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-75" windowWidth="20340" windowHeight="9525" tabRatio="860" activeTab="1"/>
  </bookViews>
  <sheets>
    <sheet name="dr edi dan tamu" sheetId="2" r:id="rId1"/>
    <sheet name="pasien" sheetId="1" r:id="rId2"/>
    <sheet name="dokter pagi" sheetId="14" r:id="rId3"/>
    <sheet name="dokter siang" sheetId="17" r:id="rId4"/>
    <sheet name="skrining" sheetId="4" r:id="rId5"/>
    <sheet name="snack stuba" sheetId="5" r:id="rId6"/>
    <sheet name="makan stuba" sheetId="16" r:id="rId7"/>
    <sheet name="PT" sheetId="12" r:id="rId8"/>
    <sheet name="ok snack" sheetId="19" r:id="rId9"/>
    <sheet name="ok mkn" sheetId="13" r:id="rId10"/>
    <sheet name="supplier" sheetId="7" r:id="rId11"/>
    <sheet name="kasir" sheetId="9" r:id="rId12"/>
    <sheet name="pemakaian pemasak" sheetId="8" r:id="rId13"/>
    <sheet name="koprasi" sheetId="15" r:id="rId14"/>
    <sheet name="invoice" sheetId="20" r:id="rId15"/>
    <sheet name="Sheet1" sheetId="18" r:id="rId16"/>
  </sheets>
  <definedNames>
    <definedName name="_xlnm._FilterDatabase" localSheetId="0" hidden="1">'dr edi dan tamu'!#REF!</definedName>
    <definedName name="_xlnm.Print_Area" localSheetId="1">pasien!$B$1:$AJ$115</definedName>
    <definedName name="_xlnm.Print_Area" localSheetId="4">skrining!$B$1:$K$34</definedName>
  </definedNames>
  <calcPr calcId="145621" concurrentCalc="0"/>
</workbook>
</file>

<file path=xl/calcChain.xml><?xml version="1.0" encoding="utf-8"?>
<calcChain xmlns="http://schemas.openxmlformats.org/spreadsheetml/2006/main">
  <c r="CS136" i="7" l="1"/>
  <c r="CP136" i="7"/>
  <c r="AK136" i="7"/>
  <c r="CU136" i="7"/>
  <c r="CU158" i="7"/>
  <c r="D5" i="20"/>
  <c r="D6" i="20"/>
  <c r="CM746" i="7"/>
  <c r="CM559" i="7"/>
  <c r="CM560" i="7"/>
  <c r="CM561" i="7"/>
  <c r="CM562" i="7"/>
  <c r="CM563" i="7"/>
  <c r="CM564" i="7"/>
  <c r="CM565" i="7"/>
  <c r="CM566" i="7"/>
  <c r="CM567" i="7"/>
  <c r="CM568" i="7"/>
  <c r="CM569" i="7"/>
  <c r="CM570" i="7"/>
  <c r="CM571" i="7"/>
  <c r="CM572" i="7"/>
  <c r="CM573" i="7"/>
  <c r="CM574" i="7"/>
  <c r="CM575" i="7"/>
  <c r="CM576" i="7"/>
  <c r="CM577" i="7"/>
  <c r="CM578" i="7"/>
  <c r="CM579" i="7"/>
  <c r="CM693" i="7"/>
  <c r="CM694" i="7"/>
  <c r="CM695" i="7"/>
  <c r="CM696" i="7"/>
  <c r="CM697" i="7"/>
  <c r="CM698" i="7"/>
  <c r="CM699" i="7"/>
  <c r="CM700" i="7"/>
  <c r="CM701" i="7"/>
  <c r="CM688" i="7"/>
  <c r="CM689" i="7"/>
  <c r="CM690" i="7"/>
  <c r="CM691" i="7"/>
  <c r="CM692" i="7"/>
  <c r="CM702" i="7"/>
  <c r="CM703" i="7"/>
  <c r="CM704" i="7"/>
  <c r="CM705" i="7"/>
  <c r="CM706" i="7"/>
  <c r="CM707" i="7"/>
  <c r="CM708" i="7"/>
  <c r="CM709" i="7"/>
  <c r="CM710" i="7"/>
  <c r="CM711" i="7"/>
  <c r="CM712" i="7"/>
  <c r="CM713" i="7"/>
  <c r="CM714" i="7"/>
  <c r="CM715" i="7"/>
  <c r="CM716" i="7"/>
  <c r="CM717" i="7"/>
  <c r="CM718" i="7"/>
  <c r="CM719" i="7"/>
  <c r="CM720" i="7"/>
  <c r="CM612" i="7"/>
  <c r="CM613" i="7"/>
  <c r="CM614" i="7"/>
  <c r="CM615" i="7"/>
  <c r="CM616" i="7"/>
  <c r="CM617" i="7"/>
  <c r="CM618" i="7"/>
  <c r="CM619" i="7"/>
  <c r="CM620" i="7"/>
  <c r="CM621" i="7"/>
  <c r="CM622" i="7"/>
  <c r="CM623" i="7"/>
  <c r="CM624" i="7"/>
  <c r="CM625" i="7"/>
  <c r="CM626" i="7"/>
  <c r="CM627" i="7"/>
  <c r="CM628" i="7"/>
  <c r="CM629" i="7"/>
  <c r="CM630" i="7"/>
  <c r="CM631" i="7"/>
  <c r="CM632" i="7"/>
  <c r="CM633" i="7"/>
  <c r="CM634" i="7"/>
  <c r="CM635" i="7"/>
  <c r="CM636" i="7"/>
  <c r="CM637" i="7"/>
  <c r="CM638" i="7"/>
  <c r="CM639" i="7"/>
  <c r="CM640" i="7"/>
  <c r="CM641" i="7"/>
  <c r="CM642" i="7"/>
  <c r="CM643" i="7"/>
  <c r="CM644" i="7"/>
  <c r="CJ137" i="7"/>
  <c r="CJ138" i="7"/>
  <c r="CJ139" i="7"/>
  <c r="CJ140" i="7"/>
  <c r="CJ141" i="7"/>
  <c r="CJ142" i="7"/>
  <c r="CJ143" i="7"/>
  <c r="CJ144" i="7"/>
  <c r="CJ145" i="7"/>
  <c r="CJ146" i="7"/>
  <c r="CJ147" i="7"/>
  <c r="CJ148" i="7"/>
  <c r="CJ149" i="7"/>
  <c r="CJ150" i="7"/>
  <c r="CJ151" i="7"/>
  <c r="CJ152" i="7"/>
  <c r="CJ153" i="7"/>
  <c r="CJ154" i="7"/>
  <c r="CJ155" i="7"/>
  <c r="CJ156" i="7"/>
  <c r="CJ157" i="7"/>
  <c r="CJ559" i="7"/>
  <c r="CJ560" i="7"/>
  <c r="CJ561" i="7"/>
  <c r="CJ562" i="7"/>
  <c r="CJ563" i="7"/>
  <c r="CJ564" i="7"/>
  <c r="CJ565" i="7"/>
  <c r="CJ566" i="7"/>
  <c r="CJ567" i="7"/>
  <c r="CJ568" i="7"/>
  <c r="CJ569" i="7"/>
  <c r="CJ570" i="7"/>
  <c r="CJ571" i="7"/>
  <c r="CJ572" i="7"/>
  <c r="CJ573" i="7"/>
  <c r="CJ574" i="7"/>
  <c r="CJ575" i="7"/>
  <c r="CJ576" i="7"/>
  <c r="CJ577" i="7"/>
  <c r="CJ578" i="7"/>
  <c r="CJ579" i="7"/>
  <c r="CJ688" i="7"/>
  <c r="CJ689" i="7"/>
  <c r="CJ690" i="7"/>
  <c r="CJ691" i="7"/>
  <c r="CJ692" i="7"/>
  <c r="CJ693" i="7"/>
  <c r="CJ694" i="7"/>
  <c r="CJ696" i="7"/>
  <c r="CJ697" i="7"/>
  <c r="CJ698" i="7"/>
  <c r="CJ699" i="7"/>
  <c r="CJ700" i="7"/>
  <c r="CJ701" i="7"/>
  <c r="CJ702" i="7"/>
  <c r="CJ703" i="7"/>
  <c r="CJ704" i="7"/>
  <c r="CJ705" i="7"/>
  <c r="CJ612" i="7"/>
  <c r="CJ613" i="7"/>
  <c r="CJ614" i="7"/>
  <c r="CJ615" i="7"/>
  <c r="CJ616" i="7"/>
  <c r="CJ617" i="7"/>
  <c r="CJ618" i="7"/>
  <c r="CJ619" i="7"/>
  <c r="CJ620" i="7"/>
  <c r="CJ621" i="7"/>
  <c r="CJ622" i="7"/>
  <c r="CJ623" i="7"/>
  <c r="CJ624" i="7"/>
  <c r="CJ625" i="7"/>
  <c r="CJ626" i="7"/>
  <c r="CJ627" i="7"/>
  <c r="CJ628" i="7"/>
  <c r="CJ629" i="7"/>
  <c r="CJ630" i="7"/>
  <c r="CJ631" i="7"/>
  <c r="CJ632" i="7"/>
  <c r="CJ633" i="7"/>
  <c r="CJ634" i="7"/>
  <c r="CJ635" i="7"/>
  <c r="CJ636" i="7"/>
  <c r="CJ637" i="7"/>
  <c r="CJ638" i="7"/>
  <c r="CJ639" i="7"/>
  <c r="CJ640" i="7"/>
  <c r="CJ641" i="7"/>
  <c r="CJ642" i="7"/>
  <c r="CJ643" i="7"/>
  <c r="CA689" i="7"/>
  <c r="CA690" i="7"/>
  <c r="CA691" i="7"/>
  <c r="CA692" i="7"/>
  <c r="CA693" i="7"/>
  <c r="CA694" i="7"/>
  <c r="CA696" i="7"/>
  <c r="CA697" i="7"/>
  <c r="CA698" i="7"/>
  <c r="CA699" i="7"/>
  <c r="CA701" i="7"/>
  <c r="CA702" i="7"/>
  <c r="CA703" i="7"/>
  <c r="CA704" i="7"/>
  <c r="CA705" i="7"/>
  <c r="CA706" i="7"/>
  <c r="CA707" i="7"/>
  <c r="CA708" i="7"/>
  <c r="CA709" i="7"/>
  <c r="CA710" i="7"/>
  <c r="CA711" i="7"/>
  <c r="CA712" i="7"/>
  <c r="CA713" i="7"/>
  <c r="CA714" i="7"/>
  <c r="CA715" i="7"/>
  <c r="CA716" i="7"/>
  <c r="CA717" i="7"/>
  <c r="CA718" i="7"/>
  <c r="CA719" i="7"/>
  <c r="CA720" i="7"/>
  <c r="CG566" i="7"/>
  <c r="CG567" i="7"/>
  <c r="CG568" i="7"/>
  <c r="CG569" i="7"/>
  <c r="CG570" i="7"/>
  <c r="CG560" i="7"/>
  <c r="CG561" i="7"/>
  <c r="CG562" i="7"/>
  <c r="CG563" i="7"/>
  <c r="CG564" i="7"/>
  <c r="CG565" i="7"/>
  <c r="CG571" i="7"/>
  <c r="CG572" i="7"/>
  <c r="CG573" i="7"/>
  <c r="CG574" i="7"/>
  <c r="CG575" i="7"/>
  <c r="CG576" i="7"/>
  <c r="CG577" i="7"/>
  <c r="CG744" i="7"/>
  <c r="CG746" i="7"/>
  <c r="CG174" i="7"/>
  <c r="CG175" i="7"/>
  <c r="CG176" i="7"/>
  <c r="CG177" i="7"/>
  <c r="CG178" i="7"/>
  <c r="CG179" i="7"/>
  <c r="CG180" i="7"/>
  <c r="CG181" i="7"/>
  <c r="CG148" i="7"/>
  <c r="CG149" i="7"/>
  <c r="CG150" i="7"/>
  <c r="CG151" i="7"/>
  <c r="CG152" i="7"/>
  <c r="CG153" i="7"/>
  <c r="CG154" i="7"/>
  <c r="CG155" i="7"/>
  <c r="CG156" i="7"/>
  <c r="CG157" i="7"/>
  <c r="CD56" i="7"/>
  <c r="CD57" i="7"/>
  <c r="CD58" i="7"/>
  <c r="CD59" i="7"/>
  <c r="CD60" i="7"/>
  <c r="CD61" i="7"/>
  <c r="CD62" i="7"/>
  <c r="CD63" i="7"/>
  <c r="CD64" i="7"/>
  <c r="CD20" i="7"/>
  <c r="CD559" i="7"/>
  <c r="CD560" i="7"/>
  <c r="CD561" i="7"/>
  <c r="CD562" i="7"/>
  <c r="CD563" i="7"/>
  <c r="CD564" i="7"/>
  <c r="CD565" i="7"/>
  <c r="CD567" i="7"/>
  <c r="CD568" i="7"/>
  <c r="CD569" i="7"/>
  <c r="CD570" i="7"/>
  <c r="CD571" i="7"/>
  <c r="CD572" i="7"/>
  <c r="CD573" i="7"/>
  <c r="CD574" i="7"/>
  <c r="CD575" i="7"/>
  <c r="CD576" i="7"/>
  <c r="CD577" i="7"/>
  <c r="CD578" i="7"/>
  <c r="AA301" i="1"/>
  <c r="CA139" i="7"/>
  <c r="CA140" i="7"/>
  <c r="CA141" i="7"/>
  <c r="CA142" i="7"/>
  <c r="CA143" i="7"/>
  <c r="CA144" i="7"/>
  <c r="CA145" i="7"/>
  <c r="CA146" i="7"/>
  <c r="CA147" i="7"/>
  <c r="CA148" i="7"/>
  <c r="CA149" i="7"/>
  <c r="CA150" i="7"/>
  <c r="CA151" i="7"/>
  <c r="CA152" i="7"/>
  <c r="CA153" i="7"/>
  <c r="CA154" i="7"/>
  <c r="CA155" i="7"/>
  <c r="CA156" i="7"/>
  <c r="CD612" i="7"/>
  <c r="CD613" i="7"/>
  <c r="CD614" i="7"/>
  <c r="CD615" i="7"/>
  <c r="CD616" i="7"/>
  <c r="CD617" i="7"/>
  <c r="CD618" i="7"/>
  <c r="CD619" i="7"/>
  <c r="CD620" i="7"/>
  <c r="CD621" i="7"/>
  <c r="CD622" i="7"/>
  <c r="CD623" i="7"/>
  <c r="CD624" i="7"/>
  <c r="CD625" i="7"/>
  <c r="CD626" i="7"/>
  <c r="CD627" i="7"/>
  <c r="CD628" i="7"/>
  <c r="CD629" i="7"/>
  <c r="CD630" i="7"/>
  <c r="CD631" i="7"/>
  <c r="CD632" i="7"/>
  <c r="CD633" i="7"/>
  <c r="CD634" i="7"/>
  <c r="CD635" i="7"/>
  <c r="CD636" i="7"/>
  <c r="CD637" i="7"/>
  <c r="CD638" i="7"/>
  <c r="CD639" i="7"/>
  <c r="CD640" i="7"/>
  <c r="CD641" i="7"/>
  <c r="CD642" i="7"/>
  <c r="CD643" i="7"/>
  <c r="BX612" i="7"/>
  <c r="BX613" i="7"/>
  <c r="BX614" i="7"/>
  <c r="BX615" i="7"/>
  <c r="BX616" i="7"/>
  <c r="BX617" i="7"/>
  <c r="BX618" i="7"/>
  <c r="BX619" i="7"/>
  <c r="BX620" i="7"/>
  <c r="BX621" i="7"/>
  <c r="BX622" i="7"/>
  <c r="BX623" i="7"/>
  <c r="BX624" i="7"/>
  <c r="BX625" i="7"/>
  <c r="BX626" i="7"/>
  <c r="BX627" i="7"/>
  <c r="BX628" i="7"/>
  <c r="BX629" i="7"/>
  <c r="BX630" i="7"/>
  <c r="BX631" i="7"/>
  <c r="BX632" i="7"/>
  <c r="BX633" i="7"/>
  <c r="BX634" i="7"/>
  <c r="BX635" i="7"/>
  <c r="BX636" i="7"/>
  <c r="BX637" i="7"/>
  <c r="BX638" i="7"/>
  <c r="BX639" i="7"/>
  <c r="BX640" i="7"/>
  <c r="BX641" i="7"/>
  <c r="BX642" i="7"/>
  <c r="CA617" i="7"/>
  <c r="CA618" i="7"/>
  <c r="CA619" i="7"/>
  <c r="CA620" i="7"/>
  <c r="CA621" i="7"/>
  <c r="CA622" i="7"/>
  <c r="CA623" i="7"/>
  <c r="CA624" i="7"/>
  <c r="CA612" i="7"/>
  <c r="CA613" i="7"/>
  <c r="CA614" i="7"/>
  <c r="CA615" i="7"/>
  <c r="CA616" i="7"/>
  <c r="CA625" i="7"/>
  <c r="CA626" i="7"/>
  <c r="CA627" i="7"/>
  <c r="CA628" i="7"/>
  <c r="CA629" i="7"/>
  <c r="CA630" i="7"/>
  <c r="CA631" i="7"/>
  <c r="CA632" i="7"/>
  <c r="CA633" i="7"/>
  <c r="CA634" i="7"/>
  <c r="CA635" i="7"/>
  <c r="CA636" i="7"/>
  <c r="CA637" i="7"/>
  <c r="CA638" i="7"/>
  <c r="CA639" i="7"/>
  <c r="CA640" i="7"/>
  <c r="CA641" i="7"/>
  <c r="CA642" i="7"/>
  <c r="CA643" i="7"/>
  <c r="CA577" i="7"/>
  <c r="CA578" i="7"/>
  <c r="CA579" i="7"/>
  <c r="CA560" i="7"/>
  <c r="CA561" i="7"/>
  <c r="CA562" i="7"/>
  <c r="CA563" i="7"/>
  <c r="CA564" i="7"/>
  <c r="CA565" i="7"/>
  <c r="CA567" i="7"/>
  <c r="CA568" i="7"/>
  <c r="CA569" i="7"/>
  <c r="CA570" i="7"/>
  <c r="CA571" i="7"/>
  <c r="CA572" i="7"/>
  <c r="CA573" i="7"/>
  <c r="CA574" i="7"/>
  <c r="CA575" i="7"/>
  <c r="CA576" i="7"/>
  <c r="BX560" i="7"/>
  <c r="BX561" i="7"/>
  <c r="BX562" i="7"/>
  <c r="BX563" i="7"/>
  <c r="BX564" i="7"/>
  <c r="BX565" i="7"/>
  <c r="BX567" i="7"/>
  <c r="BX568" i="7"/>
  <c r="BX569" i="7"/>
  <c r="BX570" i="7"/>
  <c r="BX571" i="7"/>
  <c r="BX572" i="7"/>
  <c r="BX573" i="7"/>
  <c r="BX574" i="7"/>
  <c r="BX575" i="7"/>
  <c r="BX576" i="7"/>
  <c r="BX577" i="7"/>
  <c r="BX578" i="7"/>
  <c r="BX746" i="7"/>
  <c r="BX176" i="7"/>
  <c r="BX177" i="7"/>
  <c r="BX178" i="7"/>
  <c r="BX179" i="7"/>
  <c r="BX180" i="7"/>
  <c r="BX181" i="7"/>
  <c r="BX182" i="7"/>
  <c r="BX183" i="7"/>
  <c r="BX148" i="7"/>
  <c r="BX149" i="7"/>
  <c r="BX150" i="7"/>
  <c r="BX151" i="7"/>
  <c r="BX152" i="7"/>
  <c r="BX153" i="7"/>
  <c r="BX154" i="7"/>
  <c r="BX155" i="7"/>
  <c r="BX156" i="7"/>
  <c r="BX157" i="7"/>
  <c r="BO450" i="7"/>
  <c r="BO451" i="7"/>
  <c r="BO384" i="7"/>
  <c r="BF451" i="7"/>
  <c r="BU148" i="7"/>
  <c r="BU149" i="7"/>
  <c r="BU150" i="7"/>
  <c r="BU151" i="7"/>
  <c r="BU152" i="7"/>
  <c r="BU153" i="7"/>
  <c r="BV51" i="9"/>
  <c r="BU559" i="7"/>
  <c r="BU560" i="7"/>
  <c r="BU561" i="7"/>
  <c r="BU562" i="7"/>
  <c r="BU563" i="7"/>
  <c r="BU564" i="7"/>
  <c r="BU565" i="7"/>
  <c r="BU567" i="7"/>
  <c r="BU568" i="7"/>
  <c r="BU569" i="7"/>
  <c r="BU570" i="7"/>
  <c r="BU571" i="7"/>
  <c r="BU572" i="7"/>
  <c r="BU573" i="7"/>
  <c r="BU574" i="7"/>
  <c r="BU575" i="7"/>
  <c r="BU576" i="7"/>
  <c r="BU577" i="7"/>
  <c r="BR560" i="7"/>
  <c r="BR561" i="7"/>
  <c r="BR562" i="7"/>
  <c r="BR563" i="7"/>
  <c r="BR564" i="7"/>
  <c r="BR565" i="7"/>
  <c r="BR567" i="7"/>
  <c r="BR568" i="7"/>
  <c r="BR569" i="7"/>
  <c r="BR570" i="7"/>
  <c r="BR571" i="7"/>
  <c r="BR572" i="7"/>
  <c r="BR573" i="7"/>
  <c r="BR574" i="7"/>
  <c r="BR575" i="7"/>
  <c r="BR576" i="7"/>
  <c r="BR577" i="7"/>
  <c r="BU689" i="7"/>
  <c r="BU690" i="7"/>
  <c r="BU691" i="7"/>
  <c r="BU692" i="7"/>
  <c r="BU693" i="7"/>
  <c r="BU694" i="7"/>
  <c r="BU696" i="7"/>
  <c r="BU697" i="7"/>
  <c r="BU698" i="7"/>
  <c r="BU699" i="7"/>
  <c r="BU701" i="7"/>
  <c r="BU702" i="7"/>
  <c r="BU703" i="7"/>
  <c r="BU704" i="7"/>
  <c r="BU705" i="7"/>
  <c r="BU706" i="7"/>
  <c r="BU707" i="7"/>
  <c r="BU708" i="7"/>
  <c r="BU709" i="7"/>
  <c r="BU710" i="7"/>
  <c r="BU711" i="7"/>
  <c r="BU712" i="7"/>
  <c r="BU713" i="7"/>
  <c r="BU714" i="7"/>
  <c r="BU715" i="7"/>
  <c r="BU716" i="7"/>
  <c r="BU717" i="7"/>
  <c r="BU718" i="7"/>
  <c r="BU719" i="7"/>
  <c r="BR689" i="7"/>
  <c r="BR690" i="7"/>
  <c r="BR691" i="7"/>
  <c r="BR692" i="7"/>
  <c r="BR693" i="7"/>
  <c r="BR694" i="7"/>
  <c r="BR696" i="7"/>
  <c r="BR697" i="7"/>
  <c r="BR698" i="7"/>
  <c r="BR699" i="7"/>
  <c r="BR701" i="7"/>
  <c r="BR702" i="7"/>
  <c r="BR703" i="7"/>
  <c r="BR704" i="7"/>
  <c r="BR705" i="7"/>
  <c r="BR706" i="7"/>
  <c r="BR707" i="7"/>
  <c r="BR708" i="7"/>
  <c r="BR709" i="7"/>
  <c r="BR710" i="7"/>
  <c r="BR711" i="7"/>
  <c r="BR712" i="7"/>
  <c r="BR713" i="7"/>
  <c r="BR714" i="7"/>
  <c r="BR715" i="7"/>
  <c r="BR716" i="7"/>
  <c r="BR717" i="7"/>
  <c r="BR718" i="7"/>
  <c r="BR719" i="7"/>
  <c r="BU612" i="7"/>
  <c r="BU613" i="7"/>
  <c r="BU614" i="7"/>
  <c r="BU615" i="7"/>
  <c r="BU616" i="7"/>
  <c r="BU618" i="7"/>
  <c r="BU619" i="7"/>
  <c r="BU620" i="7"/>
  <c r="BU621" i="7"/>
  <c r="BU622" i="7"/>
  <c r="BU623" i="7"/>
  <c r="BU624" i="7"/>
  <c r="BU625" i="7"/>
  <c r="BU626" i="7"/>
  <c r="BU627" i="7"/>
  <c r="BU628" i="7"/>
  <c r="BU629" i="7"/>
  <c r="BU630" i="7"/>
  <c r="BU631" i="7"/>
  <c r="BU632" i="7"/>
  <c r="BU633" i="7"/>
  <c r="BU634" i="7"/>
  <c r="BU635" i="7"/>
  <c r="BU636" i="7"/>
  <c r="BU637" i="7"/>
  <c r="BU638" i="7"/>
  <c r="BU639" i="7"/>
  <c r="BU640" i="7"/>
  <c r="BU641" i="7"/>
  <c r="BU642" i="7"/>
  <c r="R209" i="14"/>
  <c r="S209" i="14"/>
  <c r="T209" i="14"/>
  <c r="U209" i="14"/>
  <c r="V209" i="14"/>
  <c r="W209" i="14"/>
  <c r="X209" i="14"/>
  <c r="Y209" i="14"/>
  <c r="Z209" i="14"/>
  <c r="AA209" i="14"/>
  <c r="AB209" i="14"/>
  <c r="R211" i="14"/>
  <c r="S211" i="14"/>
  <c r="T211" i="14"/>
  <c r="U211" i="14"/>
  <c r="V211" i="14"/>
  <c r="W211" i="14"/>
  <c r="X211" i="14"/>
  <c r="Y211" i="14"/>
  <c r="Z211" i="14"/>
  <c r="AA211" i="14"/>
  <c r="AB211" i="14"/>
  <c r="R212" i="14"/>
  <c r="R213" i="14"/>
  <c r="X214" i="14"/>
  <c r="BR612" i="7"/>
  <c r="BR613" i="7"/>
  <c r="BR614" i="7"/>
  <c r="BR615" i="7"/>
  <c r="BR616" i="7"/>
  <c r="BR618" i="7"/>
  <c r="BR619" i="7"/>
  <c r="BR620" i="7"/>
  <c r="BR621" i="7"/>
  <c r="BR622" i="7"/>
  <c r="BR623" i="7"/>
  <c r="BR624" i="7"/>
  <c r="BR625" i="7"/>
  <c r="BR626" i="7"/>
  <c r="BR627" i="7"/>
  <c r="BR628" i="7"/>
  <c r="BR629" i="7"/>
  <c r="BR630" i="7"/>
  <c r="BR631" i="7"/>
  <c r="BR632" i="7"/>
  <c r="BR633" i="7"/>
  <c r="BR634" i="7"/>
  <c r="BR635" i="7"/>
  <c r="BR636" i="7"/>
  <c r="BR637" i="7"/>
  <c r="BR638" i="7"/>
  <c r="BR639" i="7"/>
  <c r="BR640" i="7"/>
  <c r="BR641" i="7"/>
  <c r="BR642" i="7"/>
  <c r="BO612" i="7"/>
  <c r="BO613" i="7"/>
  <c r="BO614" i="7"/>
  <c r="BO615" i="7"/>
  <c r="BO616" i="7"/>
  <c r="BO618" i="7"/>
  <c r="BO619" i="7"/>
  <c r="BO620" i="7"/>
  <c r="BO621" i="7"/>
  <c r="BO622" i="7"/>
  <c r="BO623" i="7"/>
  <c r="BO624" i="7"/>
  <c r="BO625" i="7"/>
  <c r="BO626" i="7"/>
  <c r="BO627" i="7"/>
  <c r="BO628" i="7"/>
  <c r="BO629" i="7"/>
  <c r="BO630" i="7"/>
  <c r="BO631" i="7"/>
  <c r="BO632" i="7"/>
  <c r="BO633" i="7"/>
  <c r="BO635" i="7"/>
  <c r="BO636" i="7"/>
  <c r="BO637" i="7"/>
  <c r="BO638" i="7"/>
  <c r="BO639" i="7"/>
  <c r="BO640" i="7"/>
  <c r="BO641" i="7"/>
  <c r="BO642" i="7"/>
  <c r="BO643" i="7"/>
  <c r="BO559" i="7"/>
  <c r="BO560" i="7"/>
  <c r="BO561" i="7"/>
  <c r="BO562" i="7"/>
  <c r="BO563" i="7"/>
  <c r="BO564" i="7"/>
  <c r="BO565" i="7"/>
  <c r="BO567" i="7"/>
  <c r="BO568" i="7"/>
  <c r="BO569" i="7"/>
  <c r="BO570" i="7"/>
  <c r="BO571" i="7"/>
  <c r="BO572" i="7"/>
  <c r="BO573" i="7"/>
  <c r="BO574" i="7"/>
  <c r="BO575" i="7"/>
  <c r="BO576" i="7"/>
  <c r="BO577" i="7"/>
  <c r="BO578" i="7"/>
  <c r="BO741" i="7"/>
  <c r="BO742" i="7"/>
  <c r="BO743" i="7"/>
  <c r="BO744" i="7"/>
  <c r="BO745" i="7"/>
  <c r="BO746" i="7"/>
  <c r="BO174" i="7"/>
  <c r="BO175" i="7"/>
  <c r="BO176" i="7"/>
  <c r="BO177" i="7"/>
  <c r="BO178" i="7"/>
  <c r="BO179" i="7"/>
  <c r="BO180" i="7"/>
  <c r="BO181" i="7"/>
  <c r="BO182" i="7"/>
  <c r="BO183" i="7"/>
  <c r="BO184" i="7"/>
  <c r="BO185" i="7"/>
  <c r="BO186" i="7"/>
  <c r="BO187" i="7"/>
  <c r="BO188" i="7"/>
  <c r="BO189" i="7"/>
  <c r="BO190" i="7"/>
  <c r="BO152" i="7"/>
  <c r="BO153" i="7"/>
  <c r="BO154" i="7"/>
  <c r="BO155" i="7"/>
  <c r="BL139" i="7"/>
  <c r="BL140" i="7"/>
  <c r="BL141" i="7"/>
  <c r="BL142" i="7"/>
  <c r="BL741" i="7"/>
  <c r="BL742" i="7"/>
  <c r="BL743" i="7"/>
  <c r="BL744" i="7"/>
  <c r="BL745" i="7"/>
  <c r="BL746" i="7"/>
  <c r="BL577" i="7"/>
  <c r="BI152" i="7"/>
  <c r="BI154" i="7"/>
  <c r="BI155" i="7"/>
  <c r="BI156" i="7"/>
  <c r="BI157" i="7"/>
  <c r="BI559" i="7"/>
  <c r="BI560" i="7"/>
  <c r="BI561" i="7"/>
  <c r="BI562" i="7"/>
  <c r="BI563" i="7"/>
  <c r="BI564" i="7"/>
  <c r="BI565" i="7"/>
  <c r="BI567" i="7"/>
  <c r="BI568" i="7"/>
  <c r="BI569" i="7"/>
  <c r="BI570" i="7"/>
  <c r="BI571" i="7"/>
  <c r="BI572" i="7"/>
  <c r="BI573" i="7"/>
  <c r="BI574" i="7"/>
  <c r="BI575" i="7"/>
  <c r="BI576" i="7"/>
  <c r="BI577" i="7"/>
  <c r="BI578" i="7"/>
  <c r="BI579" i="7"/>
  <c r="BI741" i="7"/>
  <c r="BI742" i="7"/>
  <c r="BI743" i="7"/>
  <c r="BI744" i="7"/>
  <c r="BI745" i="7"/>
  <c r="BI746" i="7"/>
  <c r="BI635" i="7"/>
  <c r="BI636" i="7"/>
  <c r="BI637" i="7"/>
  <c r="BI638" i="7"/>
  <c r="BI639" i="7"/>
  <c r="BI640" i="7"/>
  <c r="BI641" i="7"/>
  <c r="BI642" i="7"/>
  <c r="BI643" i="7"/>
  <c r="BI612" i="7"/>
  <c r="BI613" i="7"/>
  <c r="BI614" i="7"/>
  <c r="BI615" i="7"/>
  <c r="BI616" i="7"/>
  <c r="BI618" i="7"/>
  <c r="BI619" i="7"/>
  <c r="BI620" i="7"/>
  <c r="BI621" i="7"/>
  <c r="BI622" i="7"/>
  <c r="BI623" i="7"/>
  <c r="BI624" i="7"/>
  <c r="BI625" i="7"/>
  <c r="BI626" i="7"/>
  <c r="BI627" i="7"/>
  <c r="BI628" i="7"/>
  <c r="BI629" i="7"/>
  <c r="BI630" i="7"/>
  <c r="BI631" i="7"/>
  <c r="BI632" i="7"/>
  <c r="BI633" i="7"/>
  <c r="BF577" i="7"/>
  <c r="BF578" i="7"/>
  <c r="BF579" i="7"/>
  <c r="BF176" i="7"/>
  <c r="BF177" i="7"/>
  <c r="BF641" i="7"/>
  <c r="BF642" i="7"/>
  <c r="BF741" i="7"/>
  <c r="BF742" i="7"/>
  <c r="BF743" i="7"/>
  <c r="BF744" i="7"/>
  <c r="BF745" i="7"/>
  <c r="BF746" i="7"/>
  <c r="BC577" i="7"/>
  <c r="BC689" i="7"/>
  <c r="BC690" i="7"/>
  <c r="BC639" i="7"/>
  <c r="BC640" i="7"/>
  <c r="BC641" i="7"/>
  <c r="BC625" i="7"/>
  <c r="BC626" i="7"/>
  <c r="BC627" i="7"/>
  <c r="BC628" i="7"/>
  <c r="BC629" i="7"/>
  <c r="BC744" i="7"/>
  <c r="BC742" i="7"/>
  <c r="BC741" i="7"/>
  <c r="BC743" i="7"/>
  <c r="BC746" i="7"/>
  <c r="AT481" i="7"/>
  <c r="AT482" i="7"/>
  <c r="AT384" i="7"/>
  <c r="AT471" i="7"/>
  <c r="AT472" i="7"/>
  <c r="AT473" i="7"/>
  <c r="AH393" i="7"/>
  <c r="AH362" i="7"/>
  <c r="AH363" i="7"/>
  <c r="AH364" i="7"/>
  <c r="AH365" i="7"/>
  <c r="AH367" i="7"/>
  <c r="AH368" i="7"/>
  <c r="AH369" i="7"/>
  <c r="AH370" i="7"/>
  <c r="AH371" i="7"/>
  <c r="AH372" i="7"/>
  <c r="AH373" i="7"/>
  <c r="AH374" i="7"/>
  <c r="AH376" i="7"/>
  <c r="AH377" i="7"/>
  <c r="AH379" i="7"/>
  <c r="AH380" i="7"/>
  <c r="AH382" i="7"/>
  <c r="AH383" i="7"/>
  <c r="AH385" i="7"/>
  <c r="AH386" i="7"/>
  <c r="AH387" i="7"/>
  <c r="AH388" i="7"/>
  <c r="AH389" i="7"/>
  <c r="AH391" i="7"/>
  <c r="AH392" i="7"/>
  <c r="AH394" i="7"/>
  <c r="AH395" i="7"/>
  <c r="AH397" i="7"/>
  <c r="AH398" i="7"/>
  <c r="AH399" i="7"/>
  <c r="AH400" i="7"/>
  <c r="AH401" i="7"/>
  <c r="AH402" i="7"/>
  <c r="AH403" i="7"/>
  <c r="AH404" i="7"/>
  <c r="AH405" i="7"/>
  <c r="AH406" i="7"/>
  <c r="AH407" i="7"/>
  <c r="AH408" i="7"/>
  <c r="AH409" i="7"/>
  <c r="AH410" i="7"/>
  <c r="AH411" i="7"/>
  <c r="AH412" i="7"/>
  <c r="AH413" i="7"/>
  <c r="AH414" i="7"/>
  <c r="AH415" i="7"/>
  <c r="AH416" i="7"/>
  <c r="AH417" i="7"/>
  <c r="AH418" i="7"/>
  <c r="AH419" i="7"/>
  <c r="AH420" i="7"/>
  <c r="AH421" i="7"/>
  <c r="AH422" i="7"/>
  <c r="AH423" i="7"/>
  <c r="AH424" i="7"/>
  <c r="AH425" i="7"/>
  <c r="AH426" i="7"/>
  <c r="AH427" i="7"/>
  <c r="AH428" i="7"/>
  <c r="AH429" i="7"/>
  <c r="AH430" i="7"/>
  <c r="AH431" i="7"/>
  <c r="AH432" i="7"/>
  <c r="AH433" i="7"/>
  <c r="AH434" i="7"/>
  <c r="AH435" i="7"/>
  <c r="AH436" i="7"/>
  <c r="AH437" i="7"/>
  <c r="AH438" i="7"/>
  <c r="AH439" i="7"/>
  <c r="AH440" i="7"/>
  <c r="AH441" i="7"/>
  <c r="AH442" i="7"/>
  <c r="AH444" i="7"/>
  <c r="AH445" i="7"/>
  <c r="AH446" i="7"/>
  <c r="AH447" i="7"/>
  <c r="AH449" i="7"/>
  <c r="AH450" i="7"/>
  <c r="AH452" i="7"/>
  <c r="AH453" i="7"/>
  <c r="AH454" i="7"/>
  <c r="AH455" i="7"/>
  <c r="AH456" i="7"/>
  <c r="AH457" i="7"/>
  <c r="AH458" i="7"/>
  <c r="AH459" i="7"/>
  <c r="AH460" i="7"/>
  <c r="AH461" i="7"/>
  <c r="AH462" i="7"/>
  <c r="AH463" i="7"/>
  <c r="AH465" i="7"/>
  <c r="AH466" i="7"/>
  <c r="AH467" i="7"/>
  <c r="AH468" i="7"/>
  <c r="AH469" i="7"/>
  <c r="AH470" i="7"/>
  <c r="AH472" i="7"/>
  <c r="AH473" i="7"/>
  <c r="AH474" i="7"/>
  <c r="AH475" i="7"/>
  <c r="AH476" i="7"/>
  <c r="AH477" i="7"/>
  <c r="AH478" i="7"/>
  <c r="AH479" i="7"/>
  <c r="AH480" i="7"/>
  <c r="AH482" i="7"/>
  <c r="AH483" i="7"/>
  <c r="AH484" i="7"/>
  <c r="AH485" i="7"/>
  <c r="AH486" i="7"/>
  <c r="AH487" i="7"/>
  <c r="AH488" i="7"/>
  <c r="AH489" i="7"/>
  <c r="AH490" i="7"/>
  <c r="AH491" i="7"/>
  <c r="AH492" i="7"/>
  <c r="AH493" i="7"/>
  <c r="AH494" i="7"/>
  <c r="AH495" i="7"/>
  <c r="AH496" i="7"/>
  <c r="AH497" i="7"/>
  <c r="AH498" i="7"/>
  <c r="AH499" i="7"/>
  <c r="AH501" i="7"/>
  <c r="AH502" i="7"/>
  <c r="AH503" i="7"/>
  <c r="AH504" i="7"/>
  <c r="AH505" i="7"/>
  <c r="AH514" i="7"/>
  <c r="AH515" i="7"/>
  <c r="AH516" i="7"/>
  <c r="AH517" i="7"/>
  <c r="AH518" i="7"/>
  <c r="AH520" i="7"/>
  <c r="AH521" i="7"/>
  <c r="AH522" i="7"/>
  <c r="AH523" i="7"/>
  <c r="AH524" i="7"/>
  <c r="AH525" i="7"/>
  <c r="AH526" i="7"/>
  <c r="AH527" i="7"/>
  <c r="AH528" i="7"/>
  <c r="AH529" i="7"/>
  <c r="AH530" i="7"/>
  <c r="AH532" i="7"/>
  <c r="AH533" i="7"/>
  <c r="AH534" i="7"/>
  <c r="AH535" i="7"/>
  <c r="AH537" i="7"/>
  <c r="AH538" i="7"/>
  <c r="AH540" i="7"/>
  <c r="AH541" i="7"/>
  <c r="AH542" i="7"/>
  <c r="AH543" i="7"/>
  <c r="AH544" i="7"/>
  <c r="AH545" i="7"/>
  <c r="AH547" i="7"/>
  <c r="AH548" i="7"/>
  <c r="AH549" i="7"/>
  <c r="AH550" i="7"/>
  <c r="AH506" i="7"/>
  <c r="AE434" i="7"/>
  <c r="AE435" i="7"/>
  <c r="AE436" i="7"/>
  <c r="AB384" i="7"/>
  <c r="AB385" i="7"/>
  <c r="AB386" i="7"/>
  <c r="AZ718" i="7"/>
  <c r="AZ719" i="7"/>
  <c r="AZ577" i="7"/>
  <c r="AZ616" i="7"/>
  <c r="AZ618" i="7"/>
  <c r="AZ619" i="7"/>
  <c r="AZ620" i="7"/>
  <c r="AZ148" i="7"/>
  <c r="AZ149" i="7"/>
  <c r="AZ150" i="7"/>
  <c r="AZ180" i="7"/>
  <c r="AZ181" i="7"/>
  <c r="AZ182" i="7"/>
  <c r="AZ183" i="7"/>
  <c r="AZ184" i="7"/>
  <c r="AZ185" i="7"/>
  <c r="AZ59" i="7"/>
  <c r="AZ60" i="7"/>
  <c r="AZ61" i="7"/>
  <c r="AZ741" i="7"/>
  <c r="AZ742" i="7"/>
  <c r="AZ743" i="7"/>
  <c r="AZ744" i="7"/>
  <c r="AZ745" i="7"/>
  <c r="AZ746" i="7"/>
  <c r="AW564" i="7"/>
  <c r="AW565" i="7"/>
  <c r="AW577" i="7"/>
  <c r="AW697" i="7"/>
  <c r="AW698" i="7"/>
  <c r="AW641" i="7"/>
  <c r="AW642" i="7"/>
  <c r="AW643" i="7"/>
  <c r="AT14" i="7"/>
  <c r="AT15" i="7"/>
  <c r="AT16" i="7"/>
  <c r="AT148" i="7"/>
  <c r="AT149" i="7"/>
  <c r="AT150" i="7"/>
  <c r="AT151" i="7"/>
  <c r="AT152" i="7"/>
  <c r="AT154" i="7"/>
  <c r="AT155" i="7"/>
  <c r="AT176" i="7"/>
  <c r="AT177" i="7"/>
  <c r="AT741" i="7"/>
  <c r="AT742" i="7"/>
  <c r="AT743" i="7"/>
  <c r="AT744" i="7"/>
  <c r="AT745" i="7"/>
  <c r="AT746" i="7"/>
  <c r="AT577" i="7"/>
  <c r="AT612" i="7"/>
  <c r="AT613" i="7"/>
  <c r="AT614" i="7"/>
  <c r="AT615" i="7"/>
  <c r="AT625" i="7"/>
  <c r="AT626" i="7"/>
  <c r="AT627" i="7"/>
  <c r="AT628" i="7"/>
  <c r="AT629" i="7"/>
  <c r="AT630" i="7"/>
  <c r="AQ148" i="7"/>
  <c r="AQ149" i="7"/>
  <c r="AQ150" i="7"/>
  <c r="AQ151" i="7"/>
  <c r="AQ113" i="7"/>
  <c r="AQ114" i="7"/>
  <c r="AQ115" i="7"/>
  <c r="AQ116" i="7"/>
  <c r="AQ577" i="7"/>
  <c r="AQ578" i="7"/>
  <c r="AQ621" i="7"/>
  <c r="AQ622" i="7"/>
  <c r="AQ623" i="7"/>
  <c r="AQ624" i="7"/>
  <c r="AQ619" i="7"/>
  <c r="AQ620" i="7"/>
  <c r="AN559" i="7"/>
  <c r="AN560" i="7"/>
  <c r="AN561" i="7"/>
  <c r="AN562" i="7"/>
  <c r="AN563" i="7"/>
  <c r="AN565" i="7"/>
  <c r="AN567" i="7"/>
  <c r="AN568" i="7"/>
  <c r="AN569" i="7"/>
  <c r="AN570" i="7"/>
  <c r="AN571" i="7"/>
  <c r="AN572" i="7"/>
  <c r="AN573" i="7"/>
  <c r="AN574" i="7"/>
  <c r="AN575" i="7"/>
  <c r="AN576" i="7"/>
  <c r="AN577" i="7"/>
  <c r="AN578" i="7"/>
  <c r="AN694" i="7"/>
  <c r="AN696" i="7"/>
  <c r="AN698" i="7"/>
  <c r="AN699" i="7"/>
  <c r="AN701" i="7"/>
  <c r="AN702" i="7"/>
  <c r="AN703" i="7"/>
  <c r="AN704" i="7"/>
  <c r="AN705" i="7"/>
  <c r="AN706" i="7"/>
  <c r="AN707" i="7"/>
  <c r="AN708" i="7"/>
  <c r="AN709" i="7"/>
  <c r="AN710" i="7"/>
  <c r="AN711" i="7"/>
  <c r="AN712" i="7"/>
  <c r="AN713" i="7"/>
  <c r="AN714" i="7"/>
  <c r="AN715" i="7"/>
  <c r="AN716" i="7"/>
  <c r="AN717" i="7"/>
  <c r="AN718" i="7"/>
  <c r="AN190" i="7"/>
  <c r="AN167" i="7"/>
  <c r="AN168" i="7"/>
  <c r="AN169" i="7"/>
  <c r="AN170" i="7"/>
  <c r="AN171" i="7"/>
  <c r="AN172" i="7"/>
  <c r="AN173" i="7"/>
  <c r="AN174" i="7"/>
  <c r="AN175" i="7"/>
  <c r="AN176" i="7"/>
  <c r="AN177" i="7"/>
  <c r="AN178" i="7"/>
  <c r="AN179" i="7"/>
  <c r="AN180" i="7"/>
  <c r="AN181" i="7"/>
  <c r="AN182" i="7"/>
  <c r="AN183" i="7"/>
  <c r="AN184" i="7"/>
  <c r="AN185" i="7"/>
  <c r="AN186" i="7"/>
  <c r="AN187" i="7"/>
  <c r="AN188" i="7"/>
  <c r="AN189" i="7"/>
  <c r="AN191" i="7"/>
  <c r="AN612" i="7"/>
  <c r="AN613" i="7"/>
  <c r="AN614" i="7"/>
  <c r="AN615" i="7"/>
  <c r="AN618" i="7"/>
  <c r="AN619" i="7"/>
  <c r="AN620" i="7"/>
  <c r="AN621" i="7"/>
  <c r="AN622" i="7"/>
  <c r="AN623" i="7"/>
  <c r="AN624" i="7"/>
  <c r="AN625" i="7"/>
  <c r="AN626" i="7"/>
  <c r="AN627" i="7"/>
  <c r="AN628" i="7"/>
  <c r="AN629" i="7"/>
  <c r="AN630" i="7"/>
  <c r="AN631" i="7"/>
  <c r="AN632" i="7"/>
  <c r="AN633" i="7"/>
  <c r="AN635" i="7"/>
  <c r="AN636" i="7"/>
  <c r="AN637" i="7"/>
  <c r="AN638" i="7"/>
  <c r="AN639" i="7"/>
  <c r="AN640" i="7"/>
  <c r="AN641" i="7"/>
  <c r="AN642" i="7"/>
  <c r="AN643" i="7"/>
  <c r="AN644" i="7"/>
  <c r="AK167" i="7"/>
  <c r="AK168" i="7"/>
  <c r="AK169" i="7"/>
  <c r="AK170" i="7"/>
  <c r="AK171" i="7"/>
  <c r="AK172" i="7"/>
  <c r="AK173" i="7"/>
  <c r="AK174" i="7"/>
  <c r="AK175" i="7"/>
  <c r="AK176" i="7"/>
  <c r="AK177" i="7"/>
  <c r="AK178" i="7"/>
  <c r="AK179" i="7"/>
  <c r="AK180" i="7"/>
  <c r="AK181" i="7"/>
  <c r="AK182" i="7"/>
  <c r="AK183" i="7"/>
  <c r="AK184" i="7"/>
  <c r="AK185" i="7"/>
  <c r="AK186" i="7"/>
  <c r="AK187" i="7"/>
  <c r="AK188" i="7"/>
  <c r="AK622" i="7"/>
  <c r="AK623" i="7"/>
  <c r="AK624" i="7"/>
  <c r="AK625" i="7"/>
  <c r="AK626" i="7"/>
  <c r="AK627" i="7"/>
  <c r="AK628" i="7"/>
  <c r="AK629" i="7"/>
  <c r="AK630" i="7"/>
  <c r="AK612" i="7"/>
  <c r="AK613" i="7"/>
  <c r="AK614" i="7"/>
  <c r="AK615" i="7"/>
  <c r="AK618" i="7"/>
  <c r="AK619" i="7"/>
  <c r="AK620" i="7"/>
  <c r="AK621" i="7"/>
  <c r="AK631" i="7"/>
  <c r="AK632" i="7"/>
  <c r="AK633" i="7"/>
  <c r="AK635" i="7"/>
  <c r="AK636" i="7"/>
  <c r="AK637" i="7"/>
  <c r="AK638" i="7"/>
  <c r="AK639" i="7"/>
  <c r="AK640" i="7"/>
  <c r="AK641" i="7"/>
  <c r="AK642" i="7"/>
  <c r="AK643" i="7"/>
  <c r="AK644" i="7"/>
  <c r="AK559" i="7"/>
  <c r="AK560" i="7"/>
  <c r="AK561" i="7"/>
  <c r="AK562" i="7"/>
  <c r="AK563" i="7"/>
  <c r="AK565" i="7"/>
  <c r="AK567" i="7"/>
  <c r="AK568" i="7"/>
  <c r="AK569" i="7"/>
  <c r="AK570" i="7"/>
  <c r="AK571" i="7"/>
  <c r="AK572" i="7"/>
  <c r="AK573" i="7"/>
  <c r="AK574" i="7"/>
  <c r="AK575" i="7"/>
  <c r="AK576" i="7"/>
  <c r="AK577" i="7"/>
  <c r="AK578" i="7"/>
  <c r="AK579" i="7"/>
  <c r="G362" i="7"/>
  <c r="G363" i="7"/>
  <c r="G364" i="7"/>
  <c r="G365" i="7"/>
  <c r="G367" i="7"/>
  <c r="G368" i="7"/>
  <c r="G369" i="7"/>
  <c r="G370" i="7"/>
  <c r="G371" i="7"/>
  <c r="G372" i="7"/>
  <c r="G373" i="7"/>
  <c r="G374" i="7"/>
  <c r="G376" i="7"/>
  <c r="G377" i="7"/>
  <c r="G379" i="7"/>
  <c r="G380" i="7"/>
  <c r="G382" i="7"/>
  <c r="G383" i="7"/>
  <c r="G385" i="7"/>
  <c r="G386" i="7"/>
  <c r="G387" i="7"/>
  <c r="G388" i="7"/>
  <c r="G389" i="7"/>
  <c r="G391" i="7"/>
  <c r="G392" i="7"/>
  <c r="G393" i="7"/>
  <c r="G394" i="7"/>
  <c r="G395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4" i="7"/>
  <c r="G445" i="7"/>
  <c r="G446" i="7"/>
  <c r="G447" i="7"/>
  <c r="G449" i="7"/>
  <c r="G450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5" i="7"/>
  <c r="G466" i="7"/>
  <c r="G467" i="7"/>
  <c r="G468" i="7"/>
  <c r="G469" i="7"/>
  <c r="G470" i="7"/>
  <c r="G472" i="7"/>
  <c r="G473" i="7"/>
  <c r="G474" i="7"/>
  <c r="G475" i="7"/>
  <c r="G476" i="7"/>
  <c r="G477" i="7"/>
  <c r="G478" i="7"/>
  <c r="G479" i="7"/>
  <c r="G480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1" i="7"/>
  <c r="G502" i="7"/>
  <c r="G503" i="7"/>
  <c r="G504" i="7"/>
  <c r="G505" i="7"/>
  <c r="G514" i="7"/>
  <c r="G515" i="7"/>
  <c r="G516" i="7"/>
  <c r="G517" i="7"/>
  <c r="G518" i="7"/>
  <c r="G520" i="7"/>
  <c r="G521" i="7"/>
  <c r="G522" i="7"/>
  <c r="G523" i="7"/>
  <c r="G524" i="7"/>
  <c r="G525" i="7"/>
  <c r="G526" i="7"/>
  <c r="G527" i="7"/>
  <c r="G528" i="7"/>
  <c r="G529" i="7"/>
  <c r="G530" i="7"/>
  <c r="G532" i="7"/>
  <c r="G533" i="7"/>
  <c r="G534" i="7"/>
  <c r="G535" i="7"/>
  <c r="G537" i="7"/>
  <c r="G538" i="7"/>
  <c r="G540" i="7"/>
  <c r="G541" i="7"/>
  <c r="G542" i="7"/>
  <c r="G543" i="7"/>
  <c r="G544" i="7"/>
  <c r="G545" i="7"/>
  <c r="G547" i="7"/>
  <c r="G548" i="7"/>
  <c r="G549" i="7"/>
  <c r="G550" i="7"/>
  <c r="G506" i="7"/>
  <c r="J362" i="7"/>
  <c r="J363" i="7"/>
  <c r="J364" i="7"/>
  <c r="J365" i="7"/>
  <c r="J367" i="7"/>
  <c r="J368" i="7"/>
  <c r="J369" i="7"/>
  <c r="J370" i="7"/>
  <c r="J371" i="7"/>
  <c r="J372" i="7"/>
  <c r="J373" i="7"/>
  <c r="J374" i="7"/>
  <c r="J376" i="7"/>
  <c r="J377" i="7"/>
  <c r="J379" i="7"/>
  <c r="J380" i="7"/>
  <c r="J382" i="7"/>
  <c r="J383" i="7"/>
  <c r="J385" i="7"/>
  <c r="J386" i="7"/>
  <c r="J387" i="7"/>
  <c r="J388" i="7"/>
  <c r="J389" i="7"/>
  <c r="J391" i="7"/>
  <c r="J392" i="7"/>
  <c r="J393" i="7"/>
  <c r="J394" i="7"/>
  <c r="J395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4" i="7"/>
  <c r="J445" i="7"/>
  <c r="J446" i="7"/>
  <c r="J447" i="7"/>
  <c r="J449" i="7"/>
  <c r="J450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5" i="7"/>
  <c r="J466" i="7"/>
  <c r="J467" i="7"/>
  <c r="J468" i="7"/>
  <c r="J469" i="7"/>
  <c r="J470" i="7"/>
  <c r="J472" i="7"/>
  <c r="J473" i="7"/>
  <c r="J474" i="7"/>
  <c r="J475" i="7"/>
  <c r="J476" i="7"/>
  <c r="J477" i="7"/>
  <c r="J478" i="7"/>
  <c r="J479" i="7"/>
  <c r="J480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1" i="7"/>
  <c r="J502" i="7"/>
  <c r="J503" i="7"/>
  <c r="J504" i="7"/>
  <c r="J505" i="7"/>
  <c r="J514" i="7"/>
  <c r="J515" i="7"/>
  <c r="J516" i="7"/>
  <c r="J517" i="7"/>
  <c r="J518" i="7"/>
  <c r="J520" i="7"/>
  <c r="J521" i="7"/>
  <c r="J522" i="7"/>
  <c r="J523" i="7"/>
  <c r="J524" i="7"/>
  <c r="J525" i="7"/>
  <c r="J526" i="7"/>
  <c r="J527" i="7"/>
  <c r="J528" i="7"/>
  <c r="J529" i="7"/>
  <c r="J530" i="7"/>
  <c r="J532" i="7"/>
  <c r="J533" i="7"/>
  <c r="J534" i="7"/>
  <c r="J535" i="7"/>
  <c r="J537" i="7"/>
  <c r="J538" i="7"/>
  <c r="J540" i="7"/>
  <c r="J541" i="7"/>
  <c r="J542" i="7"/>
  <c r="J543" i="7"/>
  <c r="J544" i="7"/>
  <c r="J545" i="7"/>
  <c r="J547" i="7"/>
  <c r="J548" i="7"/>
  <c r="J549" i="7"/>
  <c r="J550" i="7"/>
  <c r="J506" i="7"/>
  <c r="M362" i="7"/>
  <c r="M363" i="7"/>
  <c r="M364" i="7"/>
  <c r="M365" i="7"/>
  <c r="M367" i="7"/>
  <c r="M368" i="7"/>
  <c r="M369" i="7"/>
  <c r="M370" i="7"/>
  <c r="M371" i="7"/>
  <c r="M372" i="7"/>
  <c r="M373" i="7"/>
  <c r="M374" i="7"/>
  <c r="M376" i="7"/>
  <c r="M377" i="7"/>
  <c r="M379" i="7"/>
  <c r="M380" i="7"/>
  <c r="M382" i="7"/>
  <c r="M383" i="7"/>
  <c r="M385" i="7"/>
  <c r="M386" i="7"/>
  <c r="M387" i="7"/>
  <c r="M388" i="7"/>
  <c r="M389" i="7"/>
  <c r="M391" i="7"/>
  <c r="M392" i="7"/>
  <c r="M393" i="7"/>
  <c r="M394" i="7"/>
  <c r="M395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4" i="7"/>
  <c r="M445" i="7"/>
  <c r="M446" i="7"/>
  <c r="M447" i="7"/>
  <c r="M449" i="7"/>
  <c r="M450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5" i="7"/>
  <c r="M466" i="7"/>
  <c r="M467" i="7"/>
  <c r="M468" i="7"/>
  <c r="M469" i="7"/>
  <c r="M470" i="7"/>
  <c r="M472" i="7"/>
  <c r="M473" i="7"/>
  <c r="M474" i="7"/>
  <c r="M475" i="7"/>
  <c r="M476" i="7"/>
  <c r="M477" i="7"/>
  <c r="M478" i="7"/>
  <c r="M479" i="7"/>
  <c r="M480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1" i="7"/>
  <c r="M502" i="7"/>
  <c r="M503" i="7"/>
  <c r="M504" i="7"/>
  <c r="M505" i="7"/>
  <c r="M514" i="7"/>
  <c r="M515" i="7"/>
  <c r="M516" i="7"/>
  <c r="M517" i="7"/>
  <c r="M518" i="7"/>
  <c r="M520" i="7"/>
  <c r="M521" i="7"/>
  <c r="M522" i="7"/>
  <c r="M523" i="7"/>
  <c r="M524" i="7"/>
  <c r="M525" i="7"/>
  <c r="M526" i="7"/>
  <c r="M527" i="7"/>
  <c r="M528" i="7"/>
  <c r="M529" i="7"/>
  <c r="M530" i="7"/>
  <c r="M532" i="7"/>
  <c r="M533" i="7"/>
  <c r="M534" i="7"/>
  <c r="M535" i="7"/>
  <c r="M537" i="7"/>
  <c r="M538" i="7"/>
  <c r="M540" i="7"/>
  <c r="M541" i="7"/>
  <c r="M542" i="7"/>
  <c r="M543" i="7"/>
  <c r="M544" i="7"/>
  <c r="M545" i="7"/>
  <c r="M547" i="7"/>
  <c r="M548" i="7"/>
  <c r="M549" i="7"/>
  <c r="M550" i="7"/>
  <c r="M506" i="7"/>
  <c r="P362" i="7"/>
  <c r="P363" i="7"/>
  <c r="P364" i="7"/>
  <c r="P365" i="7"/>
  <c r="P367" i="7"/>
  <c r="P368" i="7"/>
  <c r="P369" i="7"/>
  <c r="P370" i="7"/>
  <c r="P371" i="7"/>
  <c r="P372" i="7"/>
  <c r="P373" i="7"/>
  <c r="P374" i="7"/>
  <c r="P376" i="7"/>
  <c r="P377" i="7"/>
  <c r="P379" i="7"/>
  <c r="P380" i="7"/>
  <c r="P382" i="7"/>
  <c r="P383" i="7"/>
  <c r="P385" i="7"/>
  <c r="P386" i="7"/>
  <c r="P387" i="7"/>
  <c r="P388" i="7"/>
  <c r="P389" i="7"/>
  <c r="P391" i="7"/>
  <c r="P392" i="7"/>
  <c r="P393" i="7"/>
  <c r="P394" i="7"/>
  <c r="P395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4" i="7"/>
  <c r="P445" i="7"/>
  <c r="P446" i="7"/>
  <c r="P447" i="7"/>
  <c r="P449" i="7"/>
  <c r="P450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5" i="7"/>
  <c r="P466" i="7"/>
  <c r="P467" i="7"/>
  <c r="P468" i="7"/>
  <c r="P469" i="7"/>
  <c r="P470" i="7"/>
  <c r="P472" i="7"/>
  <c r="P473" i="7"/>
  <c r="P474" i="7"/>
  <c r="P475" i="7"/>
  <c r="P476" i="7"/>
  <c r="P477" i="7"/>
  <c r="P478" i="7"/>
  <c r="P479" i="7"/>
  <c r="P480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1" i="7"/>
  <c r="P502" i="7"/>
  <c r="P503" i="7"/>
  <c r="P504" i="7"/>
  <c r="P505" i="7"/>
  <c r="P514" i="7"/>
  <c r="P515" i="7"/>
  <c r="P516" i="7"/>
  <c r="P517" i="7"/>
  <c r="P518" i="7"/>
  <c r="P520" i="7"/>
  <c r="P521" i="7"/>
  <c r="P522" i="7"/>
  <c r="P523" i="7"/>
  <c r="P524" i="7"/>
  <c r="P525" i="7"/>
  <c r="P526" i="7"/>
  <c r="P527" i="7"/>
  <c r="P528" i="7"/>
  <c r="P529" i="7"/>
  <c r="P530" i="7"/>
  <c r="P532" i="7"/>
  <c r="P533" i="7"/>
  <c r="P534" i="7"/>
  <c r="P535" i="7"/>
  <c r="P537" i="7"/>
  <c r="P538" i="7"/>
  <c r="P540" i="7"/>
  <c r="P541" i="7"/>
  <c r="P542" i="7"/>
  <c r="P543" i="7"/>
  <c r="P544" i="7"/>
  <c r="P545" i="7"/>
  <c r="P547" i="7"/>
  <c r="P548" i="7"/>
  <c r="P549" i="7"/>
  <c r="P550" i="7"/>
  <c r="P506" i="7"/>
  <c r="S362" i="7"/>
  <c r="S363" i="7"/>
  <c r="S364" i="7"/>
  <c r="S365" i="7"/>
  <c r="S367" i="7"/>
  <c r="S368" i="7"/>
  <c r="S369" i="7"/>
  <c r="S370" i="7"/>
  <c r="S371" i="7"/>
  <c r="S372" i="7"/>
  <c r="S373" i="7"/>
  <c r="S374" i="7"/>
  <c r="S376" i="7"/>
  <c r="S377" i="7"/>
  <c r="S379" i="7"/>
  <c r="S380" i="7"/>
  <c r="S382" i="7"/>
  <c r="S383" i="7"/>
  <c r="S385" i="7"/>
  <c r="S386" i="7"/>
  <c r="S387" i="7"/>
  <c r="S388" i="7"/>
  <c r="S389" i="7"/>
  <c r="S391" i="7"/>
  <c r="S392" i="7"/>
  <c r="S393" i="7"/>
  <c r="S394" i="7"/>
  <c r="S395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4" i="7"/>
  <c r="S445" i="7"/>
  <c r="S446" i="7"/>
  <c r="S447" i="7"/>
  <c r="S449" i="7"/>
  <c r="S450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5" i="7"/>
  <c r="S466" i="7"/>
  <c r="S467" i="7"/>
  <c r="S468" i="7"/>
  <c r="S469" i="7"/>
  <c r="S470" i="7"/>
  <c r="S472" i="7"/>
  <c r="S473" i="7"/>
  <c r="S474" i="7"/>
  <c r="S475" i="7"/>
  <c r="S476" i="7"/>
  <c r="S477" i="7"/>
  <c r="S478" i="7"/>
  <c r="S479" i="7"/>
  <c r="S480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1" i="7"/>
  <c r="S502" i="7"/>
  <c r="S503" i="7"/>
  <c r="S504" i="7"/>
  <c r="S505" i="7"/>
  <c r="S514" i="7"/>
  <c r="S515" i="7"/>
  <c r="S516" i="7"/>
  <c r="S517" i="7"/>
  <c r="S518" i="7"/>
  <c r="S520" i="7"/>
  <c r="S521" i="7"/>
  <c r="S522" i="7"/>
  <c r="S523" i="7"/>
  <c r="S524" i="7"/>
  <c r="S525" i="7"/>
  <c r="S526" i="7"/>
  <c r="S527" i="7"/>
  <c r="S528" i="7"/>
  <c r="S529" i="7"/>
  <c r="S530" i="7"/>
  <c r="S532" i="7"/>
  <c r="S533" i="7"/>
  <c r="S534" i="7"/>
  <c r="S535" i="7"/>
  <c r="S537" i="7"/>
  <c r="S538" i="7"/>
  <c r="S540" i="7"/>
  <c r="S541" i="7"/>
  <c r="S542" i="7"/>
  <c r="S543" i="7"/>
  <c r="S544" i="7"/>
  <c r="S545" i="7"/>
  <c r="S547" i="7"/>
  <c r="S548" i="7"/>
  <c r="S549" i="7"/>
  <c r="S550" i="7"/>
  <c r="S506" i="7"/>
  <c r="V362" i="7"/>
  <c r="V363" i="7"/>
  <c r="V364" i="7"/>
  <c r="V365" i="7"/>
  <c r="V367" i="7"/>
  <c r="V368" i="7"/>
  <c r="V369" i="7"/>
  <c r="V370" i="7"/>
  <c r="V371" i="7"/>
  <c r="V372" i="7"/>
  <c r="V373" i="7"/>
  <c r="V374" i="7"/>
  <c r="V376" i="7"/>
  <c r="V377" i="7"/>
  <c r="V379" i="7"/>
  <c r="V380" i="7"/>
  <c r="V382" i="7"/>
  <c r="V383" i="7"/>
  <c r="V385" i="7"/>
  <c r="V386" i="7"/>
  <c r="V387" i="7"/>
  <c r="V388" i="7"/>
  <c r="V389" i="7"/>
  <c r="V391" i="7"/>
  <c r="V392" i="7"/>
  <c r="V393" i="7"/>
  <c r="V394" i="7"/>
  <c r="V395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4" i="7"/>
  <c r="V445" i="7"/>
  <c r="V446" i="7"/>
  <c r="V447" i="7"/>
  <c r="V449" i="7"/>
  <c r="V450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5" i="7"/>
  <c r="V466" i="7"/>
  <c r="V467" i="7"/>
  <c r="V468" i="7"/>
  <c r="V469" i="7"/>
  <c r="V470" i="7"/>
  <c r="V472" i="7"/>
  <c r="V473" i="7"/>
  <c r="V474" i="7"/>
  <c r="V475" i="7"/>
  <c r="V476" i="7"/>
  <c r="V477" i="7"/>
  <c r="V478" i="7"/>
  <c r="V479" i="7"/>
  <c r="V480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1" i="7"/>
  <c r="V502" i="7"/>
  <c r="V503" i="7"/>
  <c r="V504" i="7"/>
  <c r="V505" i="7"/>
  <c r="V514" i="7"/>
  <c r="V515" i="7"/>
  <c r="V516" i="7"/>
  <c r="V517" i="7"/>
  <c r="V518" i="7"/>
  <c r="V520" i="7"/>
  <c r="V521" i="7"/>
  <c r="V522" i="7"/>
  <c r="V523" i="7"/>
  <c r="V524" i="7"/>
  <c r="V525" i="7"/>
  <c r="V526" i="7"/>
  <c r="V527" i="7"/>
  <c r="V528" i="7"/>
  <c r="V529" i="7"/>
  <c r="V530" i="7"/>
  <c r="V532" i="7"/>
  <c r="V533" i="7"/>
  <c r="V534" i="7"/>
  <c r="V535" i="7"/>
  <c r="V537" i="7"/>
  <c r="V538" i="7"/>
  <c r="V540" i="7"/>
  <c r="V541" i="7"/>
  <c r="V542" i="7"/>
  <c r="V543" i="7"/>
  <c r="V544" i="7"/>
  <c r="V545" i="7"/>
  <c r="V547" i="7"/>
  <c r="V548" i="7"/>
  <c r="V549" i="7"/>
  <c r="V550" i="7"/>
  <c r="V506" i="7"/>
  <c r="Y362" i="7"/>
  <c r="Y363" i="7"/>
  <c r="Y364" i="7"/>
  <c r="Y365" i="7"/>
  <c r="Y367" i="7"/>
  <c r="Y368" i="7"/>
  <c r="Y369" i="7"/>
  <c r="Y370" i="7"/>
  <c r="Y371" i="7"/>
  <c r="Y372" i="7"/>
  <c r="Y373" i="7"/>
  <c r="Y374" i="7"/>
  <c r="Y376" i="7"/>
  <c r="Y377" i="7"/>
  <c r="Y379" i="7"/>
  <c r="Y380" i="7"/>
  <c r="Y382" i="7"/>
  <c r="Y383" i="7"/>
  <c r="Y385" i="7"/>
  <c r="Y386" i="7"/>
  <c r="Y387" i="7"/>
  <c r="Y388" i="7"/>
  <c r="Y389" i="7"/>
  <c r="Y391" i="7"/>
  <c r="Y392" i="7"/>
  <c r="Y393" i="7"/>
  <c r="Y394" i="7"/>
  <c r="Y395" i="7"/>
  <c r="Y397" i="7"/>
  <c r="Y398" i="7"/>
  <c r="Y399" i="7"/>
  <c r="Y400" i="7"/>
  <c r="Y401" i="7"/>
  <c r="Y402" i="7"/>
  <c r="Y403" i="7"/>
  <c r="Y404" i="7"/>
  <c r="Y405" i="7"/>
  <c r="Y406" i="7"/>
  <c r="Y407" i="7"/>
  <c r="Y408" i="7"/>
  <c r="Y409" i="7"/>
  <c r="Y410" i="7"/>
  <c r="Y411" i="7"/>
  <c r="Y412" i="7"/>
  <c r="Y413" i="7"/>
  <c r="Y414" i="7"/>
  <c r="Y415" i="7"/>
  <c r="Y416" i="7"/>
  <c r="Y417" i="7"/>
  <c r="Y418" i="7"/>
  <c r="Y419" i="7"/>
  <c r="Y420" i="7"/>
  <c r="Y421" i="7"/>
  <c r="Y422" i="7"/>
  <c r="Y423" i="7"/>
  <c r="Y424" i="7"/>
  <c r="Y425" i="7"/>
  <c r="Y426" i="7"/>
  <c r="Y427" i="7"/>
  <c r="Y428" i="7"/>
  <c r="Y429" i="7"/>
  <c r="Y430" i="7"/>
  <c r="Y431" i="7"/>
  <c r="Y432" i="7"/>
  <c r="Y433" i="7"/>
  <c r="Y434" i="7"/>
  <c r="Y435" i="7"/>
  <c r="Y436" i="7"/>
  <c r="Y437" i="7"/>
  <c r="Y438" i="7"/>
  <c r="Y439" i="7"/>
  <c r="Y440" i="7"/>
  <c r="Y441" i="7"/>
  <c r="Y442" i="7"/>
  <c r="Y444" i="7"/>
  <c r="Y445" i="7"/>
  <c r="Y446" i="7"/>
  <c r="Y447" i="7"/>
  <c r="Y449" i="7"/>
  <c r="Y450" i="7"/>
  <c r="Y452" i="7"/>
  <c r="Y453" i="7"/>
  <c r="Y454" i="7"/>
  <c r="Y455" i="7"/>
  <c r="Y456" i="7"/>
  <c r="Y457" i="7"/>
  <c r="Y458" i="7"/>
  <c r="Y459" i="7"/>
  <c r="Y460" i="7"/>
  <c r="Y461" i="7"/>
  <c r="Y462" i="7"/>
  <c r="Y463" i="7"/>
  <c r="Y465" i="7"/>
  <c r="Y466" i="7"/>
  <c r="Y467" i="7"/>
  <c r="Y468" i="7"/>
  <c r="Y469" i="7"/>
  <c r="Y470" i="7"/>
  <c r="Y472" i="7"/>
  <c r="Y473" i="7"/>
  <c r="Y474" i="7"/>
  <c r="Y475" i="7"/>
  <c r="Y476" i="7"/>
  <c r="Y477" i="7"/>
  <c r="Y478" i="7"/>
  <c r="Y479" i="7"/>
  <c r="Y480" i="7"/>
  <c r="Y482" i="7"/>
  <c r="Y483" i="7"/>
  <c r="Y484" i="7"/>
  <c r="Y485" i="7"/>
  <c r="Y486" i="7"/>
  <c r="Y487" i="7"/>
  <c r="Y488" i="7"/>
  <c r="Y489" i="7"/>
  <c r="Y490" i="7"/>
  <c r="Y491" i="7"/>
  <c r="Y492" i="7"/>
  <c r="Y493" i="7"/>
  <c r="Y494" i="7"/>
  <c r="Y495" i="7"/>
  <c r="Y496" i="7"/>
  <c r="Y497" i="7"/>
  <c r="Y498" i="7"/>
  <c r="Y499" i="7"/>
  <c r="Y501" i="7"/>
  <c r="Y502" i="7"/>
  <c r="Y503" i="7"/>
  <c r="Y504" i="7"/>
  <c r="Y505" i="7"/>
  <c r="Y514" i="7"/>
  <c r="Y515" i="7"/>
  <c r="Y516" i="7"/>
  <c r="Y517" i="7"/>
  <c r="Y518" i="7"/>
  <c r="Y520" i="7"/>
  <c r="Y521" i="7"/>
  <c r="Y522" i="7"/>
  <c r="Y523" i="7"/>
  <c r="Y524" i="7"/>
  <c r="Y525" i="7"/>
  <c r="Y526" i="7"/>
  <c r="Y527" i="7"/>
  <c r="Y528" i="7"/>
  <c r="Y529" i="7"/>
  <c r="Y530" i="7"/>
  <c r="Y532" i="7"/>
  <c r="Y533" i="7"/>
  <c r="Y534" i="7"/>
  <c r="Y535" i="7"/>
  <c r="Y537" i="7"/>
  <c r="Y538" i="7"/>
  <c r="Y540" i="7"/>
  <c r="Y541" i="7"/>
  <c r="Y542" i="7"/>
  <c r="Y543" i="7"/>
  <c r="Y544" i="7"/>
  <c r="Y545" i="7"/>
  <c r="Y547" i="7"/>
  <c r="Y548" i="7"/>
  <c r="Y549" i="7"/>
  <c r="Y550" i="7"/>
  <c r="Y506" i="7"/>
  <c r="Y507" i="7"/>
  <c r="AH559" i="7"/>
  <c r="AH560" i="7"/>
  <c r="AH561" i="7"/>
  <c r="AH562" i="7"/>
  <c r="AH563" i="7"/>
  <c r="AH565" i="7"/>
  <c r="AH567" i="7"/>
  <c r="AH568" i="7"/>
  <c r="AH569" i="7"/>
  <c r="AH570" i="7"/>
  <c r="AH571" i="7"/>
  <c r="AH572" i="7"/>
  <c r="AH573" i="7"/>
  <c r="AH574" i="7"/>
  <c r="AH575" i="7"/>
  <c r="AH576" i="7"/>
  <c r="AH577" i="7"/>
  <c r="AH578" i="7"/>
  <c r="AH579" i="7"/>
  <c r="AH612" i="7"/>
  <c r="AH613" i="7"/>
  <c r="AH614" i="7"/>
  <c r="AH615" i="7"/>
  <c r="AH618" i="7"/>
  <c r="AH619" i="7"/>
  <c r="AH620" i="7"/>
  <c r="AH621" i="7"/>
  <c r="AH623" i="7"/>
  <c r="AH624" i="7"/>
  <c r="AH625" i="7"/>
  <c r="AH626" i="7"/>
  <c r="AH627" i="7"/>
  <c r="AH628" i="7"/>
  <c r="AH629" i="7"/>
  <c r="AH630" i="7"/>
  <c r="AH631" i="7"/>
  <c r="AH632" i="7"/>
  <c r="AH633" i="7"/>
  <c r="AH635" i="7"/>
  <c r="AH636" i="7"/>
  <c r="AH637" i="7"/>
  <c r="AH638" i="7"/>
  <c r="AH639" i="7"/>
  <c r="AH640" i="7"/>
  <c r="AH641" i="7"/>
  <c r="AH642" i="7"/>
  <c r="AH643" i="7"/>
  <c r="AH644" i="7"/>
  <c r="AH741" i="7"/>
  <c r="AH742" i="7"/>
  <c r="AH743" i="7"/>
  <c r="AH744" i="7"/>
  <c r="AH745" i="7"/>
  <c r="AH746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48" i="7"/>
  <c r="AH149" i="7"/>
  <c r="AH150" i="7"/>
  <c r="AH151" i="7"/>
  <c r="AH152" i="7"/>
  <c r="AH154" i="7"/>
  <c r="AH155" i="7"/>
  <c r="AH156" i="7"/>
  <c r="Z22" i="9"/>
  <c r="Z20" i="9"/>
  <c r="Z19" i="9"/>
  <c r="Z18" i="9"/>
  <c r="Z17" i="9"/>
  <c r="Z16" i="9"/>
  <c r="Z15" i="9"/>
  <c r="AF15" i="9"/>
  <c r="AF16" i="9"/>
  <c r="AF17" i="9"/>
  <c r="AF18" i="9"/>
  <c r="AF19" i="9"/>
  <c r="AF20" i="9"/>
  <c r="AE148" i="7"/>
  <c r="AE149" i="7"/>
  <c r="AE150" i="7"/>
  <c r="AE151" i="7"/>
  <c r="AE11" i="7"/>
  <c r="AE12" i="7"/>
  <c r="AE13" i="7"/>
  <c r="AE14" i="7"/>
  <c r="AE15" i="7"/>
  <c r="AE16" i="7"/>
  <c r="AC20" i="9"/>
  <c r="AE633" i="7"/>
  <c r="AE635" i="7"/>
  <c r="AE636" i="7"/>
  <c r="AE637" i="7"/>
  <c r="AE621" i="7"/>
  <c r="AE623" i="7"/>
  <c r="AE624" i="7"/>
  <c r="AE625" i="7"/>
  <c r="AE626" i="7"/>
  <c r="AE627" i="7"/>
  <c r="AE629" i="7"/>
  <c r="AE577" i="7"/>
  <c r="AB167" i="7"/>
  <c r="AB168" i="7"/>
  <c r="AB169" i="7"/>
  <c r="AB170" i="7"/>
  <c r="AB171" i="7"/>
  <c r="AB172" i="7"/>
  <c r="AB173" i="7"/>
  <c r="AB175" i="7"/>
  <c r="AB176" i="7"/>
  <c r="AB177" i="7"/>
  <c r="AB178" i="7"/>
  <c r="AB179" i="7"/>
  <c r="AB180" i="7"/>
  <c r="AB181" i="7"/>
  <c r="AB182" i="7"/>
  <c r="AB183" i="7"/>
  <c r="AB612" i="7"/>
  <c r="AB613" i="7"/>
  <c r="AB614" i="7"/>
  <c r="AB615" i="7"/>
  <c r="AB618" i="7"/>
  <c r="AB619" i="7"/>
  <c r="AB620" i="7"/>
  <c r="AB621" i="7"/>
  <c r="AB623" i="7"/>
  <c r="AB624" i="7"/>
  <c r="AB625" i="7"/>
  <c r="AB626" i="7"/>
  <c r="AB629" i="7"/>
  <c r="AB630" i="7"/>
  <c r="AB631" i="7"/>
  <c r="AB632" i="7"/>
  <c r="AB633" i="7"/>
  <c r="AB636" i="7"/>
  <c r="AB637" i="7"/>
  <c r="AB638" i="7"/>
  <c r="AB639" i="7"/>
  <c r="AB640" i="7"/>
  <c r="AB641" i="7"/>
  <c r="AB642" i="7"/>
  <c r="AB643" i="7"/>
  <c r="AB741" i="7"/>
  <c r="AB742" i="7"/>
  <c r="AB743" i="7"/>
  <c r="AB744" i="7"/>
  <c r="AB745" i="7"/>
  <c r="AB746" i="7"/>
  <c r="AB559" i="7"/>
  <c r="AB560" i="7"/>
  <c r="AB561" i="7"/>
  <c r="AB562" i="7"/>
  <c r="AB563" i="7"/>
  <c r="AB565" i="7"/>
  <c r="AB567" i="7"/>
  <c r="AB568" i="7"/>
  <c r="AB569" i="7"/>
  <c r="AB570" i="7"/>
  <c r="AB571" i="7"/>
  <c r="AB572" i="7"/>
  <c r="AB573" i="7"/>
  <c r="AB574" i="7"/>
  <c r="AB575" i="7"/>
  <c r="AB576" i="7"/>
  <c r="AB577" i="7"/>
  <c r="AB578" i="7"/>
  <c r="Y741" i="7"/>
  <c r="Y742" i="7"/>
  <c r="Y743" i="7"/>
  <c r="Y744" i="7"/>
  <c r="Y745" i="7"/>
  <c r="Y746" i="7"/>
  <c r="Y621" i="7"/>
  <c r="Y623" i="7"/>
  <c r="Y624" i="7"/>
  <c r="Y625" i="7"/>
  <c r="Y626" i="7"/>
  <c r="Y629" i="7"/>
  <c r="Y639" i="7"/>
  <c r="Y640" i="7"/>
  <c r="Y641" i="7"/>
  <c r="Y576" i="7"/>
  <c r="Y577" i="7"/>
  <c r="Y578" i="7"/>
  <c r="Y715" i="7"/>
  <c r="Y705" i="7"/>
  <c r="V151" i="7"/>
  <c r="V152" i="7"/>
  <c r="V154" i="7"/>
  <c r="V155" i="7"/>
  <c r="V59" i="7"/>
  <c r="V60" i="7"/>
  <c r="V61" i="7"/>
  <c r="V62" i="7"/>
  <c r="V741" i="7"/>
  <c r="V742" i="7"/>
  <c r="V743" i="7"/>
  <c r="V744" i="7"/>
  <c r="V745" i="7"/>
  <c r="V746" i="7"/>
  <c r="V718" i="7"/>
  <c r="V719" i="7"/>
  <c r="V562" i="7"/>
  <c r="V563" i="7"/>
  <c r="V565" i="7"/>
  <c r="V567" i="7"/>
  <c r="V568" i="7"/>
  <c r="V576" i="7"/>
  <c r="V577" i="7"/>
  <c r="V578" i="7"/>
  <c r="S559" i="7"/>
  <c r="S560" i="7"/>
  <c r="S561" i="7"/>
  <c r="S563" i="7"/>
  <c r="S565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688" i="7"/>
  <c r="S690" i="7"/>
  <c r="S691" i="7"/>
  <c r="S692" i="7"/>
  <c r="S693" i="7"/>
  <c r="S694" i="7"/>
  <c r="S696" i="7"/>
  <c r="S698" i="7"/>
  <c r="S699" i="7"/>
  <c r="S701" i="7"/>
  <c r="S702" i="7"/>
  <c r="S703" i="7"/>
  <c r="S704" i="7"/>
  <c r="S706" i="7"/>
  <c r="S707" i="7"/>
  <c r="S708" i="7"/>
  <c r="S709" i="7"/>
  <c r="S710" i="7"/>
  <c r="S711" i="7"/>
  <c r="S712" i="7"/>
  <c r="S713" i="7"/>
  <c r="S714" i="7"/>
  <c r="S716" i="7"/>
  <c r="S717" i="7"/>
  <c r="S719" i="7"/>
  <c r="S720" i="7"/>
  <c r="S741" i="7"/>
  <c r="S742" i="7"/>
  <c r="S743" i="7"/>
  <c r="S744" i="7"/>
  <c r="S745" i="7"/>
  <c r="S746" i="7"/>
  <c r="S612" i="7"/>
  <c r="S613" i="7"/>
  <c r="S614" i="7"/>
  <c r="S615" i="7"/>
  <c r="S618" i="7"/>
  <c r="S619" i="7"/>
  <c r="S620" i="7"/>
  <c r="S621" i="7"/>
  <c r="S623" i="7"/>
  <c r="S624" i="7"/>
  <c r="S626" i="7"/>
  <c r="S629" i="7"/>
  <c r="S630" i="7"/>
  <c r="S631" i="7"/>
  <c r="S632" i="7"/>
  <c r="S633" i="7"/>
  <c r="S636" i="7"/>
  <c r="S637" i="7"/>
  <c r="S638" i="7"/>
  <c r="S640" i="7"/>
  <c r="S641" i="7"/>
  <c r="S642" i="7"/>
  <c r="S643" i="7"/>
  <c r="S644" i="7"/>
  <c r="Q16" i="9"/>
  <c r="Q15" i="9"/>
  <c r="Q17" i="9"/>
  <c r="Q18" i="9"/>
  <c r="Q19" i="9"/>
  <c r="Q20" i="9"/>
  <c r="Q22" i="9"/>
  <c r="Q23" i="9"/>
  <c r="P169" i="7"/>
  <c r="P142" i="7"/>
  <c r="P172" i="7"/>
  <c r="P173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91" i="7"/>
  <c r="M148" i="7"/>
  <c r="M149" i="7"/>
  <c r="M150" i="7"/>
  <c r="M151" i="7"/>
  <c r="M152" i="7"/>
  <c r="M154" i="7"/>
  <c r="M155" i="7"/>
  <c r="M169" i="7"/>
  <c r="M170" i="7"/>
  <c r="M171" i="7"/>
  <c r="M172" i="7"/>
  <c r="M173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694" i="7"/>
  <c r="M696" i="7"/>
  <c r="M698" i="7"/>
  <c r="M699" i="7"/>
  <c r="M701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P612" i="7"/>
  <c r="P613" i="7"/>
  <c r="P614" i="7"/>
  <c r="P615" i="7"/>
  <c r="P619" i="7"/>
  <c r="P620" i="7"/>
  <c r="P621" i="7"/>
  <c r="P623" i="7"/>
  <c r="P624" i="7"/>
  <c r="P618" i="7"/>
  <c r="P626" i="7"/>
  <c r="P629" i="7"/>
  <c r="P630" i="7"/>
  <c r="P631" i="7"/>
  <c r="P632" i="7"/>
  <c r="P633" i="7"/>
  <c r="P636" i="7"/>
  <c r="P637" i="7"/>
  <c r="P638" i="7"/>
  <c r="P640" i="7"/>
  <c r="P641" i="7"/>
  <c r="P559" i="7"/>
  <c r="P560" i="7"/>
  <c r="P561" i="7"/>
  <c r="P563" i="7"/>
  <c r="P565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M559" i="7"/>
  <c r="M560" i="7"/>
  <c r="M561" i="7"/>
  <c r="M563" i="7"/>
  <c r="M565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623" i="7"/>
  <c r="M624" i="7"/>
  <c r="M621" i="7"/>
  <c r="M626" i="7"/>
  <c r="M629" i="7"/>
  <c r="M630" i="7"/>
  <c r="J559" i="7"/>
  <c r="J560" i="7"/>
  <c r="J561" i="7"/>
  <c r="J563" i="7"/>
  <c r="J565" i="7"/>
  <c r="J567" i="7"/>
  <c r="J568" i="7"/>
  <c r="J569" i="7"/>
  <c r="J570" i="7"/>
  <c r="J571" i="7"/>
  <c r="J572" i="7"/>
  <c r="J573" i="7"/>
  <c r="J574" i="7"/>
  <c r="J575" i="7"/>
  <c r="J576" i="7"/>
  <c r="J577" i="7"/>
  <c r="J694" i="7"/>
  <c r="J696" i="7"/>
  <c r="J698" i="7"/>
  <c r="J699" i="7"/>
  <c r="J701" i="7"/>
  <c r="J702" i="7"/>
  <c r="J703" i="7"/>
  <c r="J704" i="7"/>
  <c r="J706" i="7"/>
  <c r="J707" i="7"/>
  <c r="J708" i="7"/>
  <c r="J709" i="7"/>
  <c r="J710" i="7"/>
  <c r="J711" i="7"/>
  <c r="J712" i="7"/>
  <c r="J713" i="7"/>
  <c r="J714" i="7"/>
  <c r="J716" i="7"/>
  <c r="J717" i="7"/>
  <c r="J613" i="7"/>
  <c r="J614" i="7"/>
  <c r="J615" i="7"/>
  <c r="J618" i="7"/>
  <c r="J620" i="7"/>
  <c r="J621" i="7"/>
  <c r="J624" i="7"/>
  <c r="J626" i="7"/>
  <c r="J630" i="7"/>
  <c r="J631" i="7"/>
  <c r="J632" i="7"/>
  <c r="J633" i="7"/>
  <c r="J636" i="7"/>
  <c r="J637" i="7"/>
  <c r="J638" i="7"/>
  <c r="J640" i="7"/>
  <c r="J641" i="7"/>
  <c r="J741" i="7"/>
  <c r="J742" i="7"/>
  <c r="J743" i="7"/>
  <c r="J744" i="7"/>
  <c r="J745" i="7"/>
  <c r="J746" i="7"/>
  <c r="J152" i="7"/>
  <c r="J154" i="7"/>
  <c r="J155" i="7"/>
  <c r="J148" i="7"/>
  <c r="J149" i="7"/>
  <c r="J150" i="7"/>
  <c r="J151" i="7"/>
  <c r="J156" i="7"/>
  <c r="J157" i="7"/>
  <c r="G694" i="7"/>
  <c r="G696" i="7"/>
  <c r="G698" i="7"/>
  <c r="G699" i="7"/>
  <c r="G701" i="7"/>
  <c r="G576" i="7"/>
  <c r="G577" i="7"/>
  <c r="G578" i="7"/>
  <c r="G560" i="7"/>
  <c r="G561" i="7"/>
  <c r="G563" i="7"/>
  <c r="G565" i="7"/>
  <c r="G567" i="7"/>
  <c r="G568" i="7"/>
  <c r="G569" i="7"/>
  <c r="G570" i="7"/>
  <c r="G571" i="7"/>
  <c r="G572" i="7"/>
  <c r="G573" i="7"/>
  <c r="G574" i="7"/>
  <c r="G575" i="7"/>
  <c r="G579" i="7"/>
  <c r="G175" i="7"/>
  <c r="G176" i="7"/>
  <c r="G177" i="7"/>
  <c r="G178" i="7"/>
  <c r="G179" i="7"/>
  <c r="G180" i="7"/>
  <c r="G182" i="7"/>
  <c r="G183" i="7"/>
  <c r="G184" i="7"/>
  <c r="G185" i="7"/>
  <c r="G186" i="7"/>
  <c r="G187" i="7"/>
  <c r="G188" i="7"/>
  <c r="AK362" i="7"/>
  <c r="AK363" i="7"/>
  <c r="AK364" i="7"/>
  <c r="AK365" i="7"/>
  <c r="AK367" i="7"/>
  <c r="AK368" i="7"/>
  <c r="AK369" i="7"/>
  <c r="AK370" i="7"/>
  <c r="AK371" i="7"/>
  <c r="AK372" i="7"/>
  <c r="AK373" i="7"/>
  <c r="AK374" i="7"/>
  <c r="AK376" i="7"/>
  <c r="AK377" i="7"/>
  <c r="AK379" i="7"/>
  <c r="AK380" i="7"/>
  <c r="AK382" i="7"/>
  <c r="AK383" i="7"/>
  <c r="AK385" i="7"/>
  <c r="AK386" i="7"/>
  <c r="AK387" i="7"/>
  <c r="AK388" i="7"/>
  <c r="AK389" i="7"/>
  <c r="AK391" i="7"/>
  <c r="AK392" i="7"/>
  <c r="AK393" i="7"/>
  <c r="AK394" i="7"/>
  <c r="AK395" i="7"/>
  <c r="AK397" i="7"/>
  <c r="AK398" i="7"/>
  <c r="AK399" i="7"/>
  <c r="AK400" i="7"/>
  <c r="AK401" i="7"/>
  <c r="AK402" i="7"/>
  <c r="AK403" i="7"/>
  <c r="AK404" i="7"/>
  <c r="AK405" i="7"/>
  <c r="AK406" i="7"/>
  <c r="AK407" i="7"/>
  <c r="AK408" i="7"/>
  <c r="AK409" i="7"/>
  <c r="AK410" i="7"/>
  <c r="AK411" i="7"/>
  <c r="AK412" i="7"/>
  <c r="AK413" i="7"/>
  <c r="AK414" i="7"/>
  <c r="AK415" i="7"/>
  <c r="AK416" i="7"/>
  <c r="AK417" i="7"/>
  <c r="AK418" i="7"/>
  <c r="AK419" i="7"/>
  <c r="AK420" i="7"/>
  <c r="AK421" i="7"/>
  <c r="AK422" i="7"/>
  <c r="AK423" i="7"/>
  <c r="AK424" i="7"/>
  <c r="AK425" i="7"/>
  <c r="AK426" i="7"/>
  <c r="AK427" i="7"/>
  <c r="AK428" i="7"/>
  <c r="AK429" i="7"/>
  <c r="AK430" i="7"/>
  <c r="AK431" i="7"/>
  <c r="AK432" i="7"/>
  <c r="AK433" i="7"/>
  <c r="AK434" i="7"/>
  <c r="AK435" i="7"/>
  <c r="AK436" i="7"/>
  <c r="AK437" i="7"/>
  <c r="AK438" i="7"/>
  <c r="AK439" i="7"/>
  <c r="AK440" i="7"/>
  <c r="AK441" i="7"/>
  <c r="AK442" i="7"/>
  <c r="AK444" i="7"/>
  <c r="AK445" i="7"/>
  <c r="AK446" i="7"/>
  <c r="AK447" i="7"/>
  <c r="AK449" i="7"/>
  <c r="AK450" i="7"/>
  <c r="AK452" i="7"/>
  <c r="AK453" i="7"/>
  <c r="AK454" i="7"/>
  <c r="AK455" i="7"/>
  <c r="AK456" i="7"/>
  <c r="AK457" i="7"/>
  <c r="AK458" i="7"/>
  <c r="AK459" i="7"/>
  <c r="AK460" i="7"/>
  <c r="AK461" i="7"/>
  <c r="AK462" i="7"/>
  <c r="AK463" i="7"/>
  <c r="AK465" i="7"/>
  <c r="AK466" i="7"/>
  <c r="AK467" i="7"/>
  <c r="AK468" i="7"/>
  <c r="AK469" i="7"/>
  <c r="AK470" i="7"/>
  <c r="AK472" i="7"/>
  <c r="AK473" i="7"/>
  <c r="AK474" i="7"/>
  <c r="AK475" i="7"/>
  <c r="AK476" i="7"/>
  <c r="AK477" i="7"/>
  <c r="AK478" i="7"/>
  <c r="AK479" i="7"/>
  <c r="AK480" i="7"/>
  <c r="AK482" i="7"/>
  <c r="AK483" i="7"/>
  <c r="AK484" i="7"/>
  <c r="AK485" i="7"/>
  <c r="AK486" i="7"/>
  <c r="AK487" i="7"/>
  <c r="AK488" i="7"/>
  <c r="AK489" i="7"/>
  <c r="AK490" i="7"/>
  <c r="AK491" i="7"/>
  <c r="AK492" i="7"/>
  <c r="AK493" i="7"/>
  <c r="AK494" i="7"/>
  <c r="AK495" i="7"/>
  <c r="AK496" i="7"/>
  <c r="AK497" i="7"/>
  <c r="AK498" i="7"/>
  <c r="AK499" i="7"/>
  <c r="AK501" i="7"/>
  <c r="AK502" i="7"/>
  <c r="AK503" i="7"/>
  <c r="AK504" i="7"/>
  <c r="AK505" i="7"/>
  <c r="AK514" i="7"/>
  <c r="AK515" i="7"/>
  <c r="AK516" i="7"/>
  <c r="AK517" i="7"/>
  <c r="AK518" i="7"/>
  <c r="AK520" i="7"/>
  <c r="AK521" i="7"/>
  <c r="AK522" i="7"/>
  <c r="AK523" i="7"/>
  <c r="AK524" i="7"/>
  <c r="AK525" i="7"/>
  <c r="AK526" i="7"/>
  <c r="AK527" i="7"/>
  <c r="AK528" i="7"/>
  <c r="AK529" i="7"/>
  <c r="AK530" i="7"/>
  <c r="AK532" i="7"/>
  <c r="AK533" i="7"/>
  <c r="AK534" i="7"/>
  <c r="AK535" i="7"/>
  <c r="AK537" i="7"/>
  <c r="AK538" i="7"/>
  <c r="AK540" i="7"/>
  <c r="AK541" i="7"/>
  <c r="AK542" i="7"/>
  <c r="AK543" i="7"/>
  <c r="AK544" i="7"/>
  <c r="AK545" i="7"/>
  <c r="AK547" i="7"/>
  <c r="AK548" i="7"/>
  <c r="AK549" i="7"/>
  <c r="AK550" i="7"/>
  <c r="AK506" i="7"/>
  <c r="AN362" i="7"/>
  <c r="AN363" i="7"/>
  <c r="AN364" i="7"/>
  <c r="AN365" i="7"/>
  <c r="AN367" i="7"/>
  <c r="AN368" i="7"/>
  <c r="AN369" i="7"/>
  <c r="AN370" i="7"/>
  <c r="AN371" i="7"/>
  <c r="AN372" i="7"/>
  <c r="AN373" i="7"/>
  <c r="AN374" i="7"/>
  <c r="AN376" i="7"/>
  <c r="AN377" i="7"/>
  <c r="AN379" i="7"/>
  <c r="AN380" i="7"/>
  <c r="AN382" i="7"/>
  <c r="AN383" i="7"/>
  <c r="AN385" i="7"/>
  <c r="AN386" i="7"/>
  <c r="AN387" i="7"/>
  <c r="AN388" i="7"/>
  <c r="AN389" i="7"/>
  <c r="AN391" i="7"/>
  <c r="AN392" i="7"/>
  <c r="AN393" i="7"/>
  <c r="AN394" i="7"/>
  <c r="AN395" i="7"/>
  <c r="AN397" i="7"/>
  <c r="AN398" i="7"/>
  <c r="AN399" i="7"/>
  <c r="AN400" i="7"/>
  <c r="AN401" i="7"/>
  <c r="AN402" i="7"/>
  <c r="AN403" i="7"/>
  <c r="AN404" i="7"/>
  <c r="AN405" i="7"/>
  <c r="AN406" i="7"/>
  <c r="AN407" i="7"/>
  <c r="AN408" i="7"/>
  <c r="AN409" i="7"/>
  <c r="AN410" i="7"/>
  <c r="AN411" i="7"/>
  <c r="AN412" i="7"/>
  <c r="AN413" i="7"/>
  <c r="AN414" i="7"/>
  <c r="AN415" i="7"/>
  <c r="AN416" i="7"/>
  <c r="AN417" i="7"/>
  <c r="AN418" i="7"/>
  <c r="AN419" i="7"/>
  <c r="AN420" i="7"/>
  <c r="AN421" i="7"/>
  <c r="AN422" i="7"/>
  <c r="AN423" i="7"/>
  <c r="AN424" i="7"/>
  <c r="AN425" i="7"/>
  <c r="AN426" i="7"/>
  <c r="AN427" i="7"/>
  <c r="AN428" i="7"/>
  <c r="AN429" i="7"/>
  <c r="AN430" i="7"/>
  <c r="AN431" i="7"/>
  <c r="AN432" i="7"/>
  <c r="AN433" i="7"/>
  <c r="AN434" i="7"/>
  <c r="AN435" i="7"/>
  <c r="AN436" i="7"/>
  <c r="AN437" i="7"/>
  <c r="AN438" i="7"/>
  <c r="AN439" i="7"/>
  <c r="AN440" i="7"/>
  <c r="AN441" i="7"/>
  <c r="AN442" i="7"/>
  <c r="AN444" i="7"/>
  <c r="AN445" i="7"/>
  <c r="AN446" i="7"/>
  <c r="AN447" i="7"/>
  <c r="AN449" i="7"/>
  <c r="AN450" i="7"/>
  <c r="AN452" i="7"/>
  <c r="AN453" i="7"/>
  <c r="AN454" i="7"/>
  <c r="AN455" i="7"/>
  <c r="AN456" i="7"/>
  <c r="AN457" i="7"/>
  <c r="AN458" i="7"/>
  <c r="AN459" i="7"/>
  <c r="AN460" i="7"/>
  <c r="AN461" i="7"/>
  <c r="AN462" i="7"/>
  <c r="AN463" i="7"/>
  <c r="AN465" i="7"/>
  <c r="AN466" i="7"/>
  <c r="AN467" i="7"/>
  <c r="AN468" i="7"/>
  <c r="AN469" i="7"/>
  <c r="AN470" i="7"/>
  <c r="AN472" i="7"/>
  <c r="AN473" i="7"/>
  <c r="AN474" i="7"/>
  <c r="AN475" i="7"/>
  <c r="AN476" i="7"/>
  <c r="AN477" i="7"/>
  <c r="AN478" i="7"/>
  <c r="AN479" i="7"/>
  <c r="AN480" i="7"/>
  <c r="AN482" i="7"/>
  <c r="AN483" i="7"/>
  <c r="AN484" i="7"/>
  <c r="AN485" i="7"/>
  <c r="AN486" i="7"/>
  <c r="AN487" i="7"/>
  <c r="AN488" i="7"/>
  <c r="AN489" i="7"/>
  <c r="AN490" i="7"/>
  <c r="AN491" i="7"/>
  <c r="AN492" i="7"/>
  <c r="AN493" i="7"/>
  <c r="AN494" i="7"/>
  <c r="AN495" i="7"/>
  <c r="AN496" i="7"/>
  <c r="AN497" i="7"/>
  <c r="AN498" i="7"/>
  <c r="AN499" i="7"/>
  <c r="AN501" i="7"/>
  <c r="AN502" i="7"/>
  <c r="AN503" i="7"/>
  <c r="AN504" i="7"/>
  <c r="AN505" i="7"/>
  <c r="AN514" i="7"/>
  <c r="AN515" i="7"/>
  <c r="AN516" i="7"/>
  <c r="AN517" i="7"/>
  <c r="AN518" i="7"/>
  <c r="AN520" i="7"/>
  <c r="AN521" i="7"/>
  <c r="AN522" i="7"/>
  <c r="AN523" i="7"/>
  <c r="AN524" i="7"/>
  <c r="AN525" i="7"/>
  <c r="AN526" i="7"/>
  <c r="AN527" i="7"/>
  <c r="AN528" i="7"/>
  <c r="AN529" i="7"/>
  <c r="AN530" i="7"/>
  <c r="AN532" i="7"/>
  <c r="AN533" i="7"/>
  <c r="AN534" i="7"/>
  <c r="AN535" i="7"/>
  <c r="AN537" i="7"/>
  <c r="AN538" i="7"/>
  <c r="AN540" i="7"/>
  <c r="AN541" i="7"/>
  <c r="AN542" i="7"/>
  <c r="AN543" i="7"/>
  <c r="AN544" i="7"/>
  <c r="AN545" i="7"/>
  <c r="AN547" i="7"/>
  <c r="AN548" i="7"/>
  <c r="AN549" i="7"/>
  <c r="AN550" i="7"/>
  <c r="AN506" i="7"/>
  <c r="AQ362" i="7"/>
  <c r="AQ363" i="7"/>
  <c r="AQ364" i="7"/>
  <c r="AQ365" i="7"/>
  <c r="AQ367" i="7"/>
  <c r="AQ368" i="7"/>
  <c r="AQ369" i="7"/>
  <c r="AQ370" i="7"/>
  <c r="AQ371" i="7"/>
  <c r="AQ372" i="7"/>
  <c r="AQ373" i="7"/>
  <c r="AQ374" i="7"/>
  <c r="AQ376" i="7"/>
  <c r="AQ377" i="7"/>
  <c r="AQ379" i="7"/>
  <c r="AQ380" i="7"/>
  <c r="AQ382" i="7"/>
  <c r="AQ383" i="7"/>
  <c r="AQ385" i="7"/>
  <c r="AQ386" i="7"/>
  <c r="AQ387" i="7"/>
  <c r="AQ388" i="7"/>
  <c r="AQ389" i="7"/>
  <c r="AQ391" i="7"/>
  <c r="AQ392" i="7"/>
  <c r="AQ393" i="7"/>
  <c r="AQ394" i="7"/>
  <c r="AQ395" i="7"/>
  <c r="AQ397" i="7"/>
  <c r="AQ398" i="7"/>
  <c r="AQ399" i="7"/>
  <c r="AQ400" i="7"/>
  <c r="AQ401" i="7"/>
  <c r="AQ402" i="7"/>
  <c r="AQ403" i="7"/>
  <c r="AQ404" i="7"/>
  <c r="AQ405" i="7"/>
  <c r="AQ406" i="7"/>
  <c r="AQ407" i="7"/>
  <c r="AQ408" i="7"/>
  <c r="AQ409" i="7"/>
  <c r="AQ410" i="7"/>
  <c r="AQ411" i="7"/>
  <c r="AQ412" i="7"/>
  <c r="AQ413" i="7"/>
  <c r="AQ414" i="7"/>
  <c r="AQ415" i="7"/>
  <c r="AQ416" i="7"/>
  <c r="AQ417" i="7"/>
  <c r="AQ418" i="7"/>
  <c r="AQ419" i="7"/>
  <c r="AQ420" i="7"/>
  <c r="AQ421" i="7"/>
  <c r="AQ422" i="7"/>
  <c r="AQ423" i="7"/>
  <c r="AQ424" i="7"/>
  <c r="AQ425" i="7"/>
  <c r="AQ426" i="7"/>
  <c r="AQ427" i="7"/>
  <c r="AQ428" i="7"/>
  <c r="AQ429" i="7"/>
  <c r="AQ430" i="7"/>
  <c r="AQ431" i="7"/>
  <c r="AQ432" i="7"/>
  <c r="AQ433" i="7"/>
  <c r="AQ434" i="7"/>
  <c r="AQ435" i="7"/>
  <c r="AQ436" i="7"/>
  <c r="AQ437" i="7"/>
  <c r="AQ438" i="7"/>
  <c r="AQ439" i="7"/>
  <c r="AQ440" i="7"/>
  <c r="AQ441" i="7"/>
  <c r="AQ442" i="7"/>
  <c r="AQ444" i="7"/>
  <c r="AQ445" i="7"/>
  <c r="AQ446" i="7"/>
  <c r="AQ447" i="7"/>
  <c r="AQ449" i="7"/>
  <c r="AQ450" i="7"/>
  <c r="AQ452" i="7"/>
  <c r="AQ453" i="7"/>
  <c r="AQ454" i="7"/>
  <c r="AQ455" i="7"/>
  <c r="AQ456" i="7"/>
  <c r="AQ457" i="7"/>
  <c r="AQ458" i="7"/>
  <c r="AQ459" i="7"/>
  <c r="AQ460" i="7"/>
  <c r="AQ461" i="7"/>
  <c r="AQ462" i="7"/>
  <c r="AQ463" i="7"/>
  <c r="AQ465" i="7"/>
  <c r="AQ466" i="7"/>
  <c r="AQ467" i="7"/>
  <c r="AQ468" i="7"/>
  <c r="AQ469" i="7"/>
  <c r="AQ470" i="7"/>
  <c r="AQ472" i="7"/>
  <c r="AQ473" i="7"/>
  <c r="AQ474" i="7"/>
  <c r="AQ475" i="7"/>
  <c r="AQ476" i="7"/>
  <c r="AQ477" i="7"/>
  <c r="AQ478" i="7"/>
  <c r="AQ479" i="7"/>
  <c r="AQ480" i="7"/>
  <c r="AQ482" i="7"/>
  <c r="AQ483" i="7"/>
  <c r="AQ484" i="7"/>
  <c r="AQ485" i="7"/>
  <c r="AQ486" i="7"/>
  <c r="AQ487" i="7"/>
  <c r="AQ488" i="7"/>
  <c r="AQ489" i="7"/>
  <c r="AQ490" i="7"/>
  <c r="AQ491" i="7"/>
  <c r="AQ492" i="7"/>
  <c r="AQ493" i="7"/>
  <c r="AQ494" i="7"/>
  <c r="AQ495" i="7"/>
  <c r="AQ496" i="7"/>
  <c r="AQ497" i="7"/>
  <c r="AQ498" i="7"/>
  <c r="AQ499" i="7"/>
  <c r="AQ501" i="7"/>
  <c r="AQ502" i="7"/>
  <c r="AQ503" i="7"/>
  <c r="AQ504" i="7"/>
  <c r="AQ505" i="7"/>
  <c r="AQ514" i="7"/>
  <c r="AQ515" i="7"/>
  <c r="AQ516" i="7"/>
  <c r="AQ517" i="7"/>
  <c r="AQ518" i="7"/>
  <c r="AQ520" i="7"/>
  <c r="AQ521" i="7"/>
  <c r="AQ522" i="7"/>
  <c r="AQ523" i="7"/>
  <c r="AQ524" i="7"/>
  <c r="AQ525" i="7"/>
  <c r="AQ526" i="7"/>
  <c r="AQ527" i="7"/>
  <c r="AQ528" i="7"/>
  <c r="AQ529" i="7"/>
  <c r="AQ530" i="7"/>
  <c r="AQ532" i="7"/>
  <c r="AQ533" i="7"/>
  <c r="AQ534" i="7"/>
  <c r="AQ535" i="7"/>
  <c r="AQ537" i="7"/>
  <c r="AQ538" i="7"/>
  <c r="AQ540" i="7"/>
  <c r="AQ541" i="7"/>
  <c r="AQ542" i="7"/>
  <c r="AQ543" i="7"/>
  <c r="AQ544" i="7"/>
  <c r="AQ545" i="7"/>
  <c r="AQ547" i="7"/>
  <c r="AQ548" i="7"/>
  <c r="AQ549" i="7"/>
  <c r="AQ550" i="7"/>
  <c r="AQ506" i="7"/>
  <c r="AT362" i="7"/>
  <c r="AT363" i="7"/>
  <c r="AT364" i="7"/>
  <c r="AT365" i="7"/>
  <c r="AT367" i="7"/>
  <c r="AT368" i="7"/>
  <c r="AT369" i="7"/>
  <c r="AT370" i="7"/>
  <c r="AT371" i="7"/>
  <c r="AT372" i="7"/>
  <c r="AT373" i="7"/>
  <c r="AT374" i="7"/>
  <c r="AT376" i="7"/>
  <c r="AT377" i="7"/>
  <c r="AT379" i="7"/>
  <c r="AT380" i="7"/>
  <c r="AT382" i="7"/>
  <c r="AT383" i="7"/>
  <c r="AT385" i="7"/>
  <c r="AT386" i="7"/>
  <c r="AT387" i="7"/>
  <c r="AT388" i="7"/>
  <c r="AT389" i="7"/>
  <c r="AT391" i="7"/>
  <c r="AT392" i="7"/>
  <c r="AT393" i="7"/>
  <c r="AT394" i="7"/>
  <c r="AT395" i="7"/>
  <c r="AT397" i="7"/>
  <c r="AT398" i="7"/>
  <c r="AT399" i="7"/>
  <c r="AT400" i="7"/>
  <c r="AT401" i="7"/>
  <c r="AT402" i="7"/>
  <c r="AT403" i="7"/>
  <c r="AT404" i="7"/>
  <c r="AT405" i="7"/>
  <c r="AT406" i="7"/>
  <c r="AT407" i="7"/>
  <c r="AT408" i="7"/>
  <c r="AT409" i="7"/>
  <c r="AT410" i="7"/>
  <c r="AT411" i="7"/>
  <c r="AT412" i="7"/>
  <c r="AT413" i="7"/>
  <c r="AT414" i="7"/>
  <c r="AT415" i="7"/>
  <c r="AT416" i="7"/>
  <c r="AT417" i="7"/>
  <c r="AT418" i="7"/>
  <c r="AT419" i="7"/>
  <c r="AT420" i="7"/>
  <c r="AT421" i="7"/>
  <c r="AT422" i="7"/>
  <c r="AT423" i="7"/>
  <c r="AT424" i="7"/>
  <c r="AT425" i="7"/>
  <c r="AT426" i="7"/>
  <c r="AT427" i="7"/>
  <c r="AT428" i="7"/>
  <c r="AT429" i="7"/>
  <c r="AT430" i="7"/>
  <c r="AT431" i="7"/>
  <c r="AT432" i="7"/>
  <c r="AT433" i="7"/>
  <c r="AT434" i="7"/>
  <c r="AT435" i="7"/>
  <c r="AT436" i="7"/>
  <c r="AT437" i="7"/>
  <c r="AT438" i="7"/>
  <c r="AT439" i="7"/>
  <c r="AT440" i="7"/>
  <c r="AT441" i="7"/>
  <c r="AT442" i="7"/>
  <c r="AT444" i="7"/>
  <c r="AT445" i="7"/>
  <c r="AT446" i="7"/>
  <c r="AT447" i="7"/>
  <c r="AT449" i="7"/>
  <c r="AT450" i="7"/>
  <c r="AT452" i="7"/>
  <c r="AT453" i="7"/>
  <c r="AT454" i="7"/>
  <c r="AT455" i="7"/>
  <c r="AT456" i="7"/>
  <c r="AT457" i="7"/>
  <c r="AT458" i="7"/>
  <c r="AT459" i="7"/>
  <c r="AT460" i="7"/>
  <c r="AT461" i="7"/>
  <c r="AT462" i="7"/>
  <c r="AT463" i="7"/>
  <c r="AT465" i="7"/>
  <c r="AT466" i="7"/>
  <c r="AT467" i="7"/>
  <c r="AT468" i="7"/>
  <c r="AT469" i="7"/>
  <c r="AT470" i="7"/>
  <c r="AT474" i="7"/>
  <c r="AT475" i="7"/>
  <c r="AT476" i="7"/>
  <c r="AT477" i="7"/>
  <c r="AT478" i="7"/>
  <c r="AT479" i="7"/>
  <c r="AT480" i="7"/>
  <c r="AT483" i="7"/>
  <c r="AT484" i="7"/>
  <c r="AT485" i="7"/>
  <c r="AT486" i="7"/>
  <c r="AT487" i="7"/>
  <c r="AT488" i="7"/>
  <c r="AT489" i="7"/>
  <c r="AT490" i="7"/>
  <c r="AT491" i="7"/>
  <c r="AT492" i="7"/>
  <c r="AT493" i="7"/>
  <c r="AT494" i="7"/>
  <c r="AT495" i="7"/>
  <c r="AT496" i="7"/>
  <c r="AT497" i="7"/>
  <c r="AT498" i="7"/>
  <c r="AT499" i="7"/>
  <c r="AT501" i="7"/>
  <c r="AT502" i="7"/>
  <c r="AT503" i="7"/>
  <c r="AT504" i="7"/>
  <c r="AT505" i="7"/>
  <c r="AT514" i="7"/>
  <c r="AT515" i="7"/>
  <c r="AT516" i="7"/>
  <c r="AT517" i="7"/>
  <c r="AT518" i="7"/>
  <c r="AT520" i="7"/>
  <c r="AT521" i="7"/>
  <c r="AT522" i="7"/>
  <c r="AT523" i="7"/>
  <c r="AT524" i="7"/>
  <c r="AT525" i="7"/>
  <c r="AT526" i="7"/>
  <c r="AT527" i="7"/>
  <c r="AT528" i="7"/>
  <c r="AT529" i="7"/>
  <c r="AT530" i="7"/>
  <c r="AT532" i="7"/>
  <c r="AT533" i="7"/>
  <c r="AT534" i="7"/>
  <c r="AT535" i="7"/>
  <c r="AT537" i="7"/>
  <c r="AT538" i="7"/>
  <c r="AT540" i="7"/>
  <c r="AT541" i="7"/>
  <c r="AT542" i="7"/>
  <c r="AT543" i="7"/>
  <c r="AT544" i="7"/>
  <c r="AT545" i="7"/>
  <c r="AT547" i="7"/>
  <c r="AT548" i="7"/>
  <c r="AT549" i="7"/>
  <c r="AT550" i="7"/>
  <c r="AT506" i="7"/>
  <c r="AW362" i="7"/>
  <c r="AW363" i="7"/>
  <c r="AW364" i="7"/>
  <c r="AW365" i="7"/>
  <c r="AW367" i="7"/>
  <c r="AW368" i="7"/>
  <c r="AW369" i="7"/>
  <c r="AW370" i="7"/>
  <c r="AW371" i="7"/>
  <c r="AW372" i="7"/>
  <c r="AW373" i="7"/>
  <c r="AW374" i="7"/>
  <c r="AW376" i="7"/>
  <c r="AW377" i="7"/>
  <c r="AW379" i="7"/>
  <c r="AW380" i="7"/>
  <c r="AW382" i="7"/>
  <c r="AW383" i="7"/>
  <c r="AW385" i="7"/>
  <c r="AW386" i="7"/>
  <c r="AW387" i="7"/>
  <c r="AW388" i="7"/>
  <c r="AW389" i="7"/>
  <c r="AW391" i="7"/>
  <c r="AW392" i="7"/>
  <c r="AW393" i="7"/>
  <c r="AW394" i="7"/>
  <c r="AW395" i="7"/>
  <c r="AW397" i="7"/>
  <c r="AW398" i="7"/>
  <c r="AW399" i="7"/>
  <c r="AW400" i="7"/>
  <c r="AW401" i="7"/>
  <c r="AW402" i="7"/>
  <c r="AW403" i="7"/>
  <c r="AW404" i="7"/>
  <c r="AW405" i="7"/>
  <c r="AW406" i="7"/>
  <c r="AW407" i="7"/>
  <c r="AW408" i="7"/>
  <c r="AW409" i="7"/>
  <c r="AW410" i="7"/>
  <c r="AW411" i="7"/>
  <c r="AW412" i="7"/>
  <c r="AW413" i="7"/>
  <c r="AW414" i="7"/>
  <c r="AW415" i="7"/>
  <c r="AW416" i="7"/>
  <c r="AW417" i="7"/>
  <c r="AW418" i="7"/>
  <c r="AW419" i="7"/>
  <c r="AW420" i="7"/>
  <c r="AW421" i="7"/>
  <c r="AW422" i="7"/>
  <c r="AW423" i="7"/>
  <c r="AW424" i="7"/>
  <c r="AW425" i="7"/>
  <c r="AW426" i="7"/>
  <c r="AW427" i="7"/>
  <c r="AW428" i="7"/>
  <c r="AW429" i="7"/>
  <c r="AW430" i="7"/>
  <c r="AW431" i="7"/>
  <c r="AW432" i="7"/>
  <c r="AW433" i="7"/>
  <c r="AW434" i="7"/>
  <c r="AW435" i="7"/>
  <c r="AW436" i="7"/>
  <c r="AW437" i="7"/>
  <c r="AW438" i="7"/>
  <c r="AW439" i="7"/>
  <c r="AW440" i="7"/>
  <c r="AW441" i="7"/>
  <c r="AW442" i="7"/>
  <c r="AW444" i="7"/>
  <c r="AW445" i="7"/>
  <c r="AW446" i="7"/>
  <c r="AW447" i="7"/>
  <c r="AW449" i="7"/>
  <c r="AW450" i="7"/>
  <c r="AW452" i="7"/>
  <c r="AW453" i="7"/>
  <c r="AW454" i="7"/>
  <c r="AW455" i="7"/>
  <c r="AW456" i="7"/>
  <c r="AW457" i="7"/>
  <c r="AW458" i="7"/>
  <c r="AW459" i="7"/>
  <c r="AW460" i="7"/>
  <c r="AW461" i="7"/>
  <c r="AW462" i="7"/>
  <c r="AW463" i="7"/>
  <c r="AW465" i="7"/>
  <c r="AW466" i="7"/>
  <c r="AW467" i="7"/>
  <c r="AW468" i="7"/>
  <c r="AW469" i="7"/>
  <c r="AW470" i="7"/>
  <c r="AW472" i="7"/>
  <c r="AW473" i="7"/>
  <c r="AW474" i="7"/>
  <c r="AW475" i="7"/>
  <c r="AW476" i="7"/>
  <c r="AW477" i="7"/>
  <c r="AW478" i="7"/>
  <c r="AW479" i="7"/>
  <c r="AW480" i="7"/>
  <c r="AW482" i="7"/>
  <c r="AW483" i="7"/>
  <c r="AW484" i="7"/>
  <c r="AW485" i="7"/>
  <c r="AW486" i="7"/>
  <c r="AW487" i="7"/>
  <c r="AW488" i="7"/>
  <c r="AW489" i="7"/>
  <c r="AW490" i="7"/>
  <c r="AW491" i="7"/>
  <c r="AW492" i="7"/>
  <c r="AW493" i="7"/>
  <c r="AW494" i="7"/>
  <c r="AW495" i="7"/>
  <c r="AW496" i="7"/>
  <c r="AW497" i="7"/>
  <c r="AW498" i="7"/>
  <c r="AW499" i="7"/>
  <c r="AW501" i="7"/>
  <c r="AW502" i="7"/>
  <c r="AW503" i="7"/>
  <c r="AW504" i="7"/>
  <c r="AW505" i="7"/>
  <c r="AW514" i="7"/>
  <c r="AW515" i="7"/>
  <c r="AW516" i="7"/>
  <c r="AW517" i="7"/>
  <c r="AW518" i="7"/>
  <c r="AW520" i="7"/>
  <c r="AW521" i="7"/>
  <c r="AW522" i="7"/>
  <c r="AW523" i="7"/>
  <c r="AW524" i="7"/>
  <c r="AW525" i="7"/>
  <c r="AW526" i="7"/>
  <c r="AW527" i="7"/>
  <c r="AW528" i="7"/>
  <c r="AW529" i="7"/>
  <c r="AW530" i="7"/>
  <c r="AW532" i="7"/>
  <c r="AW533" i="7"/>
  <c r="AW534" i="7"/>
  <c r="AW535" i="7"/>
  <c r="AW537" i="7"/>
  <c r="AW538" i="7"/>
  <c r="AW540" i="7"/>
  <c r="AW541" i="7"/>
  <c r="AW542" i="7"/>
  <c r="AW543" i="7"/>
  <c r="AW544" i="7"/>
  <c r="AW545" i="7"/>
  <c r="AW547" i="7"/>
  <c r="AW548" i="7"/>
  <c r="AW549" i="7"/>
  <c r="AW550" i="7"/>
  <c r="AW506" i="7"/>
  <c r="AZ362" i="7"/>
  <c r="AZ363" i="7"/>
  <c r="AZ364" i="7"/>
  <c r="AZ365" i="7"/>
  <c r="AZ367" i="7"/>
  <c r="AZ368" i="7"/>
  <c r="AZ369" i="7"/>
  <c r="AZ370" i="7"/>
  <c r="AZ371" i="7"/>
  <c r="AZ372" i="7"/>
  <c r="AZ373" i="7"/>
  <c r="AZ374" i="7"/>
  <c r="AZ376" i="7"/>
  <c r="AZ377" i="7"/>
  <c r="AZ379" i="7"/>
  <c r="AZ380" i="7"/>
  <c r="AZ382" i="7"/>
  <c r="AZ383" i="7"/>
  <c r="AZ385" i="7"/>
  <c r="AZ386" i="7"/>
  <c r="AZ387" i="7"/>
  <c r="AZ388" i="7"/>
  <c r="AZ389" i="7"/>
  <c r="AZ391" i="7"/>
  <c r="AZ392" i="7"/>
  <c r="AZ393" i="7"/>
  <c r="AZ394" i="7"/>
  <c r="AZ395" i="7"/>
  <c r="AZ397" i="7"/>
  <c r="AZ398" i="7"/>
  <c r="AZ399" i="7"/>
  <c r="AZ400" i="7"/>
  <c r="AZ401" i="7"/>
  <c r="AZ402" i="7"/>
  <c r="AZ403" i="7"/>
  <c r="AZ404" i="7"/>
  <c r="AZ405" i="7"/>
  <c r="AZ406" i="7"/>
  <c r="AZ407" i="7"/>
  <c r="AZ408" i="7"/>
  <c r="AZ409" i="7"/>
  <c r="AZ410" i="7"/>
  <c r="AZ411" i="7"/>
  <c r="AZ412" i="7"/>
  <c r="AZ413" i="7"/>
  <c r="AZ414" i="7"/>
  <c r="AZ415" i="7"/>
  <c r="AZ416" i="7"/>
  <c r="AZ417" i="7"/>
  <c r="AZ418" i="7"/>
  <c r="AZ419" i="7"/>
  <c r="AZ420" i="7"/>
  <c r="AZ421" i="7"/>
  <c r="AZ422" i="7"/>
  <c r="AZ423" i="7"/>
  <c r="AZ424" i="7"/>
  <c r="AZ425" i="7"/>
  <c r="AZ426" i="7"/>
  <c r="AZ427" i="7"/>
  <c r="AZ428" i="7"/>
  <c r="AZ429" i="7"/>
  <c r="AZ430" i="7"/>
  <c r="AZ431" i="7"/>
  <c r="AZ432" i="7"/>
  <c r="AZ433" i="7"/>
  <c r="AZ434" i="7"/>
  <c r="AZ435" i="7"/>
  <c r="AZ436" i="7"/>
  <c r="AZ437" i="7"/>
  <c r="AZ438" i="7"/>
  <c r="AZ439" i="7"/>
  <c r="AZ440" i="7"/>
  <c r="AZ441" i="7"/>
  <c r="AZ442" i="7"/>
  <c r="AZ444" i="7"/>
  <c r="AZ445" i="7"/>
  <c r="AZ446" i="7"/>
  <c r="AZ447" i="7"/>
  <c r="AZ449" i="7"/>
  <c r="AZ450" i="7"/>
  <c r="AZ452" i="7"/>
  <c r="AZ453" i="7"/>
  <c r="AZ454" i="7"/>
  <c r="AZ455" i="7"/>
  <c r="AZ456" i="7"/>
  <c r="AZ457" i="7"/>
  <c r="AZ458" i="7"/>
  <c r="AZ459" i="7"/>
  <c r="AZ460" i="7"/>
  <c r="AZ461" i="7"/>
  <c r="AZ462" i="7"/>
  <c r="AZ463" i="7"/>
  <c r="AZ465" i="7"/>
  <c r="AZ466" i="7"/>
  <c r="AZ467" i="7"/>
  <c r="AZ468" i="7"/>
  <c r="AZ469" i="7"/>
  <c r="AZ470" i="7"/>
  <c r="AZ472" i="7"/>
  <c r="AZ473" i="7"/>
  <c r="AZ474" i="7"/>
  <c r="AZ475" i="7"/>
  <c r="AZ476" i="7"/>
  <c r="AZ477" i="7"/>
  <c r="AZ478" i="7"/>
  <c r="AZ479" i="7"/>
  <c r="AZ480" i="7"/>
  <c r="AZ482" i="7"/>
  <c r="AZ483" i="7"/>
  <c r="AZ484" i="7"/>
  <c r="AZ485" i="7"/>
  <c r="AZ486" i="7"/>
  <c r="AZ487" i="7"/>
  <c r="AZ488" i="7"/>
  <c r="AZ489" i="7"/>
  <c r="AZ490" i="7"/>
  <c r="AZ491" i="7"/>
  <c r="AZ492" i="7"/>
  <c r="AZ493" i="7"/>
  <c r="AZ494" i="7"/>
  <c r="AZ495" i="7"/>
  <c r="AZ496" i="7"/>
  <c r="AZ497" i="7"/>
  <c r="AZ498" i="7"/>
  <c r="AZ499" i="7"/>
  <c r="AZ501" i="7"/>
  <c r="AZ502" i="7"/>
  <c r="AZ503" i="7"/>
  <c r="AZ504" i="7"/>
  <c r="AZ505" i="7"/>
  <c r="AZ514" i="7"/>
  <c r="AZ515" i="7"/>
  <c r="AZ516" i="7"/>
  <c r="AZ517" i="7"/>
  <c r="AZ518" i="7"/>
  <c r="AZ520" i="7"/>
  <c r="AZ521" i="7"/>
  <c r="AZ522" i="7"/>
  <c r="AZ523" i="7"/>
  <c r="AZ524" i="7"/>
  <c r="AZ525" i="7"/>
  <c r="AZ526" i="7"/>
  <c r="AZ527" i="7"/>
  <c r="AZ528" i="7"/>
  <c r="AZ529" i="7"/>
  <c r="AZ530" i="7"/>
  <c r="AZ532" i="7"/>
  <c r="AZ533" i="7"/>
  <c r="AZ534" i="7"/>
  <c r="AZ535" i="7"/>
  <c r="AZ537" i="7"/>
  <c r="AZ538" i="7"/>
  <c r="AZ540" i="7"/>
  <c r="AZ541" i="7"/>
  <c r="AZ542" i="7"/>
  <c r="AZ543" i="7"/>
  <c r="AZ544" i="7"/>
  <c r="AZ545" i="7"/>
  <c r="AZ547" i="7"/>
  <c r="AZ548" i="7"/>
  <c r="AZ549" i="7"/>
  <c r="AZ550" i="7"/>
  <c r="AZ506" i="7"/>
  <c r="BC362" i="7"/>
  <c r="BC363" i="7"/>
  <c r="BC364" i="7"/>
  <c r="BC365" i="7"/>
  <c r="BC367" i="7"/>
  <c r="BC368" i="7"/>
  <c r="BC369" i="7"/>
  <c r="BC370" i="7"/>
  <c r="BC371" i="7"/>
  <c r="BC372" i="7"/>
  <c r="BC373" i="7"/>
  <c r="BC374" i="7"/>
  <c r="BC376" i="7"/>
  <c r="BC377" i="7"/>
  <c r="BC379" i="7"/>
  <c r="BC380" i="7"/>
  <c r="BC382" i="7"/>
  <c r="BC383" i="7"/>
  <c r="BC385" i="7"/>
  <c r="BC386" i="7"/>
  <c r="BC387" i="7"/>
  <c r="BC388" i="7"/>
  <c r="BC389" i="7"/>
  <c r="BC391" i="7"/>
  <c r="BC392" i="7"/>
  <c r="BC393" i="7"/>
  <c r="BC394" i="7"/>
  <c r="BC395" i="7"/>
  <c r="BC397" i="7"/>
  <c r="BC398" i="7"/>
  <c r="BC399" i="7"/>
  <c r="BC400" i="7"/>
  <c r="BC401" i="7"/>
  <c r="BC402" i="7"/>
  <c r="BC403" i="7"/>
  <c r="BC404" i="7"/>
  <c r="BC405" i="7"/>
  <c r="BC406" i="7"/>
  <c r="BC407" i="7"/>
  <c r="BC408" i="7"/>
  <c r="BC409" i="7"/>
  <c r="BC410" i="7"/>
  <c r="BC411" i="7"/>
  <c r="BC412" i="7"/>
  <c r="BC413" i="7"/>
  <c r="BC414" i="7"/>
  <c r="BC415" i="7"/>
  <c r="BC416" i="7"/>
  <c r="BC417" i="7"/>
  <c r="BC418" i="7"/>
  <c r="BC419" i="7"/>
  <c r="BC420" i="7"/>
  <c r="BC421" i="7"/>
  <c r="BC422" i="7"/>
  <c r="BC423" i="7"/>
  <c r="BC424" i="7"/>
  <c r="BC425" i="7"/>
  <c r="BC426" i="7"/>
  <c r="BC427" i="7"/>
  <c r="BC428" i="7"/>
  <c r="BC429" i="7"/>
  <c r="BC430" i="7"/>
  <c r="BC431" i="7"/>
  <c r="BC432" i="7"/>
  <c r="BC433" i="7"/>
  <c r="BC434" i="7"/>
  <c r="BC435" i="7"/>
  <c r="BC436" i="7"/>
  <c r="BC437" i="7"/>
  <c r="BC438" i="7"/>
  <c r="BC439" i="7"/>
  <c r="BC440" i="7"/>
  <c r="BC441" i="7"/>
  <c r="BC442" i="7"/>
  <c r="BC444" i="7"/>
  <c r="BC445" i="7"/>
  <c r="BC446" i="7"/>
  <c r="BC447" i="7"/>
  <c r="BC449" i="7"/>
  <c r="BC450" i="7"/>
  <c r="BC452" i="7"/>
  <c r="BC453" i="7"/>
  <c r="BC454" i="7"/>
  <c r="BC455" i="7"/>
  <c r="BC456" i="7"/>
  <c r="BC457" i="7"/>
  <c r="BC458" i="7"/>
  <c r="BC459" i="7"/>
  <c r="BC460" i="7"/>
  <c r="BC461" i="7"/>
  <c r="BC462" i="7"/>
  <c r="BC463" i="7"/>
  <c r="BC465" i="7"/>
  <c r="BC466" i="7"/>
  <c r="BC467" i="7"/>
  <c r="BC468" i="7"/>
  <c r="BC469" i="7"/>
  <c r="BC470" i="7"/>
  <c r="BC472" i="7"/>
  <c r="BC473" i="7"/>
  <c r="BC474" i="7"/>
  <c r="BC475" i="7"/>
  <c r="BC476" i="7"/>
  <c r="BC477" i="7"/>
  <c r="BC478" i="7"/>
  <c r="BC479" i="7"/>
  <c r="BC480" i="7"/>
  <c r="BC482" i="7"/>
  <c r="BC483" i="7"/>
  <c r="BC484" i="7"/>
  <c r="BC485" i="7"/>
  <c r="BC486" i="7"/>
  <c r="BC487" i="7"/>
  <c r="BC488" i="7"/>
  <c r="BC489" i="7"/>
  <c r="BC490" i="7"/>
  <c r="BC491" i="7"/>
  <c r="BC492" i="7"/>
  <c r="BC493" i="7"/>
  <c r="BC494" i="7"/>
  <c r="BC495" i="7"/>
  <c r="BC496" i="7"/>
  <c r="BC497" i="7"/>
  <c r="BC498" i="7"/>
  <c r="BC499" i="7"/>
  <c r="BC501" i="7"/>
  <c r="BC502" i="7"/>
  <c r="BC503" i="7"/>
  <c r="BC504" i="7"/>
  <c r="BC505" i="7"/>
  <c r="BC514" i="7"/>
  <c r="BC515" i="7"/>
  <c r="BC516" i="7"/>
  <c r="BC517" i="7"/>
  <c r="BC518" i="7"/>
  <c r="BC520" i="7"/>
  <c r="BC521" i="7"/>
  <c r="BC522" i="7"/>
  <c r="BC523" i="7"/>
  <c r="BC524" i="7"/>
  <c r="BC525" i="7"/>
  <c r="BC526" i="7"/>
  <c r="BC527" i="7"/>
  <c r="BC528" i="7"/>
  <c r="BC529" i="7"/>
  <c r="BC530" i="7"/>
  <c r="BC532" i="7"/>
  <c r="BC533" i="7"/>
  <c r="BC534" i="7"/>
  <c r="BC535" i="7"/>
  <c r="BC537" i="7"/>
  <c r="BC538" i="7"/>
  <c r="BC540" i="7"/>
  <c r="BC541" i="7"/>
  <c r="BC542" i="7"/>
  <c r="BC543" i="7"/>
  <c r="BC544" i="7"/>
  <c r="BC545" i="7"/>
  <c r="BC547" i="7"/>
  <c r="BC548" i="7"/>
  <c r="BC549" i="7"/>
  <c r="BC550" i="7"/>
  <c r="BC506" i="7"/>
  <c r="BF362" i="7"/>
  <c r="BF363" i="7"/>
  <c r="BF364" i="7"/>
  <c r="BF365" i="7"/>
  <c r="BF367" i="7"/>
  <c r="BF368" i="7"/>
  <c r="BF369" i="7"/>
  <c r="BF370" i="7"/>
  <c r="BF371" i="7"/>
  <c r="BF372" i="7"/>
  <c r="BF373" i="7"/>
  <c r="BF374" i="7"/>
  <c r="BF376" i="7"/>
  <c r="BF377" i="7"/>
  <c r="BF379" i="7"/>
  <c r="BF380" i="7"/>
  <c r="BF382" i="7"/>
  <c r="BF383" i="7"/>
  <c r="BF385" i="7"/>
  <c r="BF386" i="7"/>
  <c r="BF387" i="7"/>
  <c r="BF388" i="7"/>
  <c r="BF389" i="7"/>
  <c r="BF391" i="7"/>
  <c r="BF392" i="7"/>
  <c r="BF393" i="7"/>
  <c r="BF394" i="7"/>
  <c r="BF395" i="7"/>
  <c r="BF397" i="7"/>
  <c r="BF398" i="7"/>
  <c r="BF399" i="7"/>
  <c r="BF400" i="7"/>
  <c r="BF401" i="7"/>
  <c r="BF402" i="7"/>
  <c r="BF403" i="7"/>
  <c r="BF404" i="7"/>
  <c r="BF405" i="7"/>
  <c r="BF406" i="7"/>
  <c r="BF407" i="7"/>
  <c r="BF408" i="7"/>
  <c r="BF409" i="7"/>
  <c r="BF410" i="7"/>
  <c r="BF411" i="7"/>
  <c r="BF412" i="7"/>
  <c r="BF413" i="7"/>
  <c r="BF414" i="7"/>
  <c r="BF415" i="7"/>
  <c r="BF416" i="7"/>
  <c r="BF417" i="7"/>
  <c r="BF418" i="7"/>
  <c r="BF419" i="7"/>
  <c r="BF420" i="7"/>
  <c r="BF421" i="7"/>
  <c r="BF422" i="7"/>
  <c r="BF423" i="7"/>
  <c r="BF424" i="7"/>
  <c r="BF425" i="7"/>
  <c r="BF426" i="7"/>
  <c r="BF427" i="7"/>
  <c r="BF428" i="7"/>
  <c r="BF429" i="7"/>
  <c r="BF430" i="7"/>
  <c r="BF431" i="7"/>
  <c r="BF432" i="7"/>
  <c r="BF433" i="7"/>
  <c r="BF434" i="7"/>
  <c r="BF435" i="7"/>
  <c r="BF436" i="7"/>
  <c r="BF437" i="7"/>
  <c r="BF438" i="7"/>
  <c r="BF439" i="7"/>
  <c r="BF440" i="7"/>
  <c r="BF441" i="7"/>
  <c r="BF442" i="7"/>
  <c r="BF444" i="7"/>
  <c r="BF445" i="7"/>
  <c r="BF446" i="7"/>
  <c r="BF447" i="7"/>
  <c r="BF449" i="7"/>
  <c r="BF450" i="7"/>
  <c r="BF452" i="7"/>
  <c r="BF453" i="7"/>
  <c r="BF454" i="7"/>
  <c r="BF455" i="7"/>
  <c r="BF456" i="7"/>
  <c r="BF457" i="7"/>
  <c r="BF458" i="7"/>
  <c r="BF459" i="7"/>
  <c r="BF460" i="7"/>
  <c r="BF461" i="7"/>
  <c r="BF462" i="7"/>
  <c r="BF463" i="7"/>
  <c r="BF465" i="7"/>
  <c r="BF466" i="7"/>
  <c r="BF467" i="7"/>
  <c r="BF468" i="7"/>
  <c r="BF469" i="7"/>
  <c r="BF470" i="7"/>
  <c r="BF472" i="7"/>
  <c r="BF473" i="7"/>
  <c r="BF474" i="7"/>
  <c r="BF475" i="7"/>
  <c r="BF476" i="7"/>
  <c r="BF477" i="7"/>
  <c r="BF478" i="7"/>
  <c r="BF479" i="7"/>
  <c r="BF480" i="7"/>
  <c r="BF482" i="7"/>
  <c r="BF483" i="7"/>
  <c r="BF484" i="7"/>
  <c r="BF485" i="7"/>
  <c r="BF486" i="7"/>
  <c r="BF487" i="7"/>
  <c r="BF488" i="7"/>
  <c r="BF489" i="7"/>
  <c r="BF490" i="7"/>
  <c r="BF491" i="7"/>
  <c r="BF492" i="7"/>
  <c r="BF493" i="7"/>
  <c r="BF494" i="7"/>
  <c r="BF495" i="7"/>
  <c r="BF496" i="7"/>
  <c r="BF497" i="7"/>
  <c r="BF498" i="7"/>
  <c r="BF499" i="7"/>
  <c r="BF501" i="7"/>
  <c r="BF502" i="7"/>
  <c r="BF503" i="7"/>
  <c r="BF504" i="7"/>
  <c r="BF505" i="7"/>
  <c r="BF514" i="7"/>
  <c r="BF515" i="7"/>
  <c r="BF516" i="7"/>
  <c r="BF517" i="7"/>
  <c r="BF518" i="7"/>
  <c r="BF520" i="7"/>
  <c r="BF521" i="7"/>
  <c r="BF522" i="7"/>
  <c r="BF523" i="7"/>
  <c r="BF524" i="7"/>
  <c r="BF525" i="7"/>
  <c r="BF526" i="7"/>
  <c r="BF527" i="7"/>
  <c r="BF528" i="7"/>
  <c r="BF529" i="7"/>
  <c r="BF530" i="7"/>
  <c r="BF532" i="7"/>
  <c r="BF533" i="7"/>
  <c r="BF534" i="7"/>
  <c r="BF535" i="7"/>
  <c r="BF537" i="7"/>
  <c r="BF538" i="7"/>
  <c r="BF540" i="7"/>
  <c r="BF541" i="7"/>
  <c r="BF542" i="7"/>
  <c r="BF543" i="7"/>
  <c r="BF544" i="7"/>
  <c r="BF545" i="7"/>
  <c r="BF547" i="7"/>
  <c r="BF548" i="7"/>
  <c r="BF549" i="7"/>
  <c r="BF550" i="7"/>
  <c r="BF506" i="7"/>
  <c r="BI362" i="7"/>
  <c r="BI363" i="7"/>
  <c r="BI364" i="7"/>
  <c r="BI365" i="7"/>
  <c r="BI367" i="7"/>
  <c r="BI368" i="7"/>
  <c r="BI369" i="7"/>
  <c r="BI370" i="7"/>
  <c r="BI371" i="7"/>
  <c r="BI372" i="7"/>
  <c r="BI373" i="7"/>
  <c r="BI374" i="7"/>
  <c r="BI376" i="7"/>
  <c r="BI377" i="7"/>
  <c r="BI379" i="7"/>
  <c r="BI380" i="7"/>
  <c r="BI382" i="7"/>
  <c r="BI383" i="7"/>
  <c r="BI385" i="7"/>
  <c r="BI386" i="7"/>
  <c r="BI387" i="7"/>
  <c r="BI388" i="7"/>
  <c r="BI389" i="7"/>
  <c r="BI391" i="7"/>
  <c r="BI392" i="7"/>
  <c r="BI393" i="7"/>
  <c r="BI394" i="7"/>
  <c r="BI395" i="7"/>
  <c r="BI397" i="7"/>
  <c r="BI398" i="7"/>
  <c r="BI399" i="7"/>
  <c r="BI400" i="7"/>
  <c r="BI401" i="7"/>
  <c r="BI402" i="7"/>
  <c r="BI403" i="7"/>
  <c r="BI404" i="7"/>
  <c r="BI405" i="7"/>
  <c r="BI406" i="7"/>
  <c r="BI407" i="7"/>
  <c r="BI408" i="7"/>
  <c r="BI409" i="7"/>
  <c r="BI410" i="7"/>
  <c r="BI411" i="7"/>
  <c r="BI412" i="7"/>
  <c r="BI413" i="7"/>
  <c r="BI414" i="7"/>
  <c r="BI415" i="7"/>
  <c r="BI416" i="7"/>
  <c r="BI417" i="7"/>
  <c r="BI418" i="7"/>
  <c r="BI419" i="7"/>
  <c r="BI420" i="7"/>
  <c r="BI421" i="7"/>
  <c r="BI422" i="7"/>
  <c r="BI423" i="7"/>
  <c r="BI424" i="7"/>
  <c r="BI425" i="7"/>
  <c r="BI426" i="7"/>
  <c r="BI427" i="7"/>
  <c r="BI428" i="7"/>
  <c r="BI429" i="7"/>
  <c r="BI430" i="7"/>
  <c r="BI431" i="7"/>
  <c r="BI432" i="7"/>
  <c r="BI433" i="7"/>
  <c r="BI434" i="7"/>
  <c r="BI435" i="7"/>
  <c r="BI436" i="7"/>
  <c r="BI437" i="7"/>
  <c r="BI438" i="7"/>
  <c r="BI439" i="7"/>
  <c r="BI440" i="7"/>
  <c r="BI441" i="7"/>
  <c r="BI442" i="7"/>
  <c r="BI444" i="7"/>
  <c r="BI445" i="7"/>
  <c r="BI446" i="7"/>
  <c r="BI447" i="7"/>
  <c r="BI449" i="7"/>
  <c r="BI450" i="7"/>
  <c r="BI452" i="7"/>
  <c r="BI453" i="7"/>
  <c r="BI454" i="7"/>
  <c r="BI455" i="7"/>
  <c r="BI456" i="7"/>
  <c r="BI457" i="7"/>
  <c r="BI458" i="7"/>
  <c r="BI459" i="7"/>
  <c r="BI460" i="7"/>
  <c r="BI461" i="7"/>
  <c r="BI462" i="7"/>
  <c r="BI463" i="7"/>
  <c r="BI465" i="7"/>
  <c r="BI466" i="7"/>
  <c r="BI467" i="7"/>
  <c r="BI468" i="7"/>
  <c r="BI469" i="7"/>
  <c r="BI470" i="7"/>
  <c r="BI472" i="7"/>
  <c r="BI473" i="7"/>
  <c r="BI474" i="7"/>
  <c r="BI475" i="7"/>
  <c r="BI476" i="7"/>
  <c r="BI477" i="7"/>
  <c r="BI478" i="7"/>
  <c r="BI479" i="7"/>
  <c r="BI480" i="7"/>
  <c r="BI482" i="7"/>
  <c r="BI483" i="7"/>
  <c r="BI484" i="7"/>
  <c r="BI485" i="7"/>
  <c r="BI486" i="7"/>
  <c r="BI487" i="7"/>
  <c r="BI488" i="7"/>
  <c r="BI489" i="7"/>
  <c r="BI490" i="7"/>
  <c r="BI491" i="7"/>
  <c r="BI492" i="7"/>
  <c r="BI493" i="7"/>
  <c r="BI494" i="7"/>
  <c r="BI495" i="7"/>
  <c r="BI496" i="7"/>
  <c r="BI497" i="7"/>
  <c r="BI498" i="7"/>
  <c r="BI499" i="7"/>
  <c r="BI501" i="7"/>
  <c r="BI502" i="7"/>
  <c r="BI503" i="7"/>
  <c r="BI504" i="7"/>
  <c r="BI505" i="7"/>
  <c r="BI514" i="7"/>
  <c r="BI515" i="7"/>
  <c r="BI516" i="7"/>
  <c r="BI517" i="7"/>
  <c r="BI518" i="7"/>
  <c r="BI520" i="7"/>
  <c r="BI521" i="7"/>
  <c r="BI522" i="7"/>
  <c r="BI523" i="7"/>
  <c r="BI524" i="7"/>
  <c r="BI525" i="7"/>
  <c r="BI526" i="7"/>
  <c r="BI527" i="7"/>
  <c r="BI528" i="7"/>
  <c r="BI529" i="7"/>
  <c r="BI530" i="7"/>
  <c r="BI532" i="7"/>
  <c r="BI533" i="7"/>
  <c r="BI534" i="7"/>
  <c r="BI535" i="7"/>
  <c r="BI537" i="7"/>
  <c r="BI538" i="7"/>
  <c r="BI540" i="7"/>
  <c r="BI541" i="7"/>
  <c r="BI542" i="7"/>
  <c r="BI543" i="7"/>
  <c r="BI544" i="7"/>
  <c r="BI545" i="7"/>
  <c r="BI547" i="7"/>
  <c r="BI548" i="7"/>
  <c r="BI549" i="7"/>
  <c r="BI550" i="7"/>
  <c r="BI506" i="7"/>
  <c r="BL362" i="7"/>
  <c r="BL363" i="7"/>
  <c r="BL364" i="7"/>
  <c r="BL365" i="7"/>
  <c r="BL367" i="7"/>
  <c r="BL368" i="7"/>
  <c r="BL369" i="7"/>
  <c r="BL370" i="7"/>
  <c r="BL371" i="7"/>
  <c r="BL372" i="7"/>
  <c r="BL373" i="7"/>
  <c r="BL374" i="7"/>
  <c r="BL376" i="7"/>
  <c r="BL377" i="7"/>
  <c r="BL379" i="7"/>
  <c r="BL380" i="7"/>
  <c r="BL382" i="7"/>
  <c r="BL383" i="7"/>
  <c r="BL385" i="7"/>
  <c r="BL386" i="7"/>
  <c r="BL387" i="7"/>
  <c r="BL388" i="7"/>
  <c r="BL389" i="7"/>
  <c r="BL391" i="7"/>
  <c r="BL392" i="7"/>
  <c r="BL393" i="7"/>
  <c r="BL394" i="7"/>
  <c r="BL395" i="7"/>
  <c r="BL397" i="7"/>
  <c r="BL398" i="7"/>
  <c r="BL399" i="7"/>
  <c r="BL400" i="7"/>
  <c r="BL401" i="7"/>
  <c r="BL402" i="7"/>
  <c r="BL403" i="7"/>
  <c r="BL404" i="7"/>
  <c r="BL405" i="7"/>
  <c r="BL406" i="7"/>
  <c r="BL407" i="7"/>
  <c r="BL408" i="7"/>
  <c r="BL409" i="7"/>
  <c r="BL410" i="7"/>
  <c r="BL411" i="7"/>
  <c r="BL412" i="7"/>
  <c r="BL413" i="7"/>
  <c r="BL414" i="7"/>
  <c r="BL415" i="7"/>
  <c r="BL416" i="7"/>
  <c r="BL417" i="7"/>
  <c r="BL418" i="7"/>
  <c r="BL419" i="7"/>
  <c r="BL420" i="7"/>
  <c r="BL421" i="7"/>
  <c r="BL422" i="7"/>
  <c r="BL423" i="7"/>
  <c r="BL424" i="7"/>
  <c r="BL425" i="7"/>
  <c r="BL426" i="7"/>
  <c r="BL427" i="7"/>
  <c r="BL428" i="7"/>
  <c r="BL429" i="7"/>
  <c r="BL430" i="7"/>
  <c r="BL431" i="7"/>
  <c r="BL432" i="7"/>
  <c r="BL433" i="7"/>
  <c r="BL434" i="7"/>
  <c r="BL435" i="7"/>
  <c r="BL436" i="7"/>
  <c r="BL437" i="7"/>
  <c r="BL438" i="7"/>
  <c r="BL439" i="7"/>
  <c r="BL440" i="7"/>
  <c r="BL441" i="7"/>
  <c r="BL442" i="7"/>
  <c r="BL444" i="7"/>
  <c r="BL445" i="7"/>
  <c r="BL446" i="7"/>
  <c r="BL447" i="7"/>
  <c r="BL449" i="7"/>
  <c r="BL450" i="7"/>
  <c r="BL452" i="7"/>
  <c r="BL453" i="7"/>
  <c r="BL454" i="7"/>
  <c r="BL455" i="7"/>
  <c r="BL456" i="7"/>
  <c r="BL457" i="7"/>
  <c r="BL458" i="7"/>
  <c r="BL459" i="7"/>
  <c r="BL460" i="7"/>
  <c r="BL461" i="7"/>
  <c r="BL462" i="7"/>
  <c r="BL463" i="7"/>
  <c r="BL465" i="7"/>
  <c r="BL466" i="7"/>
  <c r="BL467" i="7"/>
  <c r="BL468" i="7"/>
  <c r="BL469" i="7"/>
  <c r="BL470" i="7"/>
  <c r="BL472" i="7"/>
  <c r="BL473" i="7"/>
  <c r="BL474" i="7"/>
  <c r="BL475" i="7"/>
  <c r="BL476" i="7"/>
  <c r="BL477" i="7"/>
  <c r="BL478" i="7"/>
  <c r="BL479" i="7"/>
  <c r="BL480" i="7"/>
  <c r="BL482" i="7"/>
  <c r="BL483" i="7"/>
  <c r="BL484" i="7"/>
  <c r="BL485" i="7"/>
  <c r="BL486" i="7"/>
  <c r="BL487" i="7"/>
  <c r="BL488" i="7"/>
  <c r="BL489" i="7"/>
  <c r="BL490" i="7"/>
  <c r="BL491" i="7"/>
  <c r="BL492" i="7"/>
  <c r="BL493" i="7"/>
  <c r="BL494" i="7"/>
  <c r="BL495" i="7"/>
  <c r="BL496" i="7"/>
  <c r="BL497" i="7"/>
  <c r="BL498" i="7"/>
  <c r="BL499" i="7"/>
  <c r="BL501" i="7"/>
  <c r="BL502" i="7"/>
  <c r="BL503" i="7"/>
  <c r="BL504" i="7"/>
  <c r="BL505" i="7"/>
  <c r="BL514" i="7"/>
  <c r="BL515" i="7"/>
  <c r="BL516" i="7"/>
  <c r="BL517" i="7"/>
  <c r="BL518" i="7"/>
  <c r="BL520" i="7"/>
  <c r="BL521" i="7"/>
  <c r="BL522" i="7"/>
  <c r="BL523" i="7"/>
  <c r="BL524" i="7"/>
  <c r="BL525" i="7"/>
  <c r="BL526" i="7"/>
  <c r="BL527" i="7"/>
  <c r="BL528" i="7"/>
  <c r="BL529" i="7"/>
  <c r="BL530" i="7"/>
  <c r="BL532" i="7"/>
  <c r="BL533" i="7"/>
  <c r="BL534" i="7"/>
  <c r="BL535" i="7"/>
  <c r="BL537" i="7"/>
  <c r="BL538" i="7"/>
  <c r="BL540" i="7"/>
  <c r="BL541" i="7"/>
  <c r="BL542" i="7"/>
  <c r="BL543" i="7"/>
  <c r="BL544" i="7"/>
  <c r="BL545" i="7"/>
  <c r="BL547" i="7"/>
  <c r="BL548" i="7"/>
  <c r="BL549" i="7"/>
  <c r="BL550" i="7"/>
  <c r="BL506" i="7"/>
  <c r="BO362" i="7"/>
  <c r="BO363" i="7"/>
  <c r="BO364" i="7"/>
  <c r="BO365" i="7"/>
  <c r="BO367" i="7"/>
  <c r="BO368" i="7"/>
  <c r="BO369" i="7"/>
  <c r="BO370" i="7"/>
  <c r="BO371" i="7"/>
  <c r="BO372" i="7"/>
  <c r="BO373" i="7"/>
  <c r="BO374" i="7"/>
  <c r="BO376" i="7"/>
  <c r="BO377" i="7"/>
  <c r="BO379" i="7"/>
  <c r="BO380" i="7"/>
  <c r="BO382" i="7"/>
  <c r="BO383" i="7"/>
  <c r="BO385" i="7"/>
  <c r="BO386" i="7"/>
  <c r="BO387" i="7"/>
  <c r="BO388" i="7"/>
  <c r="BO389" i="7"/>
  <c r="BO391" i="7"/>
  <c r="BO392" i="7"/>
  <c r="BO393" i="7"/>
  <c r="BO394" i="7"/>
  <c r="BO395" i="7"/>
  <c r="BO397" i="7"/>
  <c r="BO398" i="7"/>
  <c r="BO399" i="7"/>
  <c r="BO400" i="7"/>
  <c r="BO401" i="7"/>
  <c r="BO402" i="7"/>
  <c r="BO403" i="7"/>
  <c r="BO404" i="7"/>
  <c r="BO405" i="7"/>
  <c r="BO406" i="7"/>
  <c r="BO407" i="7"/>
  <c r="BO408" i="7"/>
  <c r="BO409" i="7"/>
  <c r="BO410" i="7"/>
  <c r="BO411" i="7"/>
  <c r="BO412" i="7"/>
  <c r="BO413" i="7"/>
  <c r="BO414" i="7"/>
  <c r="BO415" i="7"/>
  <c r="BO416" i="7"/>
  <c r="BO417" i="7"/>
  <c r="BO418" i="7"/>
  <c r="BO419" i="7"/>
  <c r="BO420" i="7"/>
  <c r="BO421" i="7"/>
  <c r="BO422" i="7"/>
  <c r="BO423" i="7"/>
  <c r="BO424" i="7"/>
  <c r="BO425" i="7"/>
  <c r="BO426" i="7"/>
  <c r="BO427" i="7"/>
  <c r="BO428" i="7"/>
  <c r="BO429" i="7"/>
  <c r="BO430" i="7"/>
  <c r="BO431" i="7"/>
  <c r="BO432" i="7"/>
  <c r="BO433" i="7"/>
  <c r="BO434" i="7"/>
  <c r="BO435" i="7"/>
  <c r="BO436" i="7"/>
  <c r="BO437" i="7"/>
  <c r="BO438" i="7"/>
  <c r="BO439" i="7"/>
  <c r="BO440" i="7"/>
  <c r="BO441" i="7"/>
  <c r="BO442" i="7"/>
  <c r="BO444" i="7"/>
  <c r="BO445" i="7"/>
  <c r="BO446" i="7"/>
  <c r="BO447" i="7"/>
  <c r="BO449" i="7"/>
  <c r="BO452" i="7"/>
  <c r="BO453" i="7"/>
  <c r="BO454" i="7"/>
  <c r="BO455" i="7"/>
  <c r="BO456" i="7"/>
  <c r="BO457" i="7"/>
  <c r="BO458" i="7"/>
  <c r="BO459" i="7"/>
  <c r="BO460" i="7"/>
  <c r="BO461" i="7"/>
  <c r="BO462" i="7"/>
  <c r="BO463" i="7"/>
  <c r="BO465" i="7"/>
  <c r="BO466" i="7"/>
  <c r="BO467" i="7"/>
  <c r="BO468" i="7"/>
  <c r="BO469" i="7"/>
  <c r="BO470" i="7"/>
  <c r="BO472" i="7"/>
  <c r="BO473" i="7"/>
  <c r="BO474" i="7"/>
  <c r="BO475" i="7"/>
  <c r="BO476" i="7"/>
  <c r="BO477" i="7"/>
  <c r="BO478" i="7"/>
  <c r="BO479" i="7"/>
  <c r="BO480" i="7"/>
  <c r="BO482" i="7"/>
  <c r="BO483" i="7"/>
  <c r="BO484" i="7"/>
  <c r="BO485" i="7"/>
  <c r="BO486" i="7"/>
  <c r="BO487" i="7"/>
  <c r="BO488" i="7"/>
  <c r="BO489" i="7"/>
  <c r="BO490" i="7"/>
  <c r="BO491" i="7"/>
  <c r="BO492" i="7"/>
  <c r="BO493" i="7"/>
  <c r="BO494" i="7"/>
  <c r="BO495" i="7"/>
  <c r="BO496" i="7"/>
  <c r="BO497" i="7"/>
  <c r="BO498" i="7"/>
  <c r="BO499" i="7"/>
  <c r="BO501" i="7"/>
  <c r="BO502" i="7"/>
  <c r="BO503" i="7"/>
  <c r="BO504" i="7"/>
  <c r="BO505" i="7"/>
  <c r="BO514" i="7"/>
  <c r="BO515" i="7"/>
  <c r="BO516" i="7"/>
  <c r="BO517" i="7"/>
  <c r="BO518" i="7"/>
  <c r="BO520" i="7"/>
  <c r="BO521" i="7"/>
  <c r="BO522" i="7"/>
  <c r="BO523" i="7"/>
  <c r="BO524" i="7"/>
  <c r="BO525" i="7"/>
  <c r="BO526" i="7"/>
  <c r="BO527" i="7"/>
  <c r="BO528" i="7"/>
  <c r="BO529" i="7"/>
  <c r="BO530" i="7"/>
  <c r="BO532" i="7"/>
  <c r="BO533" i="7"/>
  <c r="BO534" i="7"/>
  <c r="BO535" i="7"/>
  <c r="BO537" i="7"/>
  <c r="BO538" i="7"/>
  <c r="BO540" i="7"/>
  <c r="BO541" i="7"/>
  <c r="BO542" i="7"/>
  <c r="BO543" i="7"/>
  <c r="BO544" i="7"/>
  <c r="BO545" i="7"/>
  <c r="BO547" i="7"/>
  <c r="BO548" i="7"/>
  <c r="BO549" i="7"/>
  <c r="BO550" i="7"/>
  <c r="BO506" i="7"/>
  <c r="BR362" i="7"/>
  <c r="BR363" i="7"/>
  <c r="BR364" i="7"/>
  <c r="BR365" i="7"/>
  <c r="BR367" i="7"/>
  <c r="BR368" i="7"/>
  <c r="BR369" i="7"/>
  <c r="BR370" i="7"/>
  <c r="BR371" i="7"/>
  <c r="BR372" i="7"/>
  <c r="BR373" i="7"/>
  <c r="BR374" i="7"/>
  <c r="BR376" i="7"/>
  <c r="BR377" i="7"/>
  <c r="BR379" i="7"/>
  <c r="BR380" i="7"/>
  <c r="BR382" i="7"/>
  <c r="BR383" i="7"/>
  <c r="BR385" i="7"/>
  <c r="BR386" i="7"/>
  <c r="BR387" i="7"/>
  <c r="BR388" i="7"/>
  <c r="BR389" i="7"/>
  <c r="BR391" i="7"/>
  <c r="BR392" i="7"/>
  <c r="BR393" i="7"/>
  <c r="BR394" i="7"/>
  <c r="BR395" i="7"/>
  <c r="BR397" i="7"/>
  <c r="BR398" i="7"/>
  <c r="BR399" i="7"/>
  <c r="BR400" i="7"/>
  <c r="BR401" i="7"/>
  <c r="BR402" i="7"/>
  <c r="BR403" i="7"/>
  <c r="BR404" i="7"/>
  <c r="BR405" i="7"/>
  <c r="BR406" i="7"/>
  <c r="BR407" i="7"/>
  <c r="BR408" i="7"/>
  <c r="BR409" i="7"/>
  <c r="BR410" i="7"/>
  <c r="BR411" i="7"/>
  <c r="BR412" i="7"/>
  <c r="BR413" i="7"/>
  <c r="BR414" i="7"/>
  <c r="BR415" i="7"/>
  <c r="BR416" i="7"/>
  <c r="BR417" i="7"/>
  <c r="BR418" i="7"/>
  <c r="BR419" i="7"/>
  <c r="BR420" i="7"/>
  <c r="BR421" i="7"/>
  <c r="BR422" i="7"/>
  <c r="BR423" i="7"/>
  <c r="BR424" i="7"/>
  <c r="BR425" i="7"/>
  <c r="BR426" i="7"/>
  <c r="BR427" i="7"/>
  <c r="BR428" i="7"/>
  <c r="BR429" i="7"/>
  <c r="BR430" i="7"/>
  <c r="BR431" i="7"/>
  <c r="BR432" i="7"/>
  <c r="BR433" i="7"/>
  <c r="BR434" i="7"/>
  <c r="BR435" i="7"/>
  <c r="BR436" i="7"/>
  <c r="BR437" i="7"/>
  <c r="BR438" i="7"/>
  <c r="BR439" i="7"/>
  <c r="BR440" i="7"/>
  <c r="BR441" i="7"/>
  <c r="BR442" i="7"/>
  <c r="BR444" i="7"/>
  <c r="BR445" i="7"/>
  <c r="BR446" i="7"/>
  <c r="BR447" i="7"/>
  <c r="BR449" i="7"/>
  <c r="BR450" i="7"/>
  <c r="BR452" i="7"/>
  <c r="BR453" i="7"/>
  <c r="BR454" i="7"/>
  <c r="BR455" i="7"/>
  <c r="BR456" i="7"/>
  <c r="BR457" i="7"/>
  <c r="BR458" i="7"/>
  <c r="BR459" i="7"/>
  <c r="BR460" i="7"/>
  <c r="BR461" i="7"/>
  <c r="BR462" i="7"/>
  <c r="BR463" i="7"/>
  <c r="BR465" i="7"/>
  <c r="BR466" i="7"/>
  <c r="BR467" i="7"/>
  <c r="BR468" i="7"/>
  <c r="BR469" i="7"/>
  <c r="BR470" i="7"/>
  <c r="BR472" i="7"/>
  <c r="BR473" i="7"/>
  <c r="BR474" i="7"/>
  <c r="BR475" i="7"/>
  <c r="BR476" i="7"/>
  <c r="BR477" i="7"/>
  <c r="BR478" i="7"/>
  <c r="BR479" i="7"/>
  <c r="BR480" i="7"/>
  <c r="BR482" i="7"/>
  <c r="BR483" i="7"/>
  <c r="BR484" i="7"/>
  <c r="BR485" i="7"/>
  <c r="BR486" i="7"/>
  <c r="BR487" i="7"/>
  <c r="BR488" i="7"/>
  <c r="BR489" i="7"/>
  <c r="BR490" i="7"/>
  <c r="BR491" i="7"/>
  <c r="BR492" i="7"/>
  <c r="BR493" i="7"/>
  <c r="BR494" i="7"/>
  <c r="BR495" i="7"/>
  <c r="BR496" i="7"/>
  <c r="BR497" i="7"/>
  <c r="BR498" i="7"/>
  <c r="BR499" i="7"/>
  <c r="BR501" i="7"/>
  <c r="BR502" i="7"/>
  <c r="BR503" i="7"/>
  <c r="BR504" i="7"/>
  <c r="BR505" i="7"/>
  <c r="BR514" i="7"/>
  <c r="BR515" i="7"/>
  <c r="BR516" i="7"/>
  <c r="BR517" i="7"/>
  <c r="BR518" i="7"/>
  <c r="BR520" i="7"/>
  <c r="BR521" i="7"/>
  <c r="BR522" i="7"/>
  <c r="BR523" i="7"/>
  <c r="BR524" i="7"/>
  <c r="BR525" i="7"/>
  <c r="BR526" i="7"/>
  <c r="BR527" i="7"/>
  <c r="BR528" i="7"/>
  <c r="BR529" i="7"/>
  <c r="BR530" i="7"/>
  <c r="BR532" i="7"/>
  <c r="BR533" i="7"/>
  <c r="BR534" i="7"/>
  <c r="BR535" i="7"/>
  <c r="BR537" i="7"/>
  <c r="BR538" i="7"/>
  <c r="BR540" i="7"/>
  <c r="BR541" i="7"/>
  <c r="BR542" i="7"/>
  <c r="BR543" i="7"/>
  <c r="BR544" i="7"/>
  <c r="BR545" i="7"/>
  <c r="BR547" i="7"/>
  <c r="BR548" i="7"/>
  <c r="BR549" i="7"/>
  <c r="BR550" i="7"/>
  <c r="BR506" i="7"/>
  <c r="BU362" i="7"/>
  <c r="BU363" i="7"/>
  <c r="BU364" i="7"/>
  <c r="BU365" i="7"/>
  <c r="BU367" i="7"/>
  <c r="BU368" i="7"/>
  <c r="BU369" i="7"/>
  <c r="BU370" i="7"/>
  <c r="BU371" i="7"/>
  <c r="BU372" i="7"/>
  <c r="BU373" i="7"/>
  <c r="BU374" i="7"/>
  <c r="BU376" i="7"/>
  <c r="BU377" i="7"/>
  <c r="BU379" i="7"/>
  <c r="BU380" i="7"/>
  <c r="BU382" i="7"/>
  <c r="BU383" i="7"/>
  <c r="BU385" i="7"/>
  <c r="BU386" i="7"/>
  <c r="BU387" i="7"/>
  <c r="BU388" i="7"/>
  <c r="BU389" i="7"/>
  <c r="BU391" i="7"/>
  <c r="BU392" i="7"/>
  <c r="BU393" i="7"/>
  <c r="BU394" i="7"/>
  <c r="BU395" i="7"/>
  <c r="BU397" i="7"/>
  <c r="BU398" i="7"/>
  <c r="BU399" i="7"/>
  <c r="BU400" i="7"/>
  <c r="BU401" i="7"/>
  <c r="BU402" i="7"/>
  <c r="BU403" i="7"/>
  <c r="BU404" i="7"/>
  <c r="BU405" i="7"/>
  <c r="BU406" i="7"/>
  <c r="BU407" i="7"/>
  <c r="BU408" i="7"/>
  <c r="BU409" i="7"/>
  <c r="BU410" i="7"/>
  <c r="BU411" i="7"/>
  <c r="BU412" i="7"/>
  <c r="BU413" i="7"/>
  <c r="BU414" i="7"/>
  <c r="BU415" i="7"/>
  <c r="BU416" i="7"/>
  <c r="BU417" i="7"/>
  <c r="BU418" i="7"/>
  <c r="BU419" i="7"/>
  <c r="BU420" i="7"/>
  <c r="BU421" i="7"/>
  <c r="BU422" i="7"/>
  <c r="BU423" i="7"/>
  <c r="BU424" i="7"/>
  <c r="BU425" i="7"/>
  <c r="BU426" i="7"/>
  <c r="BU427" i="7"/>
  <c r="BU428" i="7"/>
  <c r="BU429" i="7"/>
  <c r="BU430" i="7"/>
  <c r="BU431" i="7"/>
  <c r="BU432" i="7"/>
  <c r="BU433" i="7"/>
  <c r="BU434" i="7"/>
  <c r="BU435" i="7"/>
  <c r="BU436" i="7"/>
  <c r="BU437" i="7"/>
  <c r="BU438" i="7"/>
  <c r="BU439" i="7"/>
  <c r="BU440" i="7"/>
  <c r="BU441" i="7"/>
  <c r="BU442" i="7"/>
  <c r="BU444" i="7"/>
  <c r="BU445" i="7"/>
  <c r="BU446" i="7"/>
  <c r="BU447" i="7"/>
  <c r="BU449" i="7"/>
  <c r="BU450" i="7"/>
  <c r="BU452" i="7"/>
  <c r="BU453" i="7"/>
  <c r="BU454" i="7"/>
  <c r="BU455" i="7"/>
  <c r="BU456" i="7"/>
  <c r="BU457" i="7"/>
  <c r="BU458" i="7"/>
  <c r="BU459" i="7"/>
  <c r="BU460" i="7"/>
  <c r="BU461" i="7"/>
  <c r="BU462" i="7"/>
  <c r="BU463" i="7"/>
  <c r="BU465" i="7"/>
  <c r="BU466" i="7"/>
  <c r="BU467" i="7"/>
  <c r="BU468" i="7"/>
  <c r="BU469" i="7"/>
  <c r="BU470" i="7"/>
  <c r="BU472" i="7"/>
  <c r="BU473" i="7"/>
  <c r="BU474" i="7"/>
  <c r="BU475" i="7"/>
  <c r="BU476" i="7"/>
  <c r="BU477" i="7"/>
  <c r="BU478" i="7"/>
  <c r="BU479" i="7"/>
  <c r="BU480" i="7"/>
  <c r="BU482" i="7"/>
  <c r="BU483" i="7"/>
  <c r="BU484" i="7"/>
  <c r="BU485" i="7"/>
  <c r="BU486" i="7"/>
  <c r="BU487" i="7"/>
  <c r="BU488" i="7"/>
  <c r="BU489" i="7"/>
  <c r="BU490" i="7"/>
  <c r="BU491" i="7"/>
  <c r="BU492" i="7"/>
  <c r="BU493" i="7"/>
  <c r="BU494" i="7"/>
  <c r="BU495" i="7"/>
  <c r="BU496" i="7"/>
  <c r="BU497" i="7"/>
  <c r="BU498" i="7"/>
  <c r="BU499" i="7"/>
  <c r="BU501" i="7"/>
  <c r="BU502" i="7"/>
  <c r="BU503" i="7"/>
  <c r="BU504" i="7"/>
  <c r="BU505" i="7"/>
  <c r="BU514" i="7"/>
  <c r="BU515" i="7"/>
  <c r="BU516" i="7"/>
  <c r="BU517" i="7"/>
  <c r="BU518" i="7"/>
  <c r="BU520" i="7"/>
  <c r="BU521" i="7"/>
  <c r="BU522" i="7"/>
  <c r="BU523" i="7"/>
  <c r="BU524" i="7"/>
  <c r="BU525" i="7"/>
  <c r="BU526" i="7"/>
  <c r="BU527" i="7"/>
  <c r="BU528" i="7"/>
  <c r="BU529" i="7"/>
  <c r="BU530" i="7"/>
  <c r="BU532" i="7"/>
  <c r="BU533" i="7"/>
  <c r="BU534" i="7"/>
  <c r="BU535" i="7"/>
  <c r="BU537" i="7"/>
  <c r="BU538" i="7"/>
  <c r="BU540" i="7"/>
  <c r="BU541" i="7"/>
  <c r="BU542" i="7"/>
  <c r="BU543" i="7"/>
  <c r="BU544" i="7"/>
  <c r="BU545" i="7"/>
  <c r="BU547" i="7"/>
  <c r="BU548" i="7"/>
  <c r="BU549" i="7"/>
  <c r="BU550" i="7"/>
  <c r="BU506" i="7"/>
  <c r="BX362" i="7"/>
  <c r="BX363" i="7"/>
  <c r="BX364" i="7"/>
  <c r="BX365" i="7"/>
  <c r="BX367" i="7"/>
  <c r="BX368" i="7"/>
  <c r="BX369" i="7"/>
  <c r="BX370" i="7"/>
  <c r="BX371" i="7"/>
  <c r="BX372" i="7"/>
  <c r="BX373" i="7"/>
  <c r="BX374" i="7"/>
  <c r="BX376" i="7"/>
  <c r="BX377" i="7"/>
  <c r="BX379" i="7"/>
  <c r="BX380" i="7"/>
  <c r="BX382" i="7"/>
  <c r="BX383" i="7"/>
  <c r="BX385" i="7"/>
  <c r="BX386" i="7"/>
  <c r="BX387" i="7"/>
  <c r="BX388" i="7"/>
  <c r="BX389" i="7"/>
  <c r="BX391" i="7"/>
  <c r="BX392" i="7"/>
  <c r="BX393" i="7"/>
  <c r="BX394" i="7"/>
  <c r="BX395" i="7"/>
  <c r="BX397" i="7"/>
  <c r="BX398" i="7"/>
  <c r="BX399" i="7"/>
  <c r="BX400" i="7"/>
  <c r="BX401" i="7"/>
  <c r="BX402" i="7"/>
  <c r="BX403" i="7"/>
  <c r="BX404" i="7"/>
  <c r="BX405" i="7"/>
  <c r="BX406" i="7"/>
  <c r="BX407" i="7"/>
  <c r="BX408" i="7"/>
  <c r="BX409" i="7"/>
  <c r="BX410" i="7"/>
  <c r="BX411" i="7"/>
  <c r="BX412" i="7"/>
  <c r="BX413" i="7"/>
  <c r="BX414" i="7"/>
  <c r="BX415" i="7"/>
  <c r="BX416" i="7"/>
  <c r="BX417" i="7"/>
  <c r="BX418" i="7"/>
  <c r="BX419" i="7"/>
  <c r="BX420" i="7"/>
  <c r="BX421" i="7"/>
  <c r="BX422" i="7"/>
  <c r="BX423" i="7"/>
  <c r="BX424" i="7"/>
  <c r="BX425" i="7"/>
  <c r="BX426" i="7"/>
  <c r="BX427" i="7"/>
  <c r="BX428" i="7"/>
  <c r="BX429" i="7"/>
  <c r="BX430" i="7"/>
  <c r="BX431" i="7"/>
  <c r="BX432" i="7"/>
  <c r="BX433" i="7"/>
  <c r="BX434" i="7"/>
  <c r="BX435" i="7"/>
  <c r="BX436" i="7"/>
  <c r="BX437" i="7"/>
  <c r="BX438" i="7"/>
  <c r="BX439" i="7"/>
  <c r="BX440" i="7"/>
  <c r="BX441" i="7"/>
  <c r="BX442" i="7"/>
  <c r="BX444" i="7"/>
  <c r="BX445" i="7"/>
  <c r="BX446" i="7"/>
  <c r="BX447" i="7"/>
  <c r="BX449" i="7"/>
  <c r="BX450" i="7"/>
  <c r="BX452" i="7"/>
  <c r="BX453" i="7"/>
  <c r="BX454" i="7"/>
  <c r="BX455" i="7"/>
  <c r="BX456" i="7"/>
  <c r="BX457" i="7"/>
  <c r="BX458" i="7"/>
  <c r="BX459" i="7"/>
  <c r="BX460" i="7"/>
  <c r="BX461" i="7"/>
  <c r="BX462" i="7"/>
  <c r="BX463" i="7"/>
  <c r="BX465" i="7"/>
  <c r="BX466" i="7"/>
  <c r="BX467" i="7"/>
  <c r="BX468" i="7"/>
  <c r="BX469" i="7"/>
  <c r="BX470" i="7"/>
  <c r="BX472" i="7"/>
  <c r="BX473" i="7"/>
  <c r="BX474" i="7"/>
  <c r="BX475" i="7"/>
  <c r="BX476" i="7"/>
  <c r="BX477" i="7"/>
  <c r="BX478" i="7"/>
  <c r="BX479" i="7"/>
  <c r="BX480" i="7"/>
  <c r="BX482" i="7"/>
  <c r="BX483" i="7"/>
  <c r="BX484" i="7"/>
  <c r="BX485" i="7"/>
  <c r="BX486" i="7"/>
  <c r="BX487" i="7"/>
  <c r="BX488" i="7"/>
  <c r="BX489" i="7"/>
  <c r="BX490" i="7"/>
  <c r="BX491" i="7"/>
  <c r="BX492" i="7"/>
  <c r="BX493" i="7"/>
  <c r="BX494" i="7"/>
  <c r="BX495" i="7"/>
  <c r="BX496" i="7"/>
  <c r="BX497" i="7"/>
  <c r="BX498" i="7"/>
  <c r="BX499" i="7"/>
  <c r="BX501" i="7"/>
  <c r="BX502" i="7"/>
  <c r="BX503" i="7"/>
  <c r="BX504" i="7"/>
  <c r="BX505" i="7"/>
  <c r="BX514" i="7"/>
  <c r="BX515" i="7"/>
  <c r="BX516" i="7"/>
  <c r="BX517" i="7"/>
  <c r="BX518" i="7"/>
  <c r="BX520" i="7"/>
  <c r="BX521" i="7"/>
  <c r="BX522" i="7"/>
  <c r="BX523" i="7"/>
  <c r="BX524" i="7"/>
  <c r="BX525" i="7"/>
  <c r="BX526" i="7"/>
  <c r="BX527" i="7"/>
  <c r="BX528" i="7"/>
  <c r="BX529" i="7"/>
  <c r="BX530" i="7"/>
  <c r="BX532" i="7"/>
  <c r="BX533" i="7"/>
  <c r="BX534" i="7"/>
  <c r="BX535" i="7"/>
  <c r="BX537" i="7"/>
  <c r="BX538" i="7"/>
  <c r="BX540" i="7"/>
  <c r="BX541" i="7"/>
  <c r="BX542" i="7"/>
  <c r="BX543" i="7"/>
  <c r="BX544" i="7"/>
  <c r="BX545" i="7"/>
  <c r="BX547" i="7"/>
  <c r="BX548" i="7"/>
  <c r="BX549" i="7"/>
  <c r="BX550" i="7"/>
  <c r="BX506" i="7"/>
  <c r="CA362" i="7"/>
  <c r="CA363" i="7"/>
  <c r="CA364" i="7"/>
  <c r="CA365" i="7"/>
  <c r="CA367" i="7"/>
  <c r="CA368" i="7"/>
  <c r="CA369" i="7"/>
  <c r="CA370" i="7"/>
  <c r="CA371" i="7"/>
  <c r="CA372" i="7"/>
  <c r="CA373" i="7"/>
  <c r="CA374" i="7"/>
  <c r="CA376" i="7"/>
  <c r="CA377" i="7"/>
  <c r="CA379" i="7"/>
  <c r="CA380" i="7"/>
  <c r="CA382" i="7"/>
  <c r="CA383" i="7"/>
  <c r="CA385" i="7"/>
  <c r="CA386" i="7"/>
  <c r="CA387" i="7"/>
  <c r="CA388" i="7"/>
  <c r="CA389" i="7"/>
  <c r="CA391" i="7"/>
  <c r="CA392" i="7"/>
  <c r="CA393" i="7"/>
  <c r="CA394" i="7"/>
  <c r="CA395" i="7"/>
  <c r="CA397" i="7"/>
  <c r="CA398" i="7"/>
  <c r="CA399" i="7"/>
  <c r="CA400" i="7"/>
  <c r="CA401" i="7"/>
  <c r="CA402" i="7"/>
  <c r="CA403" i="7"/>
  <c r="CA404" i="7"/>
  <c r="CA405" i="7"/>
  <c r="CA406" i="7"/>
  <c r="CA407" i="7"/>
  <c r="CA408" i="7"/>
  <c r="CA409" i="7"/>
  <c r="CA410" i="7"/>
  <c r="CA411" i="7"/>
  <c r="CA412" i="7"/>
  <c r="CA413" i="7"/>
  <c r="CA414" i="7"/>
  <c r="CA415" i="7"/>
  <c r="CA416" i="7"/>
  <c r="CA417" i="7"/>
  <c r="CA418" i="7"/>
  <c r="CA419" i="7"/>
  <c r="CA420" i="7"/>
  <c r="CA421" i="7"/>
  <c r="CA422" i="7"/>
  <c r="CA423" i="7"/>
  <c r="CA424" i="7"/>
  <c r="CA425" i="7"/>
  <c r="CA426" i="7"/>
  <c r="CA427" i="7"/>
  <c r="CA428" i="7"/>
  <c r="CA429" i="7"/>
  <c r="CA430" i="7"/>
  <c r="CA431" i="7"/>
  <c r="CA432" i="7"/>
  <c r="CA433" i="7"/>
  <c r="CA434" i="7"/>
  <c r="CA435" i="7"/>
  <c r="CA436" i="7"/>
  <c r="CA437" i="7"/>
  <c r="CA438" i="7"/>
  <c r="CA439" i="7"/>
  <c r="CA440" i="7"/>
  <c r="CA441" i="7"/>
  <c r="CA442" i="7"/>
  <c r="CA444" i="7"/>
  <c r="CA445" i="7"/>
  <c r="CA446" i="7"/>
  <c r="CA447" i="7"/>
  <c r="CA449" i="7"/>
  <c r="CA450" i="7"/>
  <c r="CA452" i="7"/>
  <c r="CA453" i="7"/>
  <c r="CA454" i="7"/>
  <c r="CA455" i="7"/>
  <c r="CA456" i="7"/>
  <c r="CA457" i="7"/>
  <c r="CA458" i="7"/>
  <c r="CA459" i="7"/>
  <c r="CA460" i="7"/>
  <c r="CA461" i="7"/>
  <c r="CA462" i="7"/>
  <c r="CA463" i="7"/>
  <c r="CA465" i="7"/>
  <c r="CA466" i="7"/>
  <c r="CA467" i="7"/>
  <c r="CA468" i="7"/>
  <c r="CA469" i="7"/>
  <c r="CA470" i="7"/>
  <c r="CA472" i="7"/>
  <c r="CA473" i="7"/>
  <c r="CA474" i="7"/>
  <c r="CA475" i="7"/>
  <c r="CA476" i="7"/>
  <c r="CA477" i="7"/>
  <c r="CA478" i="7"/>
  <c r="CA479" i="7"/>
  <c r="CA480" i="7"/>
  <c r="CA482" i="7"/>
  <c r="CA483" i="7"/>
  <c r="CA484" i="7"/>
  <c r="CA485" i="7"/>
  <c r="CA486" i="7"/>
  <c r="CA487" i="7"/>
  <c r="CA488" i="7"/>
  <c r="CA489" i="7"/>
  <c r="CA490" i="7"/>
  <c r="CA491" i="7"/>
  <c r="CA492" i="7"/>
  <c r="CA493" i="7"/>
  <c r="CA494" i="7"/>
  <c r="CA495" i="7"/>
  <c r="CA496" i="7"/>
  <c r="CA497" i="7"/>
  <c r="CA498" i="7"/>
  <c r="CA499" i="7"/>
  <c r="CA501" i="7"/>
  <c r="CA502" i="7"/>
  <c r="CA503" i="7"/>
  <c r="CA504" i="7"/>
  <c r="CA505" i="7"/>
  <c r="CA514" i="7"/>
  <c r="CA515" i="7"/>
  <c r="CA516" i="7"/>
  <c r="CA517" i="7"/>
  <c r="CA518" i="7"/>
  <c r="CA520" i="7"/>
  <c r="CA521" i="7"/>
  <c r="CA522" i="7"/>
  <c r="CA523" i="7"/>
  <c r="CA524" i="7"/>
  <c r="CA525" i="7"/>
  <c r="CA526" i="7"/>
  <c r="CA527" i="7"/>
  <c r="CA528" i="7"/>
  <c r="CA529" i="7"/>
  <c r="CA530" i="7"/>
  <c r="CA532" i="7"/>
  <c r="CA533" i="7"/>
  <c r="CA534" i="7"/>
  <c r="CA535" i="7"/>
  <c r="CA537" i="7"/>
  <c r="CA538" i="7"/>
  <c r="CA540" i="7"/>
  <c r="CA541" i="7"/>
  <c r="CA542" i="7"/>
  <c r="CA543" i="7"/>
  <c r="CA544" i="7"/>
  <c r="CA545" i="7"/>
  <c r="CA547" i="7"/>
  <c r="CA548" i="7"/>
  <c r="CA549" i="7"/>
  <c r="CA550" i="7"/>
  <c r="CA506" i="7"/>
  <c r="CD362" i="7"/>
  <c r="CD363" i="7"/>
  <c r="CD364" i="7"/>
  <c r="CD365" i="7"/>
  <c r="CD367" i="7"/>
  <c r="CD368" i="7"/>
  <c r="CD369" i="7"/>
  <c r="CD370" i="7"/>
  <c r="CD371" i="7"/>
  <c r="CD372" i="7"/>
  <c r="CD373" i="7"/>
  <c r="CD374" i="7"/>
  <c r="CD376" i="7"/>
  <c r="CD377" i="7"/>
  <c r="CD379" i="7"/>
  <c r="CD380" i="7"/>
  <c r="CD382" i="7"/>
  <c r="CD383" i="7"/>
  <c r="CD385" i="7"/>
  <c r="CD386" i="7"/>
  <c r="CD387" i="7"/>
  <c r="CD388" i="7"/>
  <c r="CD389" i="7"/>
  <c r="CD391" i="7"/>
  <c r="CD392" i="7"/>
  <c r="CD393" i="7"/>
  <c r="CD394" i="7"/>
  <c r="CD395" i="7"/>
  <c r="CD397" i="7"/>
  <c r="CD398" i="7"/>
  <c r="CD399" i="7"/>
  <c r="CD400" i="7"/>
  <c r="CD401" i="7"/>
  <c r="CD402" i="7"/>
  <c r="CD403" i="7"/>
  <c r="CD404" i="7"/>
  <c r="CD405" i="7"/>
  <c r="CD406" i="7"/>
  <c r="CD407" i="7"/>
  <c r="CD408" i="7"/>
  <c r="CD409" i="7"/>
  <c r="CD410" i="7"/>
  <c r="CD411" i="7"/>
  <c r="CD412" i="7"/>
  <c r="CD413" i="7"/>
  <c r="CD414" i="7"/>
  <c r="CD415" i="7"/>
  <c r="CD416" i="7"/>
  <c r="CD417" i="7"/>
  <c r="CD418" i="7"/>
  <c r="CD419" i="7"/>
  <c r="CD420" i="7"/>
  <c r="CD421" i="7"/>
  <c r="CD422" i="7"/>
  <c r="CD423" i="7"/>
  <c r="CD424" i="7"/>
  <c r="CD425" i="7"/>
  <c r="CD426" i="7"/>
  <c r="CD427" i="7"/>
  <c r="CD428" i="7"/>
  <c r="CD429" i="7"/>
  <c r="CD430" i="7"/>
  <c r="CD431" i="7"/>
  <c r="CD432" i="7"/>
  <c r="CD433" i="7"/>
  <c r="CD434" i="7"/>
  <c r="CD435" i="7"/>
  <c r="CD436" i="7"/>
  <c r="CD437" i="7"/>
  <c r="CD438" i="7"/>
  <c r="CD439" i="7"/>
  <c r="CD440" i="7"/>
  <c r="CD441" i="7"/>
  <c r="CD442" i="7"/>
  <c r="CD444" i="7"/>
  <c r="CD445" i="7"/>
  <c r="CD446" i="7"/>
  <c r="CD447" i="7"/>
  <c r="CD449" i="7"/>
  <c r="CD450" i="7"/>
  <c r="CD452" i="7"/>
  <c r="CD453" i="7"/>
  <c r="CD454" i="7"/>
  <c r="CD455" i="7"/>
  <c r="CD456" i="7"/>
  <c r="CD457" i="7"/>
  <c r="CD458" i="7"/>
  <c r="CD459" i="7"/>
  <c r="CD460" i="7"/>
  <c r="CD461" i="7"/>
  <c r="CD462" i="7"/>
  <c r="CD463" i="7"/>
  <c r="CD465" i="7"/>
  <c r="CD466" i="7"/>
  <c r="CD467" i="7"/>
  <c r="CD468" i="7"/>
  <c r="CD469" i="7"/>
  <c r="CD470" i="7"/>
  <c r="CD472" i="7"/>
  <c r="CD473" i="7"/>
  <c r="CD474" i="7"/>
  <c r="CD475" i="7"/>
  <c r="CD476" i="7"/>
  <c r="CD477" i="7"/>
  <c r="CD478" i="7"/>
  <c r="CD479" i="7"/>
  <c r="CD480" i="7"/>
  <c r="CD482" i="7"/>
  <c r="CD483" i="7"/>
  <c r="CD484" i="7"/>
  <c r="CD485" i="7"/>
  <c r="CD486" i="7"/>
  <c r="CD487" i="7"/>
  <c r="CD488" i="7"/>
  <c r="CD489" i="7"/>
  <c r="CD490" i="7"/>
  <c r="CD491" i="7"/>
  <c r="CD492" i="7"/>
  <c r="CD493" i="7"/>
  <c r="CD494" i="7"/>
  <c r="CD495" i="7"/>
  <c r="CD496" i="7"/>
  <c r="CD497" i="7"/>
  <c r="CD498" i="7"/>
  <c r="CD499" i="7"/>
  <c r="CD501" i="7"/>
  <c r="CD502" i="7"/>
  <c r="CD503" i="7"/>
  <c r="CD504" i="7"/>
  <c r="CD505" i="7"/>
  <c r="CD514" i="7"/>
  <c r="CD515" i="7"/>
  <c r="CD516" i="7"/>
  <c r="CD517" i="7"/>
  <c r="CD518" i="7"/>
  <c r="CD520" i="7"/>
  <c r="CD521" i="7"/>
  <c r="CD522" i="7"/>
  <c r="CD523" i="7"/>
  <c r="CD524" i="7"/>
  <c r="CD525" i="7"/>
  <c r="CD526" i="7"/>
  <c r="CD527" i="7"/>
  <c r="CD528" i="7"/>
  <c r="CD529" i="7"/>
  <c r="CD530" i="7"/>
  <c r="CD532" i="7"/>
  <c r="CD533" i="7"/>
  <c r="CD534" i="7"/>
  <c r="CD535" i="7"/>
  <c r="CD537" i="7"/>
  <c r="CD538" i="7"/>
  <c r="CD540" i="7"/>
  <c r="CD541" i="7"/>
  <c r="CD542" i="7"/>
  <c r="CD543" i="7"/>
  <c r="CD544" i="7"/>
  <c r="CD545" i="7"/>
  <c r="CD547" i="7"/>
  <c r="CD548" i="7"/>
  <c r="CD549" i="7"/>
  <c r="CD550" i="7"/>
  <c r="CD506" i="7"/>
  <c r="AK552" i="7"/>
  <c r="AB514" i="7"/>
  <c r="AE514" i="7"/>
  <c r="CG514" i="7"/>
  <c r="CJ514" i="7"/>
  <c r="CM514" i="7"/>
  <c r="CP514" i="7"/>
  <c r="CS514" i="7"/>
  <c r="CU514" i="7"/>
  <c r="AB515" i="7"/>
  <c r="AE515" i="7"/>
  <c r="CG515" i="7"/>
  <c r="CJ515" i="7"/>
  <c r="CM515" i="7"/>
  <c r="CP515" i="7"/>
  <c r="CS515" i="7"/>
  <c r="CU515" i="7"/>
  <c r="AB516" i="7"/>
  <c r="AE516" i="7"/>
  <c r="CG516" i="7"/>
  <c r="CJ516" i="7"/>
  <c r="CM516" i="7"/>
  <c r="CP516" i="7"/>
  <c r="CS516" i="7"/>
  <c r="CU516" i="7"/>
  <c r="AB517" i="7"/>
  <c r="AE517" i="7"/>
  <c r="CG517" i="7"/>
  <c r="CJ517" i="7"/>
  <c r="CM517" i="7"/>
  <c r="CP517" i="7"/>
  <c r="CS517" i="7"/>
  <c r="CU517" i="7"/>
  <c r="AB518" i="7"/>
  <c r="AE518" i="7"/>
  <c r="CG518" i="7"/>
  <c r="CJ518" i="7"/>
  <c r="CM518" i="7"/>
  <c r="CP518" i="7"/>
  <c r="CS518" i="7"/>
  <c r="CU518" i="7"/>
  <c r="AB520" i="7"/>
  <c r="AE520" i="7"/>
  <c r="CG520" i="7"/>
  <c r="CJ520" i="7"/>
  <c r="CM520" i="7"/>
  <c r="CP520" i="7"/>
  <c r="CS520" i="7"/>
  <c r="CU520" i="7"/>
  <c r="AB521" i="7"/>
  <c r="AE521" i="7"/>
  <c r="CG521" i="7"/>
  <c r="CJ521" i="7"/>
  <c r="CM521" i="7"/>
  <c r="CP521" i="7"/>
  <c r="CS521" i="7"/>
  <c r="CU521" i="7"/>
  <c r="AB522" i="7"/>
  <c r="AE522" i="7"/>
  <c r="CG522" i="7"/>
  <c r="CJ522" i="7"/>
  <c r="CM522" i="7"/>
  <c r="CP522" i="7"/>
  <c r="CS522" i="7"/>
  <c r="CU522" i="7"/>
  <c r="AB523" i="7"/>
  <c r="AE523" i="7"/>
  <c r="CG523" i="7"/>
  <c r="CJ523" i="7"/>
  <c r="CM523" i="7"/>
  <c r="CP523" i="7"/>
  <c r="CS523" i="7"/>
  <c r="CU523" i="7"/>
  <c r="AB524" i="7"/>
  <c r="AE524" i="7"/>
  <c r="CG524" i="7"/>
  <c r="CJ524" i="7"/>
  <c r="CM524" i="7"/>
  <c r="CP524" i="7"/>
  <c r="CS524" i="7"/>
  <c r="CU524" i="7"/>
  <c r="AB525" i="7"/>
  <c r="AE525" i="7"/>
  <c r="CG525" i="7"/>
  <c r="CJ525" i="7"/>
  <c r="CM525" i="7"/>
  <c r="CP525" i="7"/>
  <c r="CS525" i="7"/>
  <c r="CU525" i="7"/>
  <c r="AB526" i="7"/>
  <c r="AE526" i="7"/>
  <c r="CG526" i="7"/>
  <c r="CJ526" i="7"/>
  <c r="CM526" i="7"/>
  <c r="CP526" i="7"/>
  <c r="CS526" i="7"/>
  <c r="CU526" i="7"/>
  <c r="AB527" i="7"/>
  <c r="AE527" i="7"/>
  <c r="CG527" i="7"/>
  <c r="CJ527" i="7"/>
  <c r="CM527" i="7"/>
  <c r="CP527" i="7"/>
  <c r="CS527" i="7"/>
  <c r="CU527" i="7"/>
  <c r="AB528" i="7"/>
  <c r="AE528" i="7"/>
  <c r="CG528" i="7"/>
  <c r="CJ528" i="7"/>
  <c r="CM528" i="7"/>
  <c r="CP528" i="7"/>
  <c r="CS528" i="7"/>
  <c r="CU528" i="7"/>
  <c r="AB529" i="7"/>
  <c r="AE529" i="7"/>
  <c r="CG529" i="7"/>
  <c r="CJ529" i="7"/>
  <c r="CM529" i="7"/>
  <c r="CP529" i="7"/>
  <c r="CS529" i="7"/>
  <c r="CU529" i="7"/>
  <c r="AB530" i="7"/>
  <c r="AE530" i="7"/>
  <c r="CG530" i="7"/>
  <c r="CJ530" i="7"/>
  <c r="CM530" i="7"/>
  <c r="CP530" i="7"/>
  <c r="CS530" i="7"/>
  <c r="CU530" i="7"/>
  <c r="AB532" i="7"/>
  <c r="AE532" i="7"/>
  <c r="CG532" i="7"/>
  <c r="CJ532" i="7"/>
  <c r="CM532" i="7"/>
  <c r="CP532" i="7"/>
  <c r="CS532" i="7"/>
  <c r="CU532" i="7"/>
  <c r="AB533" i="7"/>
  <c r="AE533" i="7"/>
  <c r="CG533" i="7"/>
  <c r="CJ533" i="7"/>
  <c r="CM533" i="7"/>
  <c r="CP533" i="7"/>
  <c r="CS533" i="7"/>
  <c r="CU533" i="7"/>
  <c r="AB534" i="7"/>
  <c r="AE534" i="7"/>
  <c r="CG534" i="7"/>
  <c r="CJ534" i="7"/>
  <c r="CM534" i="7"/>
  <c r="CP534" i="7"/>
  <c r="CS534" i="7"/>
  <c r="CU534" i="7"/>
  <c r="AB535" i="7"/>
  <c r="AE535" i="7"/>
  <c r="CG535" i="7"/>
  <c r="CJ535" i="7"/>
  <c r="CM535" i="7"/>
  <c r="CP535" i="7"/>
  <c r="CS535" i="7"/>
  <c r="CU535" i="7"/>
  <c r="AB537" i="7"/>
  <c r="AE537" i="7"/>
  <c r="CG537" i="7"/>
  <c r="CJ537" i="7"/>
  <c r="CM537" i="7"/>
  <c r="CP537" i="7"/>
  <c r="CS537" i="7"/>
  <c r="CU537" i="7"/>
  <c r="AB538" i="7"/>
  <c r="AE538" i="7"/>
  <c r="CG538" i="7"/>
  <c r="CJ538" i="7"/>
  <c r="CM538" i="7"/>
  <c r="CP538" i="7"/>
  <c r="CS538" i="7"/>
  <c r="CU538" i="7"/>
  <c r="AB540" i="7"/>
  <c r="AE540" i="7"/>
  <c r="CG540" i="7"/>
  <c r="CJ540" i="7"/>
  <c r="CM540" i="7"/>
  <c r="CP540" i="7"/>
  <c r="CS540" i="7"/>
  <c r="CU540" i="7"/>
  <c r="AB541" i="7"/>
  <c r="AE541" i="7"/>
  <c r="CG541" i="7"/>
  <c r="CJ541" i="7"/>
  <c r="CM541" i="7"/>
  <c r="CP541" i="7"/>
  <c r="CS541" i="7"/>
  <c r="CU541" i="7"/>
  <c r="AB542" i="7"/>
  <c r="AE542" i="7"/>
  <c r="CG542" i="7"/>
  <c r="CJ542" i="7"/>
  <c r="CM542" i="7"/>
  <c r="CP542" i="7"/>
  <c r="CS542" i="7"/>
  <c r="CU542" i="7"/>
  <c r="AB543" i="7"/>
  <c r="AE543" i="7"/>
  <c r="CG543" i="7"/>
  <c r="CJ543" i="7"/>
  <c r="CM543" i="7"/>
  <c r="CP543" i="7"/>
  <c r="CS543" i="7"/>
  <c r="CU543" i="7"/>
  <c r="AB544" i="7"/>
  <c r="AE544" i="7"/>
  <c r="CG544" i="7"/>
  <c r="CJ544" i="7"/>
  <c r="CM544" i="7"/>
  <c r="CP544" i="7"/>
  <c r="CS544" i="7"/>
  <c r="CU544" i="7"/>
  <c r="AB545" i="7"/>
  <c r="AE545" i="7"/>
  <c r="CG545" i="7"/>
  <c r="CJ545" i="7"/>
  <c r="CM545" i="7"/>
  <c r="CP545" i="7"/>
  <c r="CS545" i="7"/>
  <c r="CU545" i="7"/>
  <c r="AB547" i="7"/>
  <c r="AE547" i="7"/>
  <c r="CG547" i="7"/>
  <c r="CJ547" i="7"/>
  <c r="CM547" i="7"/>
  <c r="CP547" i="7"/>
  <c r="CS547" i="7"/>
  <c r="CU547" i="7"/>
  <c r="AB548" i="7"/>
  <c r="AE548" i="7"/>
  <c r="CG548" i="7"/>
  <c r="CJ548" i="7"/>
  <c r="CM548" i="7"/>
  <c r="CP548" i="7"/>
  <c r="CS548" i="7"/>
  <c r="CU548" i="7"/>
  <c r="AB549" i="7"/>
  <c r="AE549" i="7"/>
  <c r="CG549" i="7"/>
  <c r="CJ549" i="7"/>
  <c r="CM549" i="7"/>
  <c r="CP549" i="7"/>
  <c r="CS549" i="7"/>
  <c r="CU549" i="7"/>
  <c r="CU550" i="7"/>
  <c r="AB362" i="7"/>
  <c r="AE362" i="7"/>
  <c r="CG362" i="7"/>
  <c r="CJ362" i="7"/>
  <c r="CM362" i="7"/>
  <c r="CP362" i="7"/>
  <c r="CS362" i="7"/>
  <c r="CU362" i="7"/>
  <c r="AB363" i="7"/>
  <c r="AE363" i="7"/>
  <c r="CG363" i="7"/>
  <c r="CJ363" i="7"/>
  <c r="CM363" i="7"/>
  <c r="CP363" i="7"/>
  <c r="CS363" i="7"/>
  <c r="CU363" i="7"/>
  <c r="AB364" i="7"/>
  <c r="AE364" i="7"/>
  <c r="CG364" i="7"/>
  <c r="CJ364" i="7"/>
  <c r="CM364" i="7"/>
  <c r="CP364" i="7"/>
  <c r="CS364" i="7"/>
  <c r="CU364" i="7"/>
  <c r="AB365" i="7"/>
  <c r="AE365" i="7"/>
  <c r="CG365" i="7"/>
  <c r="CJ365" i="7"/>
  <c r="CM365" i="7"/>
  <c r="CP365" i="7"/>
  <c r="CS365" i="7"/>
  <c r="CU365" i="7"/>
  <c r="AB367" i="7"/>
  <c r="AE367" i="7"/>
  <c r="CG367" i="7"/>
  <c r="CJ367" i="7"/>
  <c r="CM367" i="7"/>
  <c r="CP367" i="7"/>
  <c r="CS367" i="7"/>
  <c r="CU367" i="7"/>
  <c r="AB368" i="7"/>
  <c r="AE368" i="7"/>
  <c r="CG368" i="7"/>
  <c r="CJ368" i="7"/>
  <c r="CM368" i="7"/>
  <c r="CP368" i="7"/>
  <c r="CS368" i="7"/>
  <c r="CU368" i="7"/>
  <c r="AB369" i="7"/>
  <c r="AE369" i="7"/>
  <c r="CG369" i="7"/>
  <c r="CJ369" i="7"/>
  <c r="CM369" i="7"/>
  <c r="CP369" i="7"/>
  <c r="CS369" i="7"/>
  <c r="CU369" i="7"/>
  <c r="AB370" i="7"/>
  <c r="AE370" i="7"/>
  <c r="CG370" i="7"/>
  <c r="CJ370" i="7"/>
  <c r="CM370" i="7"/>
  <c r="CP370" i="7"/>
  <c r="CS370" i="7"/>
  <c r="CU370" i="7"/>
  <c r="AB371" i="7"/>
  <c r="AE371" i="7"/>
  <c r="CG371" i="7"/>
  <c r="CJ371" i="7"/>
  <c r="CM371" i="7"/>
  <c r="CP371" i="7"/>
  <c r="CS371" i="7"/>
  <c r="CU371" i="7"/>
  <c r="AB372" i="7"/>
  <c r="AE372" i="7"/>
  <c r="CG372" i="7"/>
  <c r="CJ372" i="7"/>
  <c r="CM372" i="7"/>
  <c r="CP372" i="7"/>
  <c r="CS372" i="7"/>
  <c r="CU372" i="7"/>
  <c r="AB373" i="7"/>
  <c r="AE373" i="7"/>
  <c r="CG373" i="7"/>
  <c r="CJ373" i="7"/>
  <c r="CM373" i="7"/>
  <c r="CP373" i="7"/>
  <c r="CS373" i="7"/>
  <c r="CU373" i="7"/>
  <c r="AB374" i="7"/>
  <c r="AE374" i="7"/>
  <c r="CG374" i="7"/>
  <c r="CJ374" i="7"/>
  <c r="CM374" i="7"/>
  <c r="CP374" i="7"/>
  <c r="CS374" i="7"/>
  <c r="CU374" i="7"/>
  <c r="AB377" i="7"/>
  <c r="AE377" i="7"/>
  <c r="CG377" i="7"/>
  <c r="CJ377" i="7"/>
  <c r="CM377" i="7"/>
  <c r="CP377" i="7"/>
  <c r="CS377" i="7"/>
  <c r="CU377" i="7"/>
  <c r="AB379" i="7"/>
  <c r="AE379" i="7"/>
  <c r="CG379" i="7"/>
  <c r="CJ379" i="7"/>
  <c r="CM379" i="7"/>
  <c r="CP379" i="7"/>
  <c r="CS379" i="7"/>
  <c r="CU379" i="7"/>
  <c r="AB380" i="7"/>
  <c r="AE380" i="7"/>
  <c r="CG380" i="7"/>
  <c r="CJ380" i="7"/>
  <c r="CM380" i="7"/>
  <c r="CP380" i="7"/>
  <c r="CS380" i="7"/>
  <c r="CU380" i="7"/>
  <c r="AB382" i="7"/>
  <c r="AE382" i="7"/>
  <c r="CG382" i="7"/>
  <c r="CJ382" i="7"/>
  <c r="CM382" i="7"/>
  <c r="CP382" i="7"/>
  <c r="CS382" i="7"/>
  <c r="CU382" i="7"/>
  <c r="AB383" i="7"/>
  <c r="AE383" i="7"/>
  <c r="CG383" i="7"/>
  <c r="CJ383" i="7"/>
  <c r="CM383" i="7"/>
  <c r="CP383" i="7"/>
  <c r="CS383" i="7"/>
  <c r="CU383" i="7"/>
  <c r="AE385" i="7"/>
  <c r="CG385" i="7"/>
  <c r="CJ385" i="7"/>
  <c r="CM385" i="7"/>
  <c r="CP385" i="7"/>
  <c r="CS385" i="7"/>
  <c r="CU385" i="7"/>
  <c r="AE386" i="7"/>
  <c r="CG386" i="7"/>
  <c r="CJ386" i="7"/>
  <c r="CM386" i="7"/>
  <c r="CP386" i="7"/>
  <c r="CS386" i="7"/>
  <c r="CU386" i="7"/>
  <c r="AB387" i="7"/>
  <c r="AE387" i="7"/>
  <c r="CG387" i="7"/>
  <c r="CJ387" i="7"/>
  <c r="CM387" i="7"/>
  <c r="CP387" i="7"/>
  <c r="CS387" i="7"/>
  <c r="CU387" i="7"/>
  <c r="AB388" i="7"/>
  <c r="AE388" i="7"/>
  <c r="CG388" i="7"/>
  <c r="CJ388" i="7"/>
  <c r="CM388" i="7"/>
  <c r="CP388" i="7"/>
  <c r="CS388" i="7"/>
  <c r="CU388" i="7"/>
  <c r="AB389" i="7"/>
  <c r="AE389" i="7"/>
  <c r="CG389" i="7"/>
  <c r="CJ389" i="7"/>
  <c r="CM389" i="7"/>
  <c r="CP389" i="7"/>
  <c r="CS389" i="7"/>
  <c r="CU389" i="7"/>
  <c r="AB391" i="7"/>
  <c r="AE391" i="7"/>
  <c r="CG391" i="7"/>
  <c r="CJ391" i="7"/>
  <c r="CM391" i="7"/>
  <c r="CP391" i="7"/>
  <c r="CS391" i="7"/>
  <c r="CU391" i="7"/>
  <c r="AB392" i="7"/>
  <c r="AE392" i="7"/>
  <c r="CG392" i="7"/>
  <c r="CJ392" i="7"/>
  <c r="CM392" i="7"/>
  <c r="CP392" i="7"/>
  <c r="CS392" i="7"/>
  <c r="CU392" i="7"/>
  <c r="AB393" i="7"/>
  <c r="AE393" i="7"/>
  <c r="CG393" i="7"/>
  <c r="CJ393" i="7"/>
  <c r="CM393" i="7"/>
  <c r="CP393" i="7"/>
  <c r="CS393" i="7"/>
  <c r="CU393" i="7"/>
  <c r="AB394" i="7"/>
  <c r="AE394" i="7"/>
  <c r="CG394" i="7"/>
  <c r="CJ394" i="7"/>
  <c r="CM394" i="7"/>
  <c r="CP394" i="7"/>
  <c r="CS394" i="7"/>
  <c r="CU394" i="7"/>
  <c r="AB395" i="7"/>
  <c r="AE395" i="7"/>
  <c r="CG395" i="7"/>
  <c r="CJ395" i="7"/>
  <c r="CM395" i="7"/>
  <c r="CP395" i="7"/>
  <c r="CS395" i="7"/>
  <c r="CU395" i="7"/>
  <c r="AB397" i="7"/>
  <c r="AE397" i="7"/>
  <c r="CG397" i="7"/>
  <c r="CJ397" i="7"/>
  <c r="CM397" i="7"/>
  <c r="CP397" i="7"/>
  <c r="CS397" i="7"/>
  <c r="CU397" i="7"/>
  <c r="AB398" i="7"/>
  <c r="AE398" i="7"/>
  <c r="CG398" i="7"/>
  <c r="CJ398" i="7"/>
  <c r="CM398" i="7"/>
  <c r="CP398" i="7"/>
  <c r="CS398" i="7"/>
  <c r="CU398" i="7"/>
  <c r="AB399" i="7"/>
  <c r="AE399" i="7"/>
  <c r="CG399" i="7"/>
  <c r="CJ399" i="7"/>
  <c r="CM399" i="7"/>
  <c r="CP399" i="7"/>
  <c r="CS399" i="7"/>
  <c r="CU399" i="7"/>
  <c r="AB400" i="7"/>
  <c r="AE400" i="7"/>
  <c r="CG400" i="7"/>
  <c r="CJ400" i="7"/>
  <c r="CM400" i="7"/>
  <c r="CP400" i="7"/>
  <c r="CS400" i="7"/>
  <c r="CU400" i="7"/>
  <c r="AB401" i="7"/>
  <c r="AE401" i="7"/>
  <c r="CG401" i="7"/>
  <c r="CJ401" i="7"/>
  <c r="CM401" i="7"/>
  <c r="CP401" i="7"/>
  <c r="CS401" i="7"/>
  <c r="CU401" i="7"/>
  <c r="AB402" i="7"/>
  <c r="AE402" i="7"/>
  <c r="CG402" i="7"/>
  <c r="CJ402" i="7"/>
  <c r="CM402" i="7"/>
  <c r="CP402" i="7"/>
  <c r="CS402" i="7"/>
  <c r="CU402" i="7"/>
  <c r="AB403" i="7"/>
  <c r="AE403" i="7"/>
  <c r="CG403" i="7"/>
  <c r="CJ403" i="7"/>
  <c r="CM403" i="7"/>
  <c r="CP403" i="7"/>
  <c r="CS403" i="7"/>
  <c r="CU403" i="7"/>
  <c r="AB404" i="7"/>
  <c r="AE404" i="7"/>
  <c r="CG404" i="7"/>
  <c r="CJ404" i="7"/>
  <c r="CM404" i="7"/>
  <c r="CP404" i="7"/>
  <c r="CS404" i="7"/>
  <c r="CU404" i="7"/>
  <c r="AB405" i="7"/>
  <c r="AE405" i="7"/>
  <c r="CG405" i="7"/>
  <c r="CJ405" i="7"/>
  <c r="CM405" i="7"/>
  <c r="CP405" i="7"/>
  <c r="CS405" i="7"/>
  <c r="CU405" i="7"/>
  <c r="AB406" i="7"/>
  <c r="AE406" i="7"/>
  <c r="CG406" i="7"/>
  <c r="CJ406" i="7"/>
  <c r="CM406" i="7"/>
  <c r="CP406" i="7"/>
  <c r="CS406" i="7"/>
  <c r="CU406" i="7"/>
  <c r="AB407" i="7"/>
  <c r="AE407" i="7"/>
  <c r="CG407" i="7"/>
  <c r="CJ407" i="7"/>
  <c r="CM407" i="7"/>
  <c r="CP407" i="7"/>
  <c r="CS407" i="7"/>
  <c r="CU407" i="7"/>
  <c r="AB408" i="7"/>
  <c r="AE408" i="7"/>
  <c r="CG408" i="7"/>
  <c r="CJ408" i="7"/>
  <c r="CM408" i="7"/>
  <c r="CP408" i="7"/>
  <c r="CS408" i="7"/>
  <c r="CU408" i="7"/>
  <c r="AB409" i="7"/>
  <c r="AE409" i="7"/>
  <c r="CG409" i="7"/>
  <c r="CJ409" i="7"/>
  <c r="CM409" i="7"/>
  <c r="CP409" i="7"/>
  <c r="CS409" i="7"/>
  <c r="CU409" i="7"/>
  <c r="AB410" i="7"/>
  <c r="AE410" i="7"/>
  <c r="CG410" i="7"/>
  <c r="CJ410" i="7"/>
  <c r="CM410" i="7"/>
  <c r="CP410" i="7"/>
  <c r="CS410" i="7"/>
  <c r="CU410" i="7"/>
  <c r="AB411" i="7"/>
  <c r="AE411" i="7"/>
  <c r="CG411" i="7"/>
  <c r="CJ411" i="7"/>
  <c r="CM411" i="7"/>
  <c r="CP411" i="7"/>
  <c r="CS411" i="7"/>
  <c r="CU411" i="7"/>
  <c r="AB412" i="7"/>
  <c r="AE412" i="7"/>
  <c r="CG412" i="7"/>
  <c r="CJ412" i="7"/>
  <c r="CM412" i="7"/>
  <c r="CP412" i="7"/>
  <c r="CS412" i="7"/>
  <c r="CU412" i="7"/>
  <c r="AB413" i="7"/>
  <c r="AE413" i="7"/>
  <c r="CG413" i="7"/>
  <c r="CJ413" i="7"/>
  <c r="CM413" i="7"/>
  <c r="CP413" i="7"/>
  <c r="CS413" i="7"/>
  <c r="CU413" i="7"/>
  <c r="AB414" i="7"/>
  <c r="AE414" i="7"/>
  <c r="CG414" i="7"/>
  <c r="CJ414" i="7"/>
  <c r="CM414" i="7"/>
  <c r="CP414" i="7"/>
  <c r="CS414" i="7"/>
  <c r="CU414" i="7"/>
  <c r="AB415" i="7"/>
  <c r="AE415" i="7"/>
  <c r="CG415" i="7"/>
  <c r="CJ415" i="7"/>
  <c r="CM415" i="7"/>
  <c r="CP415" i="7"/>
  <c r="CS415" i="7"/>
  <c r="CU415" i="7"/>
  <c r="AB416" i="7"/>
  <c r="AE416" i="7"/>
  <c r="CG416" i="7"/>
  <c r="CJ416" i="7"/>
  <c r="CM416" i="7"/>
  <c r="CP416" i="7"/>
  <c r="CS416" i="7"/>
  <c r="CU416" i="7"/>
  <c r="AB417" i="7"/>
  <c r="AE417" i="7"/>
  <c r="CG417" i="7"/>
  <c r="CJ417" i="7"/>
  <c r="CM417" i="7"/>
  <c r="CP417" i="7"/>
  <c r="CS417" i="7"/>
  <c r="CU417" i="7"/>
  <c r="AB418" i="7"/>
  <c r="AE418" i="7"/>
  <c r="CG418" i="7"/>
  <c r="CJ418" i="7"/>
  <c r="CM418" i="7"/>
  <c r="CP418" i="7"/>
  <c r="CS418" i="7"/>
  <c r="CU418" i="7"/>
  <c r="AB419" i="7"/>
  <c r="AE419" i="7"/>
  <c r="CG419" i="7"/>
  <c r="CJ419" i="7"/>
  <c r="CM419" i="7"/>
  <c r="CP419" i="7"/>
  <c r="CS419" i="7"/>
  <c r="CU419" i="7"/>
  <c r="AB420" i="7"/>
  <c r="AE420" i="7"/>
  <c r="CG420" i="7"/>
  <c r="CJ420" i="7"/>
  <c r="CM420" i="7"/>
  <c r="CP420" i="7"/>
  <c r="CS420" i="7"/>
  <c r="CU420" i="7"/>
  <c r="AB421" i="7"/>
  <c r="AE421" i="7"/>
  <c r="CG421" i="7"/>
  <c r="CJ421" i="7"/>
  <c r="CM421" i="7"/>
  <c r="CP421" i="7"/>
  <c r="CS421" i="7"/>
  <c r="CU421" i="7"/>
  <c r="AB422" i="7"/>
  <c r="AE422" i="7"/>
  <c r="CG422" i="7"/>
  <c r="CJ422" i="7"/>
  <c r="CM422" i="7"/>
  <c r="CP422" i="7"/>
  <c r="CS422" i="7"/>
  <c r="CU422" i="7"/>
  <c r="AB423" i="7"/>
  <c r="AE423" i="7"/>
  <c r="CG423" i="7"/>
  <c r="CJ423" i="7"/>
  <c r="CM423" i="7"/>
  <c r="CP423" i="7"/>
  <c r="CS423" i="7"/>
  <c r="CU423" i="7"/>
  <c r="AB424" i="7"/>
  <c r="AE424" i="7"/>
  <c r="CG424" i="7"/>
  <c r="CJ424" i="7"/>
  <c r="CM424" i="7"/>
  <c r="CP424" i="7"/>
  <c r="CS424" i="7"/>
  <c r="CU424" i="7"/>
  <c r="AB425" i="7"/>
  <c r="AE425" i="7"/>
  <c r="CG425" i="7"/>
  <c r="CJ425" i="7"/>
  <c r="CM425" i="7"/>
  <c r="CP425" i="7"/>
  <c r="CS425" i="7"/>
  <c r="CU425" i="7"/>
  <c r="AB426" i="7"/>
  <c r="AE426" i="7"/>
  <c r="CG426" i="7"/>
  <c r="CJ426" i="7"/>
  <c r="CM426" i="7"/>
  <c r="CP426" i="7"/>
  <c r="CS426" i="7"/>
  <c r="CU426" i="7"/>
  <c r="AB427" i="7"/>
  <c r="AE427" i="7"/>
  <c r="CG427" i="7"/>
  <c r="CJ427" i="7"/>
  <c r="CM427" i="7"/>
  <c r="CP427" i="7"/>
  <c r="CS427" i="7"/>
  <c r="CU427" i="7"/>
  <c r="AB428" i="7"/>
  <c r="AE428" i="7"/>
  <c r="CG428" i="7"/>
  <c r="CJ428" i="7"/>
  <c r="CM428" i="7"/>
  <c r="CP428" i="7"/>
  <c r="CS428" i="7"/>
  <c r="CU428" i="7"/>
  <c r="AB429" i="7"/>
  <c r="AE429" i="7"/>
  <c r="CG429" i="7"/>
  <c r="CJ429" i="7"/>
  <c r="CM429" i="7"/>
  <c r="CP429" i="7"/>
  <c r="CS429" i="7"/>
  <c r="CU429" i="7"/>
  <c r="AB430" i="7"/>
  <c r="AE430" i="7"/>
  <c r="CG430" i="7"/>
  <c r="CJ430" i="7"/>
  <c r="CM430" i="7"/>
  <c r="CP430" i="7"/>
  <c r="CS430" i="7"/>
  <c r="CU430" i="7"/>
  <c r="AB431" i="7"/>
  <c r="AE431" i="7"/>
  <c r="CG431" i="7"/>
  <c r="CJ431" i="7"/>
  <c r="CM431" i="7"/>
  <c r="CP431" i="7"/>
  <c r="CS431" i="7"/>
  <c r="CU431" i="7"/>
  <c r="AB432" i="7"/>
  <c r="AE432" i="7"/>
  <c r="CG432" i="7"/>
  <c r="CJ432" i="7"/>
  <c r="CM432" i="7"/>
  <c r="CP432" i="7"/>
  <c r="CS432" i="7"/>
  <c r="CU432" i="7"/>
  <c r="AB433" i="7"/>
  <c r="AE433" i="7"/>
  <c r="CG433" i="7"/>
  <c r="CJ433" i="7"/>
  <c r="CM433" i="7"/>
  <c r="CP433" i="7"/>
  <c r="CS433" i="7"/>
  <c r="CU433" i="7"/>
  <c r="AB434" i="7"/>
  <c r="CG434" i="7"/>
  <c r="CJ434" i="7"/>
  <c r="CM434" i="7"/>
  <c r="CP434" i="7"/>
  <c r="CS434" i="7"/>
  <c r="CU434" i="7"/>
  <c r="AB435" i="7"/>
  <c r="CG435" i="7"/>
  <c r="CJ435" i="7"/>
  <c r="CM435" i="7"/>
  <c r="CP435" i="7"/>
  <c r="CS435" i="7"/>
  <c r="CU435" i="7"/>
  <c r="AB436" i="7"/>
  <c r="CG436" i="7"/>
  <c r="CJ436" i="7"/>
  <c r="CM436" i="7"/>
  <c r="CP436" i="7"/>
  <c r="CS436" i="7"/>
  <c r="CU436" i="7"/>
  <c r="AB437" i="7"/>
  <c r="AE437" i="7"/>
  <c r="CG437" i="7"/>
  <c r="CJ437" i="7"/>
  <c r="CM437" i="7"/>
  <c r="CP437" i="7"/>
  <c r="CS437" i="7"/>
  <c r="CU437" i="7"/>
  <c r="AB438" i="7"/>
  <c r="AE438" i="7"/>
  <c r="CG438" i="7"/>
  <c r="CJ438" i="7"/>
  <c r="CM438" i="7"/>
  <c r="CP438" i="7"/>
  <c r="CS438" i="7"/>
  <c r="CU438" i="7"/>
  <c r="AB439" i="7"/>
  <c r="AE439" i="7"/>
  <c r="CG439" i="7"/>
  <c r="CJ439" i="7"/>
  <c r="CM439" i="7"/>
  <c r="CP439" i="7"/>
  <c r="CS439" i="7"/>
  <c r="CU439" i="7"/>
  <c r="AB440" i="7"/>
  <c r="AE440" i="7"/>
  <c r="CG440" i="7"/>
  <c r="CJ440" i="7"/>
  <c r="CM440" i="7"/>
  <c r="CP440" i="7"/>
  <c r="CS440" i="7"/>
  <c r="CU440" i="7"/>
  <c r="AB441" i="7"/>
  <c r="AE441" i="7"/>
  <c r="CG441" i="7"/>
  <c r="CJ441" i="7"/>
  <c r="CM441" i="7"/>
  <c r="CP441" i="7"/>
  <c r="CS441" i="7"/>
  <c r="CU441" i="7"/>
  <c r="AB442" i="7"/>
  <c r="AE442" i="7"/>
  <c r="CG442" i="7"/>
  <c r="CJ442" i="7"/>
  <c r="CM442" i="7"/>
  <c r="CP442" i="7"/>
  <c r="CS442" i="7"/>
  <c r="CU442" i="7"/>
  <c r="AB444" i="7"/>
  <c r="AE444" i="7"/>
  <c r="CG444" i="7"/>
  <c r="CJ444" i="7"/>
  <c r="CM444" i="7"/>
  <c r="CP444" i="7"/>
  <c r="CS444" i="7"/>
  <c r="CU444" i="7"/>
  <c r="AB445" i="7"/>
  <c r="AE445" i="7"/>
  <c r="CG445" i="7"/>
  <c r="CJ445" i="7"/>
  <c r="CM445" i="7"/>
  <c r="CP445" i="7"/>
  <c r="CS445" i="7"/>
  <c r="CU445" i="7"/>
  <c r="AB446" i="7"/>
  <c r="AE446" i="7"/>
  <c r="CG446" i="7"/>
  <c r="CJ446" i="7"/>
  <c r="CM446" i="7"/>
  <c r="CP446" i="7"/>
  <c r="CS446" i="7"/>
  <c r="CU446" i="7"/>
  <c r="AB447" i="7"/>
  <c r="AE447" i="7"/>
  <c r="CG447" i="7"/>
  <c r="CJ447" i="7"/>
  <c r="CM447" i="7"/>
  <c r="CP447" i="7"/>
  <c r="CS447" i="7"/>
  <c r="CU447" i="7"/>
  <c r="AB449" i="7"/>
  <c r="AE449" i="7"/>
  <c r="CG449" i="7"/>
  <c r="CJ449" i="7"/>
  <c r="CM449" i="7"/>
  <c r="CP449" i="7"/>
  <c r="CS449" i="7"/>
  <c r="CU449" i="7"/>
  <c r="AB450" i="7"/>
  <c r="AE450" i="7"/>
  <c r="CG450" i="7"/>
  <c r="CJ450" i="7"/>
  <c r="CM450" i="7"/>
  <c r="CP450" i="7"/>
  <c r="CS450" i="7"/>
  <c r="CU450" i="7"/>
  <c r="AB452" i="7"/>
  <c r="AE452" i="7"/>
  <c r="CG452" i="7"/>
  <c r="CJ452" i="7"/>
  <c r="CM452" i="7"/>
  <c r="CP452" i="7"/>
  <c r="CS452" i="7"/>
  <c r="CU452" i="7"/>
  <c r="AB453" i="7"/>
  <c r="AE453" i="7"/>
  <c r="CG453" i="7"/>
  <c r="CJ453" i="7"/>
  <c r="CM453" i="7"/>
  <c r="CP453" i="7"/>
  <c r="CS453" i="7"/>
  <c r="CU453" i="7"/>
  <c r="AB454" i="7"/>
  <c r="AE454" i="7"/>
  <c r="CG454" i="7"/>
  <c r="CJ454" i="7"/>
  <c r="CM454" i="7"/>
  <c r="CP454" i="7"/>
  <c r="CS454" i="7"/>
  <c r="CU454" i="7"/>
  <c r="AB455" i="7"/>
  <c r="AE455" i="7"/>
  <c r="CG455" i="7"/>
  <c r="CJ455" i="7"/>
  <c r="CM455" i="7"/>
  <c r="CP455" i="7"/>
  <c r="CS455" i="7"/>
  <c r="CU455" i="7"/>
  <c r="AB456" i="7"/>
  <c r="AE456" i="7"/>
  <c r="CG456" i="7"/>
  <c r="CJ456" i="7"/>
  <c r="CM456" i="7"/>
  <c r="CP456" i="7"/>
  <c r="CS456" i="7"/>
  <c r="CU456" i="7"/>
  <c r="AB457" i="7"/>
  <c r="AE457" i="7"/>
  <c r="CG457" i="7"/>
  <c r="CJ457" i="7"/>
  <c r="CM457" i="7"/>
  <c r="CP457" i="7"/>
  <c r="CS457" i="7"/>
  <c r="CU457" i="7"/>
  <c r="AB458" i="7"/>
  <c r="AE458" i="7"/>
  <c r="CG458" i="7"/>
  <c r="CJ458" i="7"/>
  <c r="CM458" i="7"/>
  <c r="CP458" i="7"/>
  <c r="CS458" i="7"/>
  <c r="CU458" i="7"/>
  <c r="AB459" i="7"/>
  <c r="AE459" i="7"/>
  <c r="CG459" i="7"/>
  <c r="CJ459" i="7"/>
  <c r="CM459" i="7"/>
  <c r="CP459" i="7"/>
  <c r="CS459" i="7"/>
  <c r="CU459" i="7"/>
  <c r="AB460" i="7"/>
  <c r="AE460" i="7"/>
  <c r="CG460" i="7"/>
  <c r="CJ460" i="7"/>
  <c r="CM460" i="7"/>
  <c r="CP460" i="7"/>
  <c r="CS460" i="7"/>
  <c r="CU460" i="7"/>
  <c r="AB461" i="7"/>
  <c r="AE461" i="7"/>
  <c r="CG461" i="7"/>
  <c r="CJ461" i="7"/>
  <c r="CM461" i="7"/>
  <c r="CP461" i="7"/>
  <c r="CS461" i="7"/>
  <c r="CU461" i="7"/>
  <c r="AB462" i="7"/>
  <c r="AE462" i="7"/>
  <c r="CG462" i="7"/>
  <c r="CJ462" i="7"/>
  <c r="CM462" i="7"/>
  <c r="CP462" i="7"/>
  <c r="CS462" i="7"/>
  <c r="CU462" i="7"/>
  <c r="AB463" i="7"/>
  <c r="AE463" i="7"/>
  <c r="CG463" i="7"/>
  <c r="CJ463" i="7"/>
  <c r="CM463" i="7"/>
  <c r="CP463" i="7"/>
  <c r="CS463" i="7"/>
  <c r="CU463" i="7"/>
  <c r="AB465" i="7"/>
  <c r="AE465" i="7"/>
  <c r="CG465" i="7"/>
  <c r="CJ465" i="7"/>
  <c r="CM465" i="7"/>
  <c r="CP465" i="7"/>
  <c r="CS465" i="7"/>
  <c r="CU465" i="7"/>
  <c r="AB466" i="7"/>
  <c r="AE466" i="7"/>
  <c r="CG466" i="7"/>
  <c r="CJ466" i="7"/>
  <c r="CM466" i="7"/>
  <c r="CP466" i="7"/>
  <c r="CS466" i="7"/>
  <c r="CU466" i="7"/>
  <c r="AB467" i="7"/>
  <c r="AE467" i="7"/>
  <c r="CG467" i="7"/>
  <c r="CJ467" i="7"/>
  <c r="CM467" i="7"/>
  <c r="CP467" i="7"/>
  <c r="CS467" i="7"/>
  <c r="CU467" i="7"/>
  <c r="AB468" i="7"/>
  <c r="AE468" i="7"/>
  <c r="CG468" i="7"/>
  <c r="CJ468" i="7"/>
  <c r="CM468" i="7"/>
  <c r="CP468" i="7"/>
  <c r="CS468" i="7"/>
  <c r="CU468" i="7"/>
  <c r="AB469" i="7"/>
  <c r="AE469" i="7"/>
  <c r="CG469" i="7"/>
  <c r="CJ469" i="7"/>
  <c r="CM469" i="7"/>
  <c r="CP469" i="7"/>
  <c r="CS469" i="7"/>
  <c r="CU469" i="7"/>
  <c r="AB470" i="7"/>
  <c r="AE470" i="7"/>
  <c r="CG470" i="7"/>
  <c r="CJ470" i="7"/>
  <c r="CM470" i="7"/>
  <c r="CP470" i="7"/>
  <c r="CS470" i="7"/>
  <c r="CU470" i="7"/>
  <c r="AB472" i="7"/>
  <c r="AE472" i="7"/>
  <c r="CG472" i="7"/>
  <c r="CJ472" i="7"/>
  <c r="CM472" i="7"/>
  <c r="CP472" i="7"/>
  <c r="CS472" i="7"/>
  <c r="CU472" i="7"/>
  <c r="AB473" i="7"/>
  <c r="AE473" i="7"/>
  <c r="CG473" i="7"/>
  <c r="CJ473" i="7"/>
  <c r="CM473" i="7"/>
  <c r="CP473" i="7"/>
  <c r="CS473" i="7"/>
  <c r="CU473" i="7"/>
  <c r="AB474" i="7"/>
  <c r="AE474" i="7"/>
  <c r="CG474" i="7"/>
  <c r="CJ474" i="7"/>
  <c r="CM474" i="7"/>
  <c r="CP474" i="7"/>
  <c r="CS474" i="7"/>
  <c r="CU474" i="7"/>
  <c r="AB475" i="7"/>
  <c r="AE475" i="7"/>
  <c r="CG475" i="7"/>
  <c r="CJ475" i="7"/>
  <c r="CM475" i="7"/>
  <c r="CP475" i="7"/>
  <c r="CS475" i="7"/>
  <c r="CU475" i="7"/>
  <c r="AB476" i="7"/>
  <c r="AE476" i="7"/>
  <c r="CG476" i="7"/>
  <c r="CJ476" i="7"/>
  <c r="CM476" i="7"/>
  <c r="CP476" i="7"/>
  <c r="CS476" i="7"/>
  <c r="CU476" i="7"/>
  <c r="AB477" i="7"/>
  <c r="AE477" i="7"/>
  <c r="CG477" i="7"/>
  <c r="CJ477" i="7"/>
  <c r="CM477" i="7"/>
  <c r="CP477" i="7"/>
  <c r="CS477" i="7"/>
  <c r="CU477" i="7"/>
  <c r="AB478" i="7"/>
  <c r="AE478" i="7"/>
  <c r="CG478" i="7"/>
  <c r="CJ478" i="7"/>
  <c r="CM478" i="7"/>
  <c r="CP478" i="7"/>
  <c r="CS478" i="7"/>
  <c r="CU478" i="7"/>
  <c r="AB479" i="7"/>
  <c r="AE479" i="7"/>
  <c r="CG479" i="7"/>
  <c r="CJ479" i="7"/>
  <c r="CM479" i="7"/>
  <c r="CP479" i="7"/>
  <c r="CS479" i="7"/>
  <c r="CU479" i="7"/>
  <c r="AB480" i="7"/>
  <c r="AE480" i="7"/>
  <c r="CG480" i="7"/>
  <c r="CJ480" i="7"/>
  <c r="CM480" i="7"/>
  <c r="CP480" i="7"/>
  <c r="CS480" i="7"/>
  <c r="CU480" i="7"/>
  <c r="AB482" i="7"/>
  <c r="AE482" i="7"/>
  <c r="CG482" i="7"/>
  <c r="CJ482" i="7"/>
  <c r="CM482" i="7"/>
  <c r="CP482" i="7"/>
  <c r="CS482" i="7"/>
  <c r="CU482" i="7"/>
  <c r="AB483" i="7"/>
  <c r="AE483" i="7"/>
  <c r="CG483" i="7"/>
  <c r="CJ483" i="7"/>
  <c r="CM483" i="7"/>
  <c r="CP483" i="7"/>
  <c r="CS483" i="7"/>
  <c r="CU483" i="7"/>
  <c r="AB484" i="7"/>
  <c r="AE484" i="7"/>
  <c r="CG484" i="7"/>
  <c r="CJ484" i="7"/>
  <c r="CM484" i="7"/>
  <c r="CP484" i="7"/>
  <c r="CS484" i="7"/>
  <c r="CU484" i="7"/>
  <c r="AB485" i="7"/>
  <c r="AE485" i="7"/>
  <c r="CG485" i="7"/>
  <c r="CJ485" i="7"/>
  <c r="CM485" i="7"/>
  <c r="CP485" i="7"/>
  <c r="CS485" i="7"/>
  <c r="CU485" i="7"/>
  <c r="AB486" i="7"/>
  <c r="AE486" i="7"/>
  <c r="CG486" i="7"/>
  <c r="CJ486" i="7"/>
  <c r="CM486" i="7"/>
  <c r="CP486" i="7"/>
  <c r="CS486" i="7"/>
  <c r="CU486" i="7"/>
  <c r="AB487" i="7"/>
  <c r="AE487" i="7"/>
  <c r="CG487" i="7"/>
  <c r="CJ487" i="7"/>
  <c r="CM487" i="7"/>
  <c r="CP487" i="7"/>
  <c r="CS487" i="7"/>
  <c r="CU487" i="7"/>
  <c r="AB488" i="7"/>
  <c r="AE488" i="7"/>
  <c r="CG488" i="7"/>
  <c r="CJ488" i="7"/>
  <c r="CM488" i="7"/>
  <c r="CP488" i="7"/>
  <c r="CS488" i="7"/>
  <c r="CU488" i="7"/>
  <c r="AB489" i="7"/>
  <c r="AE489" i="7"/>
  <c r="CG489" i="7"/>
  <c r="CJ489" i="7"/>
  <c r="CM489" i="7"/>
  <c r="CP489" i="7"/>
  <c r="CS489" i="7"/>
  <c r="CU489" i="7"/>
  <c r="AB490" i="7"/>
  <c r="AE490" i="7"/>
  <c r="CG490" i="7"/>
  <c r="CJ490" i="7"/>
  <c r="CM490" i="7"/>
  <c r="CP490" i="7"/>
  <c r="CS490" i="7"/>
  <c r="CU490" i="7"/>
  <c r="AB491" i="7"/>
  <c r="AE491" i="7"/>
  <c r="CG491" i="7"/>
  <c r="CJ491" i="7"/>
  <c r="CM491" i="7"/>
  <c r="CP491" i="7"/>
  <c r="CS491" i="7"/>
  <c r="CU491" i="7"/>
  <c r="AB492" i="7"/>
  <c r="AE492" i="7"/>
  <c r="CG492" i="7"/>
  <c r="CJ492" i="7"/>
  <c r="CM492" i="7"/>
  <c r="CP492" i="7"/>
  <c r="CS492" i="7"/>
  <c r="CU492" i="7"/>
  <c r="AB493" i="7"/>
  <c r="AE493" i="7"/>
  <c r="CG493" i="7"/>
  <c r="CJ493" i="7"/>
  <c r="CM493" i="7"/>
  <c r="CP493" i="7"/>
  <c r="CS493" i="7"/>
  <c r="CU493" i="7"/>
  <c r="AB494" i="7"/>
  <c r="AE494" i="7"/>
  <c r="CG494" i="7"/>
  <c r="CJ494" i="7"/>
  <c r="CM494" i="7"/>
  <c r="CP494" i="7"/>
  <c r="CS494" i="7"/>
  <c r="CU494" i="7"/>
  <c r="AB495" i="7"/>
  <c r="AE495" i="7"/>
  <c r="CG495" i="7"/>
  <c r="CJ495" i="7"/>
  <c r="CM495" i="7"/>
  <c r="CP495" i="7"/>
  <c r="CS495" i="7"/>
  <c r="CU495" i="7"/>
  <c r="AB496" i="7"/>
  <c r="AE496" i="7"/>
  <c r="CG496" i="7"/>
  <c r="CJ496" i="7"/>
  <c r="CM496" i="7"/>
  <c r="CP496" i="7"/>
  <c r="CS496" i="7"/>
  <c r="CU496" i="7"/>
  <c r="AB497" i="7"/>
  <c r="AE497" i="7"/>
  <c r="CG497" i="7"/>
  <c r="CJ497" i="7"/>
  <c r="CM497" i="7"/>
  <c r="CP497" i="7"/>
  <c r="CS497" i="7"/>
  <c r="CU497" i="7"/>
  <c r="AB498" i="7"/>
  <c r="AE498" i="7"/>
  <c r="CG498" i="7"/>
  <c r="CJ498" i="7"/>
  <c r="CM498" i="7"/>
  <c r="CP498" i="7"/>
  <c r="CS498" i="7"/>
  <c r="CU498" i="7"/>
  <c r="AB499" i="7"/>
  <c r="AE499" i="7"/>
  <c r="CG499" i="7"/>
  <c r="CJ499" i="7"/>
  <c r="CM499" i="7"/>
  <c r="CP499" i="7"/>
  <c r="CS499" i="7"/>
  <c r="CU499" i="7"/>
  <c r="AB501" i="7"/>
  <c r="AE501" i="7"/>
  <c r="CG501" i="7"/>
  <c r="CJ501" i="7"/>
  <c r="CM501" i="7"/>
  <c r="CP501" i="7"/>
  <c r="CS501" i="7"/>
  <c r="CU501" i="7"/>
  <c r="AB502" i="7"/>
  <c r="AE502" i="7"/>
  <c r="CG502" i="7"/>
  <c r="CJ502" i="7"/>
  <c r="CM502" i="7"/>
  <c r="CP502" i="7"/>
  <c r="CS502" i="7"/>
  <c r="CU502" i="7"/>
  <c r="AB503" i="7"/>
  <c r="AE503" i="7"/>
  <c r="CG503" i="7"/>
  <c r="CJ503" i="7"/>
  <c r="CM503" i="7"/>
  <c r="CP503" i="7"/>
  <c r="CS503" i="7"/>
  <c r="CU503" i="7"/>
  <c r="AB504" i="7"/>
  <c r="AE504" i="7"/>
  <c r="CG504" i="7"/>
  <c r="CJ504" i="7"/>
  <c r="CM504" i="7"/>
  <c r="CP504" i="7"/>
  <c r="CS504" i="7"/>
  <c r="CU504" i="7"/>
  <c r="CU505" i="7"/>
  <c r="CU552" i="7"/>
  <c r="H111" i="9"/>
  <c r="K111" i="9"/>
  <c r="N111" i="9"/>
  <c r="Q111" i="9"/>
  <c r="T111" i="9"/>
  <c r="W111" i="9"/>
  <c r="Z111" i="9"/>
  <c r="AC111" i="9"/>
  <c r="AF111" i="9"/>
  <c r="AI111" i="9"/>
  <c r="AL111" i="9"/>
  <c r="AO111" i="9"/>
  <c r="AR111" i="9"/>
  <c r="AU111" i="9"/>
  <c r="AX111" i="9"/>
  <c r="BA111" i="9"/>
  <c r="BD111" i="9"/>
  <c r="BG111" i="9"/>
  <c r="BJ111" i="9"/>
  <c r="BM111" i="9"/>
  <c r="BP111" i="9"/>
  <c r="BS111" i="9"/>
  <c r="BV111" i="9"/>
  <c r="BY111" i="9"/>
  <c r="CB111" i="9"/>
  <c r="CE111" i="9"/>
  <c r="CH111" i="9"/>
  <c r="CK111" i="9"/>
  <c r="CN111" i="9"/>
  <c r="CQ111" i="9"/>
  <c r="CT111" i="9"/>
  <c r="CV111" i="9"/>
  <c r="CV112" i="9"/>
  <c r="CU111" i="9"/>
  <c r="CU112" i="9"/>
  <c r="CT112" i="9"/>
  <c r="CQ112" i="9"/>
  <c r="CN112" i="9"/>
  <c r="CK112" i="9"/>
  <c r="CH112" i="9"/>
  <c r="CE112" i="9"/>
  <c r="CB112" i="9"/>
  <c r="BY112" i="9"/>
  <c r="BV112" i="9"/>
  <c r="BS112" i="9"/>
  <c r="BP112" i="9"/>
  <c r="BM112" i="9"/>
  <c r="BJ112" i="9"/>
  <c r="BG112" i="9"/>
  <c r="BD112" i="9"/>
  <c r="BA112" i="9"/>
  <c r="AX112" i="9"/>
  <c r="AU112" i="9"/>
  <c r="AR112" i="9"/>
  <c r="AO112" i="9"/>
  <c r="AL112" i="9"/>
  <c r="AI112" i="9"/>
  <c r="AF112" i="9"/>
  <c r="AC112" i="9"/>
  <c r="Z112" i="9"/>
  <c r="W112" i="9"/>
  <c r="T112" i="9"/>
  <c r="Q112" i="9"/>
  <c r="N112" i="9"/>
  <c r="K112" i="9"/>
  <c r="H112" i="9"/>
  <c r="G741" i="7"/>
  <c r="M741" i="7"/>
  <c r="P741" i="7"/>
  <c r="AE741" i="7"/>
  <c r="AK741" i="7"/>
  <c r="AN741" i="7"/>
  <c r="AQ741" i="7"/>
  <c r="AW741" i="7"/>
  <c r="BR741" i="7"/>
  <c r="BU741" i="7"/>
  <c r="BX741" i="7"/>
  <c r="CA741" i="7"/>
  <c r="CD741" i="7"/>
  <c r="CG741" i="7"/>
  <c r="CJ741" i="7"/>
  <c r="CM741" i="7"/>
  <c r="CP741" i="7"/>
  <c r="CS741" i="7"/>
  <c r="CU741" i="7"/>
  <c r="G742" i="7"/>
  <c r="M742" i="7"/>
  <c r="P742" i="7"/>
  <c r="AE742" i="7"/>
  <c r="AK742" i="7"/>
  <c r="AN742" i="7"/>
  <c r="AQ742" i="7"/>
  <c r="AW742" i="7"/>
  <c r="BR742" i="7"/>
  <c r="BU742" i="7"/>
  <c r="BX742" i="7"/>
  <c r="CA742" i="7"/>
  <c r="CD742" i="7"/>
  <c r="CG742" i="7"/>
  <c r="CJ742" i="7"/>
  <c r="CM742" i="7"/>
  <c r="CP742" i="7"/>
  <c r="CS742" i="7"/>
  <c r="CU742" i="7"/>
  <c r="G743" i="7"/>
  <c r="M743" i="7"/>
  <c r="P743" i="7"/>
  <c r="AE743" i="7"/>
  <c r="AK743" i="7"/>
  <c r="AN743" i="7"/>
  <c r="AQ743" i="7"/>
  <c r="AW743" i="7"/>
  <c r="BR743" i="7"/>
  <c r="BU743" i="7"/>
  <c r="BX743" i="7"/>
  <c r="CA743" i="7"/>
  <c r="CD743" i="7"/>
  <c r="CG743" i="7"/>
  <c r="CJ743" i="7"/>
  <c r="CM743" i="7"/>
  <c r="CP743" i="7"/>
  <c r="CS743" i="7"/>
  <c r="CU743" i="7"/>
  <c r="G744" i="7"/>
  <c r="M744" i="7"/>
  <c r="P744" i="7"/>
  <c r="AE744" i="7"/>
  <c r="AK744" i="7"/>
  <c r="AN744" i="7"/>
  <c r="AQ744" i="7"/>
  <c r="AW744" i="7"/>
  <c r="BR744" i="7"/>
  <c r="BU744" i="7"/>
  <c r="BX744" i="7"/>
  <c r="CA744" i="7"/>
  <c r="CD744" i="7"/>
  <c r="CJ744" i="7"/>
  <c r="CM744" i="7"/>
  <c r="CP744" i="7"/>
  <c r="CS744" i="7"/>
  <c r="CU744" i="7"/>
  <c r="G745" i="7"/>
  <c r="M745" i="7"/>
  <c r="P745" i="7"/>
  <c r="AE745" i="7"/>
  <c r="AK745" i="7"/>
  <c r="AN745" i="7"/>
  <c r="AQ745" i="7"/>
  <c r="AW745" i="7"/>
  <c r="BR745" i="7"/>
  <c r="BU745" i="7"/>
  <c r="BX745" i="7"/>
  <c r="CA745" i="7"/>
  <c r="CD745" i="7"/>
  <c r="CG745" i="7"/>
  <c r="CJ745" i="7"/>
  <c r="CM745" i="7"/>
  <c r="CP745" i="7"/>
  <c r="CS745" i="7"/>
  <c r="CU745" i="7"/>
  <c r="CU746" i="7"/>
  <c r="CT741" i="7"/>
  <c r="CT742" i="7"/>
  <c r="CT743" i="7"/>
  <c r="CT744" i="7"/>
  <c r="CT745" i="7"/>
  <c r="CT746" i="7"/>
  <c r="CS746" i="7"/>
  <c r="CP746" i="7"/>
  <c r="CJ746" i="7"/>
  <c r="CD746" i="7"/>
  <c r="CA746" i="7"/>
  <c r="BU746" i="7"/>
  <c r="BR746" i="7"/>
  <c r="AW746" i="7"/>
  <c r="AQ746" i="7"/>
  <c r="AN746" i="7"/>
  <c r="AK746" i="7"/>
  <c r="AE746" i="7"/>
  <c r="P746" i="7"/>
  <c r="M746" i="7"/>
  <c r="G746" i="7"/>
  <c r="G729" i="7"/>
  <c r="J729" i="7"/>
  <c r="M729" i="7"/>
  <c r="P729" i="7"/>
  <c r="S729" i="7"/>
  <c r="V729" i="7"/>
  <c r="Y729" i="7"/>
  <c r="AB729" i="7"/>
  <c r="AE729" i="7"/>
  <c r="AH729" i="7"/>
  <c r="AK729" i="7"/>
  <c r="AN729" i="7"/>
  <c r="AQ729" i="7"/>
  <c r="AT729" i="7"/>
  <c r="AW729" i="7"/>
  <c r="AZ729" i="7"/>
  <c r="BC729" i="7"/>
  <c r="BF729" i="7"/>
  <c r="BI729" i="7"/>
  <c r="BL729" i="7"/>
  <c r="BO729" i="7"/>
  <c r="BR729" i="7"/>
  <c r="BU729" i="7"/>
  <c r="BX729" i="7"/>
  <c r="CA729" i="7"/>
  <c r="CD729" i="7"/>
  <c r="CG729" i="7"/>
  <c r="CJ729" i="7"/>
  <c r="CM729" i="7"/>
  <c r="CP729" i="7"/>
  <c r="CS729" i="7"/>
  <c r="CU729" i="7"/>
  <c r="G730" i="7"/>
  <c r="J730" i="7"/>
  <c r="M730" i="7"/>
  <c r="P730" i="7"/>
  <c r="S730" i="7"/>
  <c r="V730" i="7"/>
  <c r="Y730" i="7"/>
  <c r="AB730" i="7"/>
  <c r="AE730" i="7"/>
  <c r="AH730" i="7"/>
  <c r="AK730" i="7"/>
  <c r="AN730" i="7"/>
  <c r="AQ730" i="7"/>
  <c r="AT730" i="7"/>
  <c r="AW730" i="7"/>
  <c r="AZ730" i="7"/>
  <c r="BC730" i="7"/>
  <c r="BF730" i="7"/>
  <c r="BI730" i="7"/>
  <c r="BL730" i="7"/>
  <c r="BO730" i="7"/>
  <c r="BR730" i="7"/>
  <c r="BU730" i="7"/>
  <c r="BX730" i="7"/>
  <c r="CA730" i="7"/>
  <c r="CD730" i="7"/>
  <c r="CG730" i="7"/>
  <c r="CJ730" i="7"/>
  <c r="CM730" i="7"/>
  <c r="CP730" i="7"/>
  <c r="CS730" i="7"/>
  <c r="CU730" i="7"/>
  <c r="G731" i="7"/>
  <c r="J731" i="7"/>
  <c r="M731" i="7"/>
  <c r="P731" i="7"/>
  <c r="S731" i="7"/>
  <c r="V731" i="7"/>
  <c r="Y731" i="7"/>
  <c r="AB731" i="7"/>
  <c r="AE731" i="7"/>
  <c r="AH731" i="7"/>
  <c r="AK731" i="7"/>
  <c r="AN731" i="7"/>
  <c r="AQ731" i="7"/>
  <c r="AT731" i="7"/>
  <c r="AW731" i="7"/>
  <c r="AZ731" i="7"/>
  <c r="BC731" i="7"/>
  <c r="BF731" i="7"/>
  <c r="BI731" i="7"/>
  <c r="BL731" i="7"/>
  <c r="BO731" i="7"/>
  <c r="BR731" i="7"/>
  <c r="BU731" i="7"/>
  <c r="BX731" i="7"/>
  <c r="CA731" i="7"/>
  <c r="CD731" i="7"/>
  <c r="CG731" i="7"/>
  <c r="CJ731" i="7"/>
  <c r="CM731" i="7"/>
  <c r="CP731" i="7"/>
  <c r="CS731" i="7"/>
  <c r="CU731" i="7"/>
  <c r="G732" i="7"/>
  <c r="J732" i="7"/>
  <c r="M732" i="7"/>
  <c r="P732" i="7"/>
  <c r="S732" i="7"/>
  <c r="V732" i="7"/>
  <c r="Y732" i="7"/>
  <c r="AB732" i="7"/>
  <c r="AE732" i="7"/>
  <c r="AH732" i="7"/>
  <c r="AK732" i="7"/>
  <c r="AN732" i="7"/>
  <c r="AQ732" i="7"/>
  <c r="AT732" i="7"/>
  <c r="AW732" i="7"/>
  <c r="AZ732" i="7"/>
  <c r="BC732" i="7"/>
  <c r="BF732" i="7"/>
  <c r="BI732" i="7"/>
  <c r="BL732" i="7"/>
  <c r="BO732" i="7"/>
  <c r="BR732" i="7"/>
  <c r="BU732" i="7"/>
  <c r="BX732" i="7"/>
  <c r="CA732" i="7"/>
  <c r="CD732" i="7"/>
  <c r="CG732" i="7"/>
  <c r="CJ732" i="7"/>
  <c r="CM732" i="7"/>
  <c r="CP732" i="7"/>
  <c r="CS732" i="7"/>
  <c r="CU732" i="7"/>
  <c r="G733" i="7"/>
  <c r="J733" i="7"/>
  <c r="M733" i="7"/>
  <c r="P733" i="7"/>
  <c r="S733" i="7"/>
  <c r="V733" i="7"/>
  <c r="Y733" i="7"/>
  <c r="AB733" i="7"/>
  <c r="AE733" i="7"/>
  <c r="AH733" i="7"/>
  <c r="AK733" i="7"/>
  <c r="AN733" i="7"/>
  <c r="AQ733" i="7"/>
  <c r="AT733" i="7"/>
  <c r="AW733" i="7"/>
  <c r="AZ733" i="7"/>
  <c r="BC733" i="7"/>
  <c r="BF733" i="7"/>
  <c r="BI733" i="7"/>
  <c r="BL733" i="7"/>
  <c r="BO733" i="7"/>
  <c r="BR733" i="7"/>
  <c r="BU733" i="7"/>
  <c r="BX733" i="7"/>
  <c r="CA733" i="7"/>
  <c r="CD733" i="7"/>
  <c r="CG733" i="7"/>
  <c r="CJ733" i="7"/>
  <c r="CM733" i="7"/>
  <c r="CP733" i="7"/>
  <c r="CS733" i="7"/>
  <c r="CU733" i="7"/>
  <c r="CU734" i="7"/>
  <c r="G687" i="7"/>
  <c r="J687" i="7"/>
  <c r="M687" i="7"/>
  <c r="P687" i="7"/>
  <c r="S687" i="7"/>
  <c r="V687" i="7"/>
  <c r="Y687" i="7"/>
  <c r="AB687" i="7"/>
  <c r="AE687" i="7"/>
  <c r="AH687" i="7"/>
  <c r="AK687" i="7"/>
  <c r="AN687" i="7"/>
  <c r="AQ687" i="7"/>
  <c r="AT687" i="7"/>
  <c r="AW687" i="7"/>
  <c r="AZ687" i="7"/>
  <c r="BC687" i="7"/>
  <c r="BF687" i="7"/>
  <c r="BI687" i="7"/>
  <c r="BL687" i="7"/>
  <c r="BO687" i="7"/>
  <c r="BR687" i="7"/>
  <c r="BU687" i="7"/>
  <c r="BX687" i="7"/>
  <c r="CA687" i="7"/>
  <c r="CD687" i="7"/>
  <c r="CG687" i="7"/>
  <c r="CJ687" i="7"/>
  <c r="CM687" i="7"/>
  <c r="CP687" i="7"/>
  <c r="CS687" i="7"/>
  <c r="CU687" i="7"/>
  <c r="G688" i="7"/>
  <c r="J688" i="7"/>
  <c r="M688" i="7"/>
  <c r="P688" i="7"/>
  <c r="V688" i="7"/>
  <c r="Y688" i="7"/>
  <c r="AB688" i="7"/>
  <c r="AE688" i="7"/>
  <c r="AH688" i="7"/>
  <c r="AK688" i="7"/>
  <c r="AN688" i="7"/>
  <c r="AQ688" i="7"/>
  <c r="AT688" i="7"/>
  <c r="AW688" i="7"/>
  <c r="AZ688" i="7"/>
  <c r="BC688" i="7"/>
  <c r="BF688" i="7"/>
  <c r="BI688" i="7"/>
  <c r="BL688" i="7"/>
  <c r="BO688" i="7"/>
  <c r="BR688" i="7"/>
  <c r="BU688" i="7"/>
  <c r="BX688" i="7"/>
  <c r="CA688" i="7"/>
  <c r="CD688" i="7"/>
  <c r="CG688" i="7"/>
  <c r="CP688" i="7"/>
  <c r="CS688" i="7"/>
  <c r="CU688" i="7"/>
  <c r="G690" i="7"/>
  <c r="J690" i="7"/>
  <c r="M690" i="7"/>
  <c r="P690" i="7"/>
  <c r="V690" i="7"/>
  <c r="Y690" i="7"/>
  <c r="AB690" i="7"/>
  <c r="AE690" i="7"/>
  <c r="AH690" i="7"/>
  <c r="AK690" i="7"/>
  <c r="AN690" i="7"/>
  <c r="AQ690" i="7"/>
  <c r="AT690" i="7"/>
  <c r="AW690" i="7"/>
  <c r="AZ690" i="7"/>
  <c r="BF690" i="7"/>
  <c r="BI690" i="7"/>
  <c r="BL690" i="7"/>
  <c r="BO690" i="7"/>
  <c r="BX690" i="7"/>
  <c r="CD690" i="7"/>
  <c r="CG690" i="7"/>
  <c r="CP690" i="7"/>
  <c r="CS690" i="7"/>
  <c r="CU690" i="7"/>
  <c r="G691" i="7"/>
  <c r="J691" i="7"/>
  <c r="M691" i="7"/>
  <c r="P691" i="7"/>
  <c r="V691" i="7"/>
  <c r="Y691" i="7"/>
  <c r="AB691" i="7"/>
  <c r="AE691" i="7"/>
  <c r="AH691" i="7"/>
  <c r="AK691" i="7"/>
  <c r="AN691" i="7"/>
  <c r="AQ691" i="7"/>
  <c r="AT691" i="7"/>
  <c r="AW691" i="7"/>
  <c r="AZ691" i="7"/>
  <c r="BC691" i="7"/>
  <c r="BF691" i="7"/>
  <c r="BI691" i="7"/>
  <c r="BL691" i="7"/>
  <c r="BO691" i="7"/>
  <c r="BX691" i="7"/>
  <c r="CD691" i="7"/>
  <c r="CG691" i="7"/>
  <c r="CP691" i="7"/>
  <c r="CS691" i="7"/>
  <c r="CU691" i="7"/>
  <c r="G692" i="7"/>
  <c r="J692" i="7"/>
  <c r="M692" i="7"/>
  <c r="P692" i="7"/>
  <c r="V692" i="7"/>
  <c r="Y692" i="7"/>
  <c r="AB692" i="7"/>
  <c r="AE692" i="7"/>
  <c r="AH692" i="7"/>
  <c r="AK692" i="7"/>
  <c r="AN692" i="7"/>
  <c r="AQ692" i="7"/>
  <c r="AT692" i="7"/>
  <c r="AW692" i="7"/>
  <c r="AZ692" i="7"/>
  <c r="BC692" i="7"/>
  <c r="BF692" i="7"/>
  <c r="BI692" i="7"/>
  <c r="BL692" i="7"/>
  <c r="BO692" i="7"/>
  <c r="BX692" i="7"/>
  <c r="CD692" i="7"/>
  <c r="CG692" i="7"/>
  <c r="CP692" i="7"/>
  <c r="CS692" i="7"/>
  <c r="CU692" i="7"/>
  <c r="G693" i="7"/>
  <c r="J693" i="7"/>
  <c r="M693" i="7"/>
  <c r="P693" i="7"/>
  <c r="V693" i="7"/>
  <c r="Y693" i="7"/>
  <c r="AB693" i="7"/>
  <c r="AE693" i="7"/>
  <c r="AH693" i="7"/>
  <c r="AK693" i="7"/>
  <c r="AN693" i="7"/>
  <c r="AQ693" i="7"/>
  <c r="AT693" i="7"/>
  <c r="AW693" i="7"/>
  <c r="AZ693" i="7"/>
  <c r="BC693" i="7"/>
  <c r="BF693" i="7"/>
  <c r="BI693" i="7"/>
  <c r="BL693" i="7"/>
  <c r="BO693" i="7"/>
  <c r="BX693" i="7"/>
  <c r="CD693" i="7"/>
  <c r="CG693" i="7"/>
  <c r="CP693" i="7"/>
  <c r="CS693" i="7"/>
  <c r="CU693" i="7"/>
  <c r="P696" i="7"/>
  <c r="V696" i="7"/>
  <c r="Y696" i="7"/>
  <c r="AB696" i="7"/>
  <c r="AE696" i="7"/>
  <c r="AH696" i="7"/>
  <c r="AK696" i="7"/>
  <c r="AQ696" i="7"/>
  <c r="AT696" i="7"/>
  <c r="AW696" i="7"/>
  <c r="AZ696" i="7"/>
  <c r="BC696" i="7"/>
  <c r="BF696" i="7"/>
  <c r="BI696" i="7"/>
  <c r="BL696" i="7"/>
  <c r="BO696" i="7"/>
  <c r="BX696" i="7"/>
  <c r="CD696" i="7"/>
  <c r="CG696" i="7"/>
  <c r="CP696" i="7"/>
  <c r="CS696" i="7"/>
  <c r="CU696" i="7"/>
  <c r="P698" i="7"/>
  <c r="V698" i="7"/>
  <c r="Y698" i="7"/>
  <c r="AB698" i="7"/>
  <c r="AE698" i="7"/>
  <c r="AH698" i="7"/>
  <c r="AK698" i="7"/>
  <c r="AQ698" i="7"/>
  <c r="AT698" i="7"/>
  <c r="AZ698" i="7"/>
  <c r="BC698" i="7"/>
  <c r="BF698" i="7"/>
  <c r="BI698" i="7"/>
  <c r="BL698" i="7"/>
  <c r="BO698" i="7"/>
  <c r="BX698" i="7"/>
  <c r="CD698" i="7"/>
  <c r="CG698" i="7"/>
  <c r="CP698" i="7"/>
  <c r="CS698" i="7"/>
  <c r="CU698" i="7"/>
  <c r="P699" i="7"/>
  <c r="V699" i="7"/>
  <c r="Y699" i="7"/>
  <c r="AB699" i="7"/>
  <c r="AE699" i="7"/>
  <c r="AH699" i="7"/>
  <c r="AK699" i="7"/>
  <c r="AQ699" i="7"/>
  <c r="AT699" i="7"/>
  <c r="AW699" i="7"/>
  <c r="AZ699" i="7"/>
  <c r="BC699" i="7"/>
  <c r="BF699" i="7"/>
  <c r="BI699" i="7"/>
  <c r="BL699" i="7"/>
  <c r="BO699" i="7"/>
  <c r="BX699" i="7"/>
  <c r="CD699" i="7"/>
  <c r="CG699" i="7"/>
  <c r="CP699" i="7"/>
  <c r="CS699" i="7"/>
  <c r="CU699" i="7"/>
  <c r="P701" i="7"/>
  <c r="V701" i="7"/>
  <c r="Y701" i="7"/>
  <c r="AB701" i="7"/>
  <c r="AE701" i="7"/>
  <c r="AH701" i="7"/>
  <c r="AK701" i="7"/>
  <c r="AQ701" i="7"/>
  <c r="AT701" i="7"/>
  <c r="AW701" i="7"/>
  <c r="AZ701" i="7"/>
  <c r="BC701" i="7"/>
  <c r="BF701" i="7"/>
  <c r="BI701" i="7"/>
  <c r="BL701" i="7"/>
  <c r="BO701" i="7"/>
  <c r="BX701" i="7"/>
  <c r="CD701" i="7"/>
  <c r="CG701" i="7"/>
  <c r="CP701" i="7"/>
  <c r="CS701" i="7"/>
  <c r="CU701" i="7"/>
  <c r="G702" i="7"/>
  <c r="M702" i="7"/>
  <c r="P702" i="7"/>
  <c r="V702" i="7"/>
  <c r="Y702" i="7"/>
  <c r="AB702" i="7"/>
  <c r="AE702" i="7"/>
  <c r="AH702" i="7"/>
  <c r="AK702" i="7"/>
  <c r="AQ702" i="7"/>
  <c r="AT702" i="7"/>
  <c r="AW702" i="7"/>
  <c r="AZ702" i="7"/>
  <c r="BC702" i="7"/>
  <c r="BF702" i="7"/>
  <c r="BI702" i="7"/>
  <c r="BL702" i="7"/>
  <c r="BO702" i="7"/>
  <c r="BX702" i="7"/>
  <c r="CD702" i="7"/>
  <c r="CG702" i="7"/>
  <c r="CP702" i="7"/>
  <c r="CS702" i="7"/>
  <c r="CU702" i="7"/>
  <c r="G703" i="7"/>
  <c r="M703" i="7"/>
  <c r="P703" i="7"/>
  <c r="V703" i="7"/>
  <c r="Y703" i="7"/>
  <c r="AB703" i="7"/>
  <c r="AE703" i="7"/>
  <c r="AH703" i="7"/>
  <c r="AK703" i="7"/>
  <c r="AQ703" i="7"/>
  <c r="AT703" i="7"/>
  <c r="AW703" i="7"/>
  <c r="AZ703" i="7"/>
  <c r="BC703" i="7"/>
  <c r="BF703" i="7"/>
  <c r="BI703" i="7"/>
  <c r="BL703" i="7"/>
  <c r="BO703" i="7"/>
  <c r="BX703" i="7"/>
  <c r="CD703" i="7"/>
  <c r="CG703" i="7"/>
  <c r="CP703" i="7"/>
  <c r="CS703" i="7"/>
  <c r="CU703" i="7"/>
  <c r="G704" i="7"/>
  <c r="M704" i="7"/>
  <c r="P704" i="7"/>
  <c r="V704" i="7"/>
  <c r="Y704" i="7"/>
  <c r="AB704" i="7"/>
  <c r="AE704" i="7"/>
  <c r="AH704" i="7"/>
  <c r="AK704" i="7"/>
  <c r="AQ704" i="7"/>
  <c r="AT704" i="7"/>
  <c r="AW704" i="7"/>
  <c r="AZ704" i="7"/>
  <c r="BC704" i="7"/>
  <c r="BF704" i="7"/>
  <c r="BI704" i="7"/>
  <c r="BL704" i="7"/>
  <c r="BO704" i="7"/>
  <c r="BX704" i="7"/>
  <c r="CD704" i="7"/>
  <c r="CG704" i="7"/>
  <c r="CP704" i="7"/>
  <c r="CS704" i="7"/>
  <c r="CU704" i="7"/>
  <c r="G706" i="7"/>
  <c r="M706" i="7"/>
  <c r="P706" i="7"/>
  <c r="V706" i="7"/>
  <c r="Y706" i="7"/>
  <c r="AB706" i="7"/>
  <c r="AE706" i="7"/>
  <c r="AH706" i="7"/>
  <c r="AK706" i="7"/>
  <c r="AQ706" i="7"/>
  <c r="AT706" i="7"/>
  <c r="AW706" i="7"/>
  <c r="AZ706" i="7"/>
  <c r="BC706" i="7"/>
  <c r="BF706" i="7"/>
  <c r="BI706" i="7"/>
  <c r="BL706" i="7"/>
  <c r="BO706" i="7"/>
  <c r="BX706" i="7"/>
  <c r="CD706" i="7"/>
  <c r="CG706" i="7"/>
  <c r="CJ706" i="7"/>
  <c r="CP706" i="7"/>
  <c r="CS706" i="7"/>
  <c r="CU706" i="7"/>
  <c r="G707" i="7"/>
  <c r="M707" i="7"/>
  <c r="P707" i="7"/>
  <c r="V707" i="7"/>
  <c r="Y707" i="7"/>
  <c r="AB707" i="7"/>
  <c r="AE707" i="7"/>
  <c r="AH707" i="7"/>
  <c r="AK707" i="7"/>
  <c r="AQ707" i="7"/>
  <c r="AT707" i="7"/>
  <c r="AW707" i="7"/>
  <c r="AZ707" i="7"/>
  <c r="BC707" i="7"/>
  <c r="BF707" i="7"/>
  <c r="BI707" i="7"/>
  <c r="BL707" i="7"/>
  <c r="BO707" i="7"/>
  <c r="BX707" i="7"/>
  <c r="CD707" i="7"/>
  <c r="CG707" i="7"/>
  <c r="CJ707" i="7"/>
  <c r="CP707" i="7"/>
  <c r="CS707" i="7"/>
  <c r="CU707" i="7"/>
  <c r="G708" i="7"/>
  <c r="M708" i="7"/>
  <c r="P708" i="7"/>
  <c r="V708" i="7"/>
  <c r="Y708" i="7"/>
  <c r="AB708" i="7"/>
  <c r="AE708" i="7"/>
  <c r="AH708" i="7"/>
  <c r="AK708" i="7"/>
  <c r="AQ708" i="7"/>
  <c r="AT708" i="7"/>
  <c r="AW708" i="7"/>
  <c r="AZ708" i="7"/>
  <c r="BC708" i="7"/>
  <c r="BF708" i="7"/>
  <c r="BI708" i="7"/>
  <c r="BL708" i="7"/>
  <c r="BO708" i="7"/>
  <c r="BX708" i="7"/>
  <c r="CD708" i="7"/>
  <c r="CG708" i="7"/>
  <c r="CJ708" i="7"/>
  <c r="CP708" i="7"/>
  <c r="CS708" i="7"/>
  <c r="CU708" i="7"/>
  <c r="G709" i="7"/>
  <c r="M709" i="7"/>
  <c r="P709" i="7"/>
  <c r="V709" i="7"/>
  <c r="Y709" i="7"/>
  <c r="AB709" i="7"/>
  <c r="AE709" i="7"/>
  <c r="AH709" i="7"/>
  <c r="AK709" i="7"/>
  <c r="AQ709" i="7"/>
  <c r="AT709" i="7"/>
  <c r="AW709" i="7"/>
  <c r="AZ709" i="7"/>
  <c r="BC709" i="7"/>
  <c r="BF709" i="7"/>
  <c r="BI709" i="7"/>
  <c r="BL709" i="7"/>
  <c r="BO709" i="7"/>
  <c r="BX709" i="7"/>
  <c r="CD709" i="7"/>
  <c r="CG709" i="7"/>
  <c r="CJ709" i="7"/>
  <c r="CP709" i="7"/>
  <c r="CS709" i="7"/>
  <c r="CU709" i="7"/>
  <c r="G710" i="7"/>
  <c r="M710" i="7"/>
  <c r="P710" i="7"/>
  <c r="V710" i="7"/>
  <c r="Y710" i="7"/>
  <c r="AB710" i="7"/>
  <c r="AE710" i="7"/>
  <c r="AH710" i="7"/>
  <c r="AK710" i="7"/>
  <c r="AQ710" i="7"/>
  <c r="AT710" i="7"/>
  <c r="AW710" i="7"/>
  <c r="AZ710" i="7"/>
  <c r="BC710" i="7"/>
  <c r="BF710" i="7"/>
  <c r="BI710" i="7"/>
  <c r="BL710" i="7"/>
  <c r="BO710" i="7"/>
  <c r="BX710" i="7"/>
  <c r="CD710" i="7"/>
  <c r="CG710" i="7"/>
  <c r="CJ710" i="7"/>
  <c r="CP710" i="7"/>
  <c r="CS710" i="7"/>
  <c r="CU710" i="7"/>
  <c r="G711" i="7"/>
  <c r="M711" i="7"/>
  <c r="P711" i="7"/>
  <c r="V711" i="7"/>
  <c r="Y711" i="7"/>
  <c r="AB711" i="7"/>
  <c r="AE711" i="7"/>
  <c r="AH711" i="7"/>
  <c r="AK711" i="7"/>
  <c r="AQ711" i="7"/>
  <c r="AT711" i="7"/>
  <c r="AW711" i="7"/>
  <c r="AZ711" i="7"/>
  <c r="BC711" i="7"/>
  <c r="BF711" i="7"/>
  <c r="BI711" i="7"/>
  <c r="BL711" i="7"/>
  <c r="BO711" i="7"/>
  <c r="BX711" i="7"/>
  <c r="CD711" i="7"/>
  <c r="CG711" i="7"/>
  <c r="CJ711" i="7"/>
  <c r="CP711" i="7"/>
  <c r="CS711" i="7"/>
  <c r="CU711" i="7"/>
  <c r="G712" i="7"/>
  <c r="M712" i="7"/>
  <c r="P712" i="7"/>
  <c r="V712" i="7"/>
  <c r="Y712" i="7"/>
  <c r="AB712" i="7"/>
  <c r="AE712" i="7"/>
  <c r="AH712" i="7"/>
  <c r="AK712" i="7"/>
  <c r="AQ712" i="7"/>
  <c r="AT712" i="7"/>
  <c r="AW712" i="7"/>
  <c r="AZ712" i="7"/>
  <c r="BC712" i="7"/>
  <c r="BF712" i="7"/>
  <c r="BI712" i="7"/>
  <c r="BL712" i="7"/>
  <c r="BO712" i="7"/>
  <c r="BX712" i="7"/>
  <c r="CD712" i="7"/>
  <c r="CG712" i="7"/>
  <c r="CJ712" i="7"/>
  <c r="CP712" i="7"/>
  <c r="CS712" i="7"/>
  <c r="CU712" i="7"/>
  <c r="G713" i="7"/>
  <c r="M713" i="7"/>
  <c r="P713" i="7"/>
  <c r="V713" i="7"/>
  <c r="Y713" i="7"/>
  <c r="AB713" i="7"/>
  <c r="AE713" i="7"/>
  <c r="AH713" i="7"/>
  <c r="AK713" i="7"/>
  <c r="AQ713" i="7"/>
  <c r="AT713" i="7"/>
  <c r="AW713" i="7"/>
  <c r="AZ713" i="7"/>
  <c r="BC713" i="7"/>
  <c r="BF713" i="7"/>
  <c r="BI713" i="7"/>
  <c r="BL713" i="7"/>
  <c r="BO713" i="7"/>
  <c r="BX713" i="7"/>
  <c r="CD713" i="7"/>
  <c r="CG713" i="7"/>
  <c r="CJ713" i="7"/>
  <c r="CP713" i="7"/>
  <c r="CS713" i="7"/>
  <c r="CU713" i="7"/>
  <c r="G714" i="7"/>
  <c r="M714" i="7"/>
  <c r="P714" i="7"/>
  <c r="V714" i="7"/>
  <c r="Y714" i="7"/>
  <c r="AB714" i="7"/>
  <c r="AE714" i="7"/>
  <c r="AH714" i="7"/>
  <c r="AK714" i="7"/>
  <c r="AQ714" i="7"/>
  <c r="AT714" i="7"/>
  <c r="AW714" i="7"/>
  <c r="AZ714" i="7"/>
  <c r="BC714" i="7"/>
  <c r="BF714" i="7"/>
  <c r="BI714" i="7"/>
  <c r="BL714" i="7"/>
  <c r="BO714" i="7"/>
  <c r="BX714" i="7"/>
  <c r="CD714" i="7"/>
  <c r="CG714" i="7"/>
  <c r="CJ714" i="7"/>
  <c r="CP714" i="7"/>
  <c r="CS714" i="7"/>
  <c r="CU714" i="7"/>
  <c r="G717" i="7"/>
  <c r="M717" i="7"/>
  <c r="P717" i="7"/>
  <c r="V717" i="7"/>
  <c r="Y717" i="7"/>
  <c r="AB717" i="7"/>
  <c r="AE717" i="7"/>
  <c r="AH717" i="7"/>
  <c r="AK717" i="7"/>
  <c r="AQ717" i="7"/>
  <c r="AT717" i="7"/>
  <c r="AW717" i="7"/>
  <c r="AZ717" i="7"/>
  <c r="BC717" i="7"/>
  <c r="BF717" i="7"/>
  <c r="BI717" i="7"/>
  <c r="BL717" i="7"/>
  <c r="BO717" i="7"/>
  <c r="BX717" i="7"/>
  <c r="CD717" i="7"/>
  <c r="CG717" i="7"/>
  <c r="CJ717" i="7"/>
  <c r="CP717" i="7"/>
  <c r="CS717" i="7"/>
  <c r="CU717" i="7"/>
  <c r="G720" i="7"/>
  <c r="J720" i="7"/>
  <c r="M720" i="7"/>
  <c r="P720" i="7"/>
  <c r="V720" i="7"/>
  <c r="Y720" i="7"/>
  <c r="AB720" i="7"/>
  <c r="AE720" i="7"/>
  <c r="AH720" i="7"/>
  <c r="AK720" i="7"/>
  <c r="AN720" i="7"/>
  <c r="AQ720" i="7"/>
  <c r="AT720" i="7"/>
  <c r="AW720" i="7"/>
  <c r="AZ720" i="7"/>
  <c r="BC720" i="7"/>
  <c r="BF720" i="7"/>
  <c r="BI720" i="7"/>
  <c r="BL720" i="7"/>
  <c r="BO720" i="7"/>
  <c r="BR720" i="7"/>
  <c r="BU720" i="7"/>
  <c r="BX720" i="7"/>
  <c r="CD720" i="7"/>
  <c r="CG720" i="7"/>
  <c r="CJ720" i="7"/>
  <c r="CP720" i="7"/>
  <c r="CS720" i="7"/>
  <c r="CU720" i="7"/>
  <c r="CU721" i="7"/>
  <c r="G651" i="7"/>
  <c r="J651" i="7"/>
  <c r="M651" i="7"/>
  <c r="P651" i="7"/>
  <c r="S651" i="7"/>
  <c r="V651" i="7"/>
  <c r="Y651" i="7"/>
  <c r="AB651" i="7"/>
  <c r="AE651" i="7"/>
  <c r="AH651" i="7"/>
  <c r="AK651" i="7"/>
  <c r="AN651" i="7"/>
  <c r="AQ651" i="7"/>
  <c r="AT651" i="7"/>
  <c r="AW651" i="7"/>
  <c r="AZ651" i="7"/>
  <c r="BC651" i="7"/>
  <c r="BF651" i="7"/>
  <c r="BI651" i="7"/>
  <c r="BL651" i="7"/>
  <c r="BO651" i="7"/>
  <c r="BR651" i="7"/>
  <c r="BU651" i="7"/>
  <c r="BX651" i="7"/>
  <c r="CA651" i="7"/>
  <c r="CD651" i="7"/>
  <c r="CG651" i="7"/>
  <c r="CJ651" i="7"/>
  <c r="CM651" i="7"/>
  <c r="CP651" i="7"/>
  <c r="CS651" i="7"/>
  <c r="CU651" i="7"/>
  <c r="G652" i="7"/>
  <c r="J652" i="7"/>
  <c r="M652" i="7"/>
  <c r="P652" i="7"/>
  <c r="S652" i="7"/>
  <c r="V652" i="7"/>
  <c r="Y652" i="7"/>
  <c r="AB652" i="7"/>
  <c r="AE652" i="7"/>
  <c r="AH652" i="7"/>
  <c r="AK652" i="7"/>
  <c r="AN652" i="7"/>
  <c r="AQ652" i="7"/>
  <c r="AT652" i="7"/>
  <c r="AW652" i="7"/>
  <c r="AZ652" i="7"/>
  <c r="BC652" i="7"/>
  <c r="BF652" i="7"/>
  <c r="BI652" i="7"/>
  <c r="BL652" i="7"/>
  <c r="BO652" i="7"/>
  <c r="BR652" i="7"/>
  <c r="BU652" i="7"/>
  <c r="BX652" i="7"/>
  <c r="CA652" i="7"/>
  <c r="CD652" i="7"/>
  <c r="CG652" i="7"/>
  <c r="CJ652" i="7"/>
  <c r="CM652" i="7"/>
  <c r="CP652" i="7"/>
  <c r="CS652" i="7"/>
  <c r="CU652" i="7"/>
  <c r="G655" i="7"/>
  <c r="J655" i="7"/>
  <c r="P655" i="7"/>
  <c r="S655" i="7"/>
  <c r="V655" i="7"/>
  <c r="Y655" i="7"/>
  <c r="AB655" i="7"/>
  <c r="AE655" i="7"/>
  <c r="AH655" i="7"/>
  <c r="AK655" i="7"/>
  <c r="AN655" i="7"/>
  <c r="AQ655" i="7"/>
  <c r="AT655" i="7"/>
  <c r="AW655" i="7"/>
  <c r="AZ655" i="7"/>
  <c r="BC655" i="7"/>
  <c r="BF655" i="7"/>
  <c r="BI655" i="7"/>
  <c r="BL655" i="7"/>
  <c r="BO655" i="7"/>
  <c r="BR655" i="7"/>
  <c r="BU655" i="7"/>
  <c r="BX655" i="7"/>
  <c r="CA655" i="7"/>
  <c r="CD655" i="7"/>
  <c r="CG655" i="7"/>
  <c r="CJ655" i="7"/>
  <c r="CM655" i="7"/>
  <c r="CP655" i="7"/>
  <c r="CS655" i="7"/>
  <c r="CU655" i="7"/>
  <c r="G656" i="7"/>
  <c r="J656" i="7"/>
  <c r="P656" i="7"/>
  <c r="S656" i="7"/>
  <c r="V656" i="7"/>
  <c r="Y656" i="7"/>
  <c r="AB656" i="7"/>
  <c r="AE656" i="7"/>
  <c r="AH656" i="7"/>
  <c r="AK656" i="7"/>
  <c r="AN656" i="7"/>
  <c r="AQ656" i="7"/>
  <c r="AT656" i="7"/>
  <c r="AW656" i="7"/>
  <c r="AZ656" i="7"/>
  <c r="BC656" i="7"/>
  <c r="BF656" i="7"/>
  <c r="BI656" i="7"/>
  <c r="BL656" i="7"/>
  <c r="BO656" i="7"/>
  <c r="BR656" i="7"/>
  <c r="BU656" i="7"/>
  <c r="BX656" i="7"/>
  <c r="CA656" i="7"/>
  <c r="CD656" i="7"/>
  <c r="CG656" i="7"/>
  <c r="CJ656" i="7"/>
  <c r="CM656" i="7"/>
  <c r="CP656" i="7"/>
  <c r="CS656" i="7"/>
  <c r="CU656" i="7"/>
  <c r="G657" i="7"/>
  <c r="J657" i="7"/>
  <c r="P657" i="7"/>
  <c r="S657" i="7"/>
  <c r="V657" i="7"/>
  <c r="Y657" i="7"/>
  <c r="AB657" i="7"/>
  <c r="AE657" i="7"/>
  <c r="AH657" i="7"/>
  <c r="AK657" i="7"/>
  <c r="AN657" i="7"/>
  <c r="AQ657" i="7"/>
  <c r="AT657" i="7"/>
  <c r="AW657" i="7"/>
  <c r="AZ657" i="7"/>
  <c r="BC657" i="7"/>
  <c r="BF657" i="7"/>
  <c r="BI657" i="7"/>
  <c r="BL657" i="7"/>
  <c r="BO657" i="7"/>
  <c r="BR657" i="7"/>
  <c r="BU657" i="7"/>
  <c r="BX657" i="7"/>
  <c r="CA657" i="7"/>
  <c r="CD657" i="7"/>
  <c r="CG657" i="7"/>
  <c r="CJ657" i="7"/>
  <c r="CM657" i="7"/>
  <c r="CP657" i="7"/>
  <c r="CS657" i="7"/>
  <c r="CU657" i="7"/>
  <c r="G658" i="7"/>
  <c r="J658" i="7"/>
  <c r="P658" i="7"/>
  <c r="S658" i="7"/>
  <c r="V658" i="7"/>
  <c r="Y658" i="7"/>
  <c r="AB658" i="7"/>
  <c r="AE658" i="7"/>
  <c r="AH658" i="7"/>
  <c r="AK658" i="7"/>
  <c r="AN658" i="7"/>
  <c r="AQ658" i="7"/>
  <c r="AT658" i="7"/>
  <c r="AW658" i="7"/>
  <c r="AZ658" i="7"/>
  <c r="BC658" i="7"/>
  <c r="BF658" i="7"/>
  <c r="BI658" i="7"/>
  <c r="BL658" i="7"/>
  <c r="BO658" i="7"/>
  <c r="BR658" i="7"/>
  <c r="BU658" i="7"/>
  <c r="BX658" i="7"/>
  <c r="CA658" i="7"/>
  <c r="CD658" i="7"/>
  <c r="CG658" i="7"/>
  <c r="CJ658" i="7"/>
  <c r="CM658" i="7"/>
  <c r="CP658" i="7"/>
  <c r="CS658" i="7"/>
  <c r="CU658" i="7"/>
  <c r="G659" i="7"/>
  <c r="J659" i="7"/>
  <c r="P659" i="7"/>
  <c r="S659" i="7"/>
  <c r="V659" i="7"/>
  <c r="Y659" i="7"/>
  <c r="AB659" i="7"/>
  <c r="AE659" i="7"/>
  <c r="AH659" i="7"/>
  <c r="AK659" i="7"/>
  <c r="AN659" i="7"/>
  <c r="AQ659" i="7"/>
  <c r="AT659" i="7"/>
  <c r="AW659" i="7"/>
  <c r="AZ659" i="7"/>
  <c r="BC659" i="7"/>
  <c r="BF659" i="7"/>
  <c r="BI659" i="7"/>
  <c r="BL659" i="7"/>
  <c r="BO659" i="7"/>
  <c r="BR659" i="7"/>
  <c r="BU659" i="7"/>
  <c r="BX659" i="7"/>
  <c r="CA659" i="7"/>
  <c r="CD659" i="7"/>
  <c r="CG659" i="7"/>
  <c r="CJ659" i="7"/>
  <c r="CM659" i="7"/>
  <c r="CP659" i="7"/>
  <c r="CS659" i="7"/>
  <c r="CU659" i="7"/>
  <c r="G660" i="7"/>
  <c r="J660" i="7"/>
  <c r="P660" i="7"/>
  <c r="S660" i="7"/>
  <c r="V660" i="7"/>
  <c r="Y660" i="7"/>
  <c r="AB660" i="7"/>
  <c r="AE660" i="7"/>
  <c r="AH660" i="7"/>
  <c r="AK660" i="7"/>
  <c r="AN660" i="7"/>
  <c r="AQ660" i="7"/>
  <c r="AT660" i="7"/>
  <c r="AW660" i="7"/>
  <c r="AZ660" i="7"/>
  <c r="BC660" i="7"/>
  <c r="BF660" i="7"/>
  <c r="BI660" i="7"/>
  <c r="BL660" i="7"/>
  <c r="BO660" i="7"/>
  <c r="BR660" i="7"/>
  <c r="BU660" i="7"/>
  <c r="BX660" i="7"/>
  <c r="CA660" i="7"/>
  <c r="CD660" i="7"/>
  <c r="CG660" i="7"/>
  <c r="CJ660" i="7"/>
  <c r="CM660" i="7"/>
  <c r="CP660" i="7"/>
  <c r="CS660" i="7"/>
  <c r="CU660" i="7"/>
  <c r="G661" i="7"/>
  <c r="J661" i="7"/>
  <c r="P661" i="7"/>
  <c r="S661" i="7"/>
  <c r="V661" i="7"/>
  <c r="Y661" i="7"/>
  <c r="AB661" i="7"/>
  <c r="AE661" i="7"/>
  <c r="AH661" i="7"/>
  <c r="AK661" i="7"/>
  <c r="AN661" i="7"/>
  <c r="AQ661" i="7"/>
  <c r="AT661" i="7"/>
  <c r="AW661" i="7"/>
  <c r="AZ661" i="7"/>
  <c r="BC661" i="7"/>
  <c r="BF661" i="7"/>
  <c r="BI661" i="7"/>
  <c r="BL661" i="7"/>
  <c r="BO661" i="7"/>
  <c r="BR661" i="7"/>
  <c r="BU661" i="7"/>
  <c r="BX661" i="7"/>
  <c r="CA661" i="7"/>
  <c r="CD661" i="7"/>
  <c r="CG661" i="7"/>
  <c r="CJ661" i="7"/>
  <c r="CM661" i="7"/>
  <c r="CP661" i="7"/>
  <c r="CS661" i="7"/>
  <c r="CU661" i="7"/>
  <c r="G663" i="7"/>
  <c r="J663" i="7"/>
  <c r="P663" i="7"/>
  <c r="S663" i="7"/>
  <c r="V663" i="7"/>
  <c r="Y663" i="7"/>
  <c r="AB663" i="7"/>
  <c r="AE663" i="7"/>
  <c r="AH663" i="7"/>
  <c r="AK663" i="7"/>
  <c r="AN663" i="7"/>
  <c r="AQ663" i="7"/>
  <c r="AT663" i="7"/>
  <c r="AW663" i="7"/>
  <c r="AZ663" i="7"/>
  <c r="BC663" i="7"/>
  <c r="BF663" i="7"/>
  <c r="BI663" i="7"/>
  <c r="BL663" i="7"/>
  <c r="BO663" i="7"/>
  <c r="BR663" i="7"/>
  <c r="BU663" i="7"/>
  <c r="BX663" i="7"/>
  <c r="CA663" i="7"/>
  <c r="CD663" i="7"/>
  <c r="CG663" i="7"/>
  <c r="CJ663" i="7"/>
  <c r="CM663" i="7"/>
  <c r="CP663" i="7"/>
  <c r="CS663" i="7"/>
  <c r="CU663" i="7"/>
  <c r="G664" i="7"/>
  <c r="J664" i="7"/>
  <c r="P664" i="7"/>
  <c r="S664" i="7"/>
  <c r="V664" i="7"/>
  <c r="Y664" i="7"/>
  <c r="AB664" i="7"/>
  <c r="AE664" i="7"/>
  <c r="AH664" i="7"/>
  <c r="AK664" i="7"/>
  <c r="AN664" i="7"/>
  <c r="AQ664" i="7"/>
  <c r="AT664" i="7"/>
  <c r="AW664" i="7"/>
  <c r="AZ664" i="7"/>
  <c r="BC664" i="7"/>
  <c r="BF664" i="7"/>
  <c r="BI664" i="7"/>
  <c r="BL664" i="7"/>
  <c r="BO664" i="7"/>
  <c r="BR664" i="7"/>
  <c r="BU664" i="7"/>
  <c r="BX664" i="7"/>
  <c r="CA664" i="7"/>
  <c r="CD664" i="7"/>
  <c r="CG664" i="7"/>
  <c r="CJ664" i="7"/>
  <c r="CM664" i="7"/>
  <c r="CP664" i="7"/>
  <c r="CS664" i="7"/>
  <c r="CU664" i="7"/>
  <c r="G665" i="7"/>
  <c r="J665" i="7"/>
  <c r="P665" i="7"/>
  <c r="S665" i="7"/>
  <c r="V665" i="7"/>
  <c r="Y665" i="7"/>
  <c r="AB665" i="7"/>
  <c r="AE665" i="7"/>
  <c r="AH665" i="7"/>
  <c r="AK665" i="7"/>
  <c r="AN665" i="7"/>
  <c r="AQ665" i="7"/>
  <c r="AT665" i="7"/>
  <c r="AW665" i="7"/>
  <c r="AZ665" i="7"/>
  <c r="BC665" i="7"/>
  <c r="BF665" i="7"/>
  <c r="BI665" i="7"/>
  <c r="BL665" i="7"/>
  <c r="BO665" i="7"/>
  <c r="BR665" i="7"/>
  <c r="BU665" i="7"/>
  <c r="BX665" i="7"/>
  <c r="CA665" i="7"/>
  <c r="CD665" i="7"/>
  <c r="CG665" i="7"/>
  <c r="CJ665" i="7"/>
  <c r="CM665" i="7"/>
  <c r="CP665" i="7"/>
  <c r="CS665" i="7"/>
  <c r="CU665" i="7"/>
  <c r="G666" i="7"/>
  <c r="J666" i="7"/>
  <c r="P666" i="7"/>
  <c r="S666" i="7"/>
  <c r="V666" i="7"/>
  <c r="Y666" i="7"/>
  <c r="AB666" i="7"/>
  <c r="AE666" i="7"/>
  <c r="AH666" i="7"/>
  <c r="AK666" i="7"/>
  <c r="AN666" i="7"/>
  <c r="AQ666" i="7"/>
  <c r="AT666" i="7"/>
  <c r="AW666" i="7"/>
  <c r="AZ666" i="7"/>
  <c r="BC666" i="7"/>
  <c r="BF666" i="7"/>
  <c r="BI666" i="7"/>
  <c r="BL666" i="7"/>
  <c r="BO666" i="7"/>
  <c r="BR666" i="7"/>
  <c r="BU666" i="7"/>
  <c r="BX666" i="7"/>
  <c r="CA666" i="7"/>
  <c r="CD666" i="7"/>
  <c r="CG666" i="7"/>
  <c r="CJ666" i="7"/>
  <c r="CM666" i="7"/>
  <c r="CP666" i="7"/>
  <c r="CS666" i="7"/>
  <c r="CU666" i="7"/>
  <c r="G667" i="7"/>
  <c r="J667" i="7"/>
  <c r="P667" i="7"/>
  <c r="S667" i="7"/>
  <c r="V667" i="7"/>
  <c r="Y667" i="7"/>
  <c r="AB667" i="7"/>
  <c r="AE667" i="7"/>
  <c r="AH667" i="7"/>
  <c r="AK667" i="7"/>
  <c r="AN667" i="7"/>
  <c r="AQ667" i="7"/>
  <c r="AT667" i="7"/>
  <c r="AW667" i="7"/>
  <c r="AZ667" i="7"/>
  <c r="BC667" i="7"/>
  <c r="BF667" i="7"/>
  <c r="BI667" i="7"/>
  <c r="BL667" i="7"/>
  <c r="BO667" i="7"/>
  <c r="BR667" i="7"/>
  <c r="BU667" i="7"/>
  <c r="BX667" i="7"/>
  <c r="CA667" i="7"/>
  <c r="CD667" i="7"/>
  <c r="CG667" i="7"/>
  <c r="CJ667" i="7"/>
  <c r="CM667" i="7"/>
  <c r="CP667" i="7"/>
  <c r="CS667" i="7"/>
  <c r="CU667" i="7"/>
  <c r="G669" i="7"/>
  <c r="J669" i="7"/>
  <c r="P669" i="7"/>
  <c r="S669" i="7"/>
  <c r="V669" i="7"/>
  <c r="Y669" i="7"/>
  <c r="AB669" i="7"/>
  <c r="AE669" i="7"/>
  <c r="AH669" i="7"/>
  <c r="AK669" i="7"/>
  <c r="AN669" i="7"/>
  <c r="AQ669" i="7"/>
  <c r="AT669" i="7"/>
  <c r="AW669" i="7"/>
  <c r="AZ669" i="7"/>
  <c r="BC669" i="7"/>
  <c r="BF669" i="7"/>
  <c r="BI669" i="7"/>
  <c r="BL669" i="7"/>
  <c r="BO669" i="7"/>
  <c r="BR669" i="7"/>
  <c r="BU669" i="7"/>
  <c r="BX669" i="7"/>
  <c r="CA669" i="7"/>
  <c r="CD669" i="7"/>
  <c r="CG669" i="7"/>
  <c r="CJ669" i="7"/>
  <c r="CM669" i="7"/>
  <c r="CP669" i="7"/>
  <c r="CS669" i="7"/>
  <c r="CU669" i="7"/>
  <c r="G670" i="7"/>
  <c r="J670" i="7"/>
  <c r="P670" i="7"/>
  <c r="S670" i="7"/>
  <c r="V670" i="7"/>
  <c r="Y670" i="7"/>
  <c r="AB670" i="7"/>
  <c r="AE670" i="7"/>
  <c r="AH670" i="7"/>
  <c r="AK670" i="7"/>
  <c r="AN670" i="7"/>
  <c r="AQ670" i="7"/>
  <c r="AT670" i="7"/>
  <c r="AW670" i="7"/>
  <c r="AZ670" i="7"/>
  <c r="BC670" i="7"/>
  <c r="BF670" i="7"/>
  <c r="BI670" i="7"/>
  <c r="BL670" i="7"/>
  <c r="BO670" i="7"/>
  <c r="BR670" i="7"/>
  <c r="BU670" i="7"/>
  <c r="BX670" i="7"/>
  <c r="CA670" i="7"/>
  <c r="CD670" i="7"/>
  <c r="CG670" i="7"/>
  <c r="CJ670" i="7"/>
  <c r="CM670" i="7"/>
  <c r="CP670" i="7"/>
  <c r="CS670" i="7"/>
  <c r="CU670" i="7"/>
  <c r="G671" i="7"/>
  <c r="J671" i="7"/>
  <c r="P671" i="7"/>
  <c r="S671" i="7"/>
  <c r="V671" i="7"/>
  <c r="Y671" i="7"/>
  <c r="AB671" i="7"/>
  <c r="AE671" i="7"/>
  <c r="AH671" i="7"/>
  <c r="AK671" i="7"/>
  <c r="AN671" i="7"/>
  <c r="AQ671" i="7"/>
  <c r="AT671" i="7"/>
  <c r="AW671" i="7"/>
  <c r="AZ671" i="7"/>
  <c r="BC671" i="7"/>
  <c r="BF671" i="7"/>
  <c r="BI671" i="7"/>
  <c r="BL671" i="7"/>
  <c r="BO671" i="7"/>
  <c r="BR671" i="7"/>
  <c r="BU671" i="7"/>
  <c r="BX671" i="7"/>
  <c r="CA671" i="7"/>
  <c r="CD671" i="7"/>
  <c r="CG671" i="7"/>
  <c r="CJ671" i="7"/>
  <c r="CM671" i="7"/>
  <c r="CP671" i="7"/>
  <c r="CS671" i="7"/>
  <c r="CU671" i="7"/>
  <c r="G672" i="7"/>
  <c r="J672" i="7"/>
  <c r="P672" i="7"/>
  <c r="S672" i="7"/>
  <c r="V672" i="7"/>
  <c r="Y672" i="7"/>
  <c r="AB672" i="7"/>
  <c r="AE672" i="7"/>
  <c r="AH672" i="7"/>
  <c r="AK672" i="7"/>
  <c r="AN672" i="7"/>
  <c r="AQ672" i="7"/>
  <c r="AT672" i="7"/>
  <c r="AW672" i="7"/>
  <c r="AZ672" i="7"/>
  <c r="BC672" i="7"/>
  <c r="BF672" i="7"/>
  <c r="BI672" i="7"/>
  <c r="BL672" i="7"/>
  <c r="BO672" i="7"/>
  <c r="BR672" i="7"/>
  <c r="BU672" i="7"/>
  <c r="BX672" i="7"/>
  <c r="CA672" i="7"/>
  <c r="CD672" i="7"/>
  <c r="CG672" i="7"/>
  <c r="CJ672" i="7"/>
  <c r="CM672" i="7"/>
  <c r="CP672" i="7"/>
  <c r="CS672" i="7"/>
  <c r="CU672" i="7"/>
  <c r="G673" i="7"/>
  <c r="J673" i="7"/>
  <c r="P673" i="7"/>
  <c r="S673" i="7"/>
  <c r="V673" i="7"/>
  <c r="Y673" i="7"/>
  <c r="AB673" i="7"/>
  <c r="AE673" i="7"/>
  <c r="AH673" i="7"/>
  <c r="AK673" i="7"/>
  <c r="AN673" i="7"/>
  <c r="AQ673" i="7"/>
  <c r="AT673" i="7"/>
  <c r="AW673" i="7"/>
  <c r="AZ673" i="7"/>
  <c r="BC673" i="7"/>
  <c r="BF673" i="7"/>
  <c r="BI673" i="7"/>
  <c r="BL673" i="7"/>
  <c r="BO673" i="7"/>
  <c r="BR673" i="7"/>
  <c r="BU673" i="7"/>
  <c r="BX673" i="7"/>
  <c r="CA673" i="7"/>
  <c r="CD673" i="7"/>
  <c r="CG673" i="7"/>
  <c r="CJ673" i="7"/>
  <c r="CM673" i="7"/>
  <c r="CP673" i="7"/>
  <c r="CS673" i="7"/>
  <c r="CU673" i="7"/>
  <c r="G675" i="7"/>
  <c r="J675" i="7"/>
  <c r="P675" i="7"/>
  <c r="S675" i="7"/>
  <c r="V675" i="7"/>
  <c r="Y675" i="7"/>
  <c r="AB675" i="7"/>
  <c r="AE675" i="7"/>
  <c r="AH675" i="7"/>
  <c r="AK675" i="7"/>
  <c r="AN675" i="7"/>
  <c r="AQ675" i="7"/>
  <c r="AT675" i="7"/>
  <c r="AW675" i="7"/>
  <c r="AZ675" i="7"/>
  <c r="BC675" i="7"/>
  <c r="BF675" i="7"/>
  <c r="BI675" i="7"/>
  <c r="BL675" i="7"/>
  <c r="BO675" i="7"/>
  <c r="BR675" i="7"/>
  <c r="BU675" i="7"/>
  <c r="BX675" i="7"/>
  <c r="CA675" i="7"/>
  <c r="CD675" i="7"/>
  <c r="CG675" i="7"/>
  <c r="CJ675" i="7"/>
  <c r="CM675" i="7"/>
  <c r="CP675" i="7"/>
  <c r="CS675" i="7"/>
  <c r="CU675" i="7"/>
  <c r="G676" i="7"/>
  <c r="J676" i="7"/>
  <c r="P676" i="7"/>
  <c r="S676" i="7"/>
  <c r="V676" i="7"/>
  <c r="Y676" i="7"/>
  <c r="AB676" i="7"/>
  <c r="AE676" i="7"/>
  <c r="AH676" i="7"/>
  <c r="AK676" i="7"/>
  <c r="AN676" i="7"/>
  <c r="AQ676" i="7"/>
  <c r="AT676" i="7"/>
  <c r="AW676" i="7"/>
  <c r="AZ676" i="7"/>
  <c r="BC676" i="7"/>
  <c r="BF676" i="7"/>
  <c r="BI676" i="7"/>
  <c r="BL676" i="7"/>
  <c r="BO676" i="7"/>
  <c r="BR676" i="7"/>
  <c r="BU676" i="7"/>
  <c r="BX676" i="7"/>
  <c r="CA676" i="7"/>
  <c r="CD676" i="7"/>
  <c r="CG676" i="7"/>
  <c r="CJ676" i="7"/>
  <c r="CM676" i="7"/>
  <c r="CP676" i="7"/>
  <c r="CS676" i="7"/>
  <c r="CU676" i="7"/>
  <c r="G677" i="7"/>
  <c r="J677" i="7"/>
  <c r="P677" i="7"/>
  <c r="S677" i="7"/>
  <c r="V677" i="7"/>
  <c r="Y677" i="7"/>
  <c r="AB677" i="7"/>
  <c r="AE677" i="7"/>
  <c r="AH677" i="7"/>
  <c r="AK677" i="7"/>
  <c r="AN677" i="7"/>
  <c r="AQ677" i="7"/>
  <c r="AT677" i="7"/>
  <c r="AW677" i="7"/>
  <c r="AZ677" i="7"/>
  <c r="BC677" i="7"/>
  <c r="BF677" i="7"/>
  <c r="BI677" i="7"/>
  <c r="BL677" i="7"/>
  <c r="BO677" i="7"/>
  <c r="BR677" i="7"/>
  <c r="BU677" i="7"/>
  <c r="BX677" i="7"/>
  <c r="CA677" i="7"/>
  <c r="CD677" i="7"/>
  <c r="CG677" i="7"/>
  <c r="CJ677" i="7"/>
  <c r="CM677" i="7"/>
  <c r="CP677" i="7"/>
  <c r="CS677" i="7"/>
  <c r="CU677" i="7"/>
  <c r="G678" i="7"/>
  <c r="J678" i="7"/>
  <c r="P678" i="7"/>
  <c r="S678" i="7"/>
  <c r="V678" i="7"/>
  <c r="Y678" i="7"/>
  <c r="AB678" i="7"/>
  <c r="AE678" i="7"/>
  <c r="AH678" i="7"/>
  <c r="AK678" i="7"/>
  <c r="AN678" i="7"/>
  <c r="AQ678" i="7"/>
  <c r="AT678" i="7"/>
  <c r="AW678" i="7"/>
  <c r="AZ678" i="7"/>
  <c r="BC678" i="7"/>
  <c r="BF678" i="7"/>
  <c r="BI678" i="7"/>
  <c r="BL678" i="7"/>
  <c r="BO678" i="7"/>
  <c r="BR678" i="7"/>
  <c r="BU678" i="7"/>
  <c r="BX678" i="7"/>
  <c r="CA678" i="7"/>
  <c r="CD678" i="7"/>
  <c r="CG678" i="7"/>
  <c r="CJ678" i="7"/>
  <c r="CM678" i="7"/>
  <c r="CP678" i="7"/>
  <c r="CS678" i="7"/>
  <c r="CU678" i="7"/>
  <c r="G679" i="7"/>
  <c r="J679" i="7"/>
  <c r="P679" i="7"/>
  <c r="S679" i="7"/>
  <c r="V679" i="7"/>
  <c r="Y679" i="7"/>
  <c r="AB679" i="7"/>
  <c r="AE679" i="7"/>
  <c r="AH679" i="7"/>
  <c r="AK679" i="7"/>
  <c r="AN679" i="7"/>
  <c r="AQ679" i="7"/>
  <c r="AT679" i="7"/>
  <c r="AW679" i="7"/>
  <c r="AZ679" i="7"/>
  <c r="BC679" i="7"/>
  <c r="BF679" i="7"/>
  <c r="BI679" i="7"/>
  <c r="BL679" i="7"/>
  <c r="BO679" i="7"/>
  <c r="BR679" i="7"/>
  <c r="BU679" i="7"/>
  <c r="BX679" i="7"/>
  <c r="CA679" i="7"/>
  <c r="CD679" i="7"/>
  <c r="CG679" i="7"/>
  <c r="CJ679" i="7"/>
  <c r="CM679" i="7"/>
  <c r="CP679" i="7"/>
  <c r="CS679" i="7"/>
  <c r="CU679" i="7"/>
  <c r="CU680" i="7"/>
  <c r="G558" i="7"/>
  <c r="J558" i="7"/>
  <c r="M558" i="7"/>
  <c r="P558" i="7"/>
  <c r="S558" i="7"/>
  <c r="V558" i="7"/>
  <c r="Y558" i="7"/>
  <c r="AB558" i="7"/>
  <c r="AE558" i="7"/>
  <c r="AH558" i="7"/>
  <c r="AK558" i="7"/>
  <c r="AN558" i="7"/>
  <c r="AQ558" i="7"/>
  <c r="AT558" i="7"/>
  <c r="AW558" i="7"/>
  <c r="AZ558" i="7"/>
  <c r="BC558" i="7"/>
  <c r="BF558" i="7"/>
  <c r="BI558" i="7"/>
  <c r="BL558" i="7"/>
  <c r="BO558" i="7"/>
  <c r="BR558" i="7"/>
  <c r="BU558" i="7"/>
  <c r="BX558" i="7"/>
  <c r="CA558" i="7"/>
  <c r="CD558" i="7"/>
  <c r="CG558" i="7"/>
  <c r="CJ558" i="7"/>
  <c r="CM558" i="7"/>
  <c r="CP558" i="7"/>
  <c r="CS558" i="7"/>
  <c r="CU558" i="7"/>
  <c r="G559" i="7"/>
  <c r="V559" i="7"/>
  <c r="Y559" i="7"/>
  <c r="AE559" i="7"/>
  <c r="AQ559" i="7"/>
  <c r="AT559" i="7"/>
  <c r="AW559" i="7"/>
  <c r="AZ559" i="7"/>
  <c r="BC559" i="7"/>
  <c r="BF559" i="7"/>
  <c r="BL559" i="7"/>
  <c r="BR559" i="7"/>
  <c r="BX559" i="7"/>
  <c r="CA559" i="7"/>
  <c r="CG559" i="7"/>
  <c r="CP559" i="7"/>
  <c r="CS559" i="7"/>
  <c r="CU559" i="7"/>
  <c r="Y565" i="7"/>
  <c r="AE565" i="7"/>
  <c r="AQ565" i="7"/>
  <c r="AT565" i="7"/>
  <c r="AZ565" i="7"/>
  <c r="BC565" i="7"/>
  <c r="BF565" i="7"/>
  <c r="BL565" i="7"/>
  <c r="CP565" i="7"/>
  <c r="CS565" i="7"/>
  <c r="CU565" i="7"/>
  <c r="V570" i="7"/>
  <c r="Y570" i="7"/>
  <c r="AE570" i="7"/>
  <c r="AQ570" i="7"/>
  <c r="AT570" i="7"/>
  <c r="AW570" i="7"/>
  <c r="AZ570" i="7"/>
  <c r="BC570" i="7"/>
  <c r="BF570" i="7"/>
  <c r="BL570" i="7"/>
  <c r="CP570" i="7"/>
  <c r="CS570" i="7"/>
  <c r="CU570" i="7"/>
  <c r="V571" i="7"/>
  <c r="Y571" i="7"/>
  <c r="AE571" i="7"/>
  <c r="AQ571" i="7"/>
  <c r="AT571" i="7"/>
  <c r="AW571" i="7"/>
  <c r="AZ571" i="7"/>
  <c r="BC571" i="7"/>
  <c r="BF571" i="7"/>
  <c r="BL571" i="7"/>
  <c r="CP571" i="7"/>
  <c r="CS571" i="7"/>
  <c r="CU571" i="7"/>
  <c r="V572" i="7"/>
  <c r="Y572" i="7"/>
  <c r="AE572" i="7"/>
  <c r="AQ572" i="7"/>
  <c r="AT572" i="7"/>
  <c r="AW572" i="7"/>
  <c r="AZ572" i="7"/>
  <c r="BC572" i="7"/>
  <c r="BF572" i="7"/>
  <c r="BL572" i="7"/>
  <c r="CP572" i="7"/>
  <c r="CS572" i="7"/>
  <c r="CU572" i="7"/>
  <c r="V575" i="7"/>
  <c r="Y575" i="7"/>
  <c r="AE575" i="7"/>
  <c r="AQ575" i="7"/>
  <c r="AT575" i="7"/>
  <c r="AW575" i="7"/>
  <c r="AZ575" i="7"/>
  <c r="BC575" i="7"/>
  <c r="BF575" i="7"/>
  <c r="BL575" i="7"/>
  <c r="CP575" i="7"/>
  <c r="CS575" i="7"/>
  <c r="CU575" i="7"/>
  <c r="J578" i="7"/>
  <c r="AE578" i="7"/>
  <c r="AT578" i="7"/>
  <c r="AW578" i="7"/>
  <c r="AZ578" i="7"/>
  <c r="BC578" i="7"/>
  <c r="BL578" i="7"/>
  <c r="BR578" i="7"/>
  <c r="BU578" i="7"/>
  <c r="CG578" i="7"/>
  <c r="CP578" i="7"/>
  <c r="CS578" i="7"/>
  <c r="CU578" i="7"/>
  <c r="J579" i="7"/>
  <c r="S579" i="7"/>
  <c r="V579" i="7"/>
  <c r="Y579" i="7"/>
  <c r="AB579" i="7"/>
  <c r="AE579" i="7"/>
  <c r="AN579" i="7"/>
  <c r="AQ579" i="7"/>
  <c r="AT579" i="7"/>
  <c r="AW579" i="7"/>
  <c r="AZ579" i="7"/>
  <c r="BC579" i="7"/>
  <c r="BL579" i="7"/>
  <c r="BO579" i="7"/>
  <c r="BR579" i="7"/>
  <c r="BU579" i="7"/>
  <c r="BX579" i="7"/>
  <c r="CD579" i="7"/>
  <c r="CG579" i="7"/>
  <c r="CP579" i="7"/>
  <c r="CS579" i="7"/>
  <c r="CU579" i="7"/>
  <c r="CU580" i="7"/>
  <c r="CU747" i="7"/>
  <c r="G752" i="7"/>
  <c r="J752" i="7"/>
  <c r="M752" i="7"/>
  <c r="P752" i="7"/>
  <c r="S752" i="7"/>
  <c r="V752" i="7"/>
  <c r="Y752" i="7"/>
  <c r="AB752" i="7"/>
  <c r="AE752" i="7"/>
  <c r="AH752" i="7"/>
  <c r="AK752" i="7"/>
  <c r="AN752" i="7"/>
  <c r="AQ752" i="7"/>
  <c r="AT752" i="7"/>
  <c r="AW752" i="7"/>
  <c r="AZ752" i="7"/>
  <c r="BC752" i="7"/>
  <c r="BF752" i="7"/>
  <c r="BI752" i="7"/>
  <c r="BL752" i="7"/>
  <c r="BO752" i="7"/>
  <c r="BR752" i="7"/>
  <c r="BU752" i="7"/>
  <c r="BX752" i="7"/>
  <c r="CA752" i="7"/>
  <c r="CD752" i="7"/>
  <c r="CG752" i="7"/>
  <c r="CJ752" i="7"/>
  <c r="CM752" i="7"/>
  <c r="CP752" i="7"/>
  <c r="CS752" i="7"/>
  <c r="CT752" i="7"/>
  <c r="CU752" i="7"/>
  <c r="G753" i="7"/>
  <c r="J753" i="7"/>
  <c r="M753" i="7"/>
  <c r="P753" i="7"/>
  <c r="S753" i="7"/>
  <c r="V753" i="7"/>
  <c r="Y753" i="7"/>
  <c r="AB753" i="7"/>
  <c r="AE753" i="7"/>
  <c r="AH753" i="7"/>
  <c r="AK753" i="7"/>
  <c r="AN753" i="7"/>
  <c r="AQ753" i="7"/>
  <c r="AT753" i="7"/>
  <c r="AW753" i="7"/>
  <c r="AZ753" i="7"/>
  <c r="BC753" i="7"/>
  <c r="BF753" i="7"/>
  <c r="BI753" i="7"/>
  <c r="BL753" i="7"/>
  <c r="BO753" i="7"/>
  <c r="BR753" i="7"/>
  <c r="BU753" i="7"/>
  <c r="BX753" i="7"/>
  <c r="CA753" i="7"/>
  <c r="CD753" i="7"/>
  <c r="CG753" i="7"/>
  <c r="CJ753" i="7"/>
  <c r="CM753" i="7"/>
  <c r="CP753" i="7"/>
  <c r="CS753" i="7"/>
  <c r="CT753" i="7"/>
  <c r="CU753" i="7"/>
  <c r="H93" i="9"/>
  <c r="K93" i="9"/>
  <c r="N93" i="9"/>
  <c r="Q93" i="9"/>
  <c r="T93" i="9"/>
  <c r="W93" i="9"/>
  <c r="Z93" i="9"/>
  <c r="AC93" i="9"/>
  <c r="AF93" i="9"/>
  <c r="AI93" i="9"/>
  <c r="AL93" i="9"/>
  <c r="AO93" i="9"/>
  <c r="AR93" i="9"/>
  <c r="AU93" i="9"/>
  <c r="AX93" i="9"/>
  <c r="BA93" i="9"/>
  <c r="BD93" i="9"/>
  <c r="BG93" i="9"/>
  <c r="BJ93" i="9"/>
  <c r="BM93" i="9"/>
  <c r="BP93" i="9"/>
  <c r="BS93" i="9"/>
  <c r="BV93" i="9"/>
  <c r="BY93" i="9"/>
  <c r="CB93" i="9"/>
  <c r="CE93" i="9"/>
  <c r="CH93" i="9"/>
  <c r="CK93" i="9"/>
  <c r="CN93" i="9"/>
  <c r="CQ93" i="9"/>
  <c r="CT93" i="9"/>
  <c r="CV93" i="9"/>
  <c r="H94" i="9"/>
  <c r="K94" i="9"/>
  <c r="N94" i="9"/>
  <c r="Q94" i="9"/>
  <c r="T94" i="9"/>
  <c r="W94" i="9"/>
  <c r="Z94" i="9"/>
  <c r="AC94" i="9"/>
  <c r="AF94" i="9"/>
  <c r="AI94" i="9"/>
  <c r="AL94" i="9"/>
  <c r="AO94" i="9"/>
  <c r="AR94" i="9"/>
  <c r="AU94" i="9"/>
  <c r="AX94" i="9"/>
  <c r="BA94" i="9"/>
  <c r="BD94" i="9"/>
  <c r="BG94" i="9"/>
  <c r="BJ94" i="9"/>
  <c r="BM94" i="9"/>
  <c r="BP94" i="9"/>
  <c r="BS94" i="9"/>
  <c r="BV94" i="9"/>
  <c r="BY94" i="9"/>
  <c r="CB94" i="9"/>
  <c r="CE94" i="9"/>
  <c r="CH94" i="9"/>
  <c r="CK94" i="9"/>
  <c r="CN94" i="9"/>
  <c r="CQ94" i="9"/>
  <c r="CT94" i="9"/>
  <c r="CV94" i="9"/>
  <c r="H95" i="9"/>
  <c r="K95" i="9"/>
  <c r="N95" i="9"/>
  <c r="Q95" i="9"/>
  <c r="T95" i="9"/>
  <c r="W95" i="9"/>
  <c r="Z95" i="9"/>
  <c r="AC95" i="9"/>
  <c r="AF95" i="9"/>
  <c r="AI95" i="9"/>
  <c r="AL95" i="9"/>
  <c r="AO95" i="9"/>
  <c r="AR95" i="9"/>
  <c r="AU95" i="9"/>
  <c r="AX95" i="9"/>
  <c r="BA95" i="9"/>
  <c r="BD95" i="9"/>
  <c r="BG95" i="9"/>
  <c r="BJ95" i="9"/>
  <c r="BM95" i="9"/>
  <c r="BP95" i="9"/>
  <c r="BS95" i="9"/>
  <c r="BV95" i="9"/>
  <c r="BY95" i="9"/>
  <c r="CB95" i="9"/>
  <c r="CE95" i="9"/>
  <c r="CH95" i="9"/>
  <c r="CK95" i="9"/>
  <c r="CN95" i="9"/>
  <c r="CQ95" i="9"/>
  <c r="CT95" i="9"/>
  <c r="CV95" i="9"/>
  <c r="H96" i="9"/>
  <c r="K96" i="9"/>
  <c r="N96" i="9"/>
  <c r="Q96" i="9"/>
  <c r="T96" i="9"/>
  <c r="W96" i="9"/>
  <c r="Z96" i="9"/>
  <c r="AC96" i="9"/>
  <c r="AF96" i="9"/>
  <c r="AI96" i="9"/>
  <c r="AL96" i="9"/>
  <c r="AO96" i="9"/>
  <c r="AR96" i="9"/>
  <c r="AU96" i="9"/>
  <c r="AX96" i="9"/>
  <c r="BA96" i="9"/>
  <c r="BD96" i="9"/>
  <c r="BG96" i="9"/>
  <c r="BJ96" i="9"/>
  <c r="BM96" i="9"/>
  <c r="BP96" i="9"/>
  <c r="BS96" i="9"/>
  <c r="BV96" i="9"/>
  <c r="BY96" i="9"/>
  <c r="CB96" i="9"/>
  <c r="CE96" i="9"/>
  <c r="CH96" i="9"/>
  <c r="CK96" i="9"/>
  <c r="CN96" i="9"/>
  <c r="CQ96" i="9"/>
  <c r="CT96" i="9"/>
  <c r="CV96" i="9"/>
  <c r="H97" i="9"/>
  <c r="K97" i="9"/>
  <c r="N97" i="9"/>
  <c r="Q97" i="9"/>
  <c r="T97" i="9"/>
  <c r="W97" i="9"/>
  <c r="Z97" i="9"/>
  <c r="AC97" i="9"/>
  <c r="AF97" i="9"/>
  <c r="AI97" i="9"/>
  <c r="AL97" i="9"/>
  <c r="AO97" i="9"/>
  <c r="AR97" i="9"/>
  <c r="AU97" i="9"/>
  <c r="AX97" i="9"/>
  <c r="BA97" i="9"/>
  <c r="BD97" i="9"/>
  <c r="BG97" i="9"/>
  <c r="BJ97" i="9"/>
  <c r="BM97" i="9"/>
  <c r="BP97" i="9"/>
  <c r="BS97" i="9"/>
  <c r="BV97" i="9"/>
  <c r="BY97" i="9"/>
  <c r="CB97" i="9"/>
  <c r="CE97" i="9"/>
  <c r="CH97" i="9"/>
  <c r="CK97" i="9"/>
  <c r="CN97" i="9"/>
  <c r="CQ97" i="9"/>
  <c r="CT97" i="9"/>
  <c r="CV97" i="9"/>
  <c r="H98" i="9"/>
  <c r="K98" i="9"/>
  <c r="N98" i="9"/>
  <c r="Q98" i="9"/>
  <c r="T98" i="9"/>
  <c r="W98" i="9"/>
  <c r="Z98" i="9"/>
  <c r="AC98" i="9"/>
  <c r="AF98" i="9"/>
  <c r="AI98" i="9"/>
  <c r="AL98" i="9"/>
  <c r="AO98" i="9"/>
  <c r="AR98" i="9"/>
  <c r="AU98" i="9"/>
  <c r="AX98" i="9"/>
  <c r="BA98" i="9"/>
  <c r="BD98" i="9"/>
  <c r="BG98" i="9"/>
  <c r="BJ98" i="9"/>
  <c r="BM98" i="9"/>
  <c r="BP98" i="9"/>
  <c r="BS98" i="9"/>
  <c r="BV98" i="9"/>
  <c r="BY98" i="9"/>
  <c r="CB98" i="9"/>
  <c r="CE98" i="9"/>
  <c r="CH98" i="9"/>
  <c r="CK98" i="9"/>
  <c r="CN98" i="9"/>
  <c r="CQ98" i="9"/>
  <c r="CT98" i="9"/>
  <c r="CV98" i="9"/>
  <c r="H99" i="9"/>
  <c r="K99" i="9"/>
  <c r="N99" i="9"/>
  <c r="Q99" i="9"/>
  <c r="T99" i="9"/>
  <c r="W99" i="9"/>
  <c r="Z99" i="9"/>
  <c r="AC99" i="9"/>
  <c r="AF99" i="9"/>
  <c r="AI99" i="9"/>
  <c r="AL99" i="9"/>
  <c r="AO99" i="9"/>
  <c r="AR99" i="9"/>
  <c r="AU99" i="9"/>
  <c r="AX99" i="9"/>
  <c r="BA99" i="9"/>
  <c r="BD99" i="9"/>
  <c r="BG99" i="9"/>
  <c r="BJ99" i="9"/>
  <c r="BM99" i="9"/>
  <c r="BP99" i="9"/>
  <c r="BS99" i="9"/>
  <c r="BV99" i="9"/>
  <c r="BY99" i="9"/>
  <c r="CB99" i="9"/>
  <c r="CE99" i="9"/>
  <c r="CH99" i="9"/>
  <c r="CK99" i="9"/>
  <c r="CN99" i="9"/>
  <c r="CQ99" i="9"/>
  <c r="CT99" i="9"/>
  <c r="CV99" i="9"/>
  <c r="H100" i="9"/>
  <c r="K100" i="9"/>
  <c r="N100" i="9"/>
  <c r="Q100" i="9"/>
  <c r="T100" i="9"/>
  <c r="W100" i="9"/>
  <c r="Z100" i="9"/>
  <c r="AC100" i="9"/>
  <c r="AF100" i="9"/>
  <c r="AI100" i="9"/>
  <c r="AL100" i="9"/>
  <c r="AO100" i="9"/>
  <c r="AR100" i="9"/>
  <c r="AU100" i="9"/>
  <c r="AX100" i="9"/>
  <c r="BA100" i="9"/>
  <c r="BD100" i="9"/>
  <c r="BG100" i="9"/>
  <c r="BJ100" i="9"/>
  <c r="BM100" i="9"/>
  <c r="BP100" i="9"/>
  <c r="BS100" i="9"/>
  <c r="BV100" i="9"/>
  <c r="BY100" i="9"/>
  <c r="CB100" i="9"/>
  <c r="CE100" i="9"/>
  <c r="CH100" i="9"/>
  <c r="CK100" i="9"/>
  <c r="CN100" i="9"/>
  <c r="CQ100" i="9"/>
  <c r="CT100" i="9"/>
  <c r="CV100" i="9"/>
  <c r="H101" i="9"/>
  <c r="K101" i="9"/>
  <c r="N101" i="9"/>
  <c r="Q101" i="9"/>
  <c r="T101" i="9"/>
  <c r="W101" i="9"/>
  <c r="Z101" i="9"/>
  <c r="AC101" i="9"/>
  <c r="AF101" i="9"/>
  <c r="AI101" i="9"/>
  <c r="AL101" i="9"/>
  <c r="AO101" i="9"/>
  <c r="AR101" i="9"/>
  <c r="AU101" i="9"/>
  <c r="AX101" i="9"/>
  <c r="BA101" i="9"/>
  <c r="BD101" i="9"/>
  <c r="BG101" i="9"/>
  <c r="BJ101" i="9"/>
  <c r="BM101" i="9"/>
  <c r="BP101" i="9"/>
  <c r="BS101" i="9"/>
  <c r="BV101" i="9"/>
  <c r="BY101" i="9"/>
  <c r="CB101" i="9"/>
  <c r="CE101" i="9"/>
  <c r="CH101" i="9"/>
  <c r="CK101" i="9"/>
  <c r="CN101" i="9"/>
  <c r="CQ101" i="9"/>
  <c r="CT101" i="9"/>
  <c r="CV101" i="9"/>
  <c r="H102" i="9"/>
  <c r="K102" i="9"/>
  <c r="N102" i="9"/>
  <c r="Q102" i="9"/>
  <c r="T102" i="9"/>
  <c r="W102" i="9"/>
  <c r="Z102" i="9"/>
  <c r="AC102" i="9"/>
  <c r="AF102" i="9"/>
  <c r="AI102" i="9"/>
  <c r="AL102" i="9"/>
  <c r="AO102" i="9"/>
  <c r="AR102" i="9"/>
  <c r="AU102" i="9"/>
  <c r="AX102" i="9"/>
  <c r="BA102" i="9"/>
  <c r="BD102" i="9"/>
  <c r="BG102" i="9"/>
  <c r="BJ102" i="9"/>
  <c r="BM102" i="9"/>
  <c r="BP102" i="9"/>
  <c r="BS102" i="9"/>
  <c r="BV102" i="9"/>
  <c r="BY102" i="9"/>
  <c r="CB102" i="9"/>
  <c r="CE102" i="9"/>
  <c r="CH102" i="9"/>
  <c r="CK102" i="9"/>
  <c r="CN102" i="9"/>
  <c r="CQ102" i="9"/>
  <c r="CT102" i="9"/>
  <c r="CV102" i="9"/>
  <c r="H103" i="9"/>
  <c r="K103" i="9"/>
  <c r="N103" i="9"/>
  <c r="Q103" i="9"/>
  <c r="T103" i="9"/>
  <c r="W103" i="9"/>
  <c r="Z103" i="9"/>
  <c r="AC103" i="9"/>
  <c r="AF103" i="9"/>
  <c r="AI103" i="9"/>
  <c r="AL103" i="9"/>
  <c r="AO103" i="9"/>
  <c r="AR103" i="9"/>
  <c r="AU103" i="9"/>
  <c r="AX103" i="9"/>
  <c r="BA103" i="9"/>
  <c r="BD103" i="9"/>
  <c r="BG103" i="9"/>
  <c r="BJ103" i="9"/>
  <c r="BM103" i="9"/>
  <c r="BP103" i="9"/>
  <c r="BS103" i="9"/>
  <c r="BV103" i="9"/>
  <c r="BY103" i="9"/>
  <c r="CB103" i="9"/>
  <c r="CE103" i="9"/>
  <c r="CH103" i="9"/>
  <c r="CK103" i="9"/>
  <c r="CN103" i="9"/>
  <c r="CQ103" i="9"/>
  <c r="CT103" i="9"/>
  <c r="CV103" i="9"/>
  <c r="H104" i="9"/>
  <c r="K104" i="9"/>
  <c r="N104" i="9"/>
  <c r="Q104" i="9"/>
  <c r="T104" i="9"/>
  <c r="W104" i="9"/>
  <c r="Z104" i="9"/>
  <c r="AC104" i="9"/>
  <c r="AF104" i="9"/>
  <c r="AI104" i="9"/>
  <c r="AL104" i="9"/>
  <c r="AO104" i="9"/>
  <c r="AR104" i="9"/>
  <c r="AU104" i="9"/>
  <c r="AX104" i="9"/>
  <c r="BA104" i="9"/>
  <c r="BD104" i="9"/>
  <c r="BG104" i="9"/>
  <c r="BJ104" i="9"/>
  <c r="BM104" i="9"/>
  <c r="BP104" i="9"/>
  <c r="BS104" i="9"/>
  <c r="BV104" i="9"/>
  <c r="BY104" i="9"/>
  <c r="CB104" i="9"/>
  <c r="CE104" i="9"/>
  <c r="CH104" i="9"/>
  <c r="CK104" i="9"/>
  <c r="CN104" i="9"/>
  <c r="CQ104" i="9"/>
  <c r="CT104" i="9"/>
  <c r="CV104" i="9"/>
  <c r="CV105" i="9"/>
  <c r="H75" i="9"/>
  <c r="K75" i="9"/>
  <c r="N75" i="9"/>
  <c r="Q75" i="9"/>
  <c r="T75" i="9"/>
  <c r="W75" i="9"/>
  <c r="Z75" i="9"/>
  <c r="AC75" i="9"/>
  <c r="AF75" i="9"/>
  <c r="AI75" i="9"/>
  <c r="AL75" i="9"/>
  <c r="AO75" i="9"/>
  <c r="AR75" i="9"/>
  <c r="AU75" i="9"/>
  <c r="AX75" i="9"/>
  <c r="BA75" i="9"/>
  <c r="BD75" i="9"/>
  <c r="BG75" i="9"/>
  <c r="BJ75" i="9"/>
  <c r="BM75" i="9"/>
  <c r="BP75" i="9"/>
  <c r="BS75" i="9"/>
  <c r="BV75" i="9"/>
  <c r="BY75" i="9"/>
  <c r="CB75" i="9"/>
  <c r="CE75" i="9"/>
  <c r="CH75" i="9"/>
  <c r="CK75" i="9"/>
  <c r="CN75" i="9"/>
  <c r="CQ75" i="9"/>
  <c r="CT75" i="9"/>
  <c r="CV75" i="9"/>
  <c r="H76" i="9"/>
  <c r="K76" i="9"/>
  <c r="N76" i="9"/>
  <c r="Q76" i="9"/>
  <c r="T76" i="9"/>
  <c r="W76" i="9"/>
  <c r="Z76" i="9"/>
  <c r="AC76" i="9"/>
  <c r="AF76" i="9"/>
  <c r="AI76" i="9"/>
  <c r="AL76" i="9"/>
  <c r="AO76" i="9"/>
  <c r="AR76" i="9"/>
  <c r="AU76" i="9"/>
  <c r="AX76" i="9"/>
  <c r="BA76" i="9"/>
  <c r="BD76" i="9"/>
  <c r="BG76" i="9"/>
  <c r="BJ76" i="9"/>
  <c r="BM76" i="9"/>
  <c r="BP76" i="9"/>
  <c r="BS76" i="9"/>
  <c r="BV76" i="9"/>
  <c r="BY76" i="9"/>
  <c r="CB76" i="9"/>
  <c r="CE76" i="9"/>
  <c r="CH76" i="9"/>
  <c r="CK76" i="9"/>
  <c r="CN76" i="9"/>
  <c r="CQ76" i="9"/>
  <c r="CT76" i="9"/>
  <c r="CV76" i="9"/>
  <c r="H77" i="9"/>
  <c r="K77" i="9"/>
  <c r="N77" i="9"/>
  <c r="Q77" i="9"/>
  <c r="T77" i="9"/>
  <c r="W77" i="9"/>
  <c r="Z77" i="9"/>
  <c r="AC77" i="9"/>
  <c r="AF77" i="9"/>
  <c r="AI77" i="9"/>
  <c r="AL77" i="9"/>
  <c r="AO77" i="9"/>
  <c r="AR77" i="9"/>
  <c r="AU77" i="9"/>
  <c r="AX77" i="9"/>
  <c r="BA77" i="9"/>
  <c r="BD77" i="9"/>
  <c r="BG77" i="9"/>
  <c r="BJ77" i="9"/>
  <c r="BM77" i="9"/>
  <c r="BP77" i="9"/>
  <c r="BS77" i="9"/>
  <c r="BV77" i="9"/>
  <c r="BY77" i="9"/>
  <c r="CB77" i="9"/>
  <c r="CE77" i="9"/>
  <c r="CH77" i="9"/>
  <c r="CK77" i="9"/>
  <c r="CN77" i="9"/>
  <c r="CQ77" i="9"/>
  <c r="CT77" i="9"/>
  <c r="CV77" i="9"/>
  <c r="H78" i="9"/>
  <c r="K78" i="9"/>
  <c r="N78" i="9"/>
  <c r="Q78" i="9"/>
  <c r="T78" i="9"/>
  <c r="W78" i="9"/>
  <c r="Z78" i="9"/>
  <c r="AC78" i="9"/>
  <c r="AF78" i="9"/>
  <c r="AI78" i="9"/>
  <c r="AL78" i="9"/>
  <c r="AO78" i="9"/>
  <c r="AR78" i="9"/>
  <c r="AU78" i="9"/>
  <c r="AX78" i="9"/>
  <c r="BA78" i="9"/>
  <c r="BD78" i="9"/>
  <c r="BG78" i="9"/>
  <c r="BJ78" i="9"/>
  <c r="BM78" i="9"/>
  <c r="BP78" i="9"/>
  <c r="BS78" i="9"/>
  <c r="BV78" i="9"/>
  <c r="BY78" i="9"/>
  <c r="CB78" i="9"/>
  <c r="CE78" i="9"/>
  <c r="CH78" i="9"/>
  <c r="CK78" i="9"/>
  <c r="CN78" i="9"/>
  <c r="CQ78" i="9"/>
  <c r="CT78" i="9"/>
  <c r="CV78" i="9"/>
  <c r="H79" i="9"/>
  <c r="K79" i="9"/>
  <c r="N79" i="9"/>
  <c r="Q79" i="9"/>
  <c r="T79" i="9"/>
  <c r="W79" i="9"/>
  <c r="Z79" i="9"/>
  <c r="AC79" i="9"/>
  <c r="AF79" i="9"/>
  <c r="AI79" i="9"/>
  <c r="AL79" i="9"/>
  <c r="AO79" i="9"/>
  <c r="AR79" i="9"/>
  <c r="AU79" i="9"/>
  <c r="AX79" i="9"/>
  <c r="BA79" i="9"/>
  <c r="BD79" i="9"/>
  <c r="BG79" i="9"/>
  <c r="BJ79" i="9"/>
  <c r="BM79" i="9"/>
  <c r="BP79" i="9"/>
  <c r="BS79" i="9"/>
  <c r="BV79" i="9"/>
  <c r="BY79" i="9"/>
  <c r="CB79" i="9"/>
  <c r="CE79" i="9"/>
  <c r="CH79" i="9"/>
  <c r="CK79" i="9"/>
  <c r="CN79" i="9"/>
  <c r="CQ79" i="9"/>
  <c r="CT79" i="9"/>
  <c r="CV79" i="9"/>
  <c r="H80" i="9"/>
  <c r="K80" i="9"/>
  <c r="N80" i="9"/>
  <c r="Q80" i="9"/>
  <c r="T80" i="9"/>
  <c r="W80" i="9"/>
  <c r="Z80" i="9"/>
  <c r="AC80" i="9"/>
  <c r="AF80" i="9"/>
  <c r="AI80" i="9"/>
  <c r="AL80" i="9"/>
  <c r="AO80" i="9"/>
  <c r="AR80" i="9"/>
  <c r="AU80" i="9"/>
  <c r="AX80" i="9"/>
  <c r="BA80" i="9"/>
  <c r="BD80" i="9"/>
  <c r="BG80" i="9"/>
  <c r="BJ80" i="9"/>
  <c r="BM80" i="9"/>
  <c r="BP80" i="9"/>
  <c r="BS80" i="9"/>
  <c r="BV80" i="9"/>
  <c r="BY80" i="9"/>
  <c r="CB80" i="9"/>
  <c r="CE80" i="9"/>
  <c r="CH80" i="9"/>
  <c r="CK80" i="9"/>
  <c r="CN80" i="9"/>
  <c r="CQ80" i="9"/>
  <c r="CT80" i="9"/>
  <c r="CV80" i="9"/>
  <c r="H81" i="9"/>
  <c r="K81" i="9"/>
  <c r="N81" i="9"/>
  <c r="Q81" i="9"/>
  <c r="T81" i="9"/>
  <c r="W81" i="9"/>
  <c r="Z81" i="9"/>
  <c r="AC81" i="9"/>
  <c r="AF81" i="9"/>
  <c r="AI81" i="9"/>
  <c r="AL81" i="9"/>
  <c r="AO81" i="9"/>
  <c r="AR81" i="9"/>
  <c r="AU81" i="9"/>
  <c r="AX81" i="9"/>
  <c r="BA81" i="9"/>
  <c r="BD81" i="9"/>
  <c r="BG81" i="9"/>
  <c r="BJ81" i="9"/>
  <c r="BM81" i="9"/>
  <c r="BP81" i="9"/>
  <c r="BS81" i="9"/>
  <c r="BV81" i="9"/>
  <c r="BY81" i="9"/>
  <c r="CB81" i="9"/>
  <c r="CE81" i="9"/>
  <c r="CH81" i="9"/>
  <c r="CK81" i="9"/>
  <c r="CN81" i="9"/>
  <c r="CQ81" i="9"/>
  <c r="CT81" i="9"/>
  <c r="CV81" i="9"/>
  <c r="H82" i="9"/>
  <c r="K82" i="9"/>
  <c r="N82" i="9"/>
  <c r="Q82" i="9"/>
  <c r="T82" i="9"/>
  <c r="W82" i="9"/>
  <c r="Z82" i="9"/>
  <c r="AC82" i="9"/>
  <c r="AF82" i="9"/>
  <c r="AI82" i="9"/>
  <c r="AL82" i="9"/>
  <c r="AO82" i="9"/>
  <c r="AR82" i="9"/>
  <c r="AU82" i="9"/>
  <c r="AX82" i="9"/>
  <c r="BA82" i="9"/>
  <c r="BD82" i="9"/>
  <c r="BG82" i="9"/>
  <c r="BJ82" i="9"/>
  <c r="BM82" i="9"/>
  <c r="BP82" i="9"/>
  <c r="BS82" i="9"/>
  <c r="BV82" i="9"/>
  <c r="BY82" i="9"/>
  <c r="CB82" i="9"/>
  <c r="CE82" i="9"/>
  <c r="CH82" i="9"/>
  <c r="CK82" i="9"/>
  <c r="CN82" i="9"/>
  <c r="CQ82" i="9"/>
  <c r="CT82" i="9"/>
  <c r="CV82" i="9"/>
  <c r="H83" i="9"/>
  <c r="K83" i="9"/>
  <c r="N83" i="9"/>
  <c r="Q83" i="9"/>
  <c r="T83" i="9"/>
  <c r="W83" i="9"/>
  <c r="Z83" i="9"/>
  <c r="AC83" i="9"/>
  <c r="AF83" i="9"/>
  <c r="AI83" i="9"/>
  <c r="AL83" i="9"/>
  <c r="AO83" i="9"/>
  <c r="AR83" i="9"/>
  <c r="AU83" i="9"/>
  <c r="AX83" i="9"/>
  <c r="BA83" i="9"/>
  <c r="BD83" i="9"/>
  <c r="BG83" i="9"/>
  <c r="BJ83" i="9"/>
  <c r="BM83" i="9"/>
  <c r="BP83" i="9"/>
  <c r="BS83" i="9"/>
  <c r="BV83" i="9"/>
  <c r="BY83" i="9"/>
  <c r="CB83" i="9"/>
  <c r="CE83" i="9"/>
  <c r="CH83" i="9"/>
  <c r="CK83" i="9"/>
  <c r="CN83" i="9"/>
  <c r="CQ83" i="9"/>
  <c r="CT83" i="9"/>
  <c r="CV83" i="9"/>
  <c r="H84" i="9"/>
  <c r="K84" i="9"/>
  <c r="N84" i="9"/>
  <c r="Q84" i="9"/>
  <c r="T84" i="9"/>
  <c r="W84" i="9"/>
  <c r="Z84" i="9"/>
  <c r="AC84" i="9"/>
  <c r="AF84" i="9"/>
  <c r="AI84" i="9"/>
  <c r="AL84" i="9"/>
  <c r="AO84" i="9"/>
  <c r="AR84" i="9"/>
  <c r="AU84" i="9"/>
  <c r="AX84" i="9"/>
  <c r="BA84" i="9"/>
  <c r="BD84" i="9"/>
  <c r="BG84" i="9"/>
  <c r="BJ84" i="9"/>
  <c r="BM84" i="9"/>
  <c r="BP84" i="9"/>
  <c r="BS84" i="9"/>
  <c r="BV84" i="9"/>
  <c r="BY84" i="9"/>
  <c r="CB84" i="9"/>
  <c r="CE84" i="9"/>
  <c r="CH84" i="9"/>
  <c r="CK84" i="9"/>
  <c r="CN84" i="9"/>
  <c r="CQ84" i="9"/>
  <c r="CT84" i="9"/>
  <c r="CV84" i="9"/>
  <c r="H85" i="9"/>
  <c r="K85" i="9"/>
  <c r="N85" i="9"/>
  <c r="Q85" i="9"/>
  <c r="T85" i="9"/>
  <c r="W85" i="9"/>
  <c r="Z85" i="9"/>
  <c r="AC85" i="9"/>
  <c r="AF85" i="9"/>
  <c r="AI85" i="9"/>
  <c r="AL85" i="9"/>
  <c r="AO85" i="9"/>
  <c r="AR85" i="9"/>
  <c r="AU85" i="9"/>
  <c r="AX85" i="9"/>
  <c r="BA85" i="9"/>
  <c r="BD85" i="9"/>
  <c r="BG85" i="9"/>
  <c r="BJ85" i="9"/>
  <c r="BM85" i="9"/>
  <c r="BP85" i="9"/>
  <c r="BS85" i="9"/>
  <c r="BV85" i="9"/>
  <c r="BY85" i="9"/>
  <c r="CB85" i="9"/>
  <c r="CE85" i="9"/>
  <c r="CH85" i="9"/>
  <c r="CK85" i="9"/>
  <c r="CN85" i="9"/>
  <c r="CQ85" i="9"/>
  <c r="CT85" i="9"/>
  <c r="CV85" i="9"/>
  <c r="H86" i="9"/>
  <c r="K86" i="9"/>
  <c r="N86" i="9"/>
  <c r="Q86" i="9"/>
  <c r="T86" i="9"/>
  <c r="W86" i="9"/>
  <c r="Z86" i="9"/>
  <c r="AC86" i="9"/>
  <c r="AF86" i="9"/>
  <c r="AI86" i="9"/>
  <c r="AL86" i="9"/>
  <c r="AO86" i="9"/>
  <c r="AR86" i="9"/>
  <c r="AU86" i="9"/>
  <c r="AX86" i="9"/>
  <c r="BA86" i="9"/>
  <c r="BD86" i="9"/>
  <c r="BG86" i="9"/>
  <c r="BJ86" i="9"/>
  <c r="BM86" i="9"/>
  <c r="BP86" i="9"/>
  <c r="BS86" i="9"/>
  <c r="BV86" i="9"/>
  <c r="BY86" i="9"/>
  <c r="CB86" i="9"/>
  <c r="CE86" i="9"/>
  <c r="CH86" i="9"/>
  <c r="CK86" i="9"/>
  <c r="CN86" i="9"/>
  <c r="CQ86" i="9"/>
  <c r="CT86" i="9"/>
  <c r="CV86" i="9"/>
  <c r="CV87" i="9"/>
  <c r="H57" i="9"/>
  <c r="K57" i="9"/>
  <c r="N57" i="9"/>
  <c r="Q57" i="9"/>
  <c r="T57" i="9"/>
  <c r="W57" i="9"/>
  <c r="Z57" i="9"/>
  <c r="AC57" i="9"/>
  <c r="AF57" i="9"/>
  <c r="AI57" i="9"/>
  <c r="AL57" i="9"/>
  <c r="AO57" i="9"/>
  <c r="AR57" i="9"/>
  <c r="AU57" i="9"/>
  <c r="AX57" i="9"/>
  <c r="BA57" i="9"/>
  <c r="BD57" i="9"/>
  <c r="BG57" i="9"/>
  <c r="BJ57" i="9"/>
  <c r="BM57" i="9"/>
  <c r="BP57" i="9"/>
  <c r="BS57" i="9"/>
  <c r="BV57" i="9"/>
  <c r="BY57" i="9"/>
  <c r="CB57" i="9"/>
  <c r="CE57" i="9"/>
  <c r="CH57" i="9"/>
  <c r="CK57" i="9"/>
  <c r="CN57" i="9"/>
  <c r="CQ57" i="9"/>
  <c r="CT57" i="9"/>
  <c r="CV57" i="9"/>
  <c r="H58" i="9"/>
  <c r="K58" i="9"/>
  <c r="N58" i="9"/>
  <c r="Q58" i="9"/>
  <c r="T58" i="9"/>
  <c r="W58" i="9"/>
  <c r="Z58" i="9"/>
  <c r="AC58" i="9"/>
  <c r="AF58" i="9"/>
  <c r="AI58" i="9"/>
  <c r="AL58" i="9"/>
  <c r="AO58" i="9"/>
  <c r="AR58" i="9"/>
  <c r="AU58" i="9"/>
  <c r="AX58" i="9"/>
  <c r="BA58" i="9"/>
  <c r="BD58" i="9"/>
  <c r="BG58" i="9"/>
  <c r="BJ58" i="9"/>
  <c r="BM58" i="9"/>
  <c r="BP58" i="9"/>
  <c r="BS58" i="9"/>
  <c r="BV58" i="9"/>
  <c r="BY58" i="9"/>
  <c r="CB58" i="9"/>
  <c r="CE58" i="9"/>
  <c r="CH58" i="9"/>
  <c r="CK58" i="9"/>
  <c r="CN58" i="9"/>
  <c r="CQ58" i="9"/>
  <c r="CT58" i="9"/>
  <c r="CV58" i="9"/>
  <c r="H59" i="9"/>
  <c r="K59" i="9"/>
  <c r="N59" i="9"/>
  <c r="Q59" i="9"/>
  <c r="T59" i="9"/>
  <c r="W59" i="9"/>
  <c r="Z59" i="9"/>
  <c r="AC59" i="9"/>
  <c r="AF59" i="9"/>
  <c r="AI59" i="9"/>
  <c r="AL59" i="9"/>
  <c r="AO59" i="9"/>
  <c r="AR59" i="9"/>
  <c r="AU59" i="9"/>
  <c r="AX59" i="9"/>
  <c r="BA59" i="9"/>
  <c r="BD59" i="9"/>
  <c r="BG59" i="9"/>
  <c r="BJ59" i="9"/>
  <c r="BM59" i="9"/>
  <c r="BP59" i="9"/>
  <c r="BS59" i="9"/>
  <c r="BV59" i="9"/>
  <c r="BY59" i="9"/>
  <c r="CB59" i="9"/>
  <c r="CE59" i="9"/>
  <c r="CH59" i="9"/>
  <c r="CK59" i="9"/>
  <c r="CN59" i="9"/>
  <c r="CQ59" i="9"/>
  <c r="CT59" i="9"/>
  <c r="CV59" i="9"/>
  <c r="H60" i="9"/>
  <c r="K60" i="9"/>
  <c r="N60" i="9"/>
  <c r="Q60" i="9"/>
  <c r="T60" i="9"/>
  <c r="W60" i="9"/>
  <c r="Z60" i="9"/>
  <c r="AC60" i="9"/>
  <c r="AF60" i="9"/>
  <c r="AI60" i="9"/>
  <c r="AL60" i="9"/>
  <c r="AO60" i="9"/>
  <c r="AR60" i="9"/>
  <c r="AU60" i="9"/>
  <c r="AX60" i="9"/>
  <c r="BA60" i="9"/>
  <c r="BD60" i="9"/>
  <c r="BG60" i="9"/>
  <c r="BJ60" i="9"/>
  <c r="BM60" i="9"/>
  <c r="BP60" i="9"/>
  <c r="BS60" i="9"/>
  <c r="BV60" i="9"/>
  <c r="BY60" i="9"/>
  <c r="CB60" i="9"/>
  <c r="CE60" i="9"/>
  <c r="CH60" i="9"/>
  <c r="CK60" i="9"/>
  <c r="CN60" i="9"/>
  <c r="CQ60" i="9"/>
  <c r="CT60" i="9"/>
  <c r="CV60" i="9"/>
  <c r="H61" i="9"/>
  <c r="K61" i="9"/>
  <c r="N61" i="9"/>
  <c r="Q61" i="9"/>
  <c r="T61" i="9"/>
  <c r="W61" i="9"/>
  <c r="Z61" i="9"/>
  <c r="AC61" i="9"/>
  <c r="AF61" i="9"/>
  <c r="AI61" i="9"/>
  <c r="AL61" i="9"/>
  <c r="AO61" i="9"/>
  <c r="AR61" i="9"/>
  <c r="AU61" i="9"/>
  <c r="AX61" i="9"/>
  <c r="BA61" i="9"/>
  <c r="BD61" i="9"/>
  <c r="BG61" i="9"/>
  <c r="BJ61" i="9"/>
  <c r="BM61" i="9"/>
  <c r="BP61" i="9"/>
  <c r="BS61" i="9"/>
  <c r="BV61" i="9"/>
  <c r="BY61" i="9"/>
  <c r="CB61" i="9"/>
  <c r="CE61" i="9"/>
  <c r="CH61" i="9"/>
  <c r="CK61" i="9"/>
  <c r="CN61" i="9"/>
  <c r="CQ61" i="9"/>
  <c r="CT61" i="9"/>
  <c r="CV61" i="9"/>
  <c r="H62" i="9"/>
  <c r="K62" i="9"/>
  <c r="N62" i="9"/>
  <c r="Q62" i="9"/>
  <c r="T62" i="9"/>
  <c r="W62" i="9"/>
  <c r="Z62" i="9"/>
  <c r="AC62" i="9"/>
  <c r="AF62" i="9"/>
  <c r="AI62" i="9"/>
  <c r="AL62" i="9"/>
  <c r="AO62" i="9"/>
  <c r="AR62" i="9"/>
  <c r="AU62" i="9"/>
  <c r="AX62" i="9"/>
  <c r="BA62" i="9"/>
  <c r="BD62" i="9"/>
  <c r="BG62" i="9"/>
  <c r="BJ62" i="9"/>
  <c r="BM62" i="9"/>
  <c r="BP62" i="9"/>
  <c r="BS62" i="9"/>
  <c r="BV62" i="9"/>
  <c r="BY62" i="9"/>
  <c r="CB62" i="9"/>
  <c r="CE62" i="9"/>
  <c r="CH62" i="9"/>
  <c r="CK62" i="9"/>
  <c r="CN62" i="9"/>
  <c r="CQ62" i="9"/>
  <c r="CT62" i="9"/>
  <c r="CV62" i="9"/>
  <c r="H63" i="9"/>
  <c r="K63" i="9"/>
  <c r="N63" i="9"/>
  <c r="Q63" i="9"/>
  <c r="T63" i="9"/>
  <c r="W63" i="9"/>
  <c r="Z63" i="9"/>
  <c r="AC63" i="9"/>
  <c r="AF63" i="9"/>
  <c r="AI63" i="9"/>
  <c r="AL63" i="9"/>
  <c r="AO63" i="9"/>
  <c r="AR63" i="9"/>
  <c r="AU63" i="9"/>
  <c r="AX63" i="9"/>
  <c r="BA63" i="9"/>
  <c r="BD63" i="9"/>
  <c r="BG63" i="9"/>
  <c r="BJ63" i="9"/>
  <c r="BM63" i="9"/>
  <c r="BP63" i="9"/>
  <c r="BS63" i="9"/>
  <c r="BV63" i="9"/>
  <c r="BY63" i="9"/>
  <c r="CB63" i="9"/>
  <c r="CE63" i="9"/>
  <c r="CH63" i="9"/>
  <c r="CK63" i="9"/>
  <c r="CN63" i="9"/>
  <c r="CQ63" i="9"/>
  <c r="CT63" i="9"/>
  <c r="CV63" i="9"/>
  <c r="H64" i="9"/>
  <c r="K64" i="9"/>
  <c r="N64" i="9"/>
  <c r="Q64" i="9"/>
  <c r="T64" i="9"/>
  <c r="W64" i="9"/>
  <c r="Z64" i="9"/>
  <c r="AC64" i="9"/>
  <c r="AF64" i="9"/>
  <c r="AI64" i="9"/>
  <c r="AL64" i="9"/>
  <c r="AO64" i="9"/>
  <c r="AR64" i="9"/>
  <c r="AU64" i="9"/>
  <c r="AX64" i="9"/>
  <c r="BA64" i="9"/>
  <c r="BD64" i="9"/>
  <c r="BG64" i="9"/>
  <c r="BJ64" i="9"/>
  <c r="BM64" i="9"/>
  <c r="BP64" i="9"/>
  <c r="BS64" i="9"/>
  <c r="BV64" i="9"/>
  <c r="BY64" i="9"/>
  <c r="CB64" i="9"/>
  <c r="CE64" i="9"/>
  <c r="CH64" i="9"/>
  <c r="CK64" i="9"/>
  <c r="CN64" i="9"/>
  <c r="CQ64" i="9"/>
  <c r="CT64" i="9"/>
  <c r="CV64" i="9"/>
  <c r="H65" i="9"/>
  <c r="K65" i="9"/>
  <c r="N65" i="9"/>
  <c r="Q65" i="9"/>
  <c r="T65" i="9"/>
  <c r="W65" i="9"/>
  <c r="Z65" i="9"/>
  <c r="AC65" i="9"/>
  <c r="AF65" i="9"/>
  <c r="AI65" i="9"/>
  <c r="AL65" i="9"/>
  <c r="AO65" i="9"/>
  <c r="AR65" i="9"/>
  <c r="AU65" i="9"/>
  <c r="AX65" i="9"/>
  <c r="BA65" i="9"/>
  <c r="BD65" i="9"/>
  <c r="BG65" i="9"/>
  <c r="BJ65" i="9"/>
  <c r="BM65" i="9"/>
  <c r="BP65" i="9"/>
  <c r="BS65" i="9"/>
  <c r="BV65" i="9"/>
  <c r="BY65" i="9"/>
  <c r="CB65" i="9"/>
  <c r="CE65" i="9"/>
  <c r="CH65" i="9"/>
  <c r="CK65" i="9"/>
  <c r="CN65" i="9"/>
  <c r="CQ65" i="9"/>
  <c r="CT65" i="9"/>
  <c r="CV65" i="9"/>
  <c r="H66" i="9"/>
  <c r="K66" i="9"/>
  <c r="N66" i="9"/>
  <c r="Q66" i="9"/>
  <c r="T66" i="9"/>
  <c r="W66" i="9"/>
  <c r="Z66" i="9"/>
  <c r="AC66" i="9"/>
  <c r="AF66" i="9"/>
  <c r="AI66" i="9"/>
  <c r="AL66" i="9"/>
  <c r="AO66" i="9"/>
  <c r="AR66" i="9"/>
  <c r="AU66" i="9"/>
  <c r="AX66" i="9"/>
  <c r="BA66" i="9"/>
  <c r="BD66" i="9"/>
  <c r="BG66" i="9"/>
  <c r="BJ66" i="9"/>
  <c r="BM66" i="9"/>
  <c r="BP66" i="9"/>
  <c r="BS66" i="9"/>
  <c r="BV66" i="9"/>
  <c r="BY66" i="9"/>
  <c r="CB66" i="9"/>
  <c r="CE66" i="9"/>
  <c r="CH66" i="9"/>
  <c r="CK66" i="9"/>
  <c r="CN66" i="9"/>
  <c r="CQ66" i="9"/>
  <c r="CT66" i="9"/>
  <c r="CV66" i="9"/>
  <c r="H67" i="9"/>
  <c r="K67" i="9"/>
  <c r="N67" i="9"/>
  <c r="Q67" i="9"/>
  <c r="T67" i="9"/>
  <c r="W67" i="9"/>
  <c r="Z67" i="9"/>
  <c r="AC67" i="9"/>
  <c r="AF67" i="9"/>
  <c r="AI67" i="9"/>
  <c r="AL67" i="9"/>
  <c r="AO67" i="9"/>
  <c r="AR67" i="9"/>
  <c r="AU67" i="9"/>
  <c r="AX67" i="9"/>
  <c r="BA67" i="9"/>
  <c r="BD67" i="9"/>
  <c r="BG67" i="9"/>
  <c r="BJ67" i="9"/>
  <c r="BM67" i="9"/>
  <c r="BP67" i="9"/>
  <c r="BS67" i="9"/>
  <c r="BV67" i="9"/>
  <c r="BY67" i="9"/>
  <c r="CB67" i="9"/>
  <c r="CE67" i="9"/>
  <c r="CH67" i="9"/>
  <c r="CK67" i="9"/>
  <c r="CN67" i="9"/>
  <c r="CQ67" i="9"/>
  <c r="CT67" i="9"/>
  <c r="CV67" i="9"/>
  <c r="H68" i="9"/>
  <c r="K68" i="9"/>
  <c r="N68" i="9"/>
  <c r="Q68" i="9"/>
  <c r="T68" i="9"/>
  <c r="W68" i="9"/>
  <c r="Z68" i="9"/>
  <c r="AC68" i="9"/>
  <c r="AF68" i="9"/>
  <c r="AI68" i="9"/>
  <c r="AL68" i="9"/>
  <c r="AO68" i="9"/>
  <c r="AR68" i="9"/>
  <c r="AU68" i="9"/>
  <c r="AX68" i="9"/>
  <c r="BA68" i="9"/>
  <c r="BD68" i="9"/>
  <c r="BG68" i="9"/>
  <c r="BJ68" i="9"/>
  <c r="BM68" i="9"/>
  <c r="BP68" i="9"/>
  <c r="BS68" i="9"/>
  <c r="BV68" i="9"/>
  <c r="BY68" i="9"/>
  <c r="CB68" i="9"/>
  <c r="CE68" i="9"/>
  <c r="CH68" i="9"/>
  <c r="CK68" i="9"/>
  <c r="CN68" i="9"/>
  <c r="CQ68" i="9"/>
  <c r="CT68" i="9"/>
  <c r="CV68" i="9"/>
  <c r="CV69" i="9"/>
  <c r="CU50" i="9"/>
  <c r="CU51" i="9"/>
  <c r="CU52" i="9"/>
  <c r="CV52" i="9"/>
  <c r="H44" i="9"/>
  <c r="K44" i="9"/>
  <c r="N44" i="9"/>
  <c r="Q44" i="9"/>
  <c r="T44" i="9"/>
  <c r="W44" i="9"/>
  <c r="Z44" i="9"/>
  <c r="AC44" i="9"/>
  <c r="AF44" i="9"/>
  <c r="AI44" i="9"/>
  <c r="AL44" i="9"/>
  <c r="AO44" i="9"/>
  <c r="AR44" i="9"/>
  <c r="AU44" i="9"/>
  <c r="AX44" i="9"/>
  <c r="BA44" i="9"/>
  <c r="BD44" i="9"/>
  <c r="BG44" i="9"/>
  <c r="BJ44" i="9"/>
  <c r="BM44" i="9"/>
  <c r="BP44" i="9"/>
  <c r="BS44" i="9"/>
  <c r="BV44" i="9"/>
  <c r="BY44" i="9"/>
  <c r="CB44" i="9"/>
  <c r="CE44" i="9"/>
  <c r="CH44" i="9"/>
  <c r="CK44" i="9"/>
  <c r="CN44" i="9"/>
  <c r="CQ44" i="9"/>
  <c r="CT44" i="9"/>
  <c r="CV44" i="9"/>
  <c r="H30" i="9"/>
  <c r="K30" i="9"/>
  <c r="N30" i="9"/>
  <c r="Q30" i="9"/>
  <c r="T30" i="9"/>
  <c r="W30" i="9"/>
  <c r="Z30" i="9"/>
  <c r="AC30" i="9"/>
  <c r="AF30" i="9"/>
  <c r="AI30" i="9"/>
  <c r="AL30" i="9"/>
  <c r="AO30" i="9"/>
  <c r="AR30" i="9"/>
  <c r="AU30" i="9"/>
  <c r="AX30" i="9"/>
  <c r="BA30" i="9"/>
  <c r="BD30" i="9"/>
  <c r="BG30" i="9"/>
  <c r="BJ30" i="9"/>
  <c r="BM30" i="9"/>
  <c r="BP30" i="9"/>
  <c r="BS30" i="9"/>
  <c r="BV30" i="9"/>
  <c r="BY30" i="9"/>
  <c r="CB30" i="9"/>
  <c r="CE30" i="9"/>
  <c r="CH30" i="9"/>
  <c r="CK30" i="9"/>
  <c r="CN30" i="9"/>
  <c r="CQ30" i="9"/>
  <c r="CT30" i="9"/>
  <c r="CV30" i="9"/>
  <c r="H15" i="9"/>
  <c r="K15" i="9"/>
  <c r="N15" i="9"/>
  <c r="T15" i="9"/>
  <c r="W15" i="9"/>
  <c r="AC15" i="9"/>
  <c r="AI15" i="9"/>
  <c r="AL15" i="9"/>
  <c r="AO15" i="9"/>
  <c r="AR15" i="9"/>
  <c r="AU15" i="9"/>
  <c r="AX15" i="9"/>
  <c r="BA15" i="9"/>
  <c r="BD15" i="9"/>
  <c r="BG15" i="9"/>
  <c r="BJ15" i="9"/>
  <c r="BM15" i="9"/>
  <c r="BP15" i="9"/>
  <c r="BS15" i="9"/>
  <c r="BV15" i="9"/>
  <c r="BY15" i="9"/>
  <c r="CB15" i="9"/>
  <c r="CE15" i="9"/>
  <c r="CH15" i="9"/>
  <c r="CK15" i="9"/>
  <c r="CN15" i="9"/>
  <c r="CQ15" i="9"/>
  <c r="CT15" i="9"/>
  <c r="CV15" i="9"/>
  <c r="H16" i="9"/>
  <c r="K16" i="9"/>
  <c r="N16" i="9"/>
  <c r="T16" i="9"/>
  <c r="W16" i="9"/>
  <c r="AC16" i="9"/>
  <c r="AI16" i="9"/>
  <c r="AL16" i="9"/>
  <c r="AO16" i="9"/>
  <c r="AR16" i="9"/>
  <c r="AU16" i="9"/>
  <c r="AX16" i="9"/>
  <c r="BA16" i="9"/>
  <c r="BD16" i="9"/>
  <c r="BG16" i="9"/>
  <c r="BJ16" i="9"/>
  <c r="BM16" i="9"/>
  <c r="BP16" i="9"/>
  <c r="BS16" i="9"/>
  <c r="BV16" i="9"/>
  <c r="BY16" i="9"/>
  <c r="CB16" i="9"/>
  <c r="CE16" i="9"/>
  <c r="CH16" i="9"/>
  <c r="CK16" i="9"/>
  <c r="CN16" i="9"/>
  <c r="CQ16" i="9"/>
  <c r="CT16" i="9"/>
  <c r="CV16" i="9"/>
  <c r="H17" i="9"/>
  <c r="K17" i="9"/>
  <c r="N17" i="9"/>
  <c r="T17" i="9"/>
  <c r="W17" i="9"/>
  <c r="AC17" i="9"/>
  <c r="AI17" i="9"/>
  <c r="AL17" i="9"/>
  <c r="AO17" i="9"/>
  <c r="AR17" i="9"/>
  <c r="AU17" i="9"/>
  <c r="AX17" i="9"/>
  <c r="BA17" i="9"/>
  <c r="BD17" i="9"/>
  <c r="BG17" i="9"/>
  <c r="BJ17" i="9"/>
  <c r="BM17" i="9"/>
  <c r="BP17" i="9"/>
  <c r="BS17" i="9"/>
  <c r="BV17" i="9"/>
  <c r="BY17" i="9"/>
  <c r="CB17" i="9"/>
  <c r="CE17" i="9"/>
  <c r="CH17" i="9"/>
  <c r="CK17" i="9"/>
  <c r="CN17" i="9"/>
  <c r="CQ17" i="9"/>
  <c r="CT17" i="9"/>
  <c r="CV17" i="9"/>
  <c r="H18" i="9"/>
  <c r="K18" i="9"/>
  <c r="N18" i="9"/>
  <c r="T18" i="9"/>
  <c r="W18" i="9"/>
  <c r="AC18" i="9"/>
  <c r="AI18" i="9"/>
  <c r="AL18" i="9"/>
  <c r="AO18" i="9"/>
  <c r="AR18" i="9"/>
  <c r="AU18" i="9"/>
  <c r="AX18" i="9"/>
  <c r="BA18" i="9"/>
  <c r="BD18" i="9"/>
  <c r="BG18" i="9"/>
  <c r="BJ18" i="9"/>
  <c r="BM18" i="9"/>
  <c r="BP18" i="9"/>
  <c r="BS18" i="9"/>
  <c r="BV18" i="9"/>
  <c r="BY18" i="9"/>
  <c r="CB18" i="9"/>
  <c r="CE18" i="9"/>
  <c r="CH18" i="9"/>
  <c r="CK18" i="9"/>
  <c r="CN18" i="9"/>
  <c r="CQ18" i="9"/>
  <c r="CT18" i="9"/>
  <c r="CV18" i="9"/>
  <c r="H19" i="9"/>
  <c r="K19" i="9"/>
  <c r="N19" i="9"/>
  <c r="T19" i="9"/>
  <c r="W19" i="9"/>
  <c r="AC19" i="9"/>
  <c r="AI19" i="9"/>
  <c r="AL19" i="9"/>
  <c r="AO19" i="9"/>
  <c r="AR19" i="9"/>
  <c r="AU19" i="9"/>
  <c r="AX19" i="9"/>
  <c r="BA19" i="9"/>
  <c r="BD19" i="9"/>
  <c r="BG19" i="9"/>
  <c r="BJ19" i="9"/>
  <c r="BM19" i="9"/>
  <c r="BP19" i="9"/>
  <c r="BS19" i="9"/>
  <c r="BV19" i="9"/>
  <c r="BY19" i="9"/>
  <c r="CB19" i="9"/>
  <c r="CE19" i="9"/>
  <c r="CH19" i="9"/>
  <c r="CK19" i="9"/>
  <c r="CN19" i="9"/>
  <c r="CQ19" i="9"/>
  <c r="CT19" i="9"/>
  <c r="CV19" i="9"/>
  <c r="H20" i="9"/>
  <c r="K20" i="9"/>
  <c r="N20" i="9"/>
  <c r="T20" i="9"/>
  <c r="W20" i="9"/>
  <c r="AI20" i="9"/>
  <c r="AL20" i="9"/>
  <c r="AO20" i="9"/>
  <c r="AR20" i="9"/>
  <c r="AU20" i="9"/>
  <c r="AX20" i="9"/>
  <c r="BA20" i="9"/>
  <c r="BD20" i="9"/>
  <c r="BG20" i="9"/>
  <c r="BJ20" i="9"/>
  <c r="BM20" i="9"/>
  <c r="BP20" i="9"/>
  <c r="BS20" i="9"/>
  <c r="BV20" i="9"/>
  <c r="BY20" i="9"/>
  <c r="CB20" i="9"/>
  <c r="CE20" i="9"/>
  <c r="CH20" i="9"/>
  <c r="CK20" i="9"/>
  <c r="CN20" i="9"/>
  <c r="CQ20" i="9"/>
  <c r="CT20" i="9"/>
  <c r="CV20" i="9"/>
  <c r="H22" i="9"/>
  <c r="K22" i="9"/>
  <c r="N22" i="9"/>
  <c r="T22" i="9"/>
  <c r="W22" i="9"/>
  <c r="AC22" i="9"/>
  <c r="AF22" i="9"/>
  <c r="AI22" i="9"/>
  <c r="AL22" i="9"/>
  <c r="AO22" i="9"/>
  <c r="AR22" i="9"/>
  <c r="AU22" i="9"/>
  <c r="AX22" i="9"/>
  <c r="BA22" i="9"/>
  <c r="BD22" i="9"/>
  <c r="BG22" i="9"/>
  <c r="BJ22" i="9"/>
  <c r="BM22" i="9"/>
  <c r="BP22" i="9"/>
  <c r="BS22" i="9"/>
  <c r="BV22" i="9"/>
  <c r="BY22" i="9"/>
  <c r="CB22" i="9"/>
  <c r="CE22" i="9"/>
  <c r="CH22" i="9"/>
  <c r="CK22" i="9"/>
  <c r="CN22" i="9"/>
  <c r="CQ22" i="9"/>
  <c r="CT22" i="9"/>
  <c r="CV22" i="9"/>
  <c r="CV23" i="9"/>
  <c r="H6" i="9"/>
  <c r="K6" i="9"/>
  <c r="N6" i="9"/>
  <c r="Q6" i="9"/>
  <c r="T6" i="9"/>
  <c r="W6" i="9"/>
  <c r="Z6" i="9"/>
  <c r="AC6" i="9"/>
  <c r="AF6" i="9"/>
  <c r="AI6" i="9"/>
  <c r="AL6" i="9"/>
  <c r="AO6" i="9"/>
  <c r="AR6" i="9"/>
  <c r="AU6" i="9"/>
  <c r="AX6" i="9"/>
  <c r="BA6" i="9"/>
  <c r="BD6" i="9"/>
  <c r="BG6" i="9"/>
  <c r="BJ6" i="9"/>
  <c r="BM6" i="9"/>
  <c r="BP6" i="9"/>
  <c r="BS6" i="9"/>
  <c r="BV6" i="9"/>
  <c r="BY6" i="9"/>
  <c r="CB6" i="9"/>
  <c r="CE6" i="9"/>
  <c r="CH6" i="9"/>
  <c r="CK6" i="9"/>
  <c r="CN6" i="9"/>
  <c r="CQ6" i="9"/>
  <c r="CT6" i="9"/>
  <c r="CV6" i="9"/>
  <c r="H7" i="9"/>
  <c r="K7" i="9"/>
  <c r="N7" i="9"/>
  <c r="Q7" i="9"/>
  <c r="T7" i="9"/>
  <c r="W7" i="9"/>
  <c r="Z7" i="9"/>
  <c r="AC7" i="9"/>
  <c r="AF7" i="9"/>
  <c r="AI7" i="9"/>
  <c r="AL7" i="9"/>
  <c r="AO7" i="9"/>
  <c r="AR7" i="9"/>
  <c r="AU7" i="9"/>
  <c r="AX7" i="9"/>
  <c r="BA7" i="9"/>
  <c r="BD7" i="9"/>
  <c r="BG7" i="9"/>
  <c r="BJ7" i="9"/>
  <c r="BM7" i="9"/>
  <c r="BP7" i="9"/>
  <c r="BS7" i="9"/>
  <c r="BV7" i="9"/>
  <c r="BY7" i="9"/>
  <c r="CB7" i="9"/>
  <c r="CE7" i="9"/>
  <c r="CH7" i="9"/>
  <c r="CK7" i="9"/>
  <c r="CN7" i="9"/>
  <c r="CQ7" i="9"/>
  <c r="CT7" i="9"/>
  <c r="CV7" i="9"/>
  <c r="CV8" i="9"/>
  <c r="G228" i="7"/>
  <c r="J228" i="7"/>
  <c r="M228" i="7"/>
  <c r="P228" i="7"/>
  <c r="S228" i="7"/>
  <c r="V228" i="7"/>
  <c r="Y228" i="7"/>
  <c r="AB228" i="7"/>
  <c r="AE228" i="7"/>
  <c r="AH228" i="7"/>
  <c r="AK228" i="7"/>
  <c r="AN228" i="7"/>
  <c r="AQ228" i="7"/>
  <c r="AT228" i="7"/>
  <c r="AW228" i="7"/>
  <c r="AZ228" i="7"/>
  <c r="BC228" i="7"/>
  <c r="BF228" i="7"/>
  <c r="BI228" i="7"/>
  <c r="BL228" i="7"/>
  <c r="BO228" i="7"/>
  <c r="BR228" i="7"/>
  <c r="BU228" i="7"/>
  <c r="BX228" i="7"/>
  <c r="CA228" i="7"/>
  <c r="CD228" i="7"/>
  <c r="CG228" i="7"/>
  <c r="CJ228" i="7"/>
  <c r="CM228" i="7"/>
  <c r="CP228" i="7"/>
  <c r="CS228" i="7"/>
  <c r="CU228" i="7"/>
  <c r="G229" i="7"/>
  <c r="J229" i="7"/>
  <c r="M229" i="7"/>
  <c r="P229" i="7"/>
  <c r="S229" i="7"/>
  <c r="V229" i="7"/>
  <c r="Y229" i="7"/>
  <c r="AB229" i="7"/>
  <c r="AE229" i="7"/>
  <c r="AH229" i="7"/>
  <c r="AK229" i="7"/>
  <c r="AN229" i="7"/>
  <c r="AQ229" i="7"/>
  <c r="AT229" i="7"/>
  <c r="AW229" i="7"/>
  <c r="AZ229" i="7"/>
  <c r="BC229" i="7"/>
  <c r="BF229" i="7"/>
  <c r="BI229" i="7"/>
  <c r="BL229" i="7"/>
  <c r="BO229" i="7"/>
  <c r="BR229" i="7"/>
  <c r="BU229" i="7"/>
  <c r="BX229" i="7"/>
  <c r="CA229" i="7"/>
  <c r="CD229" i="7"/>
  <c r="CG229" i="7"/>
  <c r="CJ229" i="7"/>
  <c r="CM229" i="7"/>
  <c r="CP229" i="7"/>
  <c r="CS229" i="7"/>
  <c r="CU229" i="7"/>
  <c r="G230" i="7"/>
  <c r="J230" i="7"/>
  <c r="M230" i="7"/>
  <c r="P230" i="7"/>
  <c r="S230" i="7"/>
  <c r="V230" i="7"/>
  <c r="Y230" i="7"/>
  <c r="AB230" i="7"/>
  <c r="AE230" i="7"/>
  <c r="AH230" i="7"/>
  <c r="AK230" i="7"/>
  <c r="AN230" i="7"/>
  <c r="AQ230" i="7"/>
  <c r="AT230" i="7"/>
  <c r="AW230" i="7"/>
  <c r="AZ230" i="7"/>
  <c r="BC230" i="7"/>
  <c r="BF230" i="7"/>
  <c r="BI230" i="7"/>
  <c r="BL230" i="7"/>
  <c r="BO230" i="7"/>
  <c r="BR230" i="7"/>
  <c r="BU230" i="7"/>
  <c r="BX230" i="7"/>
  <c r="CA230" i="7"/>
  <c r="CD230" i="7"/>
  <c r="CG230" i="7"/>
  <c r="CJ230" i="7"/>
  <c r="CM230" i="7"/>
  <c r="CP230" i="7"/>
  <c r="CS230" i="7"/>
  <c r="CU230" i="7"/>
  <c r="G231" i="7"/>
  <c r="J231" i="7"/>
  <c r="M231" i="7"/>
  <c r="P231" i="7"/>
  <c r="S231" i="7"/>
  <c r="V231" i="7"/>
  <c r="Y231" i="7"/>
  <c r="AB231" i="7"/>
  <c r="AE231" i="7"/>
  <c r="AH231" i="7"/>
  <c r="AK231" i="7"/>
  <c r="AN231" i="7"/>
  <c r="AQ231" i="7"/>
  <c r="AT231" i="7"/>
  <c r="AW231" i="7"/>
  <c r="AZ231" i="7"/>
  <c r="BC231" i="7"/>
  <c r="BF231" i="7"/>
  <c r="BI231" i="7"/>
  <c r="BL231" i="7"/>
  <c r="BO231" i="7"/>
  <c r="BR231" i="7"/>
  <c r="BU231" i="7"/>
  <c r="BX231" i="7"/>
  <c r="CA231" i="7"/>
  <c r="CD231" i="7"/>
  <c r="CG231" i="7"/>
  <c r="CJ231" i="7"/>
  <c r="CM231" i="7"/>
  <c r="CP231" i="7"/>
  <c r="CS231" i="7"/>
  <c r="CU231" i="7"/>
  <c r="G232" i="7"/>
  <c r="J232" i="7"/>
  <c r="M232" i="7"/>
  <c r="P232" i="7"/>
  <c r="S232" i="7"/>
  <c r="V232" i="7"/>
  <c r="Y232" i="7"/>
  <c r="AB232" i="7"/>
  <c r="AE232" i="7"/>
  <c r="AH232" i="7"/>
  <c r="AK232" i="7"/>
  <c r="AN232" i="7"/>
  <c r="AQ232" i="7"/>
  <c r="AT232" i="7"/>
  <c r="AW232" i="7"/>
  <c r="AZ232" i="7"/>
  <c r="BC232" i="7"/>
  <c r="BF232" i="7"/>
  <c r="BI232" i="7"/>
  <c r="BL232" i="7"/>
  <c r="BO232" i="7"/>
  <c r="BR232" i="7"/>
  <c r="BU232" i="7"/>
  <c r="BX232" i="7"/>
  <c r="CA232" i="7"/>
  <c r="CD232" i="7"/>
  <c r="CG232" i="7"/>
  <c r="CJ232" i="7"/>
  <c r="CM232" i="7"/>
  <c r="CP232" i="7"/>
  <c r="CS232" i="7"/>
  <c r="CU232" i="7"/>
  <c r="G233" i="7"/>
  <c r="J233" i="7"/>
  <c r="M233" i="7"/>
  <c r="P233" i="7"/>
  <c r="S233" i="7"/>
  <c r="V233" i="7"/>
  <c r="Y233" i="7"/>
  <c r="AB233" i="7"/>
  <c r="AE233" i="7"/>
  <c r="AH233" i="7"/>
  <c r="AK233" i="7"/>
  <c r="AN233" i="7"/>
  <c r="AQ233" i="7"/>
  <c r="AT233" i="7"/>
  <c r="AW233" i="7"/>
  <c r="AZ233" i="7"/>
  <c r="BC233" i="7"/>
  <c r="BF233" i="7"/>
  <c r="BI233" i="7"/>
  <c r="BL233" i="7"/>
  <c r="BO233" i="7"/>
  <c r="BR233" i="7"/>
  <c r="BU233" i="7"/>
  <c r="BX233" i="7"/>
  <c r="CA233" i="7"/>
  <c r="CD233" i="7"/>
  <c r="CG233" i="7"/>
  <c r="CJ233" i="7"/>
  <c r="CM233" i="7"/>
  <c r="CP233" i="7"/>
  <c r="CS233" i="7"/>
  <c r="CU233" i="7"/>
  <c r="G234" i="7"/>
  <c r="J234" i="7"/>
  <c r="M234" i="7"/>
  <c r="P234" i="7"/>
  <c r="S234" i="7"/>
  <c r="V234" i="7"/>
  <c r="Y234" i="7"/>
  <c r="AB234" i="7"/>
  <c r="AE234" i="7"/>
  <c r="AH234" i="7"/>
  <c r="AK234" i="7"/>
  <c r="AN234" i="7"/>
  <c r="AQ234" i="7"/>
  <c r="AT234" i="7"/>
  <c r="AW234" i="7"/>
  <c r="AZ234" i="7"/>
  <c r="BC234" i="7"/>
  <c r="BF234" i="7"/>
  <c r="BI234" i="7"/>
  <c r="BL234" i="7"/>
  <c r="BO234" i="7"/>
  <c r="BR234" i="7"/>
  <c r="BU234" i="7"/>
  <c r="BX234" i="7"/>
  <c r="CA234" i="7"/>
  <c r="CD234" i="7"/>
  <c r="CG234" i="7"/>
  <c r="CJ234" i="7"/>
  <c r="CM234" i="7"/>
  <c r="CP234" i="7"/>
  <c r="CS234" i="7"/>
  <c r="CU234" i="7"/>
  <c r="G235" i="7"/>
  <c r="J235" i="7"/>
  <c r="M235" i="7"/>
  <c r="P235" i="7"/>
  <c r="S235" i="7"/>
  <c r="V235" i="7"/>
  <c r="Y235" i="7"/>
  <c r="AB235" i="7"/>
  <c r="AE235" i="7"/>
  <c r="AH235" i="7"/>
  <c r="AK235" i="7"/>
  <c r="AN235" i="7"/>
  <c r="AQ235" i="7"/>
  <c r="AT235" i="7"/>
  <c r="AW235" i="7"/>
  <c r="AZ235" i="7"/>
  <c r="BC235" i="7"/>
  <c r="BF235" i="7"/>
  <c r="BI235" i="7"/>
  <c r="BL235" i="7"/>
  <c r="BO235" i="7"/>
  <c r="BR235" i="7"/>
  <c r="BU235" i="7"/>
  <c r="BX235" i="7"/>
  <c r="CA235" i="7"/>
  <c r="CD235" i="7"/>
  <c r="CG235" i="7"/>
  <c r="CJ235" i="7"/>
  <c r="CM235" i="7"/>
  <c r="CP235" i="7"/>
  <c r="CS235" i="7"/>
  <c r="CU235" i="7"/>
  <c r="G236" i="7"/>
  <c r="J236" i="7"/>
  <c r="M236" i="7"/>
  <c r="P236" i="7"/>
  <c r="S236" i="7"/>
  <c r="V236" i="7"/>
  <c r="Y236" i="7"/>
  <c r="AB236" i="7"/>
  <c r="AE236" i="7"/>
  <c r="AH236" i="7"/>
  <c r="AK236" i="7"/>
  <c r="AN236" i="7"/>
  <c r="AQ236" i="7"/>
  <c r="AT236" i="7"/>
  <c r="AW236" i="7"/>
  <c r="AZ236" i="7"/>
  <c r="BC236" i="7"/>
  <c r="BF236" i="7"/>
  <c r="BI236" i="7"/>
  <c r="BL236" i="7"/>
  <c r="BO236" i="7"/>
  <c r="BR236" i="7"/>
  <c r="BU236" i="7"/>
  <c r="BX236" i="7"/>
  <c r="CA236" i="7"/>
  <c r="CD236" i="7"/>
  <c r="CG236" i="7"/>
  <c r="CJ236" i="7"/>
  <c r="CM236" i="7"/>
  <c r="CP236" i="7"/>
  <c r="CS236" i="7"/>
  <c r="CU236" i="7"/>
  <c r="G237" i="7"/>
  <c r="J237" i="7"/>
  <c r="M237" i="7"/>
  <c r="P237" i="7"/>
  <c r="S237" i="7"/>
  <c r="V237" i="7"/>
  <c r="Y237" i="7"/>
  <c r="AB237" i="7"/>
  <c r="AE237" i="7"/>
  <c r="AH237" i="7"/>
  <c r="AK237" i="7"/>
  <c r="AN237" i="7"/>
  <c r="AQ237" i="7"/>
  <c r="AT237" i="7"/>
  <c r="AW237" i="7"/>
  <c r="AZ237" i="7"/>
  <c r="BC237" i="7"/>
  <c r="BF237" i="7"/>
  <c r="BI237" i="7"/>
  <c r="BL237" i="7"/>
  <c r="BO237" i="7"/>
  <c r="BR237" i="7"/>
  <c r="BU237" i="7"/>
  <c r="BX237" i="7"/>
  <c r="CA237" i="7"/>
  <c r="CD237" i="7"/>
  <c r="CG237" i="7"/>
  <c r="CJ237" i="7"/>
  <c r="CM237" i="7"/>
  <c r="CP237" i="7"/>
  <c r="CS237" i="7"/>
  <c r="CU237" i="7"/>
  <c r="G238" i="7"/>
  <c r="J238" i="7"/>
  <c r="M238" i="7"/>
  <c r="P238" i="7"/>
  <c r="S238" i="7"/>
  <c r="V238" i="7"/>
  <c r="Y238" i="7"/>
  <c r="AB238" i="7"/>
  <c r="AE238" i="7"/>
  <c r="AH238" i="7"/>
  <c r="AK238" i="7"/>
  <c r="AN238" i="7"/>
  <c r="AQ238" i="7"/>
  <c r="AT238" i="7"/>
  <c r="AW238" i="7"/>
  <c r="AZ238" i="7"/>
  <c r="BC238" i="7"/>
  <c r="BF238" i="7"/>
  <c r="BI238" i="7"/>
  <c r="BL238" i="7"/>
  <c r="BO238" i="7"/>
  <c r="BR238" i="7"/>
  <c r="BU238" i="7"/>
  <c r="BX238" i="7"/>
  <c r="CA238" i="7"/>
  <c r="CD238" i="7"/>
  <c r="CG238" i="7"/>
  <c r="CJ238" i="7"/>
  <c r="CM238" i="7"/>
  <c r="CP238" i="7"/>
  <c r="CS238" i="7"/>
  <c r="CU238" i="7"/>
  <c r="G239" i="7"/>
  <c r="J239" i="7"/>
  <c r="M239" i="7"/>
  <c r="P239" i="7"/>
  <c r="S239" i="7"/>
  <c r="V239" i="7"/>
  <c r="Y239" i="7"/>
  <c r="AB239" i="7"/>
  <c r="AE239" i="7"/>
  <c r="AH239" i="7"/>
  <c r="AK239" i="7"/>
  <c r="AN239" i="7"/>
  <c r="AQ239" i="7"/>
  <c r="AT239" i="7"/>
  <c r="AW239" i="7"/>
  <c r="AZ239" i="7"/>
  <c r="BC239" i="7"/>
  <c r="BF239" i="7"/>
  <c r="BI239" i="7"/>
  <c r="BL239" i="7"/>
  <c r="BO239" i="7"/>
  <c r="BR239" i="7"/>
  <c r="BU239" i="7"/>
  <c r="BX239" i="7"/>
  <c r="CA239" i="7"/>
  <c r="CD239" i="7"/>
  <c r="CG239" i="7"/>
  <c r="CJ239" i="7"/>
  <c r="CM239" i="7"/>
  <c r="CP239" i="7"/>
  <c r="CS239" i="7"/>
  <c r="CU239" i="7"/>
  <c r="G240" i="7"/>
  <c r="J240" i="7"/>
  <c r="M240" i="7"/>
  <c r="P240" i="7"/>
  <c r="S240" i="7"/>
  <c r="V240" i="7"/>
  <c r="Y240" i="7"/>
  <c r="AB240" i="7"/>
  <c r="AE240" i="7"/>
  <c r="AH240" i="7"/>
  <c r="AK240" i="7"/>
  <c r="AN240" i="7"/>
  <c r="AQ240" i="7"/>
  <c r="AT240" i="7"/>
  <c r="AW240" i="7"/>
  <c r="AZ240" i="7"/>
  <c r="BC240" i="7"/>
  <c r="BF240" i="7"/>
  <c r="BI240" i="7"/>
  <c r="BL240" i="7"/>
  <c r="BO240" i="7"/>
  <c r="BR240" i="7"/>
  <c r="BU240" i="7"/>
  <c r="BX240" i="7"/>
  <c r="CA240" i="7"/>
  <c r="CD240" i="7"/>
  <c r="CG240" i="7"/>
  <c r="CJ240" i="7"/>
  <c r="CM240" i="7"/>
  <c r="CP240" i="7"/>
  <c r="CS240" i="7"/>
  <c r="CU240" i="7"/>
  <c r="G241" i="7"/>
  <c r="J241" i="7"/>
  <c r="M241" i="7"/>
  <c r="P241" i="7"/>
  <c r="S241" i="7"/>
  <c r="V241" i="7"/>
  <c r="Y241" i="7"/>
  <c r="AB241" i="7"/>
  <c r="AE241" i="7"/>
  <c r="AH241" i="7"/>
  <c r="AK241" i="7"/>
  <c r="AN241" i="7"/>
  <c r="AQ241" i="7"/>
  <c r="AT241" i="7"/>
  <c r="AW241" i="7"/>
  <c r="AZ241" i="7"/>
  <c r="BC241" i="7"/>
  <c r="BF241" i="7"/>
  <c r="BI241" i="7"/>
  <c r="BL241" i="7"/>
  <c r="BO241" i="7"/>
  <c r="BR241" i="7"/>
  <c r="BU241" i="7"/>
  <c r="BX241" i="7"/>
  <c r="CA241" i="7"/>
  <c r="CD241" i="7"/>
  <c r="CG241" i="7"/>
  <c r="CJ241" i="7"/>
  <c r="CM241" i="7"/>
  <c r="CP241" i="7"/>
  <c r="CS241" i="7"/>
  <c r="CU241" i="7"/>
  <c r="G242" i="7"/>
  <c r="J242" i="7"/>
  <c r="M242" i="7"/>
  <c r="P242" i="7"/>
  <c r="S242" i="7"/>
  <c r="V242" i="7"/>
  <c r="Y242" i="7"/>
  <c r="AB242" i="7"/>
  <c r="AE242" i="7"/>
  <c r="AH242" i="7"/>
  <c r="AK242" i="7"/>
  <c r="AN242" i="7"/>
  <c r="AQ242" i="7"/>
  <c r="AT242" i="7"/>
  <c r="AW242" i="7"/>
  <c r="AZ242" i="7"/>
  <c r="BC242" i="7"/>
  <c r="BF242" i="7"/>
  <c r="BI242" i="7"/>
  <c r="BL242" i="7"/>
  <c r="BO242" i="7"/>
  <c r="BR242" i="7"/>
  <c r="BU242" i="7"/>
  <c r="BX242" i="7"/>
  <c r="CA242" i="7"/>
  <c r="CD242" i="7"/>
  <c r="CG242" i="7"/>
  <c r="CJ242" i="7"/>
  <c r="CM242" i="7"/>
  <c r="CP242" i="7"/>
  <c r="CS242" i="7"/>
  <c r="CU242" i="7"/>
  <c r="G243" i="7"/>
  <c r="J243" i="7"/>
  <c r="M243" i="7"/>
  <c r="P243" i="7"/>
  <c r="S243" i="7"/>
  <c r="V243" i="7"/>
  <c r="Y243" i="7"/>
  <c r="AB243" i="7"/>
  <c r="AE243" i="7"/>
  <c r="AH243" i="7"/>
  <c r="AK243" i="7"/>
  <c r="AN243" i="7"/>
  <c r="AQ243" i="7"/>
  <c r="AT243" i="7"/>
  <c r="AW243" i="7"/>
  <c r="AZ243" i="7"/>
  <c r="BC243" i="7"/>
  <c r="BF243" i="7"/>
  <c r="BI243" i="7"/>
  <c r="BL243" i="7"/>
  <c r="BO243" i="7"/>
  <c r="BR243" i="7"/>
  <c r="BU243" i="7"/>
  <c r="BX243" i="7"/>
  <c r="CA243" i="7"/>
  <c r="CD243" i="7"/>
  <c r="CG243" i="7"/>
  <c r="CJ243" i="7"/>
  <c r="CM243" i="7"/>
  <c r="CP243" i="7"/>
  <c r="CS243" i="7"/>
  <c r="CU243" i="7"/>
  <c r="G244" i="7"/>
  <c r="J244" i="7"/>
  <c r="M244" i="7"/>
  <c r="P244" i="7"/>
  <c r="S244" i="7"/>
  <c r="V244" i="7"/>
  <c r="Y244" i="7"/>
  <c r="AB244" i="7"/>
  <c r="AE244" i="7"/>
  <c r="AH244" i="7"/>
  <c r="AK244" i="7"/>
  <c r="AN244" i="7"/>
  <c r="AQ244" i="7"/>
  <c r="AT244" i="7"/>
  <c r="AW244" i="7"/>
  <c r="AZ244" i="7"/>
  <c r="BC244" i="7"/>
  <c r="BF244" i="7"/>
  <c r="BI244" i="7"/>
  <c r="BL244" i="7"/>
  <c r="BO244" i="7"/>
  <c r="BR244" i="7"/>
  <c r="BU244" i="7"/>
  <c r="BX244" i="7"/>
  <c r="CA244" i="7"/>
  <c r="CD244" i="7"/>
  <c r="CG244" i="7"/>
  <c r="CJ244" i="7"/>
  <c r="CM244" i="7"/>
  <c r="CP244" i="7"/>
  <c r="CS244" i="7"/>
  <c r="CU244" i="7"/>
  <c r="G245" i="7"/>
  <c r="J245" i="7"/>
  <c r="M245" i="7"/>
  <c r="P245" i="7"/>
  <c r="S245" i="7"/>
  <c r="V245" i="7"/>
  <c r="Y245" i="7"/>
  <c r="AB245" i="7"/>
  <c r="AE245" i="7"/>
  <c r="AH245" i="7"/>
  <c r="AK245" i="7"/>
  <c r="AN245" i="7"/>
  <c r="AQ245" i="7"/>
  <c r="AT245" i="7"/>
  <c r="AW245" i="7"/>
  <c r="AZ245" i="7"/>
  <c r="BC245" i="7"/>
  <c r="BF245" i="7"/>
  <c r="BI245" i="7"/>
  <c r="BL245" i="7"/>
  <c r="BO245" i="7"/>
  <c r="BR245" i="7"/>
  <c r="BU245" i="7"/>
  <c r="BX245" i="7"/>
  <c r="CA245" i="7"/>
  <c r="CD245" i="7"/>
  <c r="CG245" i="7"/>
  <c r="CJ245" i="7"/>
  <c r="CM245" i="7"/>
  <c r="CP245" i="7"/>
  <c r="CS245" i="7"/>
  <c r="CU245" i="7"/>
  <c r="G246" i="7"/>
  <c r="J246" i="7"/>
  <c r="M246" i="7"/>
  <c r="P246" i="7"/>
  <c r="S246" i="7"/>
  <c r="V246" i="7"/>
  <c r="Y246" i="7"/>
  <c r="AB246" i="7"/>
  <c r="AE246" i="7"/>
  <c r="AH246" i="7"/>
  <c r="AK246" i="7"/>
  <c r="AN246" i="7"/>
  <c r="AQ246" i="7"/>
  <c r="AT246" i="7"/>
  <c r="AW246" i="7"/>
  <c r="AZ246" i="7"/>
  <c r="BC246" i="7"/>
  <c r="BF246" i="7"/>
  <c r="BI246" i="7"/>
  <c r="BL246" i="7"/>
  <c r="BO246" i="7"/>
  <c r="BR246" i="7"/>
  <c r="BU246" i="7"/>
  <c r="BX246" i="7"/>
  <c r="CA246" i="7"/>
  <c r="CD246" i="7"/>
  <c r="CG246" i="7"/>
  <c r="CJ246" i="7"/>
  <c r="CM246" i="7"/>
  <c r="CP246" i="7"/>
  <c r="CS246" i="7"/>
  <c r="CU246" i="7"/>
  <c r="G247" i="7"/>
  <c r="J247" i="7"/>
  <c r="M247" i="7"/>
  <c r="P247" i="7"/>
  <c r="S247" i="7"/>
  <c r="V247" i="7"/>
  <c r="Y247" i="7"/>
  <c r="AB247" i="7"/>
  <c r="AE247" i="7"/>
  <c r="AH247" i="7"/>
  <c r="AK247" i="7"/>
  <c r="AN247" i="7"/>
  <c r="AQ247" i="7"/>
  <c r="AT247" i="7"/>
  <c r="AW247" i="7"/>
  <c r="AZ247" i="7"/>
  <c r="BC247" i="7"/>
  <c r="BF247" i="7"/>
  <c r="BI247" i="7"/>
  <c r="BL247" i="7"/>
  <c r="BO247" i="7"/>
  <c r="BR247" i="7"/>
  <c r="BU247" i="7"/>
  <c r="BX247" i="7"/>
  <c r="CA247" i="7"/>
  <c r="CD247" i="7"/>
  <c r="CG247" i="7"/>
  <c r="CJ247" i="7"/>
  <c r="CM247" i="7"/>
  <c r="CP247" i="7"/>
  <c r="CS247" i="7"/>
  <c r="CU247" i="7"/>
  <c r="G248" i="7"/>
  <c r="J248" i="7"/>
  <c r="M248" i="7"/>
  <c r="P248" i="7"/>
  <c r="S248" i="7"/>
  <c r="V248" i="7"/>
  <c r="Y248" i="7"/>
  <c r="AB248" i="7"/>
  <c r="AE248" i="7"/>
  <c r="AH248" i="7"/>
  <c r="AK248" i="7"/>
  <c r="AN248" i="7"/>
  <c r="AQ248" i="7"/>
  <c r="AT248" i="7"/>
  <c r="AW248" i="7"/>
  <c r="AZ248" i="7"/>
  <c r="BC248" i="7"/>
  <c r="BF248" i="7"/>
  <c r="BI248" i="7"/>
  <c r="BL248" i="7"/>
  <c r="BO248" i="7"/>
  <c r="BR248" i="7"/>
  <c r="BU248" i="7"/>
  <c r="BX248" i="7"/>
  <c r="CA248" i="7"/>
  <c r="CD248" i="7"/>
  <c r="CG248" i="7"/>
  <c r="CJ248" i="7"/>
  <c r="CM248" i="7"/>
  <c r="CP248" i="7"/>
  <c r="CS248" i="7"/>
  <c r="CU248" i="7"/>
  <c r="G249" i="7"/>
  <c r="J249" i="7"/>
  <c r="M249" i="7"/>
  <c r="P249" i="7"/>
  <c r="S249" i="7"/>
  <c r="V249" i="7"/>
  <c r="Y249" i="7"/>
  <c r="AB249" i="7"/>
  <c r="AE249" i="7"/>
  <c r="AH249" i="7"/>
  <c r="AK249" i="7"/>
  <c r="AN249" i="7"/>
  <c r="AQ249" i="7"/>
  <c r="AT249" i="7"/>
  <c r="AW249" i="7"/>
  <c r="AZ249" i="7"/>
  <c r="BC249" i="7"/>
  <c r="BF249" i="7"/>
  <c r="BI249" i="7"/>
  <c r="BL249" i="7"/>
  <c r="BO249" i="7"/>
  <c r="BR249" i="7"/>
  <c r="BU249" i="7"/>
  <c r="BX249" i="7"/>
  <c r="CA249" i="7"/>
  <c r="CD249" i="7"/>
  <c r="CG249" i="7"/>
  <c r="CJ249" i="7"/>
  <c r="CM249" i="7"/>
  <c r="CP249" i="7"/>
  <c r="CS249" i="7"/>
  <c r="CU249" i="7"/>
  <c r="G250" i="7"/>
  <c r="J250" i="7"/>
  <c r="M250" i="7"/>
  <c r="P250" i="7"/>
  <c r="S250" i="7"/>
  <c r="V250" i="7"/>
  <c r="Y250" i="7"/>
  <c r="AB250" i="7"/>
  <c r="AE250" i="7"/>
  <c r="AH250" i="7"/>
  <c r="AK250" i="7"/>
  <c r="AN250" i="7"/>
  <c r="AQ250" i="7"/>
  <c r="AT250" i="7"/>
  <c r="AW250" i="7"/>
  <c r="AZ250" i="7"/>
  <c r="BC250" i="7"/>
  <c r="BF250" i="7"/>
  <c r="BI250" i="7"/>
  <c r="BL250" i="7"/>
  <c r="BO250" i="7"/>
  <c r="BR250" i="7"/>
  <c r="BU250" i="7"/>
  <c r="BX250" i="7"/>
  <c r="CA250" i="7"/>
  <c r="CD250" i="7"/>
  <c r="CG250" i="7"/>
  <c r="CJ250" i="7"/>
  <c r="CM250" i="7"/>
  <c r="CP250" i="7"/>
  <c r="CS250" i="7"/>
  <c r="CU250" i="7"/>
  <c r="G251" i="7"/>
  <c r="J251" i="7"/>
  <c r="M251" i="7"/>
  <c r="P251" i="7"/>
  <c r="S251" i="7"/>
  <c r="V251" i="7"/>
  <c r="Y251" i="7"/>
  <c r="AB251" i="7"/>
  <c r="AE251" i="7"/>
  <c r="AH251" i="7"/>
  <c r="AK251" i="7"/>
  <c r="AN251" i="7"/>
  <c r="AQ251" i="7"/>
  <c r="AT251" i="7"/>
  <c r="AW251" i="7"/>
  <c r="AZ251" i="7"/>
  <c r="BC251" i="7"/>
  <c r="BF251" i="7"/>
  <c r="BI251" i="7"/>
  <c r="BL251" i="7"/>
  <c r="BO251" i="7"/>
  <c r="BR251" i="7"/>
  <c r="BU251" i="7"/>
  <c r="BX251" i="7"/>
  <c r="CA251" i="7"/>
  <c r="CD251" i="7"/>
  <c r="CG251" i="7"/>
  <c r="CJ251" i="7"/>
  <c r="CM251" i="7"/>
  <c r="CP251" i="7"/>
  <c r="CS251" i="7"/>
  <c r="CU251" i="7"/>
  <c r="G252" i="7"/>
  <c r="J252" i="7"/>
  <c r="M252" i="7"/>
  <c r="P252" i="7"/>
  <c r="S252" i="7"/>
  <c r="V252" i="7"/>
  <c r="Y252" i="7"/>
  <c r="AB252" i="7"/>
  <c r="AE252" i="7"/>
  <c r="AH252" i="7"/>
  <c r="AK252" i="7"/>
  <c r="AN252" i="7"/>
  <c r="AQ252" i="7"/>
  <c r="AT252" i="7"/>
  <c r="AW252" i="7"/>
  <c r="AZ252" i="7"/>
  <c r="BC252" i="7"/>
  <c r="BF252" i="7"/>
  <c r="BI252" i="7"/>
  <c r="BL252" i="7"/>
  <c r="BO252" i="7"/>
  <c r="BR252" i="7"/>
  <c r="BU252" i="7"/>
  <c r="BX252" i="7"/>
  <c r="CA252" i="7"/>
  <c r="CD252" i="7"/>
  <c r="CG252" i="7"/>
  <c r="CJ252" i="7"/>
  <c r="CM252" i="7"/>
  <c r="CP252" i="7"/>
  <c r="CS252" i="7"/>
  <c r="CU252" i="7"/>
  <c r="G253" i="7"/>
  <c r="J253" i="7"/>
  <c r="M253" i="7"/>
  <c r="P253" i="7"/>
  <c r="S253" i="7"/>
  <c r="V253" i="7"/>
  <c r="Y253" i="7"/>
  <c r="AB253" i="7"/>
  <c r="AE253" i="7"/>
  <c r="AH253" i="7"/>
  <c r="AK253" i="7"/>
  <c r="AN253" i="7"/>
  <c r="AQ253" i="7"/>
  <c r="AT253" i="7"/>
  <c r="AW253" i="7"/>
  <c r="AZ253" i="7"/>
  <c r="BC253" i="7"/>
  <c r="BF253" i="7"/>
  <c r="BI253" i="7"/>
  <c r="BL253" i="7"/>
  <c r="BO253" i="7"/>
  <c r="BR253" i="7"/>
  <c r="BU253" i="7"/>
  <c r="BX253" i="7"/>
  <c r="CA253" i="7"/>
  <c r="CD253" i="7"/>
  <c r="CG253" i="7"/>
  <c r="CJ253" i="7"/>
  <c r="CM253" i="7"/>
  <c r="CP253" i="7"/>
  <c r="CS253" i="7"/>
  <c r="CU253" i="7"/>
  <c r="G254" i="7"/>
  <c r="J254" i="7"/>
  <c r="M254" i="7"/>
  <c r="P254" i="7"/>
  <c r="S254" i="7"/>
  <c r="V254" i="7"/>
  <c r="Y254" i="7"/>
  <c r="AB254" i="7"/>
  <c r="AE254" i="7"/>
  <c r="AH254" i="7"/>
  <c r="AK254" i="7"/>
  <c r="AN254" i="7"/>
  <c r="AQ254" i="7"/>
  <c r="AT254" i="7"/>
  <c r="AW254" i="7"/>
  <c r="AZ254" i="7"/>
  <c r="BC254" i="7"/>
  <c r="BF254" i="7"/>
  <c r="BI254" i="7"/>
  <c r="BL254" i="7"/>
  <c r="BO254" i="7"/>
  <c r="BR254" i="7"/>
  <c r="BU254" i="7"/>
  <c r="BX254" i="7"/>
  <c r="CA254" i="7"/>
  <c r="CD254" i="7"/>
  <c r="CG254" i="7"/>
  <c r="CJ254" i="7"/>
  <c r="CM254" i="7"/>
  <c r="CP254" i="7"/>
  <c r="CS254" i="7"/>
  <c r="CU254" i="7"/>
  <c r="G255" i="7"/>
  <c r="J255" i="7"/>
  <c r="M255" i="7"/>
  <c r="P255" i="7"/>
  <c r="S255" i="7"/>
  <c r="V255" i="7"/>
  <c r="Y255" i="7"/>
  <c r="AB255" i="7"/>
  <c r="AE255" i="7"/>
  <c r="AH255" i="7"/>
  <c r="AK255" i="7"/>
  <c r="AN255" i="7"/>
  <c r="AQ255" i="7"/>
  <c r="AT255" i="7"/>
  <c r="AW255" i="7"/>
  <c r="AZ255" i="7"/>
  <c r="BC255" i="7"/>
  <c r="BF255" i="7"/>
  <c r="BI255" i="7"/>
  <c r="BL255" i="7"/>
  <c r="BO255" i="7"/>
  <c r="BR255" i="7"/>
  <c r="BU255" i="7"/>
  <c r="BX255" i="7"/>
  <c r="CA255" i="7"/>
  <c r="CD255" i="7"/>
  <c r="CG255" i="7"/>
  <c r="CJ255" i="7"/>
  <c r="CM255" i="7"/>
  <c r="CP255" i="7"/>
  <c r="CS255" i="7"/>
  <c r="CU255" i="7"/>
  <c r="G256" i="7"/>
  <c r="J256" i="7"/>
  <c r="M256" i="7"/>
  <c r="P256" i="7"/>
  <c r="S256" i="7"/>
  <c r="V256" i="7"/>
  <c r="Y256" i="7"/>
  <c r="AB256" i="7"/>
  <c r="AE256" i="7"/>
  <c r="AH256" i="7"/>
  <c r="AK256" i="7"/>
  <c r="AN256" i="7"/>
  <c r="AQ256" i="7"/>
  <c r="AT256" i="7"/>
  <c r="AW256" i="7"/>
  <c r="AZ256" i="7"/>
  <c r="BC256" i="7"/>
  <c r="BF256" i="7"/>
  <c r="BI256" i="7"/>
  <c r="BL256" i="7"/>
  <c r="BO256" i="7"/>
  <c r="BR256" i="7"/>
  <c r="BU256" i="7"/>
  <c r="BX256" i="7"/>
  <c r="CA256" i="7"/>
  <c r="CD256" i="7"/>
  <c r="CG256" i="7"/>
  <c r="CJ256" i="7"/>
  <c r="CM256" i="7"/>
  <c r="CP256" i="7"/>
  <c r="CS256" i="7"/>
  <c r="CU256" i="7"/>
  <c r="G257" i="7"/>
  <c r="J257" i="7"/>
  <c r="M257" i="7"/>
  <c r="P257" i="7"/>
  <c r="S257" i="7"/>
  <c r="V257" i="7"/>
  <c r="Y257" i="7"/>
  <c r="AB257" i="7"/>
  <c r="AE257" i="7"/>
  <c r="AH257" i="7"/>
  <c r="AK257" i="7"/>
  <c r="AN257" i="7"/>
  <c r="AQ257" i="7"/>
  <c r="AT257" i="7"/>
  <c r="AW257" i="7"/>
  <c r="AZ257" i="7"/>
  <c r="BC257" i="7"/>
  <c r="BF257" i="7"/>
  <c r="BI257" i="7"/>
  <c r="BL257" i="7"/>
  <c r="BO257" i="7"/>
  <c r="BR257" i="7"/>
  <c r="BU257" i="7"/>
  <c r="BX257" i="7"/>
  <c r="CA257" i="7"/>
  <c r="CD257" i="7"/>
  <c r="CG257" i="7"/>
  <c r="CJ257" i="7"/>
  <c r="CM257" i="7"/>
  <c r="CP257" i="7"/>
  <c r="CS257" i="7"/>
  <c r="CU257" i="7"/>
  <c r="G258" i="7"/>
  <c r="J258" i="7"/>
  <c r="M258" i="7"/>
  <c r="P258" i="7"/>
  <c r="S258" i="7"/>
  <c r="V258" i="7"/>
  <c r="Y258" i="7"/>
  <c r="AB258" i="7"/>
  <c r="AE258" i="7"/>
  <c r="AH258" i="7"/>
  <c r="AK258" i="7"/>
  <c r="AN258" i="7"/>
  <c r="AQ258" i="7"/>
  <c r="AT258" i="7"/>
  <c r="AW258" i="7"/>
  <c r="AZ258" i="7"/>
  <c r="BC258" i="7"/>
  <c r="BF258" i="7"/>
  <c r="BI258" i="7"/>
  <c r="BL258" i="7"/>
  <c r="BO258" i="7"/>
  <c r="BR258" i="7"/>
  <c r="BU258" i="7"/>
  <c r="BX258" i="7"/>
  <c r="CA258" i="7"/>
  <c r="CD258" i="7"/>
  <c r="CG258" i="7"/>
  <c r="CJ258" i="7"/>
  <c r="CM258" i="7"/>
  <c r="CP258" i="7"/>
  <c r="CS258" i="7"/>
  <c r="CU258" i="7"/>
  <c r="G259" i="7"/>
  <c r="J259" i="7"/>
  <c r="M259" i="7"/>
  <c r="P259" i="7"/>
  <c r="S259" i="7"/>
  <c r="V259" i="7"/>
  <c r="Y259" i="7"/>
  <c r="AB259" i="7"/>
  <c r="AE259" i="7"/>
  <c r="AH259" i="7"/>
  <c r="AK259" i="7"/>
  <c r="AN259" i="7"/>
  <c r="AQ259" i="7"/>
  <c r="AT259" i="7"/>
  <c r="AW259" i="7"/>
  <c r="AZ259" i="7"/>
  <c r="BC259" i="7"/>
  <c r="BF259" i="7"/>
  <c r="BI259" i="7"/>
  <c r="BL259" i="7"/>
  <c r="BO259" i="7"/>
  <c r="BR259" i="7"/>
  <c r="BU259" i="7"/>
  <c r="BX259" i="7"/>
  <c r="CA259" i="7"/>
  <c r="CD259" i="7"/>
  <c r="CG259" i="7"/>
  <c r="CJ259" i="7"/>
  <c r="CM259" i="7"/>
  <c r="CP259" i="7"/>
  <c r="CS259" i="7"/>
  <c r="CU259" i="7"/>
  <c r="G260" i="7"/>
  <c r="J260" i="7"/>
  <c r="M260" i="7"/>
  <c r="P260" i="7"/>
  <c r="S260" i="7"/>
  <c r="V260" i="7"/>
  <c r="Y260" i="7"/>
  <c r="AB260" i="7"/>
  <c r="AE260" i="7"/>
  <c r="AH260" i="7"/>
  <c r="AK260" i="7"/>
  <c r="AN260" i="7"/>
  <c r="AQ260" i="7"/>
  <c r="AT260" i="7"/>
  <c r="AW260" i="7"/>
  <c r="AZ260" i="7"/>
  <c r="BC260" i="7"/>
  <c r="BF260" i="7"/>
  <c r="BI260" i="7"/>
  <c r="BL260" i="7"/>
  <c r="BO260" i="7"/>
  <c r="BR260" i="7"/>
  <c r="BU260" i="7"/>
  <c r="BX260" i="7"/>
  <c r="CA260" i="7"/>
  <c r="CD260" i="7"/>
  <c r="CG260" i="7"/>
  <c r="CJ260" i="7"/>
  <c r="CM260" i="7"/>
  <c r="CP260" i="7"/>
  <c r="CS260" i="7"/>
  <c r="CU260" i="7"/>
  <c r="G261" i="7"/>
  <c r="J261" i="7"/>
  <c r="M261" i="7"/>
  <c r="P261" i="7"/>
  <c r="S261" i="7"/>
  <c r="V261" i="7"/>
  <c r="Y261" i="7"/>
  <c r="AB261" i="7"/>
  <c r="AE261" i="7"/>
  <c r="AH261" i="7"/>
  <c r="AK261" i="7"/>
  <c r="AN261" i="7"/>
  <c r="AQ261" i="7"/>
  <c r="AT261" i="7"/>
  <c r="AW261" i="7"/>
  <c r="AZ261" i="7"/>
  <c r="BC261" i="7"/>
  <c r="BF261" i="7"/>
  <c r="BI261" i="7"/>
  <c r="BL261" i="7"/>
  <c r="BO261" i="7"/>
  <c r="BR261" i="7"/>
  <c r="BU261" i="7"/>
  <c r="BX261" i="7"/>
  <c r="CA261" i="7"/>
  <c r="CD261" i="7"/>
  <c r="CG261" i="7"/>
  <c r="CJ261" i="7"/>
  <c r="CM261" i="7"/>
  <c r="CP261" i="7"/>
  <c r="CS261" i="7"/>
  <c r="CU261" i="7"/>
  <c r="G262" i="7"/>
  <c r="J262" i="7"/>
  <c r="M262" i="7"/>
  <c r="P262" i="7"/>
  <c r="S262" i="7"/>
  <c r="V262" i="7"/>
  <c r="Y262" i="7"/>
  <c r="AB262" i="7"/>
  <c r="AE262" i="7"/>
  <c r="AH262" i="7"/>
  <c r="AK262" i="7"/>
  <c r="AN262" i="7"/>
  <c r="AQ262" i="7"/>
  <c r="AT262" i="7"/>
  <c r="AW262" i="7"/>
  <c r="AZ262" i="7"/>
  <c r="BC262" i="7"/>
  <c r="BF262" i="7"/>
  <c r="BI262" i="7"/>
  <c r="BL262" i="7"/>
  <c r="BO262" i="7"/>
  <c r="BR262" i="7"/>
  <c r="BU262" i="7"/>
  <c r="BX262" i="7"/>
  <c r="CA262" i="7"/>
  <c r="CD262" i="7"/>
  <c r="CG262" i="7"/>
  <c r="CJ262" i="7"/>
  <c r="CM262" i="7"/>
  <c r="CP262" i="7"/>
  <c r="CS262" i="7"/>
  <c r="CU262" i="7"/>
  <c r="G263" i="7"/>
  <c r="J263" i="7"/>
  <c r="M263" i="7"/>
  <c r="P263" i="7"/>
  <c r="S263" i="7"/>
  <c r="V263" i="7"/>
  <c r="Y263" i="7"/>
  <c r="AB263" i="7"/>
  <c r="AE263" i="7"/>
  <c r="AH263" i="7"/>
  <c r="AK263" i="7"/>
  <c r="AN263" i="7"/>
  <c r="AQ263" i="7"/>
  <c r="AT263" i="7"/>
  <c r="AW263" i="7"/>
  <c r="AZ263" i="7"/>
  <c r="BC263" i="7"/>
  <c r="BF263" i="7"/>
  <c r="BI263" i="7"/>
  <c r="BL263" i="7"/>
  <c r="BO263" i="7"/>
  <c r="BR263" i="7"/>
  <c r="BU263" i="7"/>
  <c r="BX263" i="7"/>
  <c r="CA263" i="7"/>
  <c r="CD263" i="7"/>
  <c r="CG263" i="7"/>
  <c r="CJ263" i="7"/>
  <c r="CM263" i="7"/>
  <c r="CP263" i="7"/>
  <c r="CS263" i="7"/>
  <c r="CU263" i="7"/>
  <c r="G264" i="7"/>
  <c r="J264" i="7"/>
  <c r="M264" i="7"/>
  <c r="P264" i="7"/>
  <c r="S264" i="7"/>
  <c r="V264" i="7"/>
  <c r="Y264" i="7"/>
  <c r="AB264" i="7"/>
  <c r="AE264" i="7"/>
  <c r="AH264" i="7"/>
  <c r="AK264" i="7"/>
  <c r="AN264" i="7"/>
  <c r="AQ264" i="7"/>
  <c r="AT264" i="7"/>
  <c r="AW264" i="7"/>
  <c r="AZ264" i="7"/>
  <c r="BC264" i="7"/>
  <c r="BF264" i="7"/>
  <c r="BI264" i="7"/>
  <c r="BL264" i="7"/>
  <c r="BO264" i="7"/>
  <c r="BR264" i="7"/>
  <c r="BU264" i="7"/>
  <c r="BX264" i="7"/>
  <c r="CA264" i="7"/>
  <c r="CD264" i="7"/>
  <c r="CG264" i="7"/>
  <c r="CJ264" i="7"/>
  <c r="CM264" i="7"/>
  <c r="CP264" i="7"/>
  <c r="CS264" i="7"/>
  <c r="CU264" i="7"/>
  <c r="G265" i="7"/>
  <c r="J265" i="7"/>
  <c r="M265" i="7"/>
  <c r="P265" i="7"/>
  <c r="S265" i="7"/>
  <c r="V265" i="7"/>
  <c r="Y265" i="7"/>
  <c r="AB265" i="7"/>
  <c r="AE265" i="7"/>
  <c r="AH265" i="7"/>
  <c r="AK265" i="7"/>
  <c r="AN265" i="7"/>
  <c r="AQ265" i="7"/>
  <c r="AT265" i="7"/>
  <c r="AW265" i="7"/>
  <c r="AZ265" i="7"/>
  <c r="BC265" i="7"/>
  <c r="BF265" i="7"/>
  <c r="BI265" i="7"/>
  <c r="BL265" i="7"/>
  <c r="BO265" i="7"/>
  <c r="BR265" i="7"/>
  <c r="BU265" i="7"/>
  <c r="BX265" i="7"/>
  <c r="CA265" i="7"/>
  <c r="CD265" i="7"/>
  <c r="CG265" i="7"/>
  <c r="CJ265" i="7"/>
  <c r="CM265" i="7"/>
  <c r="CP265" i="7"/>
  <c r="CS265" i="7"/>
  <c r="CU265" i="7"/>
  <c r="G266" i="7"/>
  <c r="J266" i="7"/>
  <c r="M266" i="7"/>
  <c r="P266" i="7"/>
  <c r="S266" i="7"/>
  <c r="V266" i="7"/>
  <c r="Y266" i="7"/>
  <c r="AB266" i="7"/>
  <c r="AE266" i="7"/>
  <c r="AH266" i="7"/>
  <c r="AK266" i="7"/>
  <c r="AN266" i="7"/>
  <c r="AQ266" i="7"/>
  <c r="AT266" i="7"/>
  <c r="AW266" i="7"/>
  <c r="AZ266" i="7"/>
  <c r="BC266" i="7"/>
  <c r="BF266" i="7"/>
  <c r="BI266" i="7"/>
  <c r="BL266" i="7"/>
  <c r="BO266" i="7"/>
  <c r="BR266" i="7"/>
  <c r="BU266" i="7"/>
  <c r="BX266" i="7"/>
  <c r="CA266" i="7"/>
  <c r="CD266" i="7"/>
  <c r="CG266" i="7"/>
  <c r="CJ266" i="7"/>
  <c r="CM266" i="7"/>
  <c r="CP266" i="7"/>
  <c r="CS266" i="7"/>
  <c r="CU266" i="7"/>
  <c r="G267" i="7"/>
  <c r="J267" i="7"/>
  <c r="M267" i="7"/>
  <c r="P267" i="7"/>
  <c r="S267" i="7"/>
  <c r="V267" i="7"/>
  <c r="Y267" i="7"/>
  <c r="AB267" i="7"/>
  <c r="AE267" i="7"/>
  <c r="AH267" i="7"/>
  <c r="AK267" i="7"/>
  <c r="AN267" i="7"/>
  <c r="AQ267" i="7"/>
  <c r="AT267" i="7"/>
  <c r="AW267" i="7"/>
  <c r="AZ267" i="7"/>
  <c r="BC267" i="7"/>
  <c r="BF267" i="7"/>
  <c r="BI267" i="7"/>
  <c r="BL267" i="7"/>
  <c r="BO267" i="7"/>
  <c r="BR267" i="7"/>
  <c r="BU267" i="7"/>
  <c r="BX267" i="7"/>
  <c r="CA267" i="7"/>
  <c r="CD267" i="7"/>
  <c r="CG267" i="7"/>
  <c r="CJ267" i="7"/>
  <c r="CM267" i="7"/>
  <c r="CP267" i="7"/>
  <c r="CS267" i="7"/>
  <c r="CU267" i="7"/>
  <c r="G268" i="7"/>
  <c r="J268" i="7"/>
  <c r="M268" i="7"/>
  <c r="P268" i="7"/>
  <c r="S268" i="7"/>
  <c r="V268" i="7"/>
  <c r="Y268" i="7"/>
  <c r="AB268" i="7"/>
  <c r="AE268" i="7"/>
  <c r="AH268" i="7"/>
  <c r="AK268" i="7"/>
  <c r="AN268" i="7"/>
  <c r="AQ268" i="7"/>
  <c r="AT268" i="7"/>
  <c r="AW268" i="7"/>
  <c r="AZ268" i="7"/>
  <c r="BC268" i="7"/>
  <c r="BF268" i="7"/>
  <c r="BI268" i="7"/>
  <c r="BL268" i="7"/>
  <c r="BO268" i="7"/>
  <c r="BR268" i="7"/>
  <c r="BU268" i="7"/>
  <c r="BX268" i="7"/>
  <c r="CA268" i="7"/>
  <c r="CD268" i="7"/>
  <c r="CG268" i="7"/>
  <c r="CJ268" i="7"/>
  <c r="CM268" i="7"/>
  <c r="CP268" i="7"/>
  <c r="CS268" i="7"/>
  <c r="CU268" i="7"/>
  <c r="G269" i="7"/>
  <c r="J269" i="7"/>
  <c r="M269" i="7"/>
  <c r="P269" i="7"/>
  <c r="S269" i="7"/>
  <c r="V269" i="7"/>
  <c r="Y269" i="7"/>
  <c r="AB269" i="7"/>
  <c r="AE269" i="7"/>
  <c r="AH269" i="7"/>
  <c r="AK269" i="7"/>
  <c r="AN269" i="7"/>
  <c r="AQ269" i="7"/>
  <c r="AT269" i="7"/>
  <c r="AW269" i="7"/>
  <c r="AZ269" i="7"/>
  <c r="BC269" i="7"/>
  <c r="BF269" i="7"/>
  <c r="BI269" i="7"/>
  <c r="BL269" i="7"/>
  <c r="BO269" i="7"/>
  <c r="BR269" i="7"/>
  <c r="BU269" i="7"/>
  <c r="BX269" i="7"/>
  <c r="CA269" i="7"/>
  <c r="CD269" i="7"/>
  <c r="CG269" i="7"/>
  <c r="CJ269" i="7"/>
  <c r="CM269" i="7"/>
  <c r="CP269" i="7"/>
  <c r="CS269" i="7"/>
  <c r="CU269" i="7"/>
  <c r="G270" i="7"/>
  <c r="J270" i="7"/>
  <c r="M270" i="7"/>
  <c r="P270" i="7"/>
  <c r="S270" i="7"/>
  <c r="V270" i="7"/>
  <c r="Y270" i="7"/>
  <c r="AB270" i="7"/>
  <c r="AE270" i="7"/>
  <c r="AH270" i="7"/>
  <c r="AK270" i="7"/>
  <c r="AN270" i="7"/>
  <c r="AQ270" i="7"/>
  <c r="AT270" i="7"/>
  <c r="AW270" i="7"/>
  <c r="AZ270" i="7"/>
  <c r="BC270" i="7"/>
  <c r="BF270" i="7"/>
  <c r="BI270" i="7"/>
  <c r="BL270" i="7"/>
  <c r="BO270" i="7"/>
  <c r="BR270" i="7"/>
  <c r="BU270" i="7"/>
  <c r="BX270" i="7"/>
  <c r="CA270" i="7"/>
  <c r="CD270" i="7"/>
  <c r="CG270" i="7"/>
  <c r="CJ270" i="7"/>
  <c r="CM270" i="7"/>
  <c r="CP270" i="7"/>
  <c r="CS270" i="7"/>
  <c r="CU270" i="7"/>
  <c r="G271" i="7"/>
  <c r="J271" i="7"/>
  <c r="M271" i="7"/>
  <c r="P271" i="7"/>
  <c r="S271" i="7"/>
  <c r="V271" i="7"/>
  <c r="Y271" i="7"/>
  <c r="AB271" i="7"/>
  <c r="AE271" i="7"/>
  <c r="AH271" i="7"/>
  <c r="AK271" i="7"/>
  <c r="AN271" i="7"/>
  <c r="AQ271" i="7"/>
  <c r="AT271" i="7"/>
  <c r="AW271" i="7"/>
  <c r="AZ271" i="7"/>
  <c r="BC271" i="7"/>
  <c r="BF271" i="7"/>
  <c r="BI271" i="7"/>
  <c r="BL271" i="7"/>
  <c r="BO271" i="7"/>
  <c r="BR271" i="7"/>
  <c r="BU271" i="7"/>
  <c r="BX271" i="7"/>
  <c r="CA271" i="7"/>
  <c r="CD271" i="7"/>
  <c r="CG271" i="7"/>
  <c r="CJ271" i="7"/>
  <c r="CM271" i="7"/>
  <c r="CP271" i="7"/>
  <c r="CS271" i="7"/>
  <c r="CU271" i="7"/>
  <c r="G272" i="7"/>
  <c r="J272" i="7"/>
  <c r="M272" i="7"/>
  <c r="P272" i="7"/>
  <c r="S272" i="7"/>
  <c r="V272" i="7"/>
  <c r="Y272" i="7"/>
  <c r="AB272" i="7"/>
  <c r="AE272" i="7"/>
  <c r="AH272" i="7"/>
  <c r="AK272" i="7"/>
  <c r="AN272" i="7"/>
  <c r="AQ272" i="7"/>
  <c r="AT272" i="7"/>
  <c r="AW272" i="7"/>
  <c r="AZ272" i="7"/>
  <c r="BC272" i="7"/>
  <c r="BF272" i="7"/>
  <c r="BI272" i="7"/>
  <c r="BL272" i="7"/>
  <c r="BO272" i="7"/>
  <c r="BR272" i="7"/>
  <c r="BU272" i="7"/>
  <c r="BX272" i="7"/>
  <c r="CA272" i="7"/>
  <c r="CD272" i="7"/>
  <c r="CG272" i="7"/>
  <c r="CJ272" i="7"/>
  <c r="CM272" i="7"/>
  <c r="CP272" i="7"/>
  <c r="CS272" i="7"/>
  <c r="CU272" i="7"/>
  <c r="G273" i="7"/>
  <c r="J273" i="7"/>
  <c r="M273" i="7"/>
  <c r="P273" i="7"/>
  <c r="S273" i="7"/>
  <c r="V273" i="7"/>
  <c r="Y273" i="7"/>
  <c r="AB273" i="7"/>
  <c r="AE273" i="7"/>
  <c r="AH273" i="7"/>
  <c r="AK273" i="7"/>
  <c r="AN273" i="7"/>
  <c r="AQ273" i="7"/>
  <c r="AT273" i="7"/>
  <c r="AW273" i="7"/>
  <c r="AZ273" i="7"/>
  <c r="BC273" i="7"/>
  <c r="BF273" i="7"/>
  <c r="BI273" i="7"/>
  <c r="BL273" i="7"/>
  <c r="BO273" i="7"/>
  <c r="BR273" i="7"/>
  <c r="BU273" i="7"/>
  <c r="BX273" i="7"/>
  <c r="CA273" i="7"/>
  <c r="CD273" i="7"/>
  <c r="CG273" i="7"/>
  <c r="CJ273" i="7"/>
  <c r="CM273" i="7"/>
  <c r="CP273" i="7"/>
  <c r="CS273" i="7"/>
  <c r="CU273" i="7"/>
  <c r="G274" i="7"/>
  <c r="J274" i="7"/>
  <c r="M274" i="7"/>
  <c r="P274" i="7"/>
  <c r="S274" i="7"/>
  <c r="V274" i="7"/>
  <c r="Y274" i="7"/>
  <c r="AB274" i="7"/>
  <c r="AE274" i="7"/>
  <c r="AH274" i="7"/>
  <c r="AK274" i="7"/>
  <c r="AN274" i="7"/>
  <c r="AQ274" i="7"/>
  <c r="AT274" i="7"/>
  <c r="AW274" i="7"/>
  <c r="AZ274" i="7"/>
  <c r="BC274" i="7"/>
  <c r="BF274" i="7"/>
  <c r="BI274" i="7"/>
  <c r="BL274" i="7"/>
  <c r="BO274" i="7"/>
  <c r="BR274" i="7"/>
  <c r="BU274" i="7"/>
  <c r="BX274" i="7"/>
  <c r="CA274" i="7"/>
  <c r="CD274" i="7"/>
  <c r="CG274" i="7"/>
  <c r="CJ274" i="7"/>
  <c r="CM274" i="7"/>
  <c r="CP274" i="7"/>
  <c r="CS274" i="7"/>
  <c r="CU274" i="7"/>
  <c r="G275" i="7"/>
  <c r="J275" i="7"/>
  <c r="M275" i="7"/>
  <c r="P275" i="7"/>
  <c r="S275" i="7"/>
  <c r="V275" i="7"/>
  <c r="Y275" i="7"/>
  <c r="AB275" i="7"/>
  <c r="AE275" i="7"/>
  <c r="AH275" i="7"/>
  <c r="AK275" i="7"/>
  <c r="AN275" i="7"/>
  <c r="AQ275" i="7"/>
  <c r="AT275" i="7"/>
  <c r="AW275" i="7"/>
  <c r="AZ275" i="7"/>
  <c r="BC275" i="7"/>
  <c r="BF275" i="7"/>
  <c r="BI275" i="7"/>
  <c r="BL275" i="7"/>
  <c r="BO275" i="7"/>
  <c r="BR275" i="7"/>
  <c r="BU275" i="7"/>
  <c r="BX275" i="7"/>
  <c r="CA275" i="7"/>
  <c r="CD275" i="7"/>
  <c r="CG275" i="7"/>
  <c r="CJ275" i="7"/>
  <c r="CM275" i="7"/>
  <c r="CP275" i="7"/>
  <c r="CS275" i="7"/>
  <c r="CU275" i="7"/>
  <c r="G276" i="7"/>
  <c r="J276" i="7"/>
  <c r="M276" i="7"/>
  <c r="P276" i="7"/>
  <c r="S276" i="7"/>
  <c r="V276" i="7"/>
  <c r="Y276" i="7"/>
  <c r="AB276" i="7"/>
  <c r="AE276" i="7"/>
  <c r="AH276" i="7"/>
  <c r="AK276" i="7"/>
  <c r="AN276" i="7"/>
  <c r="AQ276" i="7"/>
  <c r="AT276" i="7"/>
  <c r="AW276" i="7"/>
  <c r="AZ276" i="7"/>
  <c r="BC276" i="7"/>
  <c r="BF276" i="7"/>
  <c r="BI276" i="7"/>
  <c r="BL276" i="7"/>
  <c r="BO276" i="7"/>
  <c r="BR276" i="7"/>
  <c r="BU276" i="7"/>
  <c r="BX276" i="7"/>
  <c r="CA276" i="7"/>
  <c r="CD276" i="7"/>
  <c r="CG276" i="7"/>
  <c r="CJ276" i="7"/>
  <c r="CM276" i="7"/>
  <c r="CP276" i="7"/>
  <c r="CS276" i="7"/>
  <c r="CU276" i="7"/>
  <c r="G277" i="7"/>
  <c r="J277" i="7"/>
  <c r="M277" i="7"/>
  <c r="P277" i="7"/>
  <c r="S277" i="7"/>
  <c r="V277" i="7"/>
  <c r="Y277" i="7"/>
  <c r="AB277" i="7"/>
  <c r="AE277" i="7"/>
  <c r="AH277" i="7"/>
  <c r="AK277" i="7"/>
  <c r="AN277" i="7"/>
  <c r="AQ277" i="7"/>
  <c r="AT277" i="7"/>
  <c r="AW277" i="7"/>
  <c r="AZ277" i="7"/>
  <c r="BC277" i="7"/>
  <c r="BF277" i="7"/>
  <c r="BI277" i="7"/>
  <c r="BL277" i="7"/>
  <c r="BO277" i="7"/>
  <c r="BR277" i="7"/>
  <c r="BU277" i="7"/>
  <c r="BX277" i="7"/>
  <c r="CA277" i="7"/>
  <c r="CD277" i="7"/>
  <c r="CG277" i="7"/>
  <c r="CJ277" i="7"/>
  <c r="CM277" i="7"/>
  <c r="CP277" i="7"/>
  <c r="CS277" i="7"/>
  <c r="CU277" i="7"/>
  <c r="G278" i="7"/>
  <c r="J278" i="7"/>
  <c r="M278" i="7"/>
  <c r="P278" i="7"/>
  <c r="S278" i="7"/>
  <c r="V278" i="7"/>
  <c r="Y278" i="7"/>
  <c r="AB278" i="7"/>
  <c r="AE278" i="7"/>
  <c r="AH278" i="7"/>
  <c r="AK278" i="7"/>
  <c r="AN278" i="7"/>
  <c r="AQ278" i="7"/>
  <c r="AT278" i="7"/>
  <c r="AW278" i="7"/>
  <c r="AZ278" i="7"/>
  <c r="BC278" i="7"/>
  <c r="BF278" i="7"/>
  <c r="BI278" i="7"/>
  <c r="BL278" i="7"/>
  <c r="BO278" i="7"/>
  <c r="BR278" i="7"/>
  <c r="BU278" i="7"/>
  <c r="BX278" i="7"/>
  <c r="CA278" i="7"/>
  <c r="CD278" i="7"/>
  <c r="CG278" i="7"/>
  <c r="CJ278" i="7"/>
  <c r="CM278" i="7"/>
  <c r="CP278" i="7"/>
  <c r="CS278" i="7"/>
  <c r="CU278" i="7"/>
  <c r="G279" i="7"/>
  <c r="J279" i="7"/>
  <c r="M279" i="7"/>
  <c r="P279" i="7"/>
  <c r="S279" i="7"/>
  <c r="V279" i="7"/>
  <c r="Y279" i="7"/>
  <c r="AB279" i="7"/>
  <c r="AE279" i="7"/>
  <c r="AH279" i="7"/>
  <c r="AK279" i="7"/>
  <c r="AN279" i="7"/>
  <c r="AQ279" i="7"/>
  <c r="AT279" i="7"/>
  <c r="AW279" i="7"/>
  <c r="AZ279" i="7"/>
  <c r="BC279" i="7"/>
  <c r="BF279" i="7"/>
  <c r="BI279" i="7"/>
  <c r="BL279" i="7"/>
  <c r="BO279" i="7"/>
  <c r="BR279" i="7"/>
  <c r="BU279" i="7"/>
  <c r="BX279" i="7"/>
  <c r="CA279" i="7"/>
  <c r="CD279" i="7"/>
  <c r="CG279" i="7"/>
  <c r="CJ279" i="7"/>
  <c r="CM279" i="7"/>
  <c r="CP279" i="7"/>
  <c r="CS279" i="7"/>
  <c r="CU279" i="7"/>
  <c r="G280" i="7"/>
  <c r="J280" i="7"/>
  <c r="M280" i="7"/>
  <c r="P280" i="7"/>
  <c r="S280" i="7"/>
  <c r="V280" i="7"/>
  <c r="Y280" i="7"/>
  <c r="AB280" i="7"/>
  <c r="AE280" i="7"/>
  <c r="AH280" i="7"/>
  <c r="AK280" i="7"/>
  <c r="AN280" i="7"/>
  <c r="AQ280" i="7"/>
  <c r="AT280" i="7"/>
  <c r="AW280" i="7"/>
  <c r="AZ280" i="7"/>
  <c r="BC280" i="7"/>
  <c r="BF280" i="7"/>
  <c r="BI280" i="7"/>
  <c r="BL280" i="7"/>
  <c r="BO280" i="7"/>
  <c r="BR280" i="7"/>
  <c r="BU280" i="7"/>
  <c r="BX280" i="7"/>
  <c r="CA280" i="7"/>
  <c r="CD280" i="7"/>
  <c r="CG280" i="7"/>
  <c r="CJ280" i="7"/>
  <c r="CM280" i="7"/>
  <c r="CP280" i="7"/>
  <c r="CS280" i="7"/>
  <c r="CU280" i="7"/>
  <c r="G281" i="7"/>
  <c r="J281" i="7"/>
  <c r="M281" i="7"/>
  <c r="P281" i="7"/>
  <c r="S281" i="7"/>
  <c r="V281" i="7"/>
  <c r="Y281" i="7"/>
  <c r="AB281" i="7"/>
  <c r="AE281" i="7"/>
  <c r="AH281" i="7"/>
  <c r="AK281" i="7"/>
  <c r="AN281" i="7"/>
  <c r="AQ281" i="7"/>
  <c r="AT281" i="7"/>
  <c r="AW281" i="7"/>
  <c r="AZ281" i="7"/>
  <c r="BC281" i="7"/>
  <c r="BF281" i="7"/>
  <c r="BI281" i="7"/>
  <c r="BL281" i="7"/>
  <c r="BO281" i="7"/>
  <c r="BR281" i="7"/>
  <c r="BU281" i="7"/>
  <c r="BX281" i="7"/>
  <c r="CA281" i="7"/>
  <c r="CD281" i="7"/>
  <c r="CG281" i="7"/>
  <c r="CJ281" i="7"/>
  <c r="CM281" i="7"/>
  <c r="CP281" i="7"/>
  <c r="CS281" i="7"/>
  <c r="CU281" i="7"/>
  <c r="G282" i="7"/>
  <c r="J282" i="7"/>
  <c r="M282" i="7"/>
  <c r="P282" i="7"/>
  <c r="S282" i="7"/>
  <c r="V282" i="7"/>
  <c r="Y282" i="7"/>
  <c r="AB282" i="7"/>
  <c r="AE282" i="7"/>
  <c r="AH282" i="7"/>
  <c r="AK282" i="7"/>
  <c r="AN282" i="7"/>
  <c r="AQ282" i="7"/>
  <c r="AT282" i="7"/>
  <c r="AW282" i="7"/>
  <c r="AZ282" i="7"/>
  <c r="BC282" i="7"/>
  <c r="BF282" i="7"/>
  <c r="BI282" i="7"/>
  <c r="BL282" i="7"/>
  <c r="BO282" i="7"/>
  <c r="BR282" i="7"/>
  <c r="BU282" i="7"/>
  <c r="BX282" i="7"/>
  <c r="CA282" i="7"/>
  <c r="CD282" i="7"/>
  <c r="CG282" i="7"/>
  <c r="CJ282" i="7"/>
  <c r="CM282" i="7"/>
  <c r="CP282" i="7"/>
  <c r="CS282" i="7"/>
  <c r="CU282" i="7"/>
  <c r="G283" i="7"/>
  <c r="J283" i="7"/>
  <c r="M283" i="7"/>
  <c r="P283" i="7"/>
  <c r="S283" i="7"/>
  <c r="V283" i="7"/>
  <c r="Y283" i="7"/>
  <c r="AB283" i="7"/>
  <c r="AE283" i="7"/>
  <c r="AH283" i="7"/>
  <c r="AK283" i="7"/>
  <c r="AN283" i="7"/>
  <c r="AQ283" i="7"/>
  <c r="AT283" i="7"/>
  <c r="AW283" i="7"/>
  <c r="AZ283" i="7"/>
  <c r="BC283" i="7"/>
  <c r="BF283" i="7"/>
  <c r="BI283" i="7"/>
  <c r="BL283" i="7"/>
  <c r="BO283" i="7"/>
  <c r="BR283" i="7"/>
  <c r="BU283" i="7"/>
  <c r="BX283" i="7"/>
  <c r="CA283" i="7"/>
  <c r="CD283" i="7"/>
  <c r="CG283" i="7"/>
  <c r="CJ283" i="7"/>
  <c r="CM283" i="7"/>
  <c r="CP283" i="7"/>
  <c r="CS283" i="7"/>
  <c r="CU283" i="7"/>
  <c r="CU284" i="7"/>
  <c r="G166" i="7"/>
  <c r="J166" i="7"/>
  <c r="M166" i="7"/>
  <c r="P166" i="7"/>
  <c r="S166" i="7"/>
  <c r="V166" i="7"/>
  <c r="Y166" i="7"/>
  <c r="AB166" i="7"/>
  <c r="AE166" i="7"/>
  <c r="AH166" i="7"/>
  <c r="AK166" i="7"/>
  <c r="AN166" i="7"/>
  <c r="AQ166" i="7"/>
  <c r="AT166" i="7"/>
  <c r="AW166" i="7"/>
  <c r="AZ166" i="7"/>
  <c r="BC166" i="7"/>
  <c r="BF166" i="7"/>
  <c r="BI166" i="7"/>
  <c r="BL166" i="7"/>
  <c r="BO166" i="7"/>
  <c r="BR166" i="7"/>
  <c r="BU166" i="7"/>
  <c r="BX166" i="7"/>
  <c r="CA166" i="7"/>
  <c r="CD166" i="7"/>
  <c r="CG166" i="7"/>
  <c r="CJ166" i="7"/>
  <c r="CM166" i="7"/>
  <c r="CP166" i="7"/>
  <c r="CS166" i="7"/>
  <c r="CU166" i="7"/>
  <c r="G167" i="7"/>
  <c r="J167" i="7"/>
  <c r="M167" i="7"/>
  <c r="P167" i="7"/>
  <c r="S167" i="7"/>
  <c r="V167" i="7"/>
  <c r="Y167" i="7"/>
  <c r="AE167" i="7"/>
  <c r="AH167" i="7"/>
  <c r="AQ167" i="7"/>
  <c r="AT167" i="7"/>
  <c r="AW167" i="7"/>
  <c r="AZ167" i="7"/>
  <c r="BC167" i="7"/>
  <c r="BF167" i="7"/>
  <c r="BI167" i="7"/>
  <c r="BL167" i="7"/>
  <c r="BO167" i="7"/>
  <c r="BR167" i="7"/>
  <c r="BU167" i="7"/>
  <c r="BX167" i="7"/>
  <c r="CA167" i="7"/>
  <c r="CD167" i="7"/>
  <c r="CG167" i="7"/>
  <c r="CJ167" i="7"/>
  <c r="CM167" i="7"/>
  <c r="CP167" i="7"/>
  <c r="CS167" i="7"/>
  <c r="CU167" i="7"/>
  <c r="G168" i="7"/>
  <c r="J168" i="7"/>
  <c r="M168" i="7"/>
  <c r="P168" i="7"/>
  <c r="S168" i="7"/>
  <c r="V168" i="7"/>
  <c r="Y168" i="7"/>
  <c r="AE168" i="7"/>
  <c r="AH168" i="7"/>
  <c r="AQ168" i="7"/>
  <c r="AT168" i="7"/>
  <c r="AW168" i="7"/>
  <c r="AZ168" i="7"/>
  <c r="BC168" i="7"/>
  <c r="BF168" i="7"/>
  <c r="BI168" i="7"/>
  <c r="BL168" i="7"/>
  <c r="BO168" i="7"/>
  <c r="BR168" i="7"/>
  <c r="BU168" i="7"/>
  <c r="BX168" i="7"/>
  <c r="CA168" i="7"/>
  <c r="CD168" i="7"/>
  <c r="CG168" i="7"/>
  <c r="CJ168" i="7"/>
  <c r="CM168" i="7"/>
  <c r="CP168" i="7"/>
  <c r="CS168" i="7"/>
  <c r="CU168" i="7"/>
  <c r="G169" i="7"/>
  <c r="J169" i="7"/>
  <c r="S169" i="7"/>
  <c r="V169" i="7"/>
  <c r="Y169" i="7"/>
  <c r="AE169" i="7"/>
  <c r="AH169" i="7"/>
  <c r="AQ169" i="7"/>
  <c r="AT169" i="7"/>
  <c r="AW169" i="7"/>
  <c r="AZ169" i="7"/>
  <c r="BC169" i="7"/>
  <c r="BF169" i="7"/>
  <c r="BI169" i="7"/>
  <c r="BL169" i="7"/>
  <c r="BO169" i="7"/>
  <c r="BR169" i="7"/>
  <c r="BU169" i="7"/>
  <c r="BX169" i="7"/>
  <c r="CA169" i="7"/>
  <c r="CD169" i="7"/>
  <c r="CG169" i="7"/>
  <c r="CJ169" i="7"/>
  <c r="CM169" i="7"/>
  <c r="CP169" i="7"/>
  <c r="CS169" i="7"/>
  <c r="CU169" i="7"/>
  <c r="G170" i="7"/>
  <c r="J170" i="7"/>
  <c r="P170" i="7"/>
  <c r="S170" i="7"/>
  <c r="V170" i="7"/>
  <c r="Y170" i="7"/>
  <c r="AE170" i="7"/>
  <c r="AH170" i="7"/>
  <c r="AQ170" i="7"/>
  <c r="AT170" i="7"/>
  <c r="AW170" i="7"/>
  <c r="AZ170" i="7"/>
  <c r="BC170" i="7"/>
  <c r="BF170" i="7"/>
  <c r="BI170" i="7"/>
  <c r="BL170" i="7"/>
  <c r="BO170" i="7"/>
  <c r="BR170" i="7"/>
  <c r="BU170" i="7"/>
  <c r="BX170" i="7"/>
  <c r="CA170" i="7"/>
  <c r="CD170" i="7"/>
  <c r="CG170" i="7"/>
  <c r="CJ170" i="7"/>
  <c r="CM170" i="7"/>
  <c r="CP170" i="7"/>
  <c r="CS170" i="7"/>
  <c r="CU170" i="7"/>
  <c r="G171" i="7"/>
  <c r="J171" i="7"/>
  <c r="P171" i="7"/>
  <c r="S171" i="7"/>
  <c r="V171" i="7"/>
  <c r="Y171" i="7"/>
  <c r="AE171" i="7"/>
  <c r="AH171" i="7"/>
  <c r="AQ171" i="7"/>
  <c r="AT171" i="7"/>
  <c r="AW171" i="7"/>
  <c r="AZ171" i="7"/>
  <c r="BC171" i="7"/>
  <c r="BF171" i="7"/>
  <c r="BI171" i="7"/>
  <c r="BL171" i="7"/>
  <c r="BO171" i="7"/>
  <c r="BR171" i="7"/>
  <c r="BU171" i="7"/>
  <c r="BX171" i="7"/>
  <c r="CA171" i="7"/>
  <c r="CD171" i="7"/>
  <c r="CG171" i="7"/>
  <c r="CJ171" i="7"/>
  <c r="CM171" i="7"/>
  <c r="CP171" i="7"/>
  <c r="CS171" i="7"/>
  <c r="CU171" i="7"/>
  <c r="G172" i="7"/>
  <c r="J172" i="7"/>
  <c r="S172" i="7"/>
  <c r="V172" i="7"/>
  <c r="Y172" i="7"/>
  <c r="AE172" i="7"/>
  <c r="AH172" i="7"/>
  <c r="AQ172" i="7"/>
  <c r="AT172" i="7"/>
  <c r="AW172" i="7"/>
  <c r="AZ172" i="7"/>
  <c r="BC172" i="7"/>
  <c r="BF172" i="7"/>
  <c r="BI172" i="7"/>
  <c r="BL172" i="7"/>
  <c r="BO172" i="7"/>
  <c r="BR172" i="7"/>
  <c r="BU172" i="7"/>
  <c r="BX172" i="7"/>
  <c r="CA172" i="7"/>
  <c r="CD172" i="7"/>
  <c r="CG172" i="7"/>
  <c r="CJ172" i="7"/>
  <c r="CM172" i="7"/>
  <c r="CP172" i="7"/>
  <c r="CS172" i="7"/>
  <c r="CU172" i="7"/>
  <c r="G173" i="7"/>
  <c r="J173" i="7"/>
  <c r="S173" i="7"/>
  <c r="V173" i="7"/>
  <c r="Y173" i="7"/>
  <c r="AE173" i="7"/>
  <c r="AH173" i="7"/>
  <c r="AQ173" i="7"/>
  <c r="AT173" i="7"/>
  <c r="AW173" i="7"/>
  <c r="AZ173" i="7"/>
  <c r="BC173" i="7"/>
  <c r="BF173" i="7"/>
  <c r="BI173" i="7"/>
  <c r="BL173" i="7"/>
  <c r="BO173" i="7"/>
  <c r="BR173" i="7"/>
  <c r="BU173" i="7"/>
  <c r="BX173" i="7"/>
  <c r="CA173" i="7"/>
  <c r="CD173" i="7"/>
  <c r="CG173" i="7"/>
  <c r="CJ173" i="7"/>
  <c r="CM173" i="7"/>
  <c r="CP173" i="7"/>
  <c r="CS173" i="7"/>
  <c r="CU173" i="7"/>
  <c r="J175" i="7"/>
  <c r="S175" i="7"/>
  <c r="V175" i="7"/>
  <c r="Y175" i="7"/>
  <c r="AE175" i="7"/>
  <c r="AQ175" i="7"/>
  <c r="AT175" i="7"/>
  <c r="AW175" i="7"/>
  <c r="AZ175" i="7"/>
  <c r="BC175" i="7"/>
  <c r="BF175" i="7"/>
  <c r="BI175" i="7"/>
  <c r="BL175" i="7"/>
  <c r="BR175" i="7"/>
  <c r="BU175" i="7"/>
  <c r="BX175" i="7"/>
  <c r="CA175" i="7"/>
  <c r="CD175" i="7"/>
  <c r="CJ175" i="7"/>
  <c r="CM175" i="7"/>
  <c r="CP175" i="7"/>
  <c r="CS175" i="7"/>
  <c r="CU175" i="7"/>
  <c r="J177" i="7"/>
  <c r="S177" i="7"/>
  <c r="V177" i="7"/>
  <c r="Y177" i="7"/>
  <c r="AE177" i="7"/>
  <c r="AQ177" i="7"/>
  <c r="AW177" i="7"/>
  <c r="AZ177" i="7"/>
  <c r="BC177" i="7"/>
  <c r="BI177" i="7"/>
  <c r="BL177" i="7"/>
  <c r="BR177" i="7"/>
  <c r="BU177" i="7"/>
  <c r="CA177" i="7"/>
  <c r="CD177" i="7"/>
  <c r="CJ177" i="7"/>
  <c r="CM177" i="7"/>
  <c r="CP177" i="7"/>
  <c r="CS177" i="7"/>
  <c r="CU177" i="7"/>
  <c r="J178" i="7"/>
  <c r="S178" i="7"/>
  <c r="V178" i="7"/>
  <c r="Y178" i="7"/>
  <c r="AE178" i="7"/>
  <c r="AQ178" i="7"/>
  <c r="AT178" i="7"/>
  <c r="AW178" i="7"/>
  <c r="AZ178" i="7"/>
  <c r="BC178" i="7"/>
  <c r="BF178" i="7"/>
  <c r="BI178" i="7"/>
  <c r="BL178" i="7"/>
  <c r="BR178" i="7"/>
  <c r="BU178" i="7"/>
  <c r="CA178" i="7"/>
  <c r="CD178" i="7"/>
  <c r="CJ178" i="7"/>
  <c r="CM178" i="7"/>
  <c r="CP178" i="7"/>
  <c r="CS178" i="7"/>
  <c r="CU178" i="7"/>
  <c r="J179" i="7"/>
  <c r="S179" i="7"/>
  <c r="V179" i="7"/>
  <c r="Y179" i="7"/>
  <c r="AE179" i="7"/>
  <c r="AQ179" i="7"/>
  <c r="AT179" i="7"/>
  <c r="AW179" i="7"/>
  <c r="AZ179" i="7"/>
  <c r="BC179" i="7"/>
  <c r="BF179" i="7"/>
  <c r="BI179" i="7"/>
  <c r="BL179" i="7"/>
  <c r="BR179" i="7"/>
  <c r="BU179" i="7"/>
  <c r="CA179" i="7"/>
  <c r="CD179" i="7"/>
  <c r="CJ179" i="7"/>
  <c r="CM179" i="7"/>
  <c r="CP179" i="7"/>
  <c r="CS179" i="7"/>
  <c r="CU179" i="7"/>
  <c r="J182" i="7"/>
  <c r="S182" i="7"/>
  <c r="V182" i="7"/>
  <c r="Y182" i="7"/>
  <c r="AE182" i="7"/>
  <c r="AQ182" i="7"/>
  <c r="AT182" i="7"/>
  <c r="AW182" i="7"/>
  <c r="BC182" i="7"/>
  <c r="BF182" i="7"/>
  <c r="BI182" i="7"/>
  <c r="BL182" i="7"/>
  <c r="BR182" i="7"/>
  <c r="BU182" i="7"/>
  <c r="CA182" i="7"/>
  <c r="CD182" i="7"/>
  <c r="CG182" i="7"/>
  <c r="CJ182" i="7"/>
  <c r="CM182" i="7"/>
  <c r="CP182" i="7"/>
  <c r="CS182" i="7"/>
  <c r="CU182" i="7"/>
  <c r="J183" i="7"/>
  <c r="S183" i="7"/>
  <c r="V183" i="7"/>
  <c r="Y183" i="7"/>
  <c r="AE183" i="7"/>
  <c r="AQ183" i="7"/>
  <c r="AT183" i="7"/>
  <c r="AW183" i="7"/>
  <c r="BC183" i="7"/>
  <c r="BF183" i="7"/>
  <c r="BI183" i="7"/>
  <c r="BL183" i="7"/>
  <c r="BR183" i="7"/>
  <c r="BU183" i="7"/>
  <c r="CA183" i="7"/>
  <c r="CD183" i="7"/>
  <c r="CG183" i="7"/>
  <c r="CJ183" i="7"/>
  <c r="CM183" i="7"/>
  <c r="CP183" i="7"/>
  <c r="CS183" i="7"/>
  <c r="CU183" i="7"/>
  <c r="J184" i="7"/>
  <c r="S184" i="7"/>
  <c r="V184" i="7"/>
  <c r="Y184" i="7"/>
  <c r="AB184" i="7"/>
  <c r="AE184" i="7"/>
  <c r="AQ184" i="7"/>
  <c r="AT184" i="7"/>
  <c r="AW184" i="7"/>
  <c r="BC184" i="7"/>
  <c r="BF184" i="7"/>
  <c r="BI184" i="7"/>
  <c r="BL184" i="7"/>
  <c r="BR184" i="7"/>
  <c r="BU184" i="7"/>
  <c r="BX184" i="7"/>
  <c r="CA184" i="7"/>
  <c r="CD184" i="7"/>
  <c r="CG184" i="7"/>
  <c r="CJ184" i="7"/>
  <c r="CM184" i="7"/>
  <c r="CP184" i="7"/>
  <c r="CS184" i="7"/>
  <c r="CU184" i="7"/>
  <c r="J185" i="7"/>
  <c r="S185" i="7"/>
  <c r="V185" i="7"/>
  <c r="Y185" i="7"/>
  <c r="AB185" i="7"/>
  <c r="AE185" i="7"/>
  <c r="AQ185" i="7"/>
  <c r="AT185" i="7"/>
  <c r="AW185" i="7"/>
  <c r="BC185" i="7"/>
  <c r="BF185" i="7"/>
  <c r="BI185" i="7"/>
  <c r="BL185" i="7"/>
  <c r="BR185" i="7"/>
  <c r="BU185" i="7"/>
  <c r="BX185" i="7"/>
  <c r="CA185" i="7"/>
  <c r="CD185" i="7"/>
  <c r="CG185" i="7"/>
  <c r="CJ185" i="7"/>
  <c r="CM185" i="7"/>
  <c r="CP185" i="7"/>
  <c r="CS185" i="7"/>
  <c r="CU185" i="7"/>
  <c r="J186" i="7"/>
  <c r="S186" i="7"/>
  <c r="V186" i="7"/>
  <c r="Y186" i="7"/>
  <c r="AB186" i="7"/>
  <c r="AE186" i="7"/>
  <c r="AQ186" i="7"/>
  <c r="AT186" i="7"/>
  <c r="AW186" i="7"/>
  <c r="AZ186" i="7"/>
  <c r="BC186" i="7"/>
  <c r="BF186" i="7"/>
  <c r="BI186" i="7"/>
  <c r="BL186" i="7"/>
  <c r="BR186" i="7"/>
  <c r="BU186" i="7"/>
  <c r="BX186" i="7"/>
  <c r="CA186" i="7"/>
  <c r="CD186" i="7"/>
  <c r="CG186" i="7"/>
  <c r="CJ186" i="7"/>
  <c r="CM186" i="7"/>
  <c r="CP186" i="7"/>
  <c r="CS186" i="7"/>
  <c r="CU186" i="7"/>
  <c r="G191" i="7"/>
  <c r="J191" i="7"/>
  <c r="M191" i="7"/>
  <c r="S191" i="7"/>
  <c r="V191" i="7"/>
  <c r="Y191" i="7"/>
  <c r="AB191" i="7"/>
  <c r="AE191" i="7"/>
  <c r="AH191" i="7"/>
  <c r="AK191" i="7"/>
  <c r="AQ191" i="7"/>
  <c r="AT191" i="7"/>
  <c r="AW191" i="7"/>
  <c r="AZ191" i="7"/>
  <c r="BC191" i="7"/>
  <c r="BF191" i="7"/>
  <c r="BI191" i="7"/>
  <c r="BL191" i="7"/>
  <c r="BO191" i="7"/>
  <c r="BR191" i="7"/>
  <c r="BU191" i="7"/>
  <c r="BX191" i="7"/>
  <c r="CA191" i="7"/>
  <c r="CD191" i="7"/>
  <c r="CG191" i="7"/>
  <c r="CJ191" i="7"/>
  <c r="CM191" i="7"/>
  <c r="CP191" i="7"/>
  <c r="CS191" i="7"/>
  <c r="CU191" i="7"/>
  <c r="CU192" i="7"/>
  <c r="G8" i="7"/>
  <c r="J8" i="7"/>
  <c r="M8" i="7"/>
  <c r="P8" i="7"/>
  <c r="S8" i="7"/>
  <c r="V8" i="7"/>
  <c r="Y8" i="7"/>
  <c r="AB8" i="7"/>
  <c r="AE8" i="7"/>
  <c r="AH8" i="7"/>
  <c r="AK8" i="7"/>
  <c r="AN8" i="7"/>
  <c r="AQ8" i="7"/>
  <c r="AT8" i="7"/>
  <c r="AW8" i="7"/>
  <c r="AZ8" i="7"/>
  <c r="BC8" i="7"/>
  <c r="BF8" i="7"/>
  <c r="BI8" i="7"/>
  <c r="BL8" i="7"/>
  <c r="BO8" i="7"/>
  <c r="BR11" i="7"/>
  <c r="BU8" i="7"/>
  <c r="BX8" i="7"/>
  <c r="CA8" i="7"/>
  <c r="CD8" i="7"/>
  <c r="CG8" i="7"/>
  <c r="CJ8" i="7"/>
  <c r="CM8" i="7"/>
  <c r="CP8" i="7"/>
  <c r="CS8" i="7"/>
  <c r="CU8" i="7"/>
  <c r="G9" i="7"/>
  <c r="J9" i="7"/>
  <c r="M9" i="7"/>
  <c r="P9" i="7"/>
  <c r="S9" i="7"/>
  <c r="V9" i="7"/>
  <c r="Y9" i="7"/>
  <c r="AB9" i="7"/>
  <c r="AE9" i="7"/>
  <c r="AH9" i="7"/>
  <c r="AK9" i="7"/>
  <c r="AN9" i="7"/>
  <c r="AQ9" i="7"/>
  <c r="AT9" i="7"/>
  <c r="AW9" i="7"/>
  <c r="AZ9" i="7"/>
  <c r="BC9" i="7"/>
  <c r="BF9" i="7"/>
  <c r="BI9" i="7"/>
  <c r="BL9" i="7"/>
  <c r="BO9" i="7"/>
  <c r="BR9" i="7"/>
  <c r="BU9" i="7"/>
  <c r="BX9" i="7"/>
  <c r="CA9" i="7"/>
  <c r="CD9" i="7"/>
  <c r="CG9" i="7"/>
  <c r="CJ9" i="7"/>
  <c r="CM9" i="7"/>
  <c r="CP9" i="7"/>
  <c r="CS9" i="7"/>
  <c r="CU9" i="7"/>
  <c r="G10" i="7"/>
  <c r="J10" i="7"/>
  <c r="M10" i="7"/>
  <c r="P10" i="7"/>
  <c r="S10" i="7"/>
  <c r="V10" i="7"/>
  <c r="Y10" i="7"/>
  <c r="AB10" i="7"/>
  <c r="AE10" i="7"/>
  <c r="AH10" i="7"/>
  <c r="AK10" i="7"/>
  <c r="AN10" i="7"/>
  <c r="AQ10" i="7"/>
  <c r="AT10" i="7"/>
  <c r="AW10" i="7"/>
  <c r="AZ10" i="7"/>
  <c r="BC10" i="7"/>
  <c r="BF10" i="7"/>
  <c r="BI10" i="7"/>
  <c r="BL10" i="7"/>
  <c r="BO10" i="7"/>
  <c r="BR10" i="7"/>
  <c r="BU10" i="7"/>
  <c r="BX10" i="7"/>
  <c r="CA10" i="7"/>
  <c r="CD10" i="7"/>
  <c r="CG10" i="7"/>
  <c r="CJ10" i="7"/>
  <c r="CM10" i="7"/>
  <c r="CP10" i="7"/>
  <c r="CS10" i="7"/>
  <c r="CU10" i="7"/>
  <c r="G11" i="7"/>
  <c r="J11" i="7"/>
  <c r="M11" i="7"/>
  <c r="P11" i="7"/>
  <c r="S11" i="7"/>
  <c r="V11" i="7"/>
  <c r="Y11" i="7"/>
  <c r="AB11" i="7"/>
  <c r="AH11" i="7"/>
  <c r="AK11" i="7"/>
  <c r="AN11" i="7"/>
  <c r="AQ11" i="7"/>
  <c r="AT11" i="7"/>
  <c r="AW11" i="7"/>
  <c r="AZ11" i="7"/>
  <c r="BC11" i="7"/>
  <c r="BF11" i="7"/>
  <c r="BI11" i="7"/>
  <c r="BL11" i="7"/>
  <c r="BO11" i="7"/>
  <c r="BU11" i="7"/>
  <c r="BX11" i="7"/>
  <c r="CA11" i="7"/>
  <c r="CD11" i="7"/>
  <c r="CG11" i="7"/>
  <c r="CJ11" i="7"/>
  <c r="CM11" i="7"/>
  <c r="CP11" i="7"/>
  <c r="CS11" i="7"/>
  <c r="CU11" i="7"/>
  <c r="G13" i="7"/>
  <c r="J13" i="7"/>
  <c r="M13" i="7"/>
  <c r="P13" i="7"/>
  <c r="S13" i="7"/>
  <c r="V13" i="7"/>
  <c r="Y13" i="7"/>
  <c r="AB13" i="7"/>
  <c r="AH13" i="7"/>
  <c r="AK13" i="7"/>
  <c r="AN13" i="7"/>
  <c r="AQ13" i="7"/>
  <c r="AT13" i="7"/>
  <c r="AW13" i="7"/>
  <c r="AZ13" i="7"/>
  <c r="BC13" i="7"/>
  <c r="BF13" i="7"/>
  <c r="BI13" i="7"/>
  <c r="BL13" i="7"/>
  <c r="BO13" i="7"/>
  <c r="BR13" i="7"/>
  <c r="BU13" i="7"/>
  <c r="BX13" i="7"/>
  <c r="CA13" i="7"/>
  <c r="CD13" i="7"/>
  <c r="CG13" i="7"/>
  <c r="CJ13" i="7"/>
  <c r="CM13" i="7"/>
  <c r="CP13" i="7"/>
  <c r="CS13" i="7"/>
  <c r="CU13" i="7"/>
  <c r="G15" i="7"/>
  <c r="J15" i="7"/>
  <c r="M15" i="7"/>
  <c r="P15" i="7"/>
  <c r="S15" i="7"/>
  <c r="V15" i="7"/>
  <c r="Y15" i="7"/>
  <c r="AB15" i="7"/>
  <c r="AH15" i="7"/>
  <c r="AK15" i="7"/>
  <c r="AN15" i="7"/>
  <c r="AQ15" i="7"/>
  <c r="AW15" i="7"/>
  <c r="AZ15" i="7"/>
  <c r="BC15" i="7"/>
  <c r="BF15" i="7"/>
  <c r="BI15" i="7"/>
  <c r="BL15" i="7"/>
  <c r="BO15" i="7"/>
  <c r="BR15" i="7"/>
  <c r="BU15" i="7"/>
  <c r="BX15" i="7"/>
  <c r="CA15" i="7"/>
  <c r="CD15" i="7"/>
  <c r="CG15" i="7"/>
  <c r="CJ15" i="7"/>
  <c r="CM15" i="7"/>
  <c r="CP15" i="7"/>
  <c r="CS15" i="7"/>
  <c r="CU15" i="7"/>
  <c r="G16" i="7"/>
  <c r="J16" i="7"/>
  <c r="M16" i="7"/>
  <c r="P16" i="7"/>
  <c r="S16" i="7"/>
  <c r="V16" i="7"/>
  <c r="Y16" i="7"/>
  <c r="AB16" i="7"/>
  <c r="AH16" i="7"/>
  <c r="AK16" i="7"/>
  <c r="AN16" i="7"/>
  <c r="AQ16" i="7"/>
  <c r="AW16" i="7"/>
  <c r="AZ16" i="7"/>
  <c r="BC16" i="7"/>
  <c r="BF16" i="7"/>
  <c r="BI16" i="7"/>
  <c r="BL16" i="7"/>
  <c r="BO16" i="7"/>
  <c r="BR16" i="7"/>
  <c r="BU16" i="7"/>
  <c r="BX16" i="7"/>
  <c r="CA16" i="7"/>
  <c r="CD16" i="7"/>
  <c r="CG16" i="7"/>
  <c r="CJ16" i="7"/>
  <c r="CM16" i="7"/>
  <c r="CP16" i="7"/>
  <c r="CS16" i="7"/>
  <c r="CU16" i="7"/>
  <c r="G17" i="7"/>
  <c r="J17" i="7"/>
  <c r="M17" i="7"/>
  <c r="P17" i="7"/>
  <c r="S17" i="7"/>
  <c r="V17" i="7"/>
  <c r="Y17" i="7"/>
  <c r="AB17" i="7"/>
  <c r="AE17" i="7"/>
  <c r="AH17" i="7"/>
  <c r="AK17" i="7"/>
  <c r="AN17" i="7"/>
  <c r="AQ17" i="7"/>
  <c r="AT17" i="7"/>
  <c r="AW17" i="7"/>
  <c r="AZ17" i="7"/>
  <c r="BC17" i="7"/>
  <c r="BF17" i="7"/>
  <c r="BI17" i="7"/>
  <c r="BL17" i="7"/>
  <c r="BO17" i="7"/>
  <c r="BR17" i="7"/>
  <c r="BU17" i="7"/>
  <c r="BX17" i="7"/>
  <c r="CA17" i="7"/>
  <c r="CD17" i="7"/>
  <c r="CG17" i="7"/>
  <c r="CJ17" i="7"/>
  <c r="CM17" i="7"/>
  <c r="CP17" i="7"/>
  <c r="CS17" i="7"/>
  <c r="CU17" i="7"/>
  <c r="G18" i="7"/>
  <c r="J18" i="7"/>
  <c r="M18" i="7"/>
  <c r="P18" i="7"/>
  <c r="S18" i="7"/>
  <c r="V18" i="7"/>
  <c r="Y18" i="7"/>
  <c r="AB18" i="7"/>
  <c r="AE18" i="7"/>
  <c r="AH18" i="7"/>
  <c r="AK18" i="7"/>
  <c r="AN18" i="7"/>
  <c r="AQ18" i="7"/>
  <c r="AT18" i="7"/>
  <c r="AW18" i="7"/>
  <c r="AZ18" i="7"/>
  <c r="BC18" i="7"/>
  <c r="BF18" i="7"/>
  <c r="BI18" i="7"/>
  <c r="BL18" i="7"/>
  <c r="BO18" i="7"/>
  <c r="BR18" i="7"/>
  <c r="BU18" i="7"/>
  <c r="BX18" i="7"/>
  <c r="CA18" i="7"/>
  <c r="CD18" i="7"/>
  <c r="CG18" i="7"/>
  <c r="CJ18" i="7"/>
  <c r="CM18" i="7"/>
  <c r="CP18" i="7"/>
  <c r="CS18" i="7"/>
  <c r="CU18" i="7"/>
  <c r="G20" i="7"/>
  <c r="J20" i="7"/>
  <c r="M20" i="7"/>
  <c r="P20" i="7"/>
  <c r="S20" i="7"/>
  <c r="V20" i="7"/>
  <c r="Y20" i="7"/>
  <c r="AB20" i="7"/>
  <c r="AE20" i="7"/>
  <c r="AH20" i="7"/>
  <c r="AK20" i="7"/>
  <c r="AN20" i="7"/>
  <c r="AQ20" i="7"/>
  <c r="AT20" i="7"/>
  <c r="AW20" i="7"/>
  <c r="AZ20" i="7"/>
  <c r="BC20" i="7"/>
  <c r="BF20" i="7"/>
  <c r="BI20" i="7"/>
  <c r="BL20" i="7"/>
  <c r="BO20" i="7"/>
  <c r="BR20" i="7"/>
  <c r="BU20" i="7"/>
  <c r="BX20" i="7"/>
  <c r="CA20" i="7"/>
  <c r="CG20" i="7"/>
  <c r="CJ20" i="7"/>
  <c r="CM20" i="7"/>
  <c r="CP20" i="7"/>
  <c r="CS20" i="7"/>
  <c r="CU20" i="7"/>
  <c r="G21" i="7"/>
  <c r="J21" i="7"/>
  <c r="M21" i="7"/>
  <c r="P21" i="7"/>
  <c r="S21" i="7"/>
  <c r="V21" i="7"/>
  <c r="Y21" i="7"/>
  <c r="AB21" i="7"/>
  <c r="AE21" i="7"/>
  <c r="AH21" i="7"/>
  <c r="AK21" i="7"/>
  <c r="AN21" i="7"/>
  <c r="AQ21" i="7"/>
  <c r="AT21" i="7"/>
  <c r="AW21" i="7"/>
  <c r="AZ21" i="7"/>
  <c r="BC21" i="7"/>
  <c r="BF21" i="7"/>
  <c r="BI21" i="7"/>
  <c r="BL21" i="7"/>
  <c r="BO21" i="7"/>
  <c r="BR21" i="7"/>
  <c r="BU21" i="7"/>
  <c r="BX21" i="7"/>
  <c r="CA21" i="7"/>
  <c r="CD21" i="7"/>
  <c r="CG21" i="7"/>
  <c r="CJ21" i="7"/>
  <c r="CM21" i="7"/>
  <c r="CP21" i="7"/>
  <c r="CS21" i="7"/>
  <c r="CU21" i="7"/>
  <c r="G23" i="7"/>
  <c r="J23" i="7"/>
  <c r="M23" i="7"/>
  <c r="P23" i="7"/>
  <c r="S23" i="7"/>
  <c r="V23" i="7"/>
  <c r="Y23" i="7"/>
  <c r="AB23" i="7"/>
  <c r="AE23" i="7"/>
  <c r="AH23" i="7"/>
  <c r="AK23" i="7"/>
  <c r="AN23" i="7"/>
  <c r="AQ23" i="7"/>
  <c r="AT23" i="7"/>
  <c r="AW23" i="7"/>
  <c r="AZ23" i="7"/>
  <c r="BC23" i="7"/>
  <c r="BF23" i="7"/>
  <c r="BI23" i="7"/>
  <c r="BL23" i="7"/>
  <c r="BO23" i="7"/>
  <c r="BR23" i="7"/>
  <c r="BU23" i="7"/>
  <c r="BX23" i="7"/>
  <c r="CA23" i="7"/>
  <c r="CD23" i="7"/>
  <c r="CG23" i="7"/>
  <c r="CJ23" i="7"/>
  <c r="CM23" i="7"/>
  <c r="CP23" i="7"/>
  <c r="CS23" i="7"/>
  <c r="CU23" i="7"/>
  <c r="G24" i="7"/>
  <c r="J24" i="7"/>
  <c r="M24" i="7"/>
  <c r="P24" i="7"/>
  <c r="S24" i="7"/>
  <c r="V24" i="7"/>
  <c r="Y24" i="7"/>
  <c r="AB24" i="7"/>
  <c r="AE24" i="7"/>
  <c r="AH24" i="7"/>
  <c r="AK24" i="7"/>
  <c r="AN24" i="7"/>
  <c r="AQ24" i="7"/>
  <c r="AT24" i="7"/>
  <c r="AW24" i="7"/>
  <c r="AZ24" i="7"/>
  <c r="BC24" i="7"/>
  <c r="BF24" i="7"/>
  <c r="BI24" i="7"/>
  <c r="BL24" i="7"/>
  <c r="BO24" i="7"/>
  <c r="BR24" i="7"/>
  <c r="BU24" i="7"/>
  <c r="BX24" i="7"/>
  <c r="CA24" i="7"/>
  <c r="CD24" i="7"/>
  <c r="CG24" i="7"/>
  <c r="CJ24" i="7"/>
  <c r="CM24" i="7"/>
  <c r="CP24" i="7"/>
  <c r="CS24" i="7"/>
  <c r="CU24" i="7"/>
  <c r="G25" i="7"/>
  <c r="J25" i="7"/>
  <c r="M25" i="7"/>
  <c r="P25" i="7"/>
  <c r="S25" i="7"/>
  <c r="V25" i="7"/>
  <c r="Y25" i="7"/>
  <c r="AB25" i="7"/>
  <c r="AE25" i="7"/>
  <c r="AH25" i="7"/>
  <c r="AK25" i="7"/>
  <c r="AN25" i="7"/>
  <c r="AQ25" i="7"/>
  <c r="AT25" i="7"/>
  <c r="AW25" i="7"/>
  <c r="AZ25" i="7"/>
  <c r="BC25" i="7"/>
  <c r="BF25" i="7"/>
  <c r="BI25" i="7"/>
  <c r="BL25" i="7"/>
  <c r="BO25" i="7"/>
  <c r="BR25" i="7"/>
  <c r="BU25" i="7"/>
  <c r="BX25" i="7"/>
  <c r="CA25" i="7"/>
  <c r="CD25" i="7"/>
  <c r="CG25" i="7"/>
  <c r="CJ25" i="7"/>
  <c r="CM25" i="7"/>
  <c r="CP25" i="7"/>
  <c r="CS25" i="7"/>
  <c r="CU25" i="7"/>
  <c r="G26" i="7"/>
  <c r="J26" i="7"/>
  <c r="M26" i="7"/>
  <c r="P26" i="7"/>
  <c r="S26" i="7"/>
  <c r="V26" i="7"/>
  <c r="Y26" i="7"/>
  <c r="AB26" i="7"/>
  <c r="AE26" i="7"/>
  <c r="AH26" i="7"/>
  <c r="AK26" i="7"/>
  <c r="AN26" i="7"/>
  <c r="AQ26" i="7"/>
  <c r="AT26" i="7"/>
  <c r="AW26" i="7"/>
  <c r="AZ26" i="7"/>
  <c r="BC26" i="7"/>
  <c r="BF26" i="7"/>
  <c r="BI26" i="7"/>
  <c r="BL26" i="7"/>
  <c r="BO26" i="7"/>
  <c r="BR26" i="7"/>
  <c r="BU26" i="7"/>
  <c r="BX26" i="7"/>
  <c r="CA26" i="7"/>
  <c r="CD26" i="7"/>
  <c r="CG26" i="7"/>
  <c r="CJ26" i="7"/>
  <c r="CM26" i="7"/>
  <c r="CP26" i="7"/>
  <c r="CS26" i="7"/>
  <c r="CU26" i="7"/>
  <c r="G28" i="7"/>
  <c r="J28" i="7"/>
  <c r="M28" i="7"/>
  <c r="P28" i="7"/>
  <c r="S28" i="7"/>
  <c r="V28" i="7"/>
  <c r="Y28" i="7"/>
  <c r="AB28" i="7"/>
  <c r="AE28" i="7"/>
  <c r="AH28" i="7"/>
  <c r="AK28" i="7"/>
  <c r="AN28" i="7"/>
  <c r="AQ28" i="7"/>
  <c r="AT28" i="7"/>
  <c r="AW28" i="7"/>
  <c r="AZ28" i="7"/>
  <c r="BC28" i="7"/>
  <c r="BF28" i="7"/>
  <c r="BI28" i="7"/>
  <c r="BL28" i="7"/>
  <c r="BO28" i="7"/>
  <c r="BR28" i="7"/>
  <c r="BU28" i="7"/>
  <c r="BX28" i="7"/>
  <c r="CA28" i="7"/>
  <c r="CD28" i="7"/>
  <c r="CG28" i="7"/>
  <c r="CJ28" i="7"/>
  <c r="CM28" i="7"/>
  <c r="CP28" i="7"/>
  <c r="CS28" i="7"/>
  <c r="CU28" i="7"/>
  <c r="G29" i="7"/>
  <c r="J29" i="7"/>
  <c r="M29" i="7"/>
  <c r="P29" i="7"/>
  <c r="S29" i="7"/>
  <c r="V29" i="7"/>
  <c r="Y29" i="7"/>
  <c r="AB29" i="7"/>
  <c r="AE29" i="7"/>
  <c r="AH29" i="7"/>
  <c r="AK29" i="7"/>
  <c r="AN29" i="7"/>
  <c r="AQ29" i="7"/>
  <c r="AT29" i="7"/>
  <c r="AW29" i="7"/>
  <c r="AZ29" i="7"/>
  <c r="BC29" i="7"/>
  <c r="BF29" i="7"/>
  <c r="BI29" i="7"/>
  <c r="BL29" i="7"/>
  <c r="BO29" i="7"/>
  <c r="BR29" i="7"/>
  <c r="BU29" i="7"/>
  <c r="BX29" i="7"/>
  <c r="CA29" i="7"/>
  <c r="CD29" i="7"/>
  <c r="CG29" i="7"/>
  <c r="CJ29" i="7"/>
  <c r="CM29" i="7"/>
  <c r="CP29" i="7"/>
  <c r="CS29" i="7"/>
  <c r="CU29" i="7"/>
  <c r="G30" i="7"/>
  <c r="J30" i="7"/>
  <c r="M30" i="7"/>
  <c r="P30" i="7"/>
  <c r="S30" i="7"/>
  <c r="V30" i="7"/>
  <c r="Y30" i="7"/>
  <c r="AB30" i="7"/>
  <c r="AE30" i="7"/>
  <c r="AH30" i="7"/>
  <c r="AK30" i="7"/>
  <c r="AN30" i="7"/>
  <c r="AQ30" i="7"/>
  <c r="AT30" i="7"/>
  <c r="AW30" i="7"/>
  <c r="AZ30" i="7"/>
  <c r="BC30" i="7"/>
  <c r="BF30" i="7"/>
  <c r="BI30" i="7"/>
  <c r="BL30" i="7"/>
  <c r="BO30" i="7"/>
  <c r="BR30" i="7"/>
  <c r="BU30" i="7"/>
  <c r="BX30" i="7"/>
  <c r="CA30" i="7"/>
  <c r="CD30" i="7"/>
  <c r="CG30" i="7"/>
  <c r="CJ30" i="7"/>
  <c r="CM30" i="7"/>
  <c r="CP30" i="7"/>
  <c r="CS30" i="7"/>
  <c r="CU30" i="7"/>
  <c r="G32" i="7"/>
  <c r="J32" i="7"/>
  <c r="M32" i="7"/>
  <c r="P32" i="7"/>
  <c r="S32" i="7"/>
  <c r="V32" i="7"/>
  <c r="Y32" i="7"/>
  <c r="AB32" i="7"/>
  <c r="AE32" i="7"/>
  <c r="AH32" i="7"/>
  <c r="AK32" i="7"/>
  <c r="AN32" i="7"/>
  <c r="AQ32" i="7"/>
  <c r="AT32" i="7"/>
  <c r="AW32" i="7"/>
  <c r="AZ32" i="7"/>
  <c r="BC32" i="7"/>
  <c r="BF32" i="7"/>
  <c r="BI32" i="7"/>
  <c r="BL32" i="7"/>
  <c r="BO32" i="7"/>
  <c r="BR32" i="7"/>
  <c r="BU32" i="7"/>
  <c r="BX32" i="7"/>
  <c r="CA32" i="7"/>
  <c r="CD32" i="7"/>
  <c r="CG32" i="7"/>
  <c r="CJ32" i="7"/>
  <c r="CM32" i="7"/>
  <c r="CP32" i="7"/>
  <c r="CS32" i="7"/>
  <c r="CU32" i="7"/>
  <c r="G33" i="7"/>
  <c r="J33" i="7"/>
  <c r="M33" i="7"/>
  <c r="P33" i="7"/>
  <c r="S33" i="7"/>
  <c r="V33" i="7"/>
  <c r="Y33" i="7"/>
  <c r="AB33" i="7"/>
  <c r="AE33" i="7"/>
  <c r="AH33" i="7"/>
  <c r="AK33" i="7"/>
  <c r="AN33" i="7"/>
  <c r="AQ33" i="7"/>
  <c r="AT33" i="7"/>
  <c r="AW33" i="7"/>
  <c r="AZ33" i="7"/>
  <c r="BC33" i="7"/>
  <c r="BF33" i="7"/>
  <c r="BI33" i="7"/>
  <c r="BL33" i="7"/>
  <c r="BO33" i="7"/>
  <c r="BR33" i="7"/>
  <c r="BU33" i="7"/>
  <c r="BX33" i="7"/>
  <c r="CA33" i="7"/>
  <c r="CD33" i="7"/>
  <c r="CG33" i="7"/>
  <c r="CJ33" i="7"/>
  <c r="CM33" i="7"/>
  <c r="CP33" i="7"/>
  <c r="CS33" i="7"/>
  <c r="CU33" i="7"/>
  <c r="G34" i="7"/>
  <c r="J34" i="7"/>
  <c r="M34" i="7"/>
  <c r="P34" i="7"/>
  <c r="S34" i="7"/>
  <c r="V34" i="7"/>
  <c r="Y34" i="7"/>
  <c r="AB34" i="7"/>
  <c r="AE34" i="7"/>
  <c r="AH34" i="7"/>
  <c r="AK34" i="7"/>
  <c r="AN34" i="7"/>
  <c r="AQ34" i="7"/>
  <c r="AT34" i="7"/>
  <c r="AW34" i="7"/>
  <c r="AZ34" i="7"/>
  <c r="BC34" i="7"/>
  <c r="BF34" i="7"/>
  <c r="BI34" i="7"/>
  <c r="BL34" i="7"/>
  <c r="BO34" i="7"/>
  <c r="BR34" i="7"/>
  <c r="BU34" i="7"/>
  <c r="BX34" i="7"/>
  <c r="CA34" i="7"/>
  <c r="CD34" i="7"/>
  <c r="CG34" i="7"/>
  <c r="CJ34" i="7"/>
  <c r="CM34" i="7"/>
  <c r="CP34" i="7"/>
  <c r="CS34" i="7"/>
  <c r="CU34" i="7"/>
  <c r="G35" i="7"/>
  <c r="J35" i="7"/>
  <c r="M35" i="7"/>
  <c r="P35" i="7"/>
  <c r="S35" i="7"/>
  <c r="V35" i="7"/>
  <c r="Y35" i="7"/>
  <c r="AB35" i="7"/>
  <c r="AE35" i="7"/>
  <c r="AH35" i="7"/>
  <c r="AK35" i="7"/>
  <c r="AN35" i="7"/>
  <c r="AQ35" i="7"/>
  <c r="AT35" i="7"/>
  <c r="AW35" i="7"/>
  <c r="AZ35" i="7"/>
  <c r="BC35" i="7"/>
  <c r="BF35" i="7"/>
  <c r="BI35" i="7"/>
  <c r="BL35" i="7"/>
  <c r="BO35" i="7"/>
  <c r="BR35" i="7"/>
  <c r="BU35" i="7"/>
  <c r="BX35" i="7"/>
  <c r="CA35" i="7"/>
  <c r="CD35" i="7"/>
  <c r="CG35" i="7"/>
  <c r="CJ35" i="7"/>
  <c r="CM35" i="7"/>
  <c r="CP35" i="7"/>
  <c r="CS35" i="7"/>
  <c r="CU35" i="7"/>
  <c r="G36" i="7"/>
  <c r="J36" i="7"/>
  <c r="M36" i="7"/>
  <c r="P36" i="7"/>
  <c r="S36" i="7"/>
  <c r="V36" i="7"/>
  <c r="Y36" i="7"/>
  <c r="AB36" i="7"/>
  <c r="AE36" i="7"/>
  <c r="AH36" i="7"/>
  <c r="AK36" i="7"/>
  <c r="AN36" i="7"/>
  <c r="AQ36" i="7"/>
  <c r="AT36" i="7"/>
  <c r="AW36" i="7"/>
  <c r="AZ36" i="7"/>
  <c r="BC36" i="7"/>
  <c r="BF36" i="7"/>
  <c r="BI36" i="7"/>
  <c r="BL36" i="7"/>
  <c r="BO36" i="7"/>
  <c r="BR36" i="7"/>
  <c r="BU36" i="7"/>
  <c r="BX36" i="7"/>
  <c r="CA36" i="7"/>
  <c r="CD36" i="7"/>
  <c r="CG36" i="7"/>
  <c r="CJ36" i="7"/>
  <c r="CM36" i="7"/>
  <c r="CP36" i="7"/>
  <c r="CS36" i="7"/>
  <c r="CU36" i="7"/>
  <c r="G38" i="7"/>
  <c r="J38" i="7"/>
  <c r="M38" i="7"/>
  <c r="P38" i="7"/>
  <c r="S38" i="7"/>
  <c r="V38" i="7"/>
  <c r="Y38" i="7"/>
  <c r="AB38" i="7"/>
  <c r="AE38" i="7"/>
  <c r="AH38" i="7"/>
  <c r="AK38" i="7"/>
  <c r="AN38" i="7"/>
  <c r="AQ38" i="7"/>
  <c r="AT38" i="7"/>
  <c r="AW38" i="7"/>
  <c r="AZ38" i="7"/>
  <c r="BC38" i="7"/>
  <c r="BF38" i="7"/>
  <c r="BI38" i="7"/>
  <c r="BL38" i="7"/>
  <c r="BO38" i="7"/>
  <c r="BR38" i="7"/>
  <c r="BU38" i="7"/>
  <c r="BX38" i="7"/>
  <c r="CA38" i="7"/>
  <c r="CD38" i="7"/>
  <c r="CG38" i="7"/>
  <c r="CJ38" i="7"/>
  <c r="CM38" i="7"/>
  <c r="CP38" i="7"/>
  <c r="CS38" i="7"/>
  <c r="CU38" i="7"/>
  <c r="G39" i="7"/>
  <c r="J39" i="7"/>
  <c r="M39" i="7"/>
  <c r="P39" i="7"/>
  <c r="S39" i="7"/>
  <c r="V39" i="7"/>
  <c r="Y39" i="7"/>
  <c r="AB39" i="7"/>
  <c r="AE39" i="7"/>
  <c r="AH39" i="7"/>
  <c r="AK39" i="7"/>
  <c r="AN39" i="7"/>
  <c r="AQ39" i="7"/>
  <c r="AT39" i="7"/>
  <c r="AW39" i="7"/>
  <c r="AZ39" i="7"/>
  <c r="BC39" i="7"/>
  <c r="BF39" i="7"/>
  <c r="BI39" i="7"/>
  <c r="BL39" i="7"/>
  <c r="BO39" i="7"/>
  <c r="BR39" i="7"/>
  <c r="BU39" i="7"/>
  <c r="BX39" i="7"/>
  <c r="CA39" i="7"/>
  <c r="CD39" i="7"/>
  <c r="CG39" i="7"/>
  <c r="CJ39" i="7"/>
  <c r="CM39" i="7"/>
  <c r="CP39" i="7"/>
  <c r="CS39" i="7"/>
  <c r="CU39" i="7"/>
  <c r="G40" i="7"/>
  <c r="J40" i="7"/>
  <c r="M40" i="7"/>
  <c r="P40" i="7"/>
  <c r="S40" i="7"/>
  <c r="V40" i="7"/>
  <c r="Y40" i="7"/>
  <c r="AB40" i="7"/>
  <c r="AE40" i="7"/>
  <c r="AH40" i="7"/>
  <c r="AK40" i="7"/>
  <c r="AN40" i="7"/>
  <c r="AQ40" i="7"/>
  <c r="AT40" i="7"/>
  <c r="AW40" i="7"/>
  <c r="AZ40" i="7"/>
  <c r="BC40" i="7"/>
  <c r="BF40" i="7"/>
  <c r="BI40" i="7"/>
  <c r="BL40" i="7"/>
  <c r="BO40" i="7"/>
  <c r="BR40" i="7"/>
  <c r="BU40" i="7"/>
  <c r="BX40" i="7"/>
  <c r="CA40" i="7"/>
  <c r="CD40" i="7"/>
  <c r="CG40" i="7"/>
  <c r="CJ40" i="7"/>
  <c r="CM40" i="7"/>
  <c r="CP40" i="7"/>
  <c r="CS40" i="7"/>
  <c r="CU40" i="7"/>
  <c r="G41" i="7"/>
  <c r="J41" i="7"/>
  <c r="M41" i="7"/>
  <c r="P41" i="7"/>
  <c r="S41" i="7"/>
  <c r="V41" i="7"/>
  <c r="Y41" i="7"/>
  <c r="AB41" i="7"/>
  <c r="AE41" i="7"/>
  <c r="AH41" i="7"/>
  <c r="AK41" i="7"/>
  <c r="AN41" i="7"/>
  <c r="AQ41" i="7"/>
  <c r="AT41" i="7"/>
  <c r="AW41" i="7"/>
  <c r="AZ41" i="7"/>
  <c r="BC41" i="7"/>
  <c r="BF41" i="7"/>
  <c r="BI41" i="7"/>
  <c r="BL41" i="7"/>
  <c r="BO41" i="7"/>
  <c r="BR41" i="7"/>
  <c r="BU41" i="7"/>
  <c r="BX41" i="7"/>
  <c r="CA41" i="7"/>
  <c r="CD41" i="7"/>
  <c r="CG41" i="7"/>
  <c r="CJ41" i="7"/>
  <c r="CM41" i="7"/>
  <c r="CP41" i="7"/>
  <c r="CS41" i="7"/>
  <c r="CU41" i="7"/>
  <c r="G42" i="7"/>
  <c r="J42" i="7"/>
  <c r="M42" i="7"/>
  <c r="P42" i="7"/>
  <c r="S42" i="7"/>
  <c r="V42" i="7"/>
  <c r="Y42" i="7"/>
  <c r="AB42" i="7"/>
  <c r="AE42" i="7"/>
  <c r="AH42" i="7"/>
  <c r="AK42" i="7"/>
  <c r="AN42" i="7"/>
  <c r="AQ42" i="7"/>
  <c r="AT42" i="7"/>
  <c r="AW42" i="7"/>
  <c r="AZ42" i="7"/>
  <c r="BC42" i="7"/>
  <c r="BF42" i="7"/>
  <c r="BI42" i="7"/>
  <c r="BL42" i="7"/>
  <c r="BO42" i="7"/>
  <c r="BR42" i="7"/>
  <c r="BU42" i="7"/>
  <c r="BX42" i="7"/>
  <c r="CA42" i="7"/>
  <c r="CD42" i="7"/>
  <c r="CG42" i="7"/>
  <c r="CJ42" i="7"/>
  <c r="CM42" i="7"/>
  <c r="CP42" i="7"/>
  <c r="CS42" i="7"/>
  <c r="CU42" i="7"/>
  <c r="G44" i="7"/>
  <c r="J44" i="7"/>
  <c r="M44" i="7"/>
  <c r="P44" i="7"/>
  <c r="S44" i="7"/>
  <c r="V44" i="7"/>
  <c r="Y44" i="7"/>
  <c r="AB44" i="7"/>
  <c r="AE44" i="7"/>
  <c r="AH44" i="7"/>
  <c r="AK44" i="7"/>
  <c r="AN44" i="7"/>
  <c r="AQ44" i="7"/>
  <c r="AT44" i="7"/>
  <c r="AW44" i="7"/>
  <c r="AZ44" i="7"/>
  <c r="BC44" i="7"/>
  <c r="BF44" i="7"/>
  <c r="BI44" i="7"/>
  <c r="BL44" i="7"/>
  <c r="BO44" i="7"/>
  <c r="BR44" i="7"/>
  <c r="BU44" i="7"/>
  <c r="BX44" i="7"/>
  <c r="CA44" i="7"/>
  <c r="CD44" i="7"/>
  <c r="CG44" i="7"/>
  <c r="CJ44" i="7"/>
  <c r="CM44" i="7"/>
  <c r="CP44" i="7"/>
  <c r="CS44" i="7"/>
  <c r="CU44" i="7"/>
  <c r="G45" i="7"/>
  <c r="J45" i="7"/>
  <c r="M45" i="7"/>
  <c r="P45" i="7"/>
  <c r="S45" i="7"/>
  <c r="V45" i="7"/>
  <c r="Y45" i="7"/>
  <c r="AB45" i="7"/>
  <c r="AE45" i="7"/>
  <c r="AH45" i="7"/>
  <c r="AK45" i="7"/>
  <c r="AN45" i="7"/>
  <c r="AQ45" i="7"/>
  <c r="AT45" i="7"/>
  <c r="AW45" i="7"/>
  <c r="AZ45" i="7"/>
  <c r="BC45" i="7"/>
  <c r="BF45" i="7"/>
  <c r="BI45" i="7"/>
  <c r="BL45" i="7"/>
  <c r="BO45" i="7"/>
  <c r="BR45" i="7"/>
  <c r="BU45" i="7"/>
  <c r="BX45" i="7"/>
  <c r="CA45" i="7"/>
  <c r="CD45" i="7"/>
  <c r="CG45" i="7"/>
  <c r="CJ45" i="7"/>
  <c r="CM45" i="7"/>
  <c r="CP45" i="7"/>
  <c r="CS45" i="7"/>
  <c r="CU45" i="7"/>
  <c r="G46" i="7"/>
  <c r="J46" i="7"/>
  <c r="M46" i="7"/>
  <c r="P46" i="7"/>
  <c r="S46" i="7"/>
  <c r="V46" i="7"/>
  <c r="Y46" i="7"/>
  <c r="AB46" i="7"/>
  <c r="AE46" i="7"/>
  <c r="AH46" i="7"/>
  <c r="AK46" i="7"/>
  <c r="AN46" i="7"/>
  <c r="AQ46" i="7"/>
  <c r="AT46" i="7"/>
  <c r="AW46" i="7"/>
  <c r="AZ46" i="7"/>
  <c r="BC46" i="7"/>
  <c r="BF46" i="7"/>
  <c r="BI46" i="7"/>
  <c r="BL46" i="7"/>
  <c r="BO46" i="7"/>
  <c r="BR46" i="7"/>
  <c r="BU46" i="7"/>
  <c r="BX46" i="7"/>
  <c r="CA46" i="7"/>
  <c r="CD46" i="7"/>
  <c r="CG46" i="7"/>
  <c r="CJ46" i="7"/>
  <c r="CM46" i="7"/>
  <c r="CP46" i="7"/>
  <c r="CS46" i="7"/>
  <c r="CU46" i="7"/>
  <c r="G47" i="7"/>
  <c r="J47" i="7"/>
  <c r="M47" i="7"/>
  <c r="P47" i="7"/>
  <c r="S47" i="7"/>
  <c r="V47" i="7"/>
  <c r="Y47" i="7"/>
  <c r="AB47" i="7"/>
  <c r="AE47" i="7"/>
  <c r="AH47" i="7"/>
  <c r="AK47" i="7"/>
  <c r="AN47" i="7"/>
  <c r="AQ47" i="7"/>
  <c r="AT47" i="7"/>
  <c r="AW47" i="7"/>
  <c r="AZ47" i="7"/>
  <c r="BC47" i="7"/>
  <c r="BF47" i="7"/>
  <c r="BI47" i="7"/>
  <c r="BL47" i="7"/>
  <c r="BO47" i="7"/>
  <c r="BR47" i="7"/>
  <c r="BU47" i="7"/>
  <c r="BX47" i="7"/>
  <c r="CA47" i="7"/>
  <c r="CD47" i="7"/>
  <c r="CG47" i="7"/>
  <c r="CJ47" i="7"/>
  <c r="CM47" i="7"/>
  <c r="CP47" i="7"/>
  <c r="CS47" i="7"/>
  <c r="CU47" i="7"/>
  <c r="G48" i="7"/>
  <c r="J48" i="7"/>
  <c r="M48" i="7"/>
  <c r="P48" i="7"/>
  <c r="S48" i="7"/>
  <c r="V48" i="7"/>
  <c r="Y48" i="7"/>
  <c r="AB48" i="7"/>
  <c r="AE48" i="7"/>
  <c r="AH48" i="7"/>
  <c r="AK48" i="7"/>
  <c r="AN48" i="7"/>
  <c r="AQ48" i="7"/>
  <c r="AT48" i="7"/>
  <c r="AW48" i="7"/>
  <c r="AZ48" i="7"/>
  <c r="BC48" i="7"/>
  <c r="BF48" i="7"/>
  <c r="BI48" i="7"/>
  <c r="BL48" i="7"/>
  <c r="BO48" i="7"/>
  <c r="BR48" i="7"/>
  <c r="BU48" i="7"/>
  <c r="BX48" i="7"/>
  <c r="CA48" i="7"/>
  <c r="CD48" i="7"/>
  <c r="CG48" i="7"/>
  <c r="CJ48" i="7"/>
  <c r="CM48" i="7"/>
  <c r="CP48" i="7"/>
  <c r="CS48" i="7"/>
  <c r="CU48" i="7"/>
  <c r="G49" i="7"/>
  <c r="J49" i="7"/>
  <c r="M49" i="7"/>
  <c r="P49" i="7"/>
  <c r="S49" i="7"/>
  <c r="V49" i="7"/>
  <c r="Y49" i="7"/>
  <c r="AB49" i="7"/>
  <c r="AE49" i="7"/>
  <c r="AH49" i="7"/>
  <c r="AK49" i="7"/>
  <c r="AN49" i="7"/>
  <c r="AQ49" i="7"/>
  <c r="AT49" i="7"/>
  <c r="AW49" i="7"/>
  <c r="AZ49" i="7"/>
  <c r="BF49" i="7"/>
  <c r="BI49" i="7"/>
  <c r="BL49" i="7"/>
  <c r="BO49" i="7"/>
  <c r="BR49" i="7"/>
  <c r="BU49" i="7"/>
  <c r="BX49" i="7"/>
  <c r="CA49" i="7"/>
  <c r="CD49" i="7"/>
  <c r="CG49" i="7"/>
  <c r="CJ49" i="7"/>
  <c r="CM49" i="7"/>
  <c r="CP49" i="7"/>
  <c r="CS49" i="7"/>
  <c r="CU49" i="7"/>
  <c r="G50" i="7"/>
  <c r="J50" i="7"/>
  <c r="M50" i="7"/>
  <c r="P50" i="7"/>
  <c r="S50" i="7"/>
  <c r="V50" i="7"/>
  <c r="Y50" i="7"/>
  <c r="AB50" i="7"/>
  <c r="AE50" i="7"/>
  <c r="AH50" i="7"/>
  <c r="AK50" i="7"/>
  <c r="AN50" i="7"/>
  <c r="AQ50" i="7"/>
  <c r="AT50" i="7"/>
  <c r="AW50" i="7"/>
  <c r="AZ50" i="7"/>
  <c r="BC50" i="7"/>
  <c r="BF50" i="7"/>
  <c r="BI50" i="7"/>
  <c r="BL50" i="7"/>
  <c r="BO50" i="7"/>
  <c r="BR50" i="7"/>
  <c r="BU50" i="7"/>
  <c r="BX50" i="7"/>
  <c r="CA50" i="7"/>
  <c r="CD50" i="7"/>
  <c r="CG50" i="7"/>
  <c r="CJ50" i="7"/>
  <c r="CM50" i="7"/>
  <c r="CP50" i="7"/>
  <c r="CS50" i="7"/>
  <c r="CU50" i="7"/>
  <c r="G51" i="7"/>
  <c r="J51" i="7"/>
  <c r="M51" i="7"/>
  <c r="P51" i="7"/>
  <c r="S51" i="7"/>
  <c r="V51" i="7"/>
  <c r="Y51" i="7"/>
  <c r="AB51" i="7"/>
  <c r="AE51" i="7"/>
  <c r="AH51" i="7"/>
  <c r="AK51" i="7"/>
  <c r="AN51" i="7"/>
  <c r="AQ51" i="7"/>
  <c r="AT51" i="7"/>
  <c r="AW51" i="7"/>
  <c r="AZ51" i="7"/>
  <c r="BC51" i="7"/>
  <c r="BF51" i="7"/>
  <c r="BI51" i="7"/>
  <c r="BL51" i="7"/>
  <c r="BO51" i="7"/>
  <c r="BR51" i="7"/>
  <c r="BU51" i="7"/>
  <c r="BX51" i="7"/>
  <c r="CA51" i="7"/>
  <c r="CD51" i="7"/>
  <c r="CG51" i="7"/>
  <c r="CJ51" i="7"/>
  <c r="CM51" i="7"/>
  <c r="CP51" i="7"/>
  <c r="CS51" i="7"/>
  <c r="CU51" i="7"/>
  <c r="G52" i="7"/>
  <c r="J52" i="7"/>
  <c r="M52" i="7"/>
  <c r="P52" i="7"/>
  <c r="S52" i="7"/>
  <c r="V52" i="7"/>
  <c r="Y52" i="7"/>
  <c r="AB52" i="7"/>
  <c r="AE52" i="7"/>
  <c r="AH52" i="7"/>
  <c r="AK52" i="7"/>
  <c r="AN52" i="7"/>
  <c r="AQ52" i="7"/>
  <c r="AT52" i="7"/>
  <c r="AW52" i="7"/>
  <c r="AZ52" i="7"/>
  <c r="BC52" i="7"/>
  <c r="BF52" i="7"/>
  <c r="BI52" i="7"/>
  <c r="BL52" i="7"/>
  <c r="BO52" i="7"/>
  <c r="BR52" i="7"/>
  <c r="BU52" i="7"/>
  <c r="BX52" i="7"/>
  <c r="CA52" i="7"/>
  <c r="CD52" i="7"/>
  <c r="CG52" i="7"/>
  <c r="CJ52" i="7"/>
  <c r="CM52" i="7"/>
  <c r="CP52" i="7"/>
  <c r="CS52" i="7"/>
  <c r="CU52" i="7"/>
  <c r="G53" i="7"/>
  <c r="J53" i="7"/>
  <c r="M53" i="7"/>
  <c r="P53" i="7"/>
  <c r="S53" i="7"/>
  <c r="V53" i="7"/>
  <c r="Y53" i="7"/>
  <c r="AB53" i="7"/>
  <c r="AE53" i="7"/>
  <c r="AH53" i="7"/>
  <c r="AK53" i="7"/>
  <c r="AN53" i="7"/>
  <c r="AQ53" i="7"/>
  <c r="AT53" i="7"/>
  <c r="AW53" i="7"/>
  <c r="AZ53" i="7"/>
  <c r="BC53" i="7"/>
  <c r="BF53" i="7"/>
  <c r="BI53" i="7"/>
  <c r="BL53" i="7"/>
  <c r="BO53" i="7"/>
  <c r="BR53" i="7"/>
  <c r="BU53" i="7"/>
  <c r="BX53" i="7"/>
  <c r="CA53" i="7"/>
  <c r="CD53" i="7"/>
  <c r="CG53" i="7"/>
  <c r="CJ53" i="7"/>
  <c r="CM53" i="7"/>
  <c r="CP53" i="7"/>
  <c r="CS53" i="7"/>
  <c r="CU53" i="7"/>
  <c r="G54" i="7"/>
  <c r="J54" i="7"/>
  <c r="M54" i="7"/>
  <c r="P54" i="7"/>
  <c r="S54" i="7"/>
  <c r="V54" i="7"/>
  <c r="Y54" i="7"/>
  <c r="AB54" i="7"/>
  <c r="AE54" i="7"/>
  <c r="AH54" i="7"/>
  <c r="AK54" i="7"/>
  <c r="AN54" i="7"/>
  <c r="AQ54" i="7"/>
  <c r="AT54" i="7"/>
  <c r="AW54" i="7"/>
  <c r="AZ54" i="7"/>
  <c r="BC54" i="7"/>
  <c r="BF54" i="7"/>
  <c r="BI54" i="7"/>
  <c r="BL54" i="7"/>
  <c r="BO54" i="7"/>
  <c r="BR54" i="7"/>
  <c r="BU54" i="7"/>
  <c r="BX54" i="7"/>
  <c r="CA54" i="7"/>
  <c r="CD54" i="7"/>
  <c r="CG54" i="7"/>
  <c r="CJ54" i="7"/>
  <c r="CM54" i="7"/>
  <c r="CP54" i="7"/>
  <c r="CS54" i="7"/>
  <c r="CU54" i="7"/>
  <c r="G55" i="7"/>
  <c r="J55" i="7"/>
  <c r="M55" i="7"/>
  <c r="P55" i="7"/>
  <c r="S55" i="7"/>
  <c r="V55" i="7"/>
  <c r="Y55" i="7"/>
  <c r="AB55" i="7"/>
  <c r="AE55" i="7"/>
  <c r="AH55" i="7"/>
  <c r="AK55" i="7"/>
  <c r="AN55" i="7"/>
  <c r="AQ55" i="7"/>
  <c r="AT55" i="7"/>
  <c r="AW55" i="7"/>
  <c r="AZ55" i="7"/>
  <c r="BC55" i="7"/>
  <c r="BF55" i="7"/>
  <c r="BI55" i="7"/>
  <c r="BL55" i="7"/>
  <c r="BO55" i="7"/>
  <c r="BR55" i="7"/>
  <c r="BU55" i="7"/>
  <c r="BX55" i="7"/>
  <c r="CA55" i="7"/>
  <c r="CD55" i="7"/>
  <c r="CG55" i="7"/>
  <c r="CJ55" i="7"/>
  <c r="CM55" i="7"/>
  <c r="CP55" i="7"/>
  <c r="CS55" i="7"/>
  <c r="CU55" i="7"/>
  <c r="G56" i="7"/>
  <c r="J56" i="7"/>
  <c r="M56" i="7"/>
  <c r="P56" i="7"/>
  <c r="S56" i="7"/>
  <c r="V56" i="7"/>
  <c r="Y56" i="7"/>
  <c r="AB56" i="7"/>
  <c r="AE56" i="7"/>
  <c r="AH56" i="7"/>
  <c r="AK56" i="7"/>
  <c r="AN56" i="7"/>
  <c r="AQ56" i="7"/>
  <c r="AT56" i="7"/>
  <c r="AW56" i="7"/>
  <c r="AZ56" i="7"/>
  <c r="BC56" i="7"/>
  <c r="BF56" i="7"/>
  <c r="BI56" i="7"/>
  <c r="BL56" i="7"/>
  <c r="BO56" i="7"/>
  <c r="BR56" i="7"/>
  <c r="BU56" i="7"/>
  <c r="BX56" i="7"/>
  <c r="CA56" i="7"/>
  <c r="CG56" i="7"/>
  <c r="CJ56" i="7"/>
  <c r="CM56" i="7"/>
  <c r="CP56" i="7"/>
  <c r="CS56" i="7"/>
  <c r="CU56" i="7"/>
  <c r="G57" i="7"/>
  <c r="J57" i="7"/>
  <c r="M57" i="7"/>
  <c r="P57" i="7"/>
  <c r="S57" i="7"/>
  <c r="V57" i="7"/>
  <c r="Y57" i="7"/>
  <c r="AB57" i="7"/>
  <c r="AE57" i="7"/>
  <c r="AH57" i="7"/>
  <c r="AK57" i="7"/>
  <c r="AN57" i="7"/>
  <c r="AQ57" i="7"/>
  <c r="AT57" i="7"/>
  <c r="AW57" i="7"/>
  <c r="AZ57" i="7"/>
  <c r="BC57" i="7"/>
  <c r="BF57" i="7"/>
  <c r="BI57" i="7"/>
  <c r="BL57" i="7"/>
  <c r="BO57" i="7"/>
  <c r="BR57" i="7"/>
  <c r="BU57" i="7"/>
  <c r="BX57" i="7"/>
  <c r="CA57" i="7"/>
  <c r="CG57" i="7"/>
  <c r="CJ57" i="7"/>
  <c r="CM57" i="7"/>
  <c r="CP57" i="7"/>
  <c r="CS57" i="7"/>
  <c r="CU57" i="7"/>
  <c r="G58" i="7"/>
  <c r="J58" i="7"/>
  <c r="M58" i="7"/>
  <c r="P58" i="7"/>
  <c r="S58" i="7"/>
  <c r="V58" i="7"/>
  <c r="Y58" i="7"/>
  <c r="AB58" i="7"/>
  <c r="AE58" i="7"/>
  <c r="AH58" i="7"/>
  <c r="AK58" i="7"/>
  <c r="AN58" i="7"/>
  <c r="AQ58" i="7"/>
  <c r="AT58" i="7"/>
  <c r="AW58" i="7"/>
  <c r="AZ58" i="7"/>
  <c r="BC58" i="7"/>
  <c r="BF58" i="7"/>
  <c r="BI58" i="7"/>
  <c r="BL58" i="7"/>
  <c r="BO58" i="7"/>
  <c r="BR58" i="7"/>
  <c r="BU58" i="7"/>
  <c r="BX58" i="7"/>
  <c r="CA58" i="7"/>
  <c r="CG58" i="7"/>
  <c r="CJ58" i="7"/>
  <c r="CM58" i="7"/>
  <c r="CP58" i="7"/>
  <c r="CS58" i="7"/>
  <c r="CU58" i="7"/>
  <c r="G60" i="7"/>
  <c r="J60" i="7"/>
  <c r="M60" i="7"/>
  <c r="P60" i="7"/>
  <c r="S60" i="7"/>
  <c r="Y60" i="7"/>
  <c r="AB60" i="7"/>
  <c r="AE60" i="7"/>
  <c r="AH60" i="7"/>
  <c r="AK60" i="7"/>
  <c r="AN60" i="7"/>
  <c r="AQ60" i="7"/>
  <c r="AT60" i="7"/>
  <c r="AW60" i="7"/>
  <c r="BC60" i="7"/>
  <c r="BF60" i="7"/>
  <c r="BI60" i="7"/>
  <c r="BL60" i="7"/>
  <c r="BO60" i="7"/>
  <c r="BR60" i="7"/>
  <c r="BU60" i="7"/>
  <c r="BX60" i="7"/>
  <c r="CA60" i="7"/>
  <c r="CG60" i="7"/>
  <c r="CJ60" i="7"/>
  <c r="CM60" i="7"/>
  <c r="CP60" i="7"/>
  <c r="CS60" i="7"/>
  <c r="CU60" i="7"/>
  <c r="G61" i="7"/>
  <c r="J61" i="7"/>
  <c r="M61" i="7"/>
  <c r="P61" i="7"/>
  <c r="S61" i="7"/>
  <c r="Y61" i="7"/>
  <c r="AB61" i="7"/>
  <c r="AE61" i="7"/>
  <c r="AH61" i="7"/>
  <c r="AK61" i="7"/>
  <c r="AN61" i="7"/>
  <c r="AQ61" i="7"/>
  <c r="AT61" i="7"/>
  <c r="AW61" i="7"/>
  <c r="BC61" i="7"/>
  <c r="BF61" i="7"/>
  <c r="BI61" i="7"/>
  <c r="BL61" i="7"/>
  <c r="BO61" i="7"/>
  <c r="BR61" i="7"/>
  <c r="BU61" i="7"/>
  <c r="BX61" i="7"/>
  <c r="CA61" i="7"/>
  <c r="CG61" i="7"/>
  <c r="CJ61" i="7"/>
  <c r="CM61" i="7"/>
  <c r="CP61" i="7"/>
  <c r="CS61" i="7"/>
  <c r="CU61" i="7"/>
  <c r="G62" i="7"/>
  <c r="J62" i="7"/>
  <c r="M62" i="7"/>
  <c r="P62" i="7"/>
  <c r="S62" i="7"/>
  <c r="Y62" i="7"/>
  <c r="AB62" i="7"/>
  <c r="AE62" i="7"/>
  <c r="AH62" i="7"/>
  <c r="AK62" i="7"/>
  <c r="AN62" i="7"/>
  <c r="AQ62" i="7"/>
  <c r="AT62" i="7"/>
  <c r="AW62" i="7"/>
  <c r="AZ62" i="7"/>
  <c r="BC62" i="7"/>
  <c r="BF62" i="7"/>
  <c r="BI62" i="7"/>
  <c r="BL62" i="7"/>
  <c r="BO62" i="7"/>
  <c r="BR62" i="7"/>
  <c r="BU62" i="7"/>
  <c r="BX62" i="7"/>
  <c r="CA62" i="7"/>
  <c r="CG62" i="7"/>
  <c r="CJ62" i="7"/>
  <c r="CM62" i="7"/>
  <c r="CP62" i="7"/>
  <c r="CS62" i="7"/>
  <c r="CU62" i="7"/>
  <c r="G63" i="7"/>
  <c r="J63" i="7"/>
  <c r="M63" i="7"/>
  <c r="P63" i="7"/>
  <c r="S63" i="7"/>
  <c r="V63" i="7"/>
  <c r="Y63" i="7"/>
  <c r="AB63" i="7"/>
  <c r="AE63" i="7"/>
  <c r="AH63" i="7"/>
  <c r="AK63" i="7"/>
  <c r="AN63" i="7"/>
  <c r="AQ63" i="7"/>
  <c r="AT63" i="7"/>
  <c r="AW63" i="7"/>
  <c r="AZ63" i="7"/>
  <c r="BC63" i="7"/>
  <c r="BF63" i="7"/>
  <c r="BI63" i="7"/>
  <c r="BL63" i="7"/>
  <c r="BO63" i="7"/>
  <c r="BR63" i="7"/>
  <c r="BU63" i="7"/>
  <c r="BX63" i="7"/>
  <c r="CA63" i="7"/>
  <c r="CG63" i="7"/>
  <c r="CJ63" i="7"/>
  <c r="CM63" i="7"/>
  <c r="CP63" i="7"/>
  <c r="CS63" i="7"/>
  <c r="CU63" i="7"/>
  <c r="G64" i="7"/>
  <c r="J64" i="7"/>
  <c r="M64" i="7"/>
  <c r="P64" i="7"/>
  <c r="S64" i="7"/>
  <c r="V64" i="7"/>
  <c r="Y64" i="7"/>
  <c r="AB64" i="7"/>
  <c r="AE64" i="7"/>
  <c r="AH64" i="7"/>
  <c r="AK64" i="7"/>
  <c r="AN64" i="7"/>
  <c r="AQ64" i="7"/>
  <c r="AT64" i="7"/>
  <c r="AW64" i="7"/>
  <c r="AZ64" i="7"/>
  <c r="BC64" i="7"/>
  <c r="BF64" i="7"/>
  <c r="BI64" i="7"/>
  <c r="BL64" i="7"/>
  <c r="BO64" i="7"/>
  <c r="BR64" i="7"/>
  <c r="BU64" i="7"/>
  <c r="BX64" i="7"/>
  <c r="CA64" i="7"/>
  <c r="CG64" i="7"/>
  <c r="CJ64" i="7"/>
  <c r="CM64" i="7"/>
  <c r="CP64" i="7"/>
  <c r="CS64" i="7"/>
  <c r="CU64" i="7"/>
  <c r="G65" i="7"/>
  <c r="J65" i="7"/>
  <c r="M65" i="7"/>
  <c r="P65" i="7"/>
  <c r="S65" i="7"/>
  <c r="V65" i="7"/>
  <c r="Y65" i="7"/>
  <c r="AB65" i="7"/>
  <c r="AE65" i="7"/>
  <c r="AH65" i="7"/>
  <c r="AK65" i="7"/>
  <c r="AN65" i="7"/>
  <c r="AQ65" i="7"/>
  <c r="AT65" i="7"/>
  <c r="AW65" i="7"/>
  <c r="AZ65" i="7"/>
  <c r="BC65" i="7"/>
  <c r="BF65" i="7"/>
  <c r="BI65" i="7"/>
  <c r="BL65" i="7"/>
  <c r="BO65" i="7"/>
  <c r="BR65" i="7"/>
  <c r="BU65" i="7"/>
  <c r="BX65" i="7"/>
  <c r="CA65" i="7"/>
  <c r="CD65" i="7"/>
  <c r="CG65" i="7"/>
  <c r="CJ65" i="7"/>
  <c r="CM65" i="7"/>
  <c r="CP65" i="7"/>
  <c r="CS65" i="7"/>
  <c r="CU65" i="7"/>
  <c r="G66" i="7"/>
  <c r="J66" i="7"/>
  <c r="M66" i="7"/>
  <c r="P66" i="7"/>
  <c r="S66" i="7"/>
  <c r="V66" i="7"/>
  <c r="Y66" i="7"/>
  <c r="AB66" i="7"/>
  <c r="AE66" i="7"/>
  <c r="AH66" i="7"/>
  <c r="AK66" i="7"/>
  <c r="AN66" i="7"/>
  <c r="AQ66" i="7"/>
  <c r="AT66" i="7"/>
  <c r="AW66" i="7"/>
  <c r="AZ66" i="7"/>
  <c r="BC66" i="7"/>
  <c r="BF66" i="7"/>
  <c r="BI66" i="7"/>
  <c r="BL66" i="7"/>
  <c r="BO66" i="7"/>
  <c r="BR66" i="7"/>
  <c r="BU66" i="7"/>
  <c r="BX66" i="7"/>
  <c r="CA66" i="7"/>
  <c r="CD66" i="7"/>
  <c r="CG66" i="7"/>
  <c r="CJ66" i="7"/>
  <c r="CM66" i="7"/>
  <c r="CP66" i="7"/>
  <c r="CS66" i="7"/>
  <c r="CU66" i="7"/>
  <c r="G67" i="7"/>
  <c r="J67" i="7"/>
  <c r="M67" i="7"/>
  <c r="P67" i="7"/>
  <c r="S67" i="7"/>
  <c r="V67" i="7"/>
  <c r="Y67" i="7"/>
  <c r="AB67" i="7"/>
  <c r="AE67" i="7"/>
  <c r="AH67" i="7"/>
  <c r="AK67" i="7"/>
  <c r="AN67" i="7"/>
  <c r="AQ67" i="7"/>
  <c r="AT67" i="7"/>
  <c r="AW67" i="7"/>
  <c r="AZ67" i="7"/>
  <c r="BC67" i="7"/>
  <c r="BF67" i="7"/>
  <c r="BI67" i="7"/>
  <c r="BL67" i="7"/>
  <c r="BO67" i="7"/>
  <c r="BR67" i="7"/>
  <c r="BU67" i="7"/>
  <c r="BX67" i="7"/>
  <c r="CA67" i="7"/>
  <c r="CD67" i="7"/>
  <c r="CG67" i="7"/>
  <c r="CJ67" i="7"/>
  <c r="CM67" i="7"/>
  <c r="CP67" i="7"/>
  <c r="CS67" i="7"/>
  <c r="CU67" i="7"/>
  <c r="G68" i="7"/>
  <c r="J68" i="7"/>
  <c r="M68" i="7"/>
  <c r="P68" i="7"/>
  <c r="S68" i="7"/>
  <c r="V68" i="7"/>
  <c r="Y68" i="7"/>
  <c r="AB68" i="7"/>
  <c r="AE68" i="7"/>
  <c r="AH68" i="7"/>
  <c r="AK68" i="7"/>
  <c r="AN68" i="7"/>
  <c r="AQ68" i="7"/>
  <c r="AT68" i="7"/>
  <c r="AW68" i="7"/>
  <c r="AZ68" i="7"/>
  <c r="BC68" i="7"/>
  <c r="BF68" i="7"/>
  <c r="BI68" i="7"/>
  <c r="BL68" i="7"/>
  <c r="BO68" i="7"/>
  <c r="BR68" i="7"/>
  <c r="BU68" i="7"/>
  <c r="BX68" i="7"/>
  <c r="CA68" i="7"/>
  <c r="CD68" i="7"/>
  <c r="CG68" i="7"/>
  <c r="CJ68" i="7"/>
  <c r="CM68" i="7"/>
  <c r="CP68" i="7"/>
  <c r="CS68" i="7"/>
  <c r="CU68" i="7"/>
  <c r="G69" i="7"/>
  <c r="J69" i="7"/>
  <c r="M69" i="7"/>
  <c r="P69" i="7"/>
  <c r="S69" i="7"/>
  <c r="V69" i="7"/>
  <c r="Y69" i="7"/>
  <c r="AB69" i="7"/>
  <c r="AE69" i="7"/>
  <c r="AH69" i="7"/>
  <c r="AK69" i="7"/>
  <c r="AN69" i="7"/>
  <c r="AQ69" i="7"/>
  <c r="AT69" i="7"/>
  <c r="AW69" i="7"/>
  <c r="AZ69" i="7"/>
  <c r="BC69" i="7"/>
  <c r="BF69" i="7"/>
  <c r="BI69" i="7"/>
  <c r="BL69" i="7"/>
  <c r="BO69" i="7"/>
  <c r="BR69" i="7"/>
  <c r="BU69" i="7"/>
  <c r="BX69" i="7"/>
  <c r="CA69" i="7"/>
  <c r="CD69" i="7"/>
  <c r="CG69" i="7"/>
  <c r="CJ69" i="7"/>
  <c r="CM69" i="7"/>
  <c r="CP69" i="7"/>
  <c r="CS69" i="7"/>
  <c r="CU69" i="7"/>
  <c r="G71" i="7"/>
  <c r="J71" i="7"/>
  <c r="M71" i="7"/>
  <c r="P71" i="7"/>
  <c r="S71" i="7"/>
  <c r="V71" i="7"/>
  <c r="Y71" i="7"/>
  <c r="AB71" i="7"/>
  <c r="AE71" i="7"/>
  <c r="AH71" i="7"/>
  <c r="AK71" i="7"/>
  <c r="AN71" i="7"/>
  <c r="AQ71" i="7"/>
  <c r="AT71" i="7"/>
  <c r="AW71" i="7"/>
  <c r="AZ71" i="7"/>
  <c r="BC71" i="7"/>
  <c r="BF71" i="7"/>
  <c r="BI71" i="7"/>
  <c r="BL71" i="7"/>
  <c r="BO71" i="7"/>
  <c r="BR71" i="7"/>
  <c r="BU71" i="7"/>
  <c r="BX71" i="7"/>
  <c r="CA71" i="7"/>
  <c r="CD71" i="7"/>
  <c r="CG71" i="7"/>
  <c r="CJ71" i="7"/>
  <c r="CM71" i="7"/>
  <c r="CP71" i="7"/>
  <c r="CS71" i="7"/>
  <c r="CU71" i="7"/>
  <c r="G72" i="7"/>
  <c r="J72" i="7"/>
  <c r="M72" i="7"/>
  <c r="P72" i="7"/>
  <c r="S72" i="7"/>
  <c r="V72" i="7"/>
  <c r="Y72" i="7"/>
  <c r="AB72" i="7"/>
  <c r="AE72" i="7"/>
  <c r="AH72" i="7"/>
  <c r="AK72" i="7"/>
  <c r="AN72" i="7"/>
  <c r="AQ72" i="7"/>
  <c r="AT72" i="7"/>
  <c r="AW72" i="7"/>
  <c r="AZ72" i="7"/>
  <c r="BC72" i="7"/>
  <c r="BF72" i="7"/>
  <c r="BI72" i="7"/>
  <c r="BL72" i="7"/>
  <c r="BO72" i="7"/>
  <c r="BR72" i="7"/>
  <c r="BU72" i="7"/>
  <c r="BX72" i="7"/>
  <c r="CA72" i="7"/>
  <c r="CD72" i="7"/>
  <c r="CG72" i="7"/>
  <c r="CJ72" i="7"/>
  <c r="CM72" i="7"/>
  <c r="CP72" i="7"/>
  <c r="CS72" i="7"/>
  <c r="CU72" i="7"/>
  <c r="G73" i="7"/>
  <c r="J73" i="7"/>
  <c r="M73" i="7"/>
  <c r="P73" i="7"/>
  <c r="S73" i="7"/>
  <c r="V73" i="7"/>
  <c r="Y73" i="7"/>
  <c r="AB73" i="7"/>
  <c r="AE73" i="7"/>
  <c r="AH73" i="7"/>
  <c r="AK73" i="7"/>
  <c r="AN73" i="7"/>
  <c r="AQ73" i="7"/>
  <c r="AT73" i="7"/>
  <c r="AW73" i="7"/>
  <c r="AZ73" i="7"/>
  <c r="BC73" i="7"/>
  <c r="BF73" i="7"/>
  <c r="BI73" i="7"/>
  <c r="BL73" i="7"/>
  <c r="BO73" i="7"/>
  <c r="BR73" i="7"/>
  <c r="BU73" i="7"/>
  <c r="BX73" i="7"/>
  <c r="CA73" i="7"/>
  <c r="CD73" i="7"/>
  <c r="CG73" i="7"/>
  <c r="CJ73" i="7"/>
  <c r="CM73" i="7"/>
  <c r="CP73" i="7"/>
  <c r="CS73" i="7"/>
  <c r="CU73" i="7"/>
  <c r="G74" i="7"/>
  <c r="J74" i="7"/>
  <c r="M74" i="7"/>
  <c r="P74" i="7"/>
  <c r="S74" i="7"/>
  <c r="V74" i="7"/>
  <c r="Y74" i="7"/>
  <c r="AB74" i="7"/>
  <c r="AE74" i="7"/>
  <c r="AH74" i="7"/>
  <c r="AK74" i="7"/>
  <c r="AN74" i="7"/>
  <c r="AQ74" i="7"/>
  <c r="AT74" i="7"/>
  <c r="AW74" i="7"/>
  <c r="AZ74" i="7"/>
  <c r="BC74" i="7"/>
  <c r="BF74" i="7"/>
  <c r="BI74" i="7"/>
  <c r="BL74" i="7"/>
  <c r="BO74" i="7"/>
  <c r="BR74" i="7"/>
  <c r="BU74" i="7"/>
  <c r="BX74" i="7"/>
  <c r="CA74" i="7"/>
  <c r="CD74" i="7"/>
  <c r="CG74" i="7"/>
  <c r="CJ74" i="7"/>
  <c r="CM74" i="7"/>
  <c r="CP74" i="7"/>
  <c r="CS74" i="7"/>
  <c r="CU74" i="7"/>
  <c r="G75" i="7"/>
  <c r="J75" i="7"/>
  <c r="M75" i="7"/>
  <c r="P75" i="7"/>
  <c r="S75" i="7"/>
  <c r="V75" i="7"/>
  <c r="Y75" i="7"/>
  <c r="AB75" i="7"/>
  <c r="AE75" i="7"/>
  <c r="AH75" i="7"/>
  <c r="AK75" i="7"/>
  <c r="AN75" i="7"/>
  <c r="AQ75" i="7"/>
  <c r="AT75" i="7"/>
  <c r="AW75" i="7"/>
  <c r="AZ75" i="7"/>
  <c r="BC75" i="7"/>
  <c r="BF75" i="7"/>
  <c r="BI75" i="7"/>
  <c r="BL75" i="7"/>
  <c r="BO75" i="7"/>
  <c r="BR75" i="7"/>
  <c r="BU75" i="7"/>
  <c r="BX75" i="7"/>
  <c r="CA75" i="7"/>
  <c r="CD75" i="7"/>
  <c r="CG75" i="7"/>
  <c r="CJ75" i="7"/>
  <c r="CM75" i="7"/>
  <c r="CP75" i="7"/>
  <c r="CS75" i="7"/>
  <c r="CU75" i="7"/>
  <c r="G76" i="7"/>
  <c r="J76" i="7"/>
  <c r="M76" i="7"/>
  <c r="P76" i="7"/>
  <c r="S76" i="7"/>
  <c r="V76" i="7"/>
  <c r="Y76" i="7"/>
  <c r="AB76" i="7"/>
  <c r="AE76" i="7"/>
  <c r="AH76" i="7"/>
  <c r="AK76" i="7"/>
  <c r="AN76" i="7"/>
  <c r="AQ76" i="7"/>
  <c r="AT76" i="7"/>
  <c r="AW76" i="7"/>
  <c r="AZ76" i="7"/>
  <c r="BC76" i="7"/>
  <c r="BF76" i="7"/>
  <c r="BI76" i="7"/>
  <c r="BL76" i="7"/>
  <c r="BO76" i="7"/>
  <c r="BR76" i="7"/>
  <c r="BU76" i="7"/>
  <c r="BX76" i="7"/>
  <c r="CA76" i="7"/>
  <c r="CD76" i="7"/>
  <c r="CG76" i="7"/>
  <c r="CJ76" i="7"/>
  <c r="CM76" i="7"/>
  <c r="CP76" i="7"/>
  <c r="CS76" i="7"/>
  <c r="CU76" i="7"/>
  <c r="G77" i="7"/>
  <c r="J77" i="7"/>
  <c r="M77" i="7"/>
  <c r="P77" i="7"/>
  <c r="S77" i="7"/>
  <c r="V77" i="7"/>
  <c r="Y77" i="7"/>
  <c r="AB77" i="7"/>
  <c r="AE77" i="7"/>
  <c r="AH77" i="7"/>
  <c r="AK77" i="7"/>
  <c r="AN77" i="7"/>
  <c r="AQ77" i="7"/>
  <c r="AT77" i="7"/>
  <c r="AW77" i="7"/>
  <c r="AZ77" i="7"/>
  <c r="BC77" i="7"/>
  <c r="BF77" i="7"/>
  <c r="BI77" i="7"/>
  <c r="BL77" i="7"/>
  <c r="BO77" i="7"/>
  <c r="BR77" i="7"/>
  <c r="BU77" i="7"/>
  <c r="BX77" i="7"/>
  <c r="CA77" i="7"/>
  <c r="CD77" i="7"/>
  <c r="CG77" i="7"/>
  <c r="CJ77" i="7"/>
  <c r="CM77" i="7"/>
  <c r="CP77" i="7"/>
  <c r="CS77" i="7"/>
  <c r="CU77" i="7"/>
  <c r="G78" i="7"/>
  <c r="J78" i="7"/>
  <c r="M78" i="7"/>
  <c r="P78" i="7"/>
  <c r="S78" i="7"/>
  <c r="V78" i="7"/>
  <c r="Y78" i="7"/>
  <c r="AB78" i="7"/>
  <c r="AE78" i="7"/>
  <c r="AH78" i="7"/>
  <c r="AK78" i="7"/>
  <c r="AN78" i="7"/>
  <c r="AQ78" i="7"/>
  <c r="AT78" i="7"/>
  <c r="AW78" i="7"/>
  <c r="AZ78" i="7"/>
  <c r="BC78" i="7"/>
  <c r="BF78" i="7"/>
  <c r="BI78" i="7"/>
  <c r="BL78" i="7"/>
  <c r="BO78" i="7"/>
  <c r="BR78" i="7"/>
  <c r="BU78" i="7"/>
  <c r="BX78" i="7"/>
  <c r="CA78" i="7"/>
  <c r="CD78" i="7"/>
  <c r="CG78" i="7"/>
  <c r="CJ78" i="7"/>
  <c r="CM78" i="7"/>
  <c r="CP78" i="7"/>
  <c r="CS78" i="7"/>
  <c r="CU78" i="7"/>
  <c r="G79" i="7"/>
  <c r="J79" i="7"/>
  <c r="M79" i="7"/>
  <c r="P79" i="7"/>
  <c r="S79" i="7"/>
  <c r="V79" i="7"/>
  <c r="Y79" i="7"/>
  <c r="AB79" i="7"/>
  <c r="AE79" i="7"/>
  <c r="AH79" i="7"/>
  <c r="AK79" i="7"/>
  <c r="AN79" i="7"/>
  <c r="AQ79" i="7"/>
  <c r="AT79" i="7"/>
  <c r="AW79" i="7"/>
  <c r="AZ79" i="7"/>
  <c r="BC79" i="7"/>
  <c r="BF79" i="7"/>
  <c r="BI79" i="7"/>
  <c r="BL79" i="7"/>
  <c r="BO79" i="7"/>
  <c r="BR79" i="7"/>
  <c r="BU79" i="7"/>
  <c r="BX79" i="7"/>
  <c r="CA79" i="7"/>
  <c r="CD79" i="7"/>
  <c r="CG79" i="7"/>
  <c r="CJ79" i="7"/>
  <c r="CM79" i="7"/>
  <c r="CP79" i="7"/>
  <c r="CS79" i="7"/>
  <c r="CU79" i="7"/>
  <c r="G80" i="7"/>
  <c r="J80" i="7"/>
  <c r="M80" i="7"/>
  <c r="P80" i="7"/>
  <c r="S80" i="7"/>
  <c r="V80" i="7"/>
  <c r="Y80" i="7"/>
  <c r="AB80" i="7"/>
  <c r="AE80" i="7"/>
  <c r="AH80" i="7"/>
  <c r="AK80" i="7"/>
  <c r="AN80" i="7"/>
  <c r="AQ80" i="7"/>
  <c r="AT80" i="7"/>
  <c r="AW80" i="7"/>
  <c r="AZ80" i="7"/>
  <c r="BC80" i="7"/>
  <c r="BF80" i="7"/>
  <c r="BI80" i="7"/>
  <c r="BL80" i="7"/>
  <c r="BO80" i="7"/>
  <c r="BR80" i="7"/>
  <c r="BU80" i="7"/>
  <c r="BX80" i="7"/>
  <c r="CA80" i="7"/>
  <c r="CD80" i="7"/>
  <c r="CG80" i="7"/>
  <c r="CJ80" i="7"/>
  <c r="CM80" i="7"/>
  <c r="CP80" i="7"/>
  <c r="CS80" i="7"/>
  <c r="CU80" i="7"/>
  <c r="G81" i="7"/>
  <c r="J81" i="7"/>
  <c r="M81" i="7"/>
  <c r="P81" i="7"/>
  <c r="S81" i="7"/>
  <c r="V81" i="7"/>
  <c r="Y81" i="7"/>
  <c r="AB81" i="7"/>
  <c r="AE81" i="7"/>
  <c r="AH81" i="7"/>
  <c r="AK81" i="7"/>
  <c r="AN81" i="7"/>
  <c r="AQ81" i="7"/>
  <c r="AT81" i="7"/>
  <c r="AW81" i="7"/>
  <c r="AZ81" i="7"/>
  <c r="BC81" i="7"/>
  <c r="BF81" i="7"/>
  <c r="BI81" i="7"/>
  <c r="BL81" i="7"/>
  <c r="BO81" i="7"/>
  <c r="BR81" i="7"/>
  <c r="BU81" i="7"/>
  <c r="BX81" i="7"/>
  <c r="CA81" i="7"/>
  <c r="CD81" i="7"/>
  <c r="CG81" i="7"/>
  <c r="CJ81" i="7"/>
  <c r="CM81" i="7"/>
  <c r="CP81" i="7"/>
  <c r="CS81" i="7"/>
  <c r="CU81" i="7"/>
  <c r="G82" i="7"/>
  <c r="J82" i="7"/>
  <c r="M82" i="7"/>
  <c r="P82" i="7"/>
  <c r="S82" i="7"/>
  <c r="V82" i="7"/>
  <c r="Y82" i="7"/>
  <c r="AB82" i="7"/>
  <c r="AE82" i="7"/>
  <c r="AH82" i="7"/>
  <c r="AK82" i="7"/>
  <c r="AN82" i="7"/>
  <c r="AQ82" i="7"/>
  <c r="AT82" i="7"/>
  <c r="AW82" i="7"/>
  <c r="AZ82" i="7"/>
  <c r="BC82" i="7"/>
  <c r="BF82" i="7"/>
  <c r="BI82" i="7"/>
  <c r="BL82" i="7"/>
  <c r="BO82" i="7"/>
  <c r="BR82" i="7"/>
  <c r="BU82" i="7"/>
  <c r="BX82" i="7"/>
  <c r="CA82" i="7"/>
  <c r="CD82" i="7"/>
  <c r="CG82" i="7"/>
  <c r="CJ82" i="7"/>
  <c r="CM82" i="7"/>
  <c r="CP82" i="7"/>
  <c r="CS82" i="7"/>
  <c r="CU82" i="7"/>
  <c r="G83" i="7"/>
  <c r="J83" i="7"/>
  <c r="M83" i="7"/>
  <c r="P83" i="7"/>
  <c r="S83" i="7"/>
  <c r="V83" i="7"/>
  <c r="Y83" i="7"/>
  <c r="AB83" i="7"/>
  <c r="AE83" i="7"/>
  <c r="AH83" i="7"/>
  <c r="AK83" i="7"/>
  <c r="AN83" i="7"/>
  <c r="AQ83" i="7"/>
  <c r="AT83" i="7"/>
  <c r="AW83" i="7"/>
  <c r="AZ83" i="7"/>
  <c r="BC83" i="7"/>
  <c r="BF83" i="7"/>
  <c r="BI83" i="7"/>
  <c r="BL83" i="7"/>
  <c r="BO83" i="7"/>
  <c r="BR83" i="7"/>
  <c r="BU83" i="7"/>
  <c r="BX83" i="7"/>
  <c r="CA83" i="7"/>
  <c r="CD83" i="7"/>
  <c r="CG83" i="7"/>
  <c r="CJ83" i="7"/>
  <c r="CM83" i="7"/>
  <c r="CP83" i="7"/>
  <c r="CS83" i="7"/>
  <c r="CU83" i="7"/>
  <c r="G84" i="7"/>
  <c r="J84" i="7"/>
  <c r="M84" i="7"/>
  <c r="P84" i="7"/>
  <c r="S84" i="7"/>
  <c r="V84" i="7"/>
  <c r="Y84" i="7"/>
  <c r="AB84" i="7"/>
  <c r="AE84" i="7"/>
  <c r="AH84" i="7"/>
  <c r="AK84" i="7"/>
  <c r="AN84" i="7"/>
  <c r="AQ84" i="7"/>
  <c r="AT84" i="7"/>
  <c r="AW84" i="7"/>
  <c r="AZ84" i="7"/>
  <c r="BC84" i="7"/>
  <c r="BF84" i="7"/>
  <c r="BI84" i="7"/>
  <c r="BL84" i="7"/>
  <c r="BO84" i="7"/>
  <c r="BR84" i="7"/>
  <c r="BU84" i="7"/>
  <c r="BX84" i="7"/>
  <c r="CA84" i="7"/>
  <c r="CD84" i="7"/>
  <c r="CG84" i="7"/>
  <c r="CJ84" i="7"/>
  <c r="CM84" i="7"/>
  <c r="CP84" i="7"/>
  <c r="CS84" i="7"/>
  <c r="CU84" i="7"/>
  <c r="G86" i="7"/>
  <c r="J86" i="7"/>
  <c r="M86" i="7"/>
  <c r="P86" i="7"/>
  <c r="S86" i="7"/>
  <c r="V86" i="7"/>
  <c r="Y86" i="7"/>
  <c r="AB86" i="7"/>
  <c r="AE86" i="7"/>
  <c r="AH86" i="7"/>
  <c r="AK86" i="7"/>
  <c r="AN86" i="7"/>
  <c r="AQ86" i="7"/>
  <c r="AT86" i="7"/>
  <c r="AW86" i="7"/>
  <c r="AZ86" i="7"/>
  <c r="BC86" i="7"/>
  <c r="BF86" i="7"/>
  <c r="BI86" i="7"/>
  <c r="BL86" i="7"/>
  <c r="BO86" i="7"/>
  <c r="BR86" i="7"/>
  <c r="BU86" i="7"/>
  <c r="BX86" i="7"/>
  <c r="CA86" i="7"/>
  <c r="CD86" i="7"/>
  <c r="CG86" i="7"/>
  <c r="CJ86" i="7"/>
  <c r="CM86" i="7"/>
  <c r="CP86" i="7"/>
  <c r="CS86" i="7"/>
  <c r="CU86" i="7"/>
  <c r="G87" i="7"/>
  <c r="J87" i="7"/>
  <c r="M87" i="7"/>
  <c r="P87" i="7"/>
  <c r="S87" i="7"/>
  <c r="V87" i="7"/>
  <c r="Y87" i="7"/>
  <c r="AB87" i="7"/>
  <c r="AE87" i="7"/>
  <c r="AH87" i="7"/>
  <c r="AK87" i="7"/>
  <c r="AN87" i="7"/>
  <c r="AQ87" i="7"/>
  <c r="AT87" i="7"/>
  <c r="AW87" i="7"/>
  <c r="AZ87" i="7"/>
  <c r="BC87" i="7"/>
  <c r="BF87" i="7"/>
  <c r="BI87" i="7"/>
  <c r="BL87" i="7"/>
  <c r="BO87" i="7"/>
  <c r="BR87" i="7"/>
  <c r="BU87" i="7"/>
  <c r="BX87" i="7"/>
  <c r="CA87" i="7"/>
  <c r="CD87" i="7"/>
  <c r="CG87" i="7"/>
  <c r="CJ87" i="7"/>
  <c r="CM87" i="7"/>
  <c r="CP87" i="7"/>
  <c r="CS87" i="7"/>
  <c r="CU87" i="7"/>
  <c r="G89" i="7"/>
  <c r="J89" i="7"/>
  <c r="M89" i="7"/>
  <c r="P89" i="7"/>
  <c r="S89" i="7"/>
  <c r="V89" i="7"/>
  <c r="Y89" i="7"/>
  <c r="AB89" i="7"/>
  <c r="AE89" i="7"/>
  <c r="AH89" i="7"/>
  <c r="AK89" i="7"/>
  <c r="AN89" i="7"/>
  <c r="AQ89" i="7"/>
  <c r="AT89" i="7"/>
  <c r="AW89" i="7"/>
  <c r="AZ89" i="7"/>
  <c r="BC89" i="7"/>
  <c r="BF89" i="7"/>
  <c r="BI89" i="7"/>
  <c r="BL89" i="7"/>
  <c r="BO89" i="7"/>
  <c r="BR89" i="7"/>
  <c r="BU89" i="7"/>
  <c r="BX89" i="7"/>
  <c r="CA89" i="7"/>
  <c r="CD89" i="7"/>
  <c r="CG89" i="7"/>
  <c r="CJ89" i="7"/>
  <c r="CM89" i="7"/>
  <c r="CP89" i="7"/>
  <c r="CS89" i="7"/>
  <c r="CU89" i="7"/>
  <c r="G90" i="7"/>
  <c r="J90" i="7"/>
  <c r="M90" i="7"/>
  <c r="P90" i="7"/>
  <c r="S90" i="7"/>
  <c r="V90" i="7"/>
  <c r="Y90" i="7"/>
  <c r="AB90" i="7"/>
  <c r="AE90" i="7"/>
  <c r="AH90" i="7"/>
  <c r="AK90" i="7"/>
  <c r="AN90" i="7"/>
  <c r="AQ90" i="7"/>
  <c r="AT90" i="7"/>
  <c r="AW90" i="7"/>
  <c r="AZ90" i="7"/>
  <c r="BC90" i="7"/>
  <c r="BF90" i="7"/>
  <c r="BI90" i="7"/>
  <c r="BL90" i="7"/>
  <c r="BO90" i="7"/>
  <c r="BR90" i="7"/>
  <c r="BU90" i="7"/>
  <c r="BX90" i="7"/>
  <c r="CA90" i="7"/>
  <c r="CD90" i="7"/>
  <c r="CG90" i="7"/>
  <c r="CJ90" i="7"/>
  <c r="CM90" i="7"/>
  <c r="CP90" i="7"/>
  <c r="CS90" i="7"/>
  <c r="CU90" i="7"/>
  <c r="G91" i="7"/>
  <c r="J91" i="7"/>
  <c r="M91" i="7"/>
  <c r="P91" i="7"/>
  <c r="S91" i="7"/>
  <c r="V91" i="7"/>
  <c r="Y91" i="7"/>
  <c r="AB91" i="7"/>
  <c r="AE91" i="7"/>
  <c r="AH91" i="7"/>
  <c r="AK91" i="7"/>
  <c r="AN91" i="7"/>
  <c r="AQ91" i="7"/>
  <c r="AT91" i="7"/>
  <c r="AW91" i="7"/>
  <c r="AZ91" i="7"/>
  <c r="BC91" i="7"/>
  <c r="BF91" i="7"/>
  <c r="BI91" i="7"/>
  <c r="BL91" i="7"/>
  <c r="BO91" i="7"/>
  <c r="BR91" i="7"/>
  <c r="BU91" i="7"/>
  <c r="BX91" i="7"/>
  <c r="CA91" i="7"/>
  <c r="CD91" i="7"/>
  <c r="CG91" i="7"/>
  <c r="CJ91" i="7"/>
  <c r="CM91" i="7"/>
  <c r="CP91" i="7"/>
  <c r="CS91" i="7"/>
  <c r="CU91" i="7"/>
  <c r="G93" i="7"/>
  <c r="J93" i="7"/>
  <c r="M93" i="7"/>
  <c r="P93" i="7"/>
  <c r="S93" i="7"/>
  <c r="V93" i="7"/>
  <c r="Y93" i="7"/>
  <c r="AB93" i="7"/>
  <c r="AE93" i="7"/>
  <c r="AH93" i="7"/>
  <c r="AK93" i="7"/>
  <c r="AN93" i="7"/>
  <c r="AQ93" i="7"/>
  <c r="AT93" i="7"/>
  <c r="AW93" i="7"/>
  <c r="AZ93" i="7"/>
  <c r="BC93" i="7"/>
  <c r="BF93" i="7"/>
  <c r="BI93" i="7"/>
  <c r="BL93" i="7"/>
  <c r="BO93" i="7"/>
  <c r="BR93" i="7"/>
  <c r="BU93" i="7"/>
  <c r="BX93" i="7"/>
  <c r="CA93" i="7"/>
  <c r="CD93" i="7"/>
  <c r="CG93" i="7"/>
  <c r="CJ93" i="7"/>
  <c r="CM93" i="7"/>
  <c r="CP93" i="7"/>
  <c r="CS93" i="7"/>
  <c r="CU93" i="7"/>
  <c r="G94" i="7"/>
  <c r="J94" i="7"/>
  <c r="M94" i="7"/>
  <c r="P94" i="7"/>
  <c r="S94" i="7"/>
  <c r="V94" i="7"/>
  <c r="Y94" i="7"/>
  <c r="AB94" i="7"/>
  <c r="AE94" i="7"/>
  <c r="AH94" i="7"/>
  <c r="AK94" i="7"/>
  <c r="AN94" i="7"/>
  <c r="AQ94" i="7"/>
  <c r="AT94" i="7"/>
  <c r="AW94" i="7"/>
  <c r="AZ94" i="7"/>
  <c r="BC94" i="7"/>
  <c r="BF94" i="7"/>
  <c r="BI94" i="7"/>
  <c r="BL94" i="7"/>
  <c r="BO94" i="7"/>
  <c r="BR94" i="7"/>
  <c r="BU94" i="7"/>
  <c r="BX94" i="7"/>
  <c r="CA94" i="7"/>
  <c r="CD94" i="7"/>
  <c r="CG94" i="7"/>
  <c r="CJ94" i="7"/>
  <c r="CM94" i="7"/>
  <c r="CP94" i="7"/>
  <c r="CS94" i="7"/>
  <c r="CU94" i="7"/>
  <c r="G95" i="7"/>
  <c r="J95" i="7"/>
  <c r="M95" i="7"/>
  <c r="P95" i="7"/>
  <c r="S95" i="7"/>
  <c r="V95" i="7"/>
  <c r="Y95" i="7"/>
  <c r="AB95" i="7"/>
  <c r="AE95" i="7"/>
  <c r="AH95" i="7"/>
  <c r="AK95" i="7"/>
  <c r="AN95" i="7"/>
  <c r="AQ95" i="7"/>
  <c r="AT95" i="7"/>
  <c r="AW95" i="7"/>
  <c r="AZ95" i="7"/>
  <c r="BC95" i="7"/>
  <c r="BF95" i="7"/>
  <c r="BI95" i="7"/>
  <c r="BL95" i="7"/>
  <c r="BO95" i="7"/>
  <c r="BR95" i="7"/>
  <c r="BU95" i="7"/>
  <c r="BX95" i="7"/>
  <c r="CA95" i="7"/>
  <c r="CD95" i="7"/>
  <c r="CG95" i="7"/>
  <c r="CJ95" i="7"/>
  <c r="CM95" i="7"/>
  <c r="CP95" i="7"/>
  <c r="CS95" i="7"/>
  <c r="CU95" i="7"/>
  <c r="G96" i="7"/>
  <c r="J96" i="7"/>
  <c r="M96" i="7"/>
  <c r="P96" i="7"/>
  <c r="S96" i="7"/>
  <c r="V96" i="7"/>
  <c r="Y96" i="7"/>
  <c r="AB96" i="7"/>
  <c r="AE96" i="7"/>
  <c r="AH96" i="7"/>
  <c r="AK96" i="7"/>
  <c r="AN96" i="7"/>
  <c r="AQ96" i="7"/>
  <c r="AT96" i="7"/>
  <c r="AW96" i="7"/>
  <c r="AZ96" i="7"/>
  <c r="BC96" i="7"/>
  <c r="BF96" i="7"/>
  <c r="BI96" i="7"/>
  <c r="BL96" i="7"/>
  <c r="BO96" i="7"/>
  <c r="BR96" i="7"/>
  <c r="BU96" i="7"/>
  <c r="BX96" i="7"/>
  <c r="CA96" i="7"/>
  <c r="CD96" i="7"/>
  <c r="CG96" i="7"/>
  <c r="CJ96" i="7"/>
  <c r="CM96" i="7"/>
  <c r="CP96" i="7"/>
  <c r="CS96" i="7"/>
  <c r="CU96" i="7"/>
  <c r="G97" i="7"/>
  <c r="J97" i="7"/>
  <c r="M97" i="7"/>
  <c r="P97" i="7"/>
  <c r="S97" i="7"/>
  <c r="V97" i="7"/>
  <c r="Y97" i="7"/>
  <c r="AB97" i="7"/>
  <c r="AE97" i="7"/>
  <c r="AH97" i="7"/>
  <c r="AK97" i="7"/>
  <c r="AN97" i="7"/>
  <c r="AQ97" i="7"/>
  <c r="AT97" i="7"/>
  <c r="AW97" i="7"/>
  <c r="AZ97" i="7"/>
  <c r="BC97" i="7"/>
  <c r="BF97" i="7"/>
  <c r="BI97" i="7"/>
  <c r="BL97" i="7"/>
  <c r="BO97" i="7"/>
  <c r="BR97" i="7"/>
  <c r="BU97" i="7"/>
  <c r="BX97" i="7"/>
  <c r="CA97" i="7"/>
  <c r="CD97" i="7"/>
  <c r="CG97" i="7"/>
  <c r="CJ97" i="7"/>
  <c r="CM97" i="7"/>
  <c r="CP97" i="7"/>
  <c r="CS97" i="7"/>
  <c r="CU97" i="7"/>
  <c r="G98" i="7"/>
  <c r="J98" i="7"/>
  <c r="M98" i="7"/>
  <c r="P98" i="7"/>
  <c r="S98" i="7"/>
  <c r="V98" i="7"/>
  <c r="Y98" i="7"/>
  <c r="AB98" i="7"/>
  <c r="AE98" i="7"/>
  <c r="AH98" i="7"/>
  <c r="AK98" i="7"/>
  <c r="AN98" i="7"/>
  <c r="AQ98" i="7"/>
  <c r="AT98" i="7"/>
  <c r="AW98" i="7"/>
  <c r="AZ98" i="7"/>
  <c r="BC98" i="7"/>
  <c r="BF98" i="7"/>
  <c r="BI98" i="7"/>
  <c r="BL98" i="7"/>
  <c r="BO98" i="7"/>
  <c r="BR98" i="7"/>
  <c r="BU98" i="7"/>
  <c r="BX98" i="7"/>
  <c r="CA98" i="7"/>
  <c r="CD98" i="7"/>
  <c r="CG98" i="7"/>
  <c r="CJ98" i="7"/>
  <c r="CM98" i="7"/>
  <c r="CP98" i="7"/>
  <c r="CS98" i="7"/>
  <c r="CU98" i="7"/>
  <c r="G99" i="7"/>
  <c r="J99" i="7"/>
  <c r="M99" i="7"/>
  <c r="P99" i="7"/>
  <c r="S99" i="7"/>
  <c r="V99" i="7"/>
  <c r="Y99" i="7"/>
  <c r="AB99" i="7"/>
  <c r="AE99" i="7"/>
  <c r="AH99" i="7"/>
  <c r="AK99" i="7"/>
  <c r="AN99" i="7"/>
  <c r="AQ99" i="7"/>
  <c r="AT99" i="7"/>
  <c r="AW99" i="7"/>
  <c r="AZ99" i="7"/>
  <c r="BC99" i="7"/>
  <c r="BF99" i="7"/>
  <c r="BI99" i="7"/>
  <c r="BL99" i="7"/>
  <c r="BO99" i="7"/>
  <c r="BR99" i="7"/>
  <c r="BU99" i="7"/>
  <c r="BX99" i="7"/>
  <c r="CA99" i="7"/>
  <c r="CD99" i="7"/>
  <c r="CG99" i="7"/>
  <c r="CJ99" i="7"/>
  <c r="CM99" i="7"/>
  <c r="CP99" i="7"/>
  <c r="CS99" i="7"/>
  <c r="CU99" i="7"/>
  <c r="G100" i="7"/>
  <c r="J100" i="7"/>
  <c r="M100" i="7"/>
  <c r="P100" i="7"/>
  <c r="S100" i="7"/>
  <c r="V100" i="7"/>
  <c r="Y100" i="7"/>
  <c r="AB100" i="7"/>
  <c r="AE100" i="7"/>
  <c r="AH100" i="7"/>
  <c r="AK100" i="7"/>
  <c r="AN100" i="7"/>
  <c r="AQ100" i="7"/>
  <c r="AT100" i="7"/>
  <c r="AW100" i="7"/>
  <c r="AZ100" i="7"/>
  <c r="BC100" i="7"/>
  <c r="BF100" i="7"/>
  <c r="BI100" i="7"/>
  <c r="BL100" i="7"/>
  <c r="BO100" i="7"/>
  <c r="BR100" i="7"/>
  <c r="BU100" i="7"/>
  <c r="BX100" i="7"/>
  <c r="CA100" i="7"/>
  <c r="CD100" i="7"/>
  <c r="CG100" i="7"/>
  <c r="CJ100" i="7"/>
  <c r="CM100" i="7"/>
  <c r="CP100" i="7"/>
  <c r="CS100" i="7"/>
  <c r="CU100" i="7"/>
  <c r="G101" i="7"/>
  <c r="J101" i="7"/>
  <c r="M101" i="7"/>
  <c r="P101" i="7"/>
  <c r="S101" i="7"/>
  <c r="V101" i="7"/>
  <c r="Y101" i="7"/>
  <c r="AB101" i="7"/>
  <c r="AE101" i="7"/>
  <c r="AH101" i="7"/>
  <c r="AK101" i="7"/>
  <c r="AN101" i="7"/>
  <c r="AQ101" i="7"/>
  <c r="AT101" i="7"/>
  <c r="AW101" i="7"/>
  <c r="AZ101" i="7"/>
  <c r="BC101" i="7"/>
  <c r="BF101" i="7"/>
  <c r="BI101" i="7"/>
  <c r="BL101" i="7"/>
  <c r="BO101" i="7"/>
  <c r="BR101" i="7"/>
  <c r="BU101" i="7"/>
  <c r="BX101" i="7"/>
  <c r="CA101" i="7"/>
  <c r="CD101" i="7"/>
  <c r="CG101" i="7"/>
  <c r="CJ101" i="7"/>
  <c r="CM101" i="7"/>
  <c r="CP101" i="7"/>
  <c r="CS101" i="7"/>
  <c r="CU101" i="7"/>
  <c r="G102" i="7"/>
  <c r="J102" i="7"/>
  <c r="M102" i="7"/>
  <c r="P102" i="7"/>
  <c r="S102" i="7"/>
  <c r="V102" i="7"/>
  <c r="Y102" i="7"/>
  <c r="AB102" i="7"/>
  <c r="AE102" i="7"/>
  <c r="AH102" i="7"/>
  <c r="AK102" i="7"/>
  <c r="AN102" i="7"/>
  <c r="AQ102" i="7"/>
  <c r="AT102" i="7"/>
  <c r="AW102" i="7"/>
  <c r="AZ102" i="7"/>
  <c r="BC102" i="7"/>
  <c r="BF102" i="7"/>
  <c r="BI102" i="7"/>
  <c r="BL102" i="7"/>
  <c r="BO102" i="7"/>
  <c r="BR102" i="7"/>
  <c r="BU102" i="7"/>
  <c r="BX102" i="7"/>
  <c r="CA102" i="7"/>
  <c r="CD102" i="7"/>
  <c r="CG102" i="7"/>
  <c r="CJ102" i="7"/>
  <c r="CM102" i="7"/>
  <c r="CP102" i="7"/>
  <c r="CS102" i="7"/>
  <c r="CU102" i="7"/>
  <c r="G103" i="7"/>
  <c r="J103" i="7"/>
  <c r="M103" i="7"/>
  <c r="P103" i="7"/>
  <c r="S103" i="7"/>
  <c r="V103" i="7"/>
  <c r="Y103" i="7"/>
  <c r="AB103" i="7"/>
  <c r="AE103" i="7"/>
  <c r="AH103" i="7"/>
  <c r="AK103" i="7"/>
  <c r="AN103" i="7"/>
  <c r="AQ103" i="7"/>
  <c r="AT103" i="7"/>
  <c r="AW103" i="7"/>
  <c r="AZ103" i="7"/>
  <c r="BC103" i="7"/>
  <c r="BF103" i="7"/>
  <c r="BI103" i="7"/>
  <c r="BL103" i="7"/>
  <c r="BO103" i="7"/>
  <c r="BR103" i="7"/>
  <c r="BU103" i="7"/>
  <c r="BX103" i="7"/>
  <c r="CA103" i="7"/>
  <c r="CD103" i="7"/>
  <c r="CG103" i="7"/>
  <c r="CJ103" i="7"/>
  <c r="CM103" i="7"/>
  <c r="CP103" i="7"/>
  <c r="CS103" i="7"/>
  <c r="CU103" i="7"/>
  <c r="G104" i="7"/>
  <c r="J104" i="7"/>
  <c r="M104" i="7"/>
  <c r="P104" i="7"/>
  <c r="S104" i="7"/>
  <c r="V104" i="7"/>
  <c r="Y104" i="7"/>
  <c r="AB104" i="7"/>
  <c r="AE104" i="7"/>
  <c r="AH104" i="7"/>
  <c r="AK104" i="7"/>
  <c r="AN104" i="7"/>
  <c r="AQ104" i="7"/>
  <c r="AT104" i="7"/>
  <c r="AW104" i="7"/>
  <c r="AZ104" i="7"/>
  <c r="BC104" i="7"/>
  <c r="BF104" i="7"/>
  <c r="BI104" i="7"/>
  <c r="BL104" i="7"/>
  <c r="BO104" i="7"/>
  <c r="BR104" i="7"/>
  <c r="BU104" i="7"/>
  <c r="BX104" i="7"/>
  <c r="CA104" i="7"/>
  <c r="CD104" i="7"/>
  <c r="CG104" i="7"/>
  <c r="CJ104" i="7"/>
  <c r="CM104" i="7"/>
  <c r="CP104" i="7"/>
  <c r="CS104" i="7"/>
  <c r="CU104" i="7"/>
  <c r="G105" i="7"/>
  <c r="J105" i="7"/>
  <c r="M105" i="7"/>
  <c r="P105" i="7"/>
  <c r="S105" i="7"/>
  <c r="V105" i="7"/>
  <c r="Y105" i="7"/>
  <c r="AB105" i="7"/>
  <c r="AE105" i="7"/>
  <c r="AH105" i="7"/>
  <c r="AK105" i="7"/>
  <c r="AN105" i="7"/>
  <c r="AQ105" i="7"/>
  <c r="AT105" i="7"/>
  <c r="AW105" i="7"/>
  <c r="AZ105" i="7"/>
  <c r="BC105" i="7"/>
  <c r="BF105" i="7"/>
  <c r="BI105" i="7"/>
  <c r="BL105" i="7"/>
  <c r="BO105" i="7"/>
  <c r="BR105" i="7"/>
  <c r="BU105" i="7"/>
  <c r="BX105" i="7"/>
  <c r="CA105" i="7"/>
  <c r="CD105" i="7"/>
  <c r="CG105" i="7"/>
  <c r="CJ105" i="7"/>
  <c r="CM105" i="7"/>
  <c r="CP105" i="7"/>
  <c r="CS105" i="7"/>
  <c r="CU105" i="7"/>
  <c r="G106" i="7"/>
  <c r="J106" i="7"/>
  <c r="M106" i="7"/>
  <c r="P106" i="7"/>
  <c r="S106" i="7"/>
  <c r="V106" i="7"/>
  <c r="Y106" i="7"/>
  <c r="AB106" i="7"/>
  <c r="AE106" i="7"/>
  <c r="AH106" i="7"/>
  <c r="AK106" i="7"/>
  <c r="AN106" i="7"/>
  <c r="AQ106" i="7"/>
  <c r="AT106" i="7"/>
  <c r="AW106" i="7"/>
  <c r="AZ106" i="7"/>
  <c r="BC106" i="7"/>
  <c r="BF106" i="7"/>
  <c r="BI106" i="7"/>
  <c r="BL106" i="7"/>
  <c r="BO106" i="7"/>
  <c r="BR106" i="7"/>
  <c r="BU106" i="7"/>
  <c r="BX106" i="7"/>
  <c r="CA106" i="7"/>
  <c r="CD106" i="7"/>
  <c r="CG106" i="7"/>
  <c r="CJ106" i="7"/>
  <c r="CM106" i="7"/>
  <c r="CP106" i="7"/>
  <c r="CS106" i="7"/>
  <c r="CU106" i="7"/>
  <c r="G107" i="7"/>
  <c r="J107" i="7"/>
  <c r="M107" i="7"/>
  <c r="P107" i="7"/>
  <c r="S107" i="7"/>
  <c r="V107" i="7"/>
  <c r="Y107" i="7"/>
  <c r="AB107" i="7"/>
  <c r="AE107" i="7"/>
  <c r="AH107" i="7"/>
  <c r="AK107" i="7"/>
  <c r="AN107" i="7"/>
  <c r="AQ107" i="7"/>
  <c r="AT107" i="7"/>
  <c r="AW107" i="7"/>
  <c r="AZ107" i="7"/>
  <c r="BC107" i="7"/>
  <c r="BF107" i="7"/>
  <c r="BI107" i="7"/>
  <c r="BL107" i="7"/>
  <c r="BO107" i="7"/>
  <c r="BR107" i="7"/>
  <c r="BU107" i="7"/>
  <c r="BX107" i="7"/>
  <c r="CA107" i="7"/>
  <c r="CD107" i="7"/>
  <c r="CG107" i="7"/>
  <c r="CJ107" i="7"/>
  <c r="CM107" i="7"/>
  <c r="CP107" i="7"/>
  <c r="CS107" i="7"/>
  <c r="CU107" i="7"/>
  <c r="G109" i="7"/>
  <c r="J109" i="7"/>
  <c r="M109" i="7"/>
  <c r="P109" i="7"/>
  <c r="S109" i="7"/>
  <c r="V109" i="7"/>
  <c r="Y109" i="7"/>
  <c r="AB109" i="7"/>
  <c r="AE109" i="7"/>
  <c r="AH109" i="7"/>
  <c r="AK109" i="7"/>
  <c r="AN109" i="7"/>
  <c r="AQ109" i="7"/>
  <c r="AT109" i="7"/>
  <c r="AW109" i="7"/>
  <c r="AZ109" i="7"/>
  <c r="BC109" i="7"/>
  <c r="BF109" i="7"/>
  <c r="BI109" i="7"/>
  <c r="BL109" i="7"/>
  <c r="BO109" i="7"/>
  <c r="BR109" i="7"/>
  <c r="BU109" i="7"/>
  <c r="BX109" i="7"/>
  <c r="CA109" i="7"/>
  <c r="CD109" i="7"/>
  <c r="CG109" i="7"/>
  <c r="CJ109" i="7"/>
  <c r="CM109" i="7"/>
  <c r="CP109" i="7"/>
  <c r="CS109" i="7"/>
  <c r="CU109" i="7"/>
  <c r="G110" i="7"/>
  <c r="J110" i="7"/>
  <c r="M110" i="7"/>
  <c r="P110" i="7"/>
  <c r="S110" i="7"/>
  <c r="V110" i="7"/>
  <c r="Y110" i="7"/>
  <c r="AB110" i="7"/>
  <c r="AE110" i="7"/>
  <c r="AH110" i="7"/>
  <c r="AK110" i="7"/>
  <c r="AN110" i="7"/>
  <c r="AQ110" i="7"/>
  <c r="AT110" i="7"/>
  <c r="AW110" i="7"/>
  <c r="AZ110" i="7"/>
  <c r="BC110" i="7"/>
  <c r="BF110" i="7"/>
  <c r="BI110" i="7"/>
  <c r="BL110" i="7"/>
  <c r="BO110" i="7"/>
  <c r="BR110" i="7"/>
  <c r="BU110" i="7"/>
  <c r="BX110" i="7"/>
  <c r="CA110" i="7"/>
  <c r="CD110" i="7"/>
  <c r="CG110" i="7"/>
  <c r="CJ110" i="7"/>
  <c r="CM110" i="7"/>
  <c r="CP110" i="7"/>
  <c r="CS110" i="7"/>
  <c r="CU110" i="7"/>
  <c r="G111" i="7"/>
  <c r="J111" i="7"/>
  <c r="M111" i="7"/>
  <c r="P111" i="7"/>
  <c r="S111" i="7"/>
  <c r="V111" i="7"/>
  <c r="Y111" i="7"/>
  <c r="AB111" i="7"/>
  <c r="AE111" i="7"/>
  <c r="AH111" i="7"/>
  <c r="AK111" i="7"/>
  <c r="AN111" i="7"/>
  <c r="AQ111" i="7"/>
  <c r="AT111" i="7"/>
  <c r="AW111" i="7"/>
  <c r="AZ111" i="7"/>
  <c r="BC111" i="7"/>
  <c r="BF111" i="7"/>
  <c r="BI111" i="7"/>
  <c r="BL111" i="7"/>
  <c r="BO111" i="7"/>
  <c r="BR111" i="7"/>
  <c r="BU111" i="7"/>
  <c r="BX111" i="7"/>
  <c r="CA111" i="7"/>
  <c r="CD111" i="7"/>
  <c r="CG111" i="7"/>
  <c r="CJ111" i="7"/>
  <c r="CM111" i="7"/>
  <c r="CP111" i="7"/>
  <c r="CS111" i="7"/>
  <c r="CU111" i="7"/>
  <c r="G112" i="7"/>
  <c r="J112" i="7"/>
  <c r="M112" i="7"/>
  <c r="P112" i="7"/>
  <c r="S112" i="7"/>
  <c r="V112" i="7"/>
  <c r="Y112" i="7"/>
  <c r="AB112" i="7"/>
  <c r="AE112" i="7"/>
  <c r="AH112" i="7"/>
  <c r="AK112" i="7"/>
  <c r="AN112" i="7"/>
  <c r="AQ112" i="7"/>
  <c r="AT112" i="7"/>
  <c r="AW112" i="7"/>
  <c r="AZ112" i="7"/>
  <c r="BC112" i="7"/>
  <c r="BF112" i="7"/>
  <c r="BI112" i="7"/>
  <c r="BL112" i="7"/>
  <c r="BO112" i="7"/>
  <c r="BR112" i="7"/>
  <c r="BU112" i="7"/>
  <c r="BX112" i="7"/>
  <c r="CA112" i="7"/>
  <c r="CD112" i="7"/>
  <c r="CG112" i="7"/>
  <c r="CJ112" i="7"/>
  <c r="CM112" i="7"/>
  <c r="CP112" i="7"/>
  <c r="CS112" i="7"/>
  <c r="CU112" i="7"/>
  <c r="G114" i="7"/>
  <c r="J114" i="7"/>
  <c r="M114" i="7"/>
  <c r="P114" i="7"/>
  <c r="S114" i="7"/>
  <c r="V114" i="7"/>
  <c r="Y114" i="7"/>
  <c r="AB114" i="7"/>
  <c r="AE114" i="7"/>
  <c r="AH114" i="7"/>
  <c r="AK114" i="7"/>
  <c r="AN114" i="7"/>
  <c r="AT114" i="7"/>
  <c r="AW114" i="7"/>
  <c r="AZ114" i="7"/>
  <c r="BC114" i="7"/>
  <c r="BF114" i="7"/>
  <c r="BI114" i="7"/>
  <c r="BL114" i="7"/>
  <c r="BO114" i="7"/>
  <c r="BR114" i="7"/>
  <c r="BU114" i="7"/>
  <c r="BX114" i="7"/>
  <c r="CA114" i="7"/>
  <c r="CD114" i="7"/>
  <c r="CG114" i="7"/>
  <c r="CJ114" i="7"/>
  <c r="CM114" i="7"/>
  <c r="CP114" i="7"/>
  <c r="CS114" i="7"/>
  <c r="CU114" i="7"/>
  <c r="G115" i="7"/>
  <c r="J115" i="7"/>
  <c r="M115" i="7"/>
  <c r="P115" i="7"/>
  <c r="S115" i="7"/>
  <c r="V115" i="7"/>
  <c r="Y115" i="7"/>
  <c r="AB115" i="7"/>
  <c r="AE115" i="7"/>
  <c r="AH115" i="7"/>
  <c r="AK115" i="7"/>
  <c r="AN115" i="7"/>
  <c r="AT115" i="7"/>
  <c r="AW115" i="7"/>
  <c r="AZ115" i="7"/>
  <c r="BC115" i="7"/>
  <c r="BF115" i="7"/>
  <c r="BI115" i="7"/>
  <c r="BL115" i="7"/>
  <c r="BO115" i="7"/>
  <c r="BR115" i="7"/>
  <c r="BU115" i="7"/>
  <c r="BX115" i="7"/>
  <c r="CA115" i="7"/>
  <c r="CD115" i="7"/>
  <c r="CG115" i="7"/>
  <c r="CJ115" i="7"/>
  <c r="CM115" i="7"/>
  <c r="CP115" i="7"/>
  <c r="CS115" i="7"/>
  <c r="CU115" i="7"/>
  <c r="G116" i="7"/>
  <c r="J116" i="7"/>
  <c r="M116" i="7"/>
  <c r="P116" i="7"/>
  <c r="S116" i="7"/>
  <c r="V116" i="7"/>
  <c r="Y116" i="7"/>
  <c r="AB116" i="7"/>
  <c r="AE116" i="7"/>
  <c r="AH116" i="7"/>
  <c r="AK116" i="7"/>
  <c r="AN116" i="7"/>
  <c r="AT116" i="7"/>
  <c r="AW116" i="7"/>
  <c r="AZ116" i="7"/>
  <c r="BC116" i="7"/>
  <c r="BF116" i="7"/>
  <c r="BI116" i="7"/>
  <c r="BL116" i="7"/>
  <c r="BO116" i="7"/>
  <c r="BR116" i="7"/>
  <c r="BU116" i="7"/>
  <c r="BX116" i="7"/>
  <c r="CA116" i="7"/>
  <c r="CD116" i="7"/>
  <c r="CG116" i="7"/>
  <c r="CJ116" i="7"/>
  <c r="CM116" i="7"/>
  <c r="CP116" i="7"/>
  <c r="CS116" i="7"/>
  <c r="CU116" i="7"/>
  <c r="G117" i="7"/>
  <c r="J117" i="7"/>
  <c r="M117" i="7"/>
  <c r="P117" i="7"/>
  <c r="S117" i="7"/>
  <c r="V117" i="7"/>
  <c r="Y117" i="7"/>
  <c r="AB117" i="7"/>
  <c r="AE117" i="7"/>
  <c r="AH117" i="7"/>
  <c r="AK117" i="7"/>
  <c r="AN117" i="7"/>
  <c r="AQ117" i="7"/>
  <c r="AT117" i="7"/>
  <c r="AW117" i="7"/>
  <c r="AZ117" i="7"/>
  <c r="BC117" i="7"/>
  <c r="BF117" i="7"/>
  <c r="BI117" i="7"/>
  <c r="BL117" i="7"/>
  <c r="BO117" i="7"/>
  <c r="BR117" i="7"/>
  <c r="BU117" i="7"/>
  <c r="BX117" i="7"/>
  <c r="CA117" i="7"/>
  <c r="CD117" i="7"/>
  <c r="CG117" i="7"/>
  <c r="CJ117" i="7"/>
  <c r="CM117" i="7"/>
  <c r="CP117" i="7"/>
  <c r="CS117" i="7"/>
  <c r="CU117" i="7"/>
  <c r="G118" i="7"/>
  <c r="J118" i="7"/>
  <c r="M118" i="7"/>
  <c r="P118" i="7"/>
  <c r="S118" i="7"/>
  <c r="V118" i="7"/>
  <c r="Y118" i="7"/>
  <c r="AB118" i="7"/>
  <c r="AE118" i="7"/>
  <c r="AH118" i="7"/>
  <c r="AK118" i="7"/>
  <c r="AN118" i="7"/>
  <c r="AQ118" i="7"/>
  <c r="AT118" i="7"/>
  <c r="AW118" i="7"/>
  <c r="AZ118" i="7"/>
  <c r="BC118" i="7"/>
  <c r="BF118" i="7"/>
  <c r="BI118" i="7"/>
  <c r="BL118" i="7"/>
  <c r="BO118" i="7"/>
  <c r="BR118" i="7"/>
  <c r="BU118" i="7"/>
  <c r="BX118" i="7"/>
  <c r="CA118" i="7"/>
  <c r="CD118" i="7"/>
  <c r="CG118" i="7"/>
  <c r="CJ118" i="7"/>
  <c r="CM118" i="7"/>
  <c r="CP118" i="7"/>
  <c r="CS118" i="7"/>
  <c r="CU118" i="7"/>
  <c r="G120" i="7"/>
  <c r="J120" i="7"/>
  <c r="M120" i="7"/>
  <c r="P120" i="7"/>
  <c r="S120" i="7"/>
  <c r="V120" i="7"/>
  <c r="Y120" i="7"/>
  <c r="AB120" i="7"/>
  <c r="AE120" i="7"/>
  <c r="AH120" i="7"/>
  <c r="AK120" i="7"/>
  <c r="AN120" i="7"/>
  <c r="AQ120" i="7"/>
  <c r="AT120" i="7"/>
  <c r="AW120" i="7"/>
  <c r="AZ120" i="7"/>
  <c r="BC120" i="7"/>
  <c r="BF120" i="7"/>
  <c r="BI120" i="7"/>
  <c r="BL120" i="7"/>
  <c r="BO120" i="7"/>
  <c r="BR120" i="7"/>
  <c r="BU120" i="7"/>
  <c r="BX120" i="7"/>
  <c r="CA120" i="7"/>
  <c r="CD120" i="7"/>
  <c r="CG120" i="7"/>
  <c r="CJ120" i="7"/>
  <c r="CM120" i="7"/>
  <c r="CP120" i="7"/>
  <c r="CS120" i="7"/>
  <c r="CU120" i="7"/>
  <c r="G121" i="7"/>
  <c r="J121" i="7"/>
  <c r="M121" i="7"/>
  <c r="P121" i="7"/>
  <c r="S121" i="7"/>
  <c r="V121" i="7"/>
  <c r="Y121" i="7"/>
  <c r="AB121" i="7"/>
  <c r="AE121" i="7"/>
  <c r="AH121" i="7"/>
  <c r="AK121" i="7"/>
  <c r="AN121" i="7"/>
  <c r="AQ121" i="7"/>
  <c r="AT121" i="7"/>
  <c r="AW121" i="7"/>
  <c r="AZ121" i="7"/>
  <c r="BC121" i="7"/>
  <c r="BF121" i="7"/>
  <c r="BI121" i="7"/>
  <c r="BL121" i="7"/>
  <c r="BO121" i="7"/>
  <c r="BR121" i="7"/>
  <c r="BU121" i="7"/>
  <c r="BX121" i="7"/>
  <c r="CA121" i="7"/>
  <c r="CD121" i="7"/>
  <c r="CG121" i="7"/>
  <c r="CJ121" i="7"/>
  <c r="CM121" i="7"/>
  <c r="CP121" i="7"/>
  <c r="CS121" i="7"/>
  <c r="CU121" i="7"/>
  <c r="G122" i="7"/>
  <c r="J122" i="7"/>
  <c r="M122" i="7"/>
  <c r="P122" i="7"/>
  <c r="S122" i="7"/>
  <c r="V122" i="7"/>
  <c r="Y122" i="7"/>
  <c r="AB122" i="7"/>
  <c r="AE122" i="7"/>
  <c r="AH122" i="7"/>
  <c r="AK122" i="7"/>
  <c r="AN122" i="7"/>
  <c r="AQ122" i="7"/>
  <c r="AT122" i="7"/>
  <c r="AW122" i="7"/>
  <c r="AZ122" i="7"/>
  <c r="BC122" i="7"/>
  <c r="BF122" i="7"/>
  <c r="BI122" i="7"/>
  <c r="BL122" i="7"/>
  <c r="BO122" i="7"/>
  <c r="BR122" i="7"/>
  <c r="BU122" i="7"/>
  <c r="BX122" i="7"/>
  <c r="CA122" i="7"/>
  <c r="CD122" i="7"/>
  <c r="CG122" i="7"/>
  <c r="CJ122" i="7"/>
  <c r="CM122" i="7"/>
  <c r="CP122" i="7"/>
  <c r="CS122" i="7"/>
  <c r="CU122" i="7"/>
  <c r="G123" i="7"/>
  <c r="J123" i="7"/>
  <c r="M123" i="7"/>
  <c r="P123" i="7"/>
  <c r="S123" i="7"/>
  <c r="V123" i="7"/>
  <c r="Y123" i="7"/>
  <c r="AB123" i="7"/>
  <c r="AE123" i="7"/>
  <c r="AH123" i="7"/>
  <c r="AK123" i="7"/>
  <c r="AN123" i="7"/>
  <c r="AQ123" i="7"/>
  <c r="AT123" i="7"/>
  <c r="AW123" i="7"/>
  <c r="AZ123" i="7"/>
  <c r="BC123" i="7"/>
  <c r="BF123" i="7"/>
  <c r="BI123" i="7"/>
  <c r="BL123" i="7"/>
  <c r="BO123" i="7"/>
  <c r="BR123" i="7"/>
  <c r="BU123" i="7"/>
  <c r="BX123" i="7"/>
  <c r="CA123" i="7"/>
  <c r="CD123" i="7"/>
  <c r="CG123" i="7"/>
  <c r="CJ123" i="7"/>
  <c r="CM123" i="7"/>
  <c r="CP123" i="7"/>
  <c r="CS123" i="7"/>
  <c r="CU123" i="7"/>
  <c r="G124" i="7"/>
  <c r="J124" i="7"/>
  <c r="M124" i="7"/>
  <c r="P124" i="7"/>
  <c r="S124" i="7"/>
  <c r="V124" i="7"/>
  <c r="Y124" i="7"/>
  <c r="AB124" i="7"/>
  <c r="AE124" i="7"/>
  <c r="AH124" i="7"/>
  <c r="AK124" i="7"/>
  <c r="AN124" i="7"/>
  <c r="AQ124" i="7"/>
  <c r="AT124" i="7"/>
  <c r="AW124" i="7"/>
  <c r="AZ124" i="7"/>
  <c r="BC124" i="7"/>
  <c r="BF124" i="7"/>
  <c r="BI124" i="7"/>
  <c r="BL124" i="7"/>
  <c r="BO124" i="7"/>
  <c r="BR124" i="7"/>
  <c r="BU124" i="7"/>
  <c r="BX124" i="7"/>
  <c r="CA124" i="7"/>
  <c r="CD124" i="7"/>
  <c r="CG124" i="7"/>
  <c r="CJ124" i="7"/>
  <c r="CM124" i="7"/>
  <c r="CP124" i="7"/>
  <c r="CS124" i="7"/>
  <c r="CU124" i="7"/>
  <c r="G125" i="7"/>
  <c r="J125" i="7"/>
  <c r="M125" i="7"/>
  <c r="P125" i="7"/>
  <c r="S125" i="7"/>
  <c r="V125" i="7"/>
  <c r="Y125" i="7"/>
  <c r="AB125" i="7"/>
  <c r="AE125" i="7"/>
  <c r="AH125" i="7"/>
  <c r="AK125" i="7"/>
  <c r="AN125" i="7"/>
  <c r="AQ125" i="7"/>
  <c r="AT125" i="7"/>
  <c r="AW125" i="7"/>
  <c r="AZ125" i="7"/>
  <c r="BC125" i="7"/>
  <c r="BF125" i="7"/>
  <c r="BI125" i="7"/>
  <c r="BL125" i="7"/>
  <c r="BO125" i="7"/>
  <c r="BR125" i="7"/>
  <c r="BU125" i="7"/>
  <c r="BX125" i="7"/>
  <c r="CA125" i="7"/>
  <c r="CD125" i="7"/>
  <c r="CG125" i="7"/>
  <c r="CJ125" i="7"/>
  <c r="CM125" i="7"/>
  <c r="CP125" i="7"/>
  <c r="CS125" i="7"/>
  <c r="CU125" i="7"/>
  <c r="G126" i="7"/>
  <c r="J126" i="7"/>
  <c r="M126" i="7"/>
  <c r="P126" i="7"/>
  <c r="S126" i="7"/>
  <c r="V126" i="7"/>
  <c r="Y126" i="7"/>
  <c r="AB126" i="7"/>
  <c r="AE126" i="7"/>
  <c r="AH126" i="7"/>
  <c r="AK126" i="7"/>
  <c r="AN126" i="7"/>
  <c r="AQ126" i="7"/>
  <c r="AT126" i="7"/>
  <c r="AW126" i="7"/>
  <c r="AZ126" i="7"/>
  <c r="BC126" i="7"/>
  <c r="BF126" i="7"/>
  <c r="BI126" i="7"/>
  <c r="BL126" i="7"/>
  <c r="BO126" i="7"/>
  <c r="BR126" i="7"/>
  <c r="BU126" i="7"/>
  <c r="BX126" i="7"/>
  <c r="CA126" i="7"/>
  <c r="CD126" i="7"/>
  <c r="CG126" i="7"/>
  <c r="CJ126" i="7"/>
  <c r="CM126" i="7"/>
  <c r="CP126" i="7"/>
  <c r="CS126" i="7"/>
  <c r="CU126" i="7"/>
  <c r="G127" i="7"/>
  <c r="J127" i="7"/>
  <c r="M127" i="7"/>
  <c r="P127" i="7"/>
  <c r="S127" i="7"/>
  <c r="V127" i="7"/>
  <c r="Y127" i="7"/>
  <c r="AB127" i="7"/>
  <c r="AE127" i="7"/>
  <c r="AH127" i="7"/>
  <c r="AK127" i="7"/>
  <c r="AN127" i="7"/>
  <c r="AQ127" i="7"/>
  <c r="AT127" i="7"/>
  <c r="AW127" i="7"/>
  <c r="AZ127" i="7"/>
  <c r="BC127" i="7"/>
  <c r="BF127" i="7"/>
  <c r="BI127" i="7"/>
  <c r="BL127" i="7"/>
  <c r="BO127" i="7"/>
  <c r="BR127" i="7"/>
  <c r="BU127" i="7"/>
  <c r="BX127" i="7"/>
  <c r="CA127" i="7"/>
  <c r="CD127" i="7"/>
  <c r="CG127" i="7"/>
  <c r="CJ127" i="7"/>
  <c r="CM127" i="7"/>
  <c r="CP127" i="7"/>
  <c r="CS127" i="7"/>
  <c r="CU127" i="7"/>
  <c r="G128" i="7"/>
  <c r="J128" i="7"/>
  <c r="M128" i="7"/>
  <c r="P128" i="7"/>
  <c r="S128" i="7"/>
  <c r="V128" i="7"/>
  <c r="Y128" i="7"/>
  <c r="AB128" i="7"/>
  <c r="AE128" i="7"/>
  <c r="AH128" i="7"/>
  <c r="AK128" i="7"/>
  <c r="AN128" i="7"/>
  <c r="AQ128" i="7"/>
  <c r="AT128" i="7"/>
  <c r="AW128" i="7"/>
  <c r="AZ128" i="7"/>
  <c r="BC128" i="7"/>
  <c r="BF128" i="7"/>
  <c r="BI128" i="7"/>
  <c r="BL128" i="7"/>
  <c r="BO128" i="7"/>
  <c r="BR128" i="7"/>
  <c r="BU128" i="7"/>
  <c r="BX128" i="7"/>
  <c r="CA128" i="7"/>
  <c r="CD128" i="7"/>
  <c r="CG128" i="7"/>
  <c r="CJ128" i="7"/>
  <c r="CM128" i="7"/>
  <c r="CP128" i="7"/>
  <c r="CS128" i="7"/>
  <c r="CU128" i="7"/>
  <c r="G129" i="7"/>
  <c r="J129" i="7"/>
  <c r="M129" i="7"/>
  <c r="P129" i="7"/>
  <c r="S129" i="7"/>
  <c r="V129" i="7"/>
  <c r="Y129" i="7"/>
  <c r="AB129" i="7"/>
  <c r="AE129" i="7"/>
  <c r="AH129" i="7"/>
  <c r="AK129" i="7"/>
  <c r="AN129" i="7"/>
  <c r="AQ129" i="7"/>
  <c r="AT129" i="7"/>
  <c r="AW129" i="7"/>
  <c r="AZ129" i="7"/>
  <c r="BC129" i="7"/>
  <c r="BF129" i="7"/>
  <c r="BI129" i="7"/>
  <c r="BL129" i="7"/>
  <c r="BO129" i="7"/>
  <c r="BR129" i="7"/>
  <c r="BU129" i="7"/>
  <c r="BX129" i="7"/>
  <c r="CA129" i="7"/>
  <c r="CD129" i="7"/>
  <c r="CG129" i="7"/>
  <c r="CJ129" i="7"/>
  <c r="CM129" i="7"/>
  <c r="CP129" i="7"/>
  <c r="CS129" i="7"/>
  <c r="CU129" i="7"/>
  <c r="G130" i="7"/>
  <c r="J130" i="7"/>
  <c r="M130" i="7"/>
  <c r="P130" i="7"/>
  <c r="S130" i="7"/>
  <c r="V130" i="7"/>
  <c r="Y130" i="7"/>
  <c r="AB130" i="7"/>
  <c r="AE130" i="7"/>
  <c r="AH130" i="7"/>
  <c r="AK130" i="7"/>
  <c r="AN130" i="7"/>
  <c r="AQ130" i="7"/>
  <c r="AT130" i="7"/>
  <c r="AW130" i="7"/>
  <c r="AZ130" i="7"/>
  <c r="BC130" i="7"/>
  <c r="BF130" i="7"/>
  <c r="BI130" i="7"/>
  <c r="BL130" i="7"/>
  <c r="BO130" i="7"/>
  <c r="BR130" i="7"/>
  <c r="BU130" i="7"/>
  <c r="BX130" i="7"/>
  <c r="CA130" i="7"/>
  <c r="CD130" i="7"/>
  <c r="CG130" i="7"/>
  <c r="CJ130" i="7"/>
  <c r="CM130" i="7"/>
  <c r="CP130" i="7"/>
  <c r="CS130" i="7"/>
  <c r="CU130" i="7"/>
  <c r="G131" i="7"/>
  <c r="J131" i="7"/>
  <c r="M131" i="7"/>
  <c r="P131" i="7"/>
  <c r="S131" i="7"/>
  <c r="V131" i="7"/>
  <c r="Y131" i="7"/>
  <c r="AB131" i="7"/>
  <c r="AE131" i="7"/>
  <c r="AH131" i="7"/>
  <c r="AK131" i="7"/>
  <c r="AN131" i="7"/>
  <c r="AQ131" i="7"/>
  <c r="AT131" i="7"/>
  <c r="AW131" i="7"/>
  <c r="AZ131" i="7"/>
  <c r="BC131" i="7"/>
  <c r="BF131" i="7"/>
  <c r="BI131" i="7"/>
  <c r="BL131" i="7"/>
  <c r="BO131" i="7"/>
  <c r="BR131" i="7"/>
  <c r="BU131" i="7"/>
  <c r="BX131" i="7"/>
  <c r="CA131" i="7"/>
  <c r="CD131" i="7"/>
  <c r="CG131" i="7"/>
  <c r="CJ131" i="7"/>
  <c r="CM131" i="7"/>
  <c r="CP131" i="7"/>
  <c r="CS131" i="7"/>
  <c r="CU131" i="7"/>
  <c r="G132" i="7"/>
  <c r="J132" i="7"/>
  <c r="M132" i="7"/>
  <c r="P132" i="7"/>
  <c r="S132" i="7"/>
  <c r="V132" i="7"/>
  <c r="Y132" i="7"/>
  <c r="AB132" i="7"/>
  <c r="AE132" i="7"/>
  <c r="AH132" i="7"/>
  <c r="AK132" i="7"/>
  <c r="AN132" i="7"/>
  <c r="AQ132" i="7"/>
  <c r="AT132" i="7"/>
  <c r="AW132" i="7"/>
  <c r="AZ132" i="7"/>
  <c r="BC132" i="7"/>
  <c r="BF132" i="7"/>
  <c r="BI132" i="7"/>
  <c r="BL132" i="7"/>
  <c r="BO132" i="7"/>
  <c r="BR132" i="7"/>
  <c r="BU132" i="7"/>
  <c r="BX132" i="7"/>
  <c r="CA132" i="7"/>
  <c r="CD132" i="7"/>
  <c r="CG132" i="7"/>
  <c r="CJ132" i="7"/>
  <c r="CM132" i="7"/>
  <c r="CP132" i="7"/>
  <c r="CS132" i="7"/>
  <c r="CU132" i="7"/>
  <c r="G133" i="7"/>
  <c r="J133" i="7"/>
  <c r="M133" i="7"/>
  <c r="P133" i="7"/>
  <c r="S133" i="7"/>
  <c r="V133" i="7"/>
  <c r="Y133" i="7"/>
  <c r="AB133" i="7"/>
  <c r="AE133" i="7"/>
  <c r="AH133" i="7"/>
  <c r="AK133" i="7"/>
  <c r="AN133" i="7"/>
  <c r="AQ133" i="7"/>
  <c r="AT133" i="7"/>
  <c r="AW133" i="7"/>
  <c r="AZ133" i="7"/>
  <c r="BC133" i="7"/>
  <c r="BF133" i="7"/>
  <c r="BI133" i="7"/>
  <c r="BL133" i="7"/>
  <c r="BO133" i="7"/>
  <c r="BR133" i="7"/>
  <c r="BU133" i="7"/>
  <c r="BX133" i="7"/>
  <c r="CA133" i="7"/>
  <c r="CD133" i="7"/>
  <c r="CG133" i="7"/>
  <c r="CJ133" i="7"/>
  <c r="CM133" i="7"/>
  <c r="CP133" i="7"/>
  <c r="CS133" i="7"/>
  <c r="CU133" i="7"/>
  <c r="G134" i="7"/>
  <c r="J134" i="7"/>
  <c r="M134" i="7"/>
  <c r="P134" i="7"/>
  <c r="S134" i="7"/>
  <c r="V134" i="7"/>
  <c r="Y134" i="7"/>
  <c r="AB134" i="7"/>
  <c r="AE134" i="7"/>
  <c r="AH134" i="7"/>
  <c r="AK134" i="7"/>
  <c r="AN134" i="7"/>
  <c r="AQ134" i="7"/>
  <c r="AT134" i="7"/>
  <c r="AW134" i="7"/>
  <c r="AZ134" i="7"/>
  <c r="BC134" i="7"/>
  <c r="BF134" i="7"/>
  <c r="BI134" i="7"/>
  <c r="BL134" i="7"/>
  <c r="BO134" i="7"/>
  <c r="BR134" i="7"/>
  <c r="BU134" i="7"/>
  <c r="BX134" i="7"/>
  <c r="CA134" i="7"/>
  <c r="CD134" i="7"/>
  <c r="CG134" i="7"/>
  <c r="CJ134" i="7"/>
  <c r="CM134" i="7"/>
  <c r="CP134" i="7"/>
  <c r="CS134" i="7"/>
  <c r="CU134" i="7"/>
  <c r="G136" i="7"/>
  <c r="J136" i="7"/>
  <c r="M136" i="7"/>
  <c r="P136" i="7"/>
  <c r="S136" i="7"/>
  <c r="V136" i="7"/>
  <c r="Y136" i="7"/>
  <c r="AB136" i="7"/>
  <c r="AE136" i="7"/>
  <c r="AH136" i="7"/>
  <c r="AN136" i="7"/>
  <c r="AQ136" i="7"/>
  <c r="AT136" i="7"/>
  <c r="AW136" i="7"/>
  <c r="AZ136" i="7"/>
  <c r="BF136" i="7"/>
  <c r="BI136" i="7"/>
  <c r="BL136" i="7"/>
  <c r="BO136" i="7"/>
  <c r="BR136" i="7"/>
  <c r="BU136" i="7"/>
  <c r="BX136" i="7"/>
  <c r="CA136" i="7"/>
  <c r="CD136" i="7"/>
  <c r="CG136" i="7"/>
  <c r="CJ136" i="7"/>
  <c r="CM136" i="7"/>
  <c r="G137" i="7"/>
  <c r="J137" i="7"/>
  <c r="M137" i="7"/>
  <c r="P137" i="7"/>
  <c r="S137" i="7"/>
  <c r="V137" i="7"/>
  <c r="Y137" i="7"/>
  <c r="AB137" i="7"/>
  <c r="AE137" i="7"/>
  <c r="AH137" i="7"/>
  <c r="AK137" i="7"/>
  <c r="AN137" i="7"/>
  <c r="AQ137" i="7"/>
  <c r="AT137" i="7"/>
  <c r="AW137" i="7"/>
  <c r="AZ137" i="7"/>
  <c r="BC136" i="7"/>
  <c r="BF137" i="7"/>
  <c r="BI137" i="7"/>
  <c r="BL137" i="7"/>
  <c r="BO137" i="7"/>
  <c r="BR137" i="7"/>
  <c r="BU137" i="7"/>
  <c r="BX137" i="7"/>
  <c r="CA137" i="7"/>
  <c r="CD137" i="7"/>
  <c r="CG137" i="7"/>
  <c r="CM137" i="7"/>
  <c r="CP137" i="7"/>
  <c r="CS137" i="7"/>
  <c r="CU137" i="7"/>
  <c r="G138" i="7"/>
  <c r="J138" i="7"/>
  <c r="M138" i="7"/>
  <c r="P138" i="7"/>
  <c r="S138" i="7"/>
  <c r="V138" i="7"/>
  <c r="Y138" i="7"/>
  <c r="AB138" i="7"/>
  <c r="AE138" i="7"/>
  <c r="AH138" i="7"/>
  <c r="AK138" i="7"/>
  <c r="AN138" i="7"/>
  <c r="AQ138" i="7"/>
  <c r="AT138" i="7"/>
  <c r="AW138" i="7"/>
  <c r="AZ138" i="7"/>
  <c r="BC138" i="7"/>
  <c r="BF138" i="7"/>
  <c r="BI138" i="7"/>
  <c r="BL138" i="7"/>
  <c r="BO138" i="7"/>
  <c r="BR138" i="7"/>
  <c r="BU138" i="7"/>
  <c r="BX138" i="7"/>
  <c r="CA138" i="7"/>
  <c r="CD138" i="7"/>
  <c r="CG138" i="7"/>
  <c r="CM138" i="7"/>
  <c r="CP138" i="7"/>
  <c r="CS138" i="7"/>
  <c r="CU138" i="7"/>
  <c r="G140" i="7"/>
  <c r="J140" i="7"/>
  <c r="M140" i="7"/>
  <c r="P140" i="7"/>
  <c r="S140" i="7"/>
  <c r="V140" i="7"/>
  <c r="Y140" i="7"/>
  <c r="AB140" i="7"/>
  <c r="AE140" i="7"/>
  <c r="AH140" i="7"/>
  <c r="AK140" i="7"/>
  <c r="AN140" i="7"/>
  <c r="AQ140" i="7"/>
  <c r="AT140" i="7"/>
  <c r="AW140" i="7"/>
  <c r="AZ140" i="7"/>
  <c r="BC140" i="7"/>
  <c r="BF140" i="7"/>
  <c r="BI140" i="7"/>
  <c r="BO140" i="7"/>
  <c r="BR140" i="7"/>
  <c r="BU140" i="7"/>
  <c r="BX140" i="7"/>
  <c r="CD140" i="7"/>
  <c r="CG140" i="7"/>
  <c r="CM140" i="7"/>
  <c r="CP140" i="7"/>
  <c r="CS140" i="7"/>
  <c r="CU140" i="7"/>
  <c r="G142" i="7"/>
  <c r="J142" i="7"/>
  <c r="M142" i="7"/>
  <c r="S142" i="7"/>
  <c r="V142" i="7"/>
  <c r="Y142" i="7"/>
  <c r="AB142" i="7"/>
  <c r="AE142" i="7"/>
  <c r="AH142" i="7"/>
  <c r="AK142" i="7"/>
  <c r="AN142" i="7"/>
  <c r="AQ142" i="7"/>
  <c r="AT142" i="7"/>
  <c r="AW142" i="7"/>
  <c r="AZ142" i="7"/>
  <c r="BC142" i="7"/>
  <c r="BF142" i="7"/>
  <c r="BI142" i="7"/>
  <c r="BO142" i="7"/>
  <c r="BR142" i="7"/>
  <c r="BU142" i="7"/>
  <c r="BX142" i="7"/>
  <c r="CD142" i="7"/>
  <c r="CG142" i="7"/>
  <c r="CM142" i="7"/>
  <c r="CP142" i="7"/>
  <c r="CS142" i="7"/>
  <c r="CU142" i="7"/>
  <c r="G143" i="7"/>
  <c r="J143" i="7"/>
  <c r="M143" i="7"/>
  <c r="P143" i="7"/>
  <c r="S143" i="7"/>
  <c r="V143" i="7"/>
  <c r="Y143" i="7"/>
  <c r="AB143" i="7"/>
  <c r="AE143" i="7"/>
  <c r="AH143" i="7"/>
  <c r="AK143" i="7"/>
  <c r="AN143" i="7"/>
  <c r="AQ143" i="7"/>
  <c r="AT143" i="7"/>
  <c r="AW143" i="7"/>
  <c r="AZ143" i="7"/>
  <c r="BC143" i="7"/>
  <c r="BF143" i="7"/>
  <c r="BI143" i="7"/>
  <c r="BL143" i="7"/>
  <c r="BO143" i="7"/>
  <c r="BR143" i="7"/>
  <c r="BU143" i="7"/>
  <c r="BX143" i="7"/>
  <c r="CD143" i="7"/>
  <c r="CG143" i="7"/>
  <c r="CM143" i="7"/>
  <c r="CP143" i="7"/>
  <c r="CS143" i="7"/>
  <c r="CU143" i="7"/>
  <c r="G144" i="7"/>
  <c r="J144" i="7"/>
  <c r="M144" i="7"/>
  <c r="P144" i="7"/>
  <c r="S144" i="7"/>
  <c r="V144" i="7"/>
  <c r="Y144" i="7"/>
  <c r="AB144" i="7"/>
  <c r="AE144" i="7"/>
  <c r="AH144" i="7"/>
  <c r="AK144" i="7"/>
  <c r="AN144" i="7"/>
  <c r="AQ144" i="7"/>
  <c r="AT144" i="7"/>
  <c r="AW144" i="7"/>
  <c r="AZ144" i="7"/>
  <c r="BC144" i="7"/>
  <c r="BF144" i="7"/>
  <c r="BI144" i="7"/>
  <c r="BL144" i="7"/>
  <c r="BO144" i="7"/>
  <c r="BR144" i="7"/>
  <c r="BU144" i="7"/>
  <c r="BX144" i="7"/>
  <c r="CD144" i="7"/>
  <c r="CG144" i="7"/>
  <c r="CM144" i="7"/>
  <c r="CP144" i="7"/>
  <c r="CS144" i="7"/>
  <c r="CU144" i="7"/>
  <c r="G145" i="7"/>
  <c r="J145" i="7"/>
  <c r="M145" i="7"/>
  <c r="P145" i="7"/>
  <c r="S145" i="7"/>
  <c r="V145" i="7"/>
  <c r="Y145" i="7"/>
  <c r="AB145" i="7"/>
  <c r="AE145" i="7"/>
  <c r="AH145" i="7"/>
  <c r="AK145" i="7"/>
  <c r="AN145" i="7"/>
  <c r="AQ145" i="7"/>
  <c r="AT145" i="7"/>
  <c r="AW145" i="7"/>
  <c r="AZ145" i="7"/>
  <c r="BC145" i="7"/>
  <c r="BF145" i="7"/>
  <c r="BI145" i="7"/>
  <c r="BL145" i="7"/>
  <c r="BO145" i="7"/>
  <c r="BR145" i="7"/>
  <c r="BU145" i="7"/>
  <c r="BX145" i="7"/>
  <c r="CD145" i="7"/>
  <c r="CG145" i="7"/>
  <c r="CM145" i="7"/>
  <c r="CP145" i="7"/>
  <c r="CS145" i="7"/>
  <c r="CU145" i="7"/>
  <c r="G146" i="7"/>
  <c r="J146" i="7"/>
  <c r="M146" i="7"/>
  <c r="P146" i="7"/>
  <c r="S146" i="7"/>
  <c r="V146" i="7"/>
  <c r="Y146" i="7"/>
  <c r="AB146" i="7"/>
  <c r="AE146" i="7"/>
  <c r="AH146" i="7"/>
  <c r="AK146" i="7"/>
  <c r="AN146" i="7"/>
  <c r="AQ146" i="7"/>
  <c r="AT146" i="7"/>
  <c r="AW146" i="7"/>
  <c r="AZ146" i="7"/>
  <c r="BC146" i="7"/>
  <c r="BF146" i="7"/>
  <c r="BI146" i="7"/>
  <c r="BL146" i="7"/>
  <c r="BO146" i="7"/>
  <c r="BR146" i="7"/>
  <c r="BU146" i="7"/>
  <c r="BX146" i="7"/>
  <c r="CD146" i="7"/>
  <c r="CG146" i="7"/>
  <c r="CM146" i="7"/>
  <c r="CP146" i="7"/>
  <c r="CS146" i="7"/>
  <c r="CU146" i="7"/>
  <c r="G147" i="7"/>
  <c r="J147" i="7"/>
  <c r="M147" i="7"/>
  <c r="P147" i="7"/>
  <c r="S147" i="7"/>
  <c r="V147" i="7"/>
  <c r="Y147" i="7"/>
  <c r="AB147" i="7"/>
  <c r="AE147" i="7"/>
  <c r="AH147" i="7"/>
  <c r="AK147" i="7"/>
  <c r="AN147" i="7"/>
  <c r="AQ147" i="7"/>
  <c r="AT147" i="7"/>
  <c r="AW147" i="7"/>
  <c r="AZ147" i="7"/>
  <c r="BC147" i="7"/>
  <c r="BF147" i="7"/>
  <c r="BI147" i="7"/>
  <c r="BL147" i="7"/>
  <c r="BO147" i="7"/>
  <c r="BR147" i="7"/>
  <c r="BU147" i="7"/>
  <c r="BX147" i="7"/>
  <c r="CD147" i="7"/>
  <c r="CG147" i="7"/>
  <c r="CM147" i="7"/>
  <c r="CP147" i="7"/>
  <c r="CS147" i="7"/>
  <c r="CU147" i="7"/>
  <c r="G149" i="7"/>
  <c r="P149" i="7"/>
  <c r="S149" i="7"/>
  <c r="V149" i="7"/>
  <c r="Y149" i="7"/>
  <c r="AB149" i="7"/>
  <c r="AK149" i="7"/>
  <c r="AN149" i="7"/>
  <c r="AW149" i="7"/>
  <c r="BC149" i="7"/>
  <c r="BF149" i="7"/>
  <c r="BI149" i="7"/>
  <c r="BL149" i="7"/>
  <c r="BO149" i="7"/>
  <c r="BR149" i="7"/>
  <c r="CD149" i="7"/>
  <c r="CM149" i="7"/>
  <c r="CP149" i="7"/>
  <c r="CS149" i="7"/>
  <c r="CU149" i="7"/>
  <c r="G150" i="7"/>
  <c r="P150" i="7"/>
  <c r="S150" i="7"/>
  <c r="V150" i="7"/>
  <c r="Y150" i="7"/>
  <c r="AB150" i="7"/>
  <c r="AK150" i="7"/>
  <c r="AN150" i="7"/>
  <c r="AW150" i="7"/>
  <c r="BC150" i="7"/>
  <c r="BF150" i="7"/>
  <c r="BI150" i="7"/>
  <c r="BL150" i="7"/>
  <c r="BO150" i="7"/>
  <c r="BR150" i="7"/>
  <c r="CD150" i="7"/>
  <c r="CM150" i="7"/>
  <c r="CP150" i="7"/>
  <c r="CS150" i="7"/>
  <c r="CU150" i="7"/>
  <c r="G157" i="7"/>
  <c r="M157" i="7"/>
  <c r="P157" i="7"/>
  <c r="S157" i="7"/>
  <c r="V157" i="7"/>
  <c r="Y157" i="7"/>
  <c r="AB157" i="7"/>
  <c r="AE157" i="7"/>
  <c r="AH157" i="7"/>
  <c r="AK157" i="7"/>
  <c r="AN157" i="7"/>
  <c r="AQ157" i="7"/>
  <c r="AT157" i="7"/>
  <c r="AW157" i="7"/>
  <c r="AZ157" i="7"/>
  <c r="BC157" i="7"/>
  <c r="BF157" i="7"/>
  <c r="BL157" i="7"/>
  <c r="BO157" i="7"/>
  <c r="BR157" i="7"/>
  <c r="BU157" i="7"/>
  <c r="CA157" i="7"/>
  <c r="CD157" i="7"/>
  <c r="CM157" i="7"/>
  <c r="CP157" i="7"/>
  <c r="CS157" i="7"/>
  <c r="CU157" i="7"/>
  <c r="G80" i="15"/>
  <c r="S80" i="15"/>
  <c r="Y80" i="15"/>
  <c r="AE80" i="15"/>
  <c r="AK80" i="15"/>
  <c r="AQ80" i="15"/>
  <c r="AZ80" i="15"/>
  <c r="BI80" i="15"/>
  <c r="BO80" i="15"/>
  <c r="BU80" i="15"/>
  <c r="CA80" i="15"/>
  <c r="CJ80" i="15"/>
  <c r="CU80" i="15"/>
  <c r="M24" i="15"/>
  <c r="Y24" i="15"/>
  <c r="AT24" i="15"/>
  <c r="BC24" i="15"/>
  <c r="BO24" i="15"/>
  <c r="CJ24" i="15"/>
  <c r="CU24" i="15"/>
  <c r="BF26" i="15"/>
  <c r="BI26" i="15"/>
  <c r="CU26" i="15"/>
  <c r="AZ27" i="15"/>
  <c r="CU27" i="15"/>
  <c r="AZ28" i="15"/>
  <c r="CU28" i="15"/>
  <c r="AZ29" i="15"/>
  <c r="CU29" i="15"/>
  <c r="AZ30" i="15"/>
  <c r="CU30" i="15"/>
  <c r="AZ31" i="15"/>
  <c r="CU31" i="15"/>
  <c r="BX25" i="15"/>
  <c r="CU25" i="15"/>
  <c r="CU36" i="15"/>
  <c r="CU755" i="7"/>
  <c r="G611" i="7"/>
  <c r="J611" i="7"/>
  <c r="M611" i="7"/>
  <c r="P611" i="7"/>
  <c r="S611" i="7"/>
  <c r="V611" i="7"/>
  <c r="Y611" i="7"/>
  <c r="AB611" i="7"/>
  <c r="AE611" i="7"/>
  <c r="AH611" i="7"/>
  <c r="AK611" i="7"/>
  <c r="AN611" i="7"/>
  <c r="AQ611" i="7"/>
  <c r="AT611" i="7"/>
  <c r="AW611" i="7"/>
  <c r="AZ611" i="7"/>
  <c r="BC611" i="7"/>
  <c r="BF611" i="7"/>
  <c r="BI611" i="7"/>
  <c r="BL611" i="7"/>
  <c r="BO611" i="7"/>
  <c r="BR611" i="7"/>
  <c r="BU611" i="7"/>
  <c r="BX611" i="7"/>
  <c r="CA611" i="7"/>
  <c r="CD611" i="7"/>
  <c r="CG611" i="7"/>
  <c r="CJ611" i="7"/>
  <c r="CM611" i="7"/>
  <c r="CP611" i="7"/>
  <c r="CS611" i="7"/>
  <c r="CU611" i="7"/>
  <c r="G613" i="7"/>
  <c r="M613" i="7"/>
  <c r="V613" i="7"/>
  <c r="Y613" i="7"/>
  <c r="AE613" i="7"/>
  <c r="AQ613" i="7"/>
  <c r="AW613" i="7"/>
  <c r="AZ613" i="7"/>
  <c r="BC613" i="7"/>
  <c r="BF613" i="7"/>
  <c r="BL613" i="7"/>
  <c r="CG613" i="7"/>
  <c r="CP613" i="7"/>
  <c r="CS613" i="7"/>
  <c r="CU613" i="7"/>
  <c r="G620" i="7"/>
  <c r="M620" i="7"/>
  <c r="V620" i="7"/>
  <c r="Y620" i="7"/>
  <c r="AE620" i="7"/>
  <c r="AT620" i="7"/>
  <c r="AW620" i="7"/>
  <c r="BC620" i="7"/>
  <c r="BF620" i="7"/>
  <c r="BL620" i="7"/>
  <c r="CG620" i="7"/>
  <c r="CP620" i="7"/>
  <c r="CS620" i="7"/>
  <c r="CU620" i="7"/>
  <c r="G630" i="7"/>
  <c r="V630" i="7"/>
  <c r="Y630" i="7"/>
  <c r="AE630" i="7"/>
  <c r="AQ630" i="7"/>
  <c r="AW630" i="7"/>
  <c r="AZ630" i="7"/>
  <c r="BC630" i="7"/>
  <c r="BF630" i="7"/>
  <c r="BL630" i="7"/>
  <c r="CG630" i="7"/>
  <c r="CP630" i="7"/>
  <c r="CS630" i="7"/>
  <c r="CU630" i="7"/>
  <c r="G631" i="7"/>
  <c r="M631" i="7"/>
  <c r="V631" i="7"/>
  <c r="Y631" i="7"/>
  <c r="AE631" i="7"/>
  <c r="AQ631" i="7"/>
  <c r="AT631" i="7"/>
  <c r="AW631" i="7"/>
  <c r="AZ631" i="7"/>
  <c r="BC631" i="7"/>
  <c r="BF631" i="7"/>
  <c r="BL631" i="7"/>
  <c r="CG631" i="7"/>
  <c r="CP631" i="7"/>
  <c r="CS631" i="7"/>
  <c r="CU631" i="7"/>
  <c r="G632" i="7"/>
  <c r="M632" i="7"/>
  <c r="V632" i="7"/>
  <c r="Y632" i="7"/>
  <c r="AE632" i="7"/>
  <c r="AQ632" i="7"/>
  <c r="AT632" i="7"/>
  <c r="AW632" i="7"/>
  <c r="AZ632" i="7"/>
  <c r="BC632" i="7"/>
  <c r="BF632" i="7"/>
  <c r="BL632" i="7"/>
  <c r="CG632" i="7"/>
  <c r="CP632" i="7"/>
  <c r="CS632" i="7"/>
  <c r="CU632" i="7"/>
  <c r="G638" i="7"/>
  <c r="M638" i="7"/>
  <c r="V638" i="7"/>
  <c r="Y638" i="7"/>
  <c r="AE638" i="7"/>
  <c r="AQ638" i="7"/>
  <c r="AT638" i="7"/>
  <c r="AW638" i="7"/>
  <c r="AZ638" i="7"/>
  <c r="BC638" i="7"/>
  <c r="BF638" i="7"/>
  <c r="BL638" i="7"/>
  <c r="CG638" i="7"/>
  <c r="CP638" i="7"/>
  <c r="CS638" i="7"/>
  <c r="CU638" i="7"/>
  <c r="G643" i="7"/>
  <c r="J643" i="7"/>
  <c r="M643" i="7"/>
  <c r="P643" i="7"/>
  <c r="V643" i="7"/>
  <c r="Y643" i="7"/>
  <c r="AE643" i="7"/>
  <c r="AQ643" i="7"/>
  <c r="AT643" i="7"/>
  <c r="AZ643" i="7"/>
  <c r="BC643" i="7"/>
  <c r="BF643" i="7"/>
  <c r="BL643" i="7"/>
  <c r="BR643" i="7"/>
  <c r="BU643" i="7"/>
  <c r="BX643" i="7"/>
  <c r="CG643" i="7"/>
  <c r="CP643" i="7"/>
  <c r="CS643" i="7"/>
  <c r="CU643" i="7"/>
  <c r="G644" i="7"/>
  <c r="J644" i="7"/>
  <c r="M644" i="7"/>
  <c r="P644" i="7"/>
  <c r="V644" i="7"/>
  <c r="Y644" i="7"/>
  <c r="AB644" i="7"/>
  <c r="AE644" i="7"/>
  <c r="AQ644" i="7"/>
  <c r="AT644" i="7"/>
  <c r="AW644" i="7"/>
  <c r="AZ644" i="7"/>
  <c r="BC644" i="7"/>
  <c r="BF644" i="7"/>
  <c r="BI644" i="7"/>
  <c r="BL644" i="7"/>
  <c r="BO644" i="7"/>
  <c r="BR644" i="7"/>
  <c r="BU644" i="7"/>
  <c r="BX644" i="7"/>
  <c r="CA644" i="7"/>
  <c r="CD644" i="7"/>
  <c r="CG644" i="7"/>
  <c r="CJ644" i="7"/>
  <c r="CP644" i="7"/>
  <c r="CS644" i="7"/>
  <c r="CU644" i="7"/>
  <c r="CU645" i="7"/>
  <c r="CT611" i="7"/>
  <c r="CT613" i="7"/>
  <c r="CT620" i="7"/>
  <c r="CT630" i="7"/>
  <c r="CT631" i="7"/>
  <c r="CT632" i="7"/>
  <c r="CT638" i="7"/>
  <c r="CT643" i="7"/>
  <c r="CT644" i="7"/>
  <c r="CT645" i="7"/>
  <c r="CS645" i="7"/>
  <c r="CP614" i="7"/>
  <c r="CP615" i="7"/>
  <c r="CP618" i="7"/>
  <c r="CP621" i="7"/>
  <c r="CP624" i="7"/>
  <c r="CP626" i="7"/>
  <c r="CP633" i="7"/>
  <c r="CP637" i="7"/>
  <c r="CP640" i="7"/>
  <c r="CP645" i="7"/>
  <c r="CM645" i="7"/>
  <c r="CJ645" i="7"/>
  <c r="CG645" i="7"/>
  <c r="CD645" i="7"/>
  <c r="CA645" i="7"/>
  <c r="BX645" i="7"/>
  <c r="BU645" i="7"/>
  <c r="BR645" i="7"/>
  <c r="BO645" i="7"/>
  <c r="BL615" i="7"/>
  <c r="BL618" i="7"/>
  <c r="BL624" i="7"/>
  <c r="BL633" i="7"/>
  <c r="BL640" i="7"/>
  <c r="BL645" i="7"/>
  <c r="BI645" i="7"/>
  <c r="BF615" i="7"/>
  <c r="BF618" i="7"/>
  <c r="BF624" i="7"/>
  <c r="BF633" i="7"/>
  <c r="BF640" i="7"/>
  <c r="BF645" i="7"/>
  <c r="BC615" i="7"/>
  <c r="BC618" i="7"/>
  <c r="BC624" i="7"/>
  <c r="BC633" i="7"/>
  <c r="BC645" i="7"/>
  <c r="AZ615" i="7"/>
  <c r="AZ624" i="7"/>
  <c r="AZ633" i="7"/>
  <c r="AZ640" i="7"/>
  <c r="AZ645" i="7"/>
  <c r="AW615" i="7"/>
  <c r="AW618" i="7"/>
  <c r="AW624" i="7"/>
  <c r="AW633" i="7"/>
  <c r="AW640" i="7"/>
  <c r="AW645" i="7"/>
  <c r="AT618" i="7"/>
  <c r="AT624" i="7"/>
  <c r="AT633" i="7"/>
  <c r="AT640" i="7"/>
  <c r="AT645" i="7"/>
  <c r="AQ615" i="7"/>
  <c r="AQ618" i="7"/>
  <c r="AQ633" i="7"/>
  <c r="AQ640" i="7"/>
  <c r="AQ645" i="7"/>
  <c r="AN645" i="7"/>
  <c r="AM645" i="7"/>
  <c r="AK645" i="7"/>
  <c r="AH645" i="7"/>
  <c r="AE640" i="7"/>
  <c r="AE645" i="7"/>
  <c r="AB645" i="7"/>
  <c r="Y615" i="7"/>
  <c r="Y645" i="7"/>
  <c r="V615" i="7"/>
  <c r="V618" i="7"/>
  <c r="V645" i="7"/>
  <c r="S645" i="7"/>
  <c r="P645" i="7"/>
  <c r="M645" i="7"/>
  <c r="J645" i="7"/>
  <c r="G645" i="7"/>
  <c r="G587" i="7"/>
  <c r="J587" i="7"/>
  <c r="M587" i="7"/>
  <c r="P587" i="7"/>
  <c r="S587" i="7"/>
  <c r="V587" i="7"/>
  <c r="Y587" i="7"/>
  <c r="AB587" i="7"/>
  <c r="AE587" i="7"/>
  <c r="AH587" i="7"/>
  <c r="AK587" i="7"/>
  <c r="AN587" i="7"/>
  <c r="AQ587" i="7"/>
  <c r="AT587" i="7"/>
  <c r="AW587" i="7"/>
  <c r="AZ587" i="7"/>
  <c r="BC587" i="7"/>
  <c r="BF587" i="7"/>
  <c r="BI587" i="7"/>
  <c r="BL587" i="7"/>
  <c r="BO587" i="7"/>
  <c r="BR587" i="7"/>
  <c r="BU587" i="7"/>
  <c r="BX587" i="7"/>
  <c r="CA587" i="7"/>
  <c r="CD587" i="7"/>
  <c r="CG587" i="7"/>
  <c r="CJ587" i="7"/>
  <c r="CM587" i="7"/>
  <c r="CP587" i="7"/>
  <c r="CS587" i="7"/>
  <c r="CU587" i="7"/>
  <c r="G588" i="7"/>
  <c r="J588" i="7"/>
  <c r="M588" i="7"/>
  <c r="P588" i="7"/>
  <c r="S588" i="7"/>
  <c r="V588" i="7"/>
  <c r="Y588" i="7"/>
  <c r="AB588" i="7"/>
  <c r="AE588" i="7"/>
  <c r="AH588" i="7"/>
  <c r="AK588" i="7"/>
  <c r="AN588" i="7"/>
  <c r="AQ588" i="7"/>
  <c r="AT588" i="7"/>
  <c r="AW588" i="7"/>
  <c r="AZ588" i="7"/>
  <c r="BC588" i="7"/>
  <c r="BF588" i="7"/>
  <c r="BI588" i="7"/>
  <c r="BL588" i="7"/>
  <c r="BO588" i="7"/>
  <c r="BR588" i="7"/>
  <c r="BU588" i="7"/>
  <c r="BX588" i="7"/>
  <c r="CA588" i="7"/>
  <c r="CD588" i="7"/>
  <c r="CG588" i="7"/>
  <c r="CJ588" i="7"/>
  <c r="CM588" i="7"/>
  <c r="CP588" i="7"/>
  <c r="CS588" i="7"/>
  <c r="CU588" i="7"/>
  <c r="G592" i="7"/>
  <c r="J592" i="7"/>
  <c r="M592" i="7"/>
  <c r="P592" i="7"/>
  <c r="S592" i="7"/>
  <c r="V592" i="7"/>
  <c r="Y592" i="7"/>
  <c r="AB592" i="7"/>
  <c r="AE592" i="7"/>
  <c r="AH592" i="7"/>
  <c r="AK592" i="7"/>
  <c r="AN592" i="7"/>
  <c r="AQ592" i="7"/>
  <c r="AT592" i="7"/>
  <c r="AW592" i="7"/>
  <c r="AZ592" i="7"/>
  <c r="BC592" i="7"/>
  <c r="BF592" i="7"/>
  <c r="BI592" i="7"/>
  <c r="BL592" i="7"/>
  <c r="BO592" i="7"/>
  <c r="BR592" i="7"/>
  <c r="BU592" i="7"/>
  <c r="BX592" i="7"/>
  <c r="CA592" i="7"/>
  <c r="CD592" i="7"/>
  <c r="CG592" i="7"/>
  <c r="CJ592" i="7"/>
  <c r="CM592" i="7"/>
  <c r="CP592" i="7"/>
  <c r="CS592" i="7"/>
  <c r="CU592" i="7"/>
  <c r="G596" i="7"/>
  <c r="J596" i="7"/>
  <c r="M596" i="7"/>
  <c r="P596" i="7"/>
  <c r="S596" i="7"/>
  <c r="V596" i="7"/>
  <c r="Y596" i="7"/>
  <c r="AB596" i="7"/>
  <c r="AE596" i="7"/>
  <c r="AH596" i="7"/>
  <c r="AK596" i="7"/>
  <c r="AN596" i="7"/>
  <c r="AQ596" i="7"/>
  <c r="AT596" i="7"/>
  <c r="AW596" i="7"/>
  <c r="AZ596" i="7"/>
  <c r="BC596" i="7"/>
  <c r="BF596" i="7"/>
  <c r="BI596" i="7"/>
  <c r="BL596" i="7"/>
  <c r="BO596" i="7"/>
  <c r="BR596" i="7"/>
  <c r="BU596" i="7"/>
  <c r="BX596" i="7"/>
  <c r="CA596" i="7"/>
  <c r="CD596" i="7"/>
  <c r="CG596" i="7"/>
  <c r="CJ596" i="7"/>
  <c r="CM596" i="7"/>
  <c r="CP596" i="7"/>
  <c r="CS596" i="7"/>
  <c r="CU596" i="7"/>
  <c r="G597" i="7"/>
  <c r="J597" i="7"/>
  <c r="M597" i="7"/>
  <c r="P597" i="7"/>
  <c r="S597" i="7"/>
  <c r="V597" i="7"/>
  <c r="Y597" i="7"/>
  <c r="AB597" i="7"/>
  <c r="AE597" i="7"/>
  <c r="AH597" i="7"/>
  <c r="AK597" i="7"/>
  <c r="AN597" i="7"/>
  <c r="AQ597" i="7"/>
  <c r="AT597" i="7"/>
  <c r="AW597" i="7"/>
  <c r="AZ597" i="7"/>
  <c r="BC597" i="7"/>
  <c r="BF597" i="7"/>
  <c r="BI597" i="7"/>
  <c r="BL597" i="7"/>
  <c r="BO597" i="7"/>
  <c r="BR597" i="7"/>
  <c r="BU597" i="7"/>
  <c r="BX597" i="7"/>
  <c r="CA597" i="7"/>
  <c r="CD597" i="7"/>
  <c r="CG597" i="7"/>
  <c r="CJ597" i="7"/>
  <c r="CM597" i="7"/>
  <c r="CP597" i="7"/>
  <c r="CS597" i="7"/>
  <c r="CU597" i="7"/>
  <c r="G598" i="7"/>
  <c r="J598" i="7"/>
  <c r="M598" i="7"/>
  <c r="P598" i="7"/>
  <c r="S598" i="7"/>
  <c r="V598" i="7"/>
  <c r="Y598" i="7"/>
  <c r="AB598" i="7"/>
  <c r="AE598" i="7"/>
  <c r="AH598" i="7"/>
  <c r="AK598" i="7"/>
  <c r="AN598" i="7"/>
  <c r="AQ598" i="7"/>
  <c r="AT598" i="7"/>
  <c r="AW598" i="7"/>
  <c r="AZ598" i="7"/>
  <c r="BC598" i="7"/>
  <c r="BF598" i="7"/>
  <c r="BI598" i="7"/>
  <c r="BL598" i="7"/>
  <c r="BO598" i="7"/>
  <c r="BR598" i="7"/>
  <c r="BU598" i="7"/>
  <c r="BX598" i="7"/>
  <c r="CA598" i="7"/>
  <c r="CD598" i="7"/>
  <c r="CG598" i="7"/>
  <c r="CJ598" i="7"/>
  <c r="CM598" i="7"/>
  <c r="CP598" i="7"/>
  <c r="CS598" i="7"/>
  <c r="CU598" i="7"/>
  <c r="G601" i="7"/>
  <c r="J601" i="7"/>
  <c r="M601" i="7"/>
  <c r="P601" i="7"/>
  <c r="S601" i="7"/>
  <c r="V601" i="7"/>
  <c r="Y601" i="7"/>
  <c r="AB601" i="7"/>
  <c r="AE601" i="7"/>
  <c r="AH601" i="7"/>
  <c r="AK601" i="7"/>
  <c r="AN601" i="7"/>
  <c r="AQ601" i="7"/>
  <c r="AT601" i="7"/>
  <c r="AW601" i="7"/>
  <c r="AZ601" i="7"/>
  <c r="BC601" i="7"/>
  <c r="BF601" i="7"/>
  <c r="BI601" i="7"/>
  <c r="BL601" i="7"/>
  <c r="BO601" i="7"/>
  <c r="BR601" i="7"/>
  <c r="BU601" i="7"/>
  <c r="BX601" i="7"/>
  <c r="CA601" i="7"/>
  <c r="CD601" i="7"/>
  <c r="CG601" i="7"/>
  <c r="CJ601" i="7"/>
  <c r="CM601" i="7"/>
  <c r="CP601" i="7"/>
  <c r="CS601" i="7"/>
  <c r="CU601" i="7"/>
  <c r="G603" i="7"/>
  <c r="J603" i="7"/>
  <c r="M603" i="7"/>
  <c r="P603" i="7"/>
  <c r="S603" i="7"/>
  <c r="V603" i="7"/>
  <c r="Y603" i="7"/>
  <c r="AB603" i="7"/>
  <c r="AE603" i="7"/>
  <c r="AH603" i="7"/>
  <c r="AK603" i="7"/>
  <c r="AN603" i="7"/>
  <c r="AQ603" i="7"/>
  <c r="AT603" i="7"/>
  <c r="AW603" i="7"/>
  <c r="AZ603" i="7"/>
  <c r="BC603" i="7"/>
  <c r="BF603" i="7"/>
  <c r="BI603" i="7"/>
  <c r="BL603" i="7"/>
  <c r="BO603" i="7"/>
  <c r="BR603" i="7"/>
  <c r="BU603" i="7"/>
  <c r="BX603" i="7"/>
  <c r="CA603" i="7"/>
  <c r="CD603" i="7"/>
  <c r="CG603" i="7"/>
  <c r="CJ603" i="7"/>
  <c r="CM603" i="7"/>
  <c r="CP603" i="7"/>
  <c r="CS603" i="7"/>
  <c r="CU603" i="7"/>
  <c r="G604" i="7"/>
  <c r="J604" i="7"/>
  <c r="M604" i="7"/>
  <c r="P604" i="7"/>
  <c r="S604" i="7"/>
  <c r="V604" i="7"/>
  <c r="Y604" i="7"/>
  <c r="AB604" i="7"/>
  <c r="AE604" i="7"/>
  <c r="AH604" i="7"/>
  <c r="AK604" i="7"/>
  <c r="AN604" i="7"/>
  <c r="AQ604" i="7"/>
  <c r="AT604" i="7"/>
  <c r="AW604" i="7"/>
  <c r="AZ604" i="7"/>
  <c r="BC604" i="7"/>
  <c r="BF604" i="7"/>
  <c r="BI604" i="7"/>
  <c r="BL604" i="7"/>
  <c r="BO604" i="7"/>
  <c r="BR604" i="7"/>
  <c r="BU604" i="7"/>
  <c r="BX604" i="7"/>
  <c r="CA604" i="7"/>
  <c r="CD604" i="7"/>
  <c r="CG604" i="7"/>
  <c r="CJ604" i="7"/>
  <c r="CM604" i="7"/>
  <c r="CP604" i="7"/>
  <c r="CS604" i="7"/>
  <c r="CU604" i="7"/>
  <c r="CU605" i="7"/>
  <c r="CT587" i="7"/>
  <c r="CT588" i="7"/>
  <c r="CT592" i="7"/>
  <c r="CT596" i="7"/>
  <c r="CT597" i="7"/>
  <c r="CT598" i="7"/>
  <c r="CT601" i="7"/>
  <c r="CT603" i="7"/>
  <c r="CT604" i="7"/>
  <c r="CT605" i="7"/>
  <c r="CS605" i="7"/>
  <c r="CP589" i="7"/>
  <c r="CP590" i="7"/>
  <c r="CP591" i="7"/>
  <c r="CP593" i="7"/>
  <c r="CP594" i="7"/>
  <c r="CP595" i="7"/>
  <c r="CP599" i="7"/>
  <c r="CP600" i="7"/>
  <c r="CP602" i="7"/>
  <c r="CP605" i="7"/>
  <c r="CM605" i="7"/>
  <c r="CJ605" i="7"/>
  <c r="CG605" i="7"/>
  <c r="CD599" i="7"/>
  <c r="CD600" i="7"/>
  <c r="CD602" i="7"/>
  <c r="CD605" i="7"/>
  <c r="CA593" i="7"/>
  <c r="CA605" i="7"/>
  <c r="BX599" i="7"/>
  <c r="BX600" i="7"/>
  <c r="BX602" i="7"/>
  <c r="BX605" i="7"/>
  <c r="BU590" i="7"/>
  <c r="BU591" i="7"/>
  <c r="BU594" i="7"/>
  <c r="BU595" i="7"/>
  <c r="BU599" i="7"/>
  <c r="BU602" i="7"/>
  <c r="BU605" i="7"/>
  <c r="BR590" i="7"/>
  <c r="BR591" i="7"/>
  <c r="BR594" i="7"/>
  <c r="BR595" i="7"/>
  <c r="BR599" i="7"/>
  <c r="BR602" i="7"/>
  <c r="BR605" i="7"/>
  <c r="BO590" i="7"/>
  <c r="BO591" i="7"/>
  <c r="BO594" i="7"/>
  <c r="BO595" i="7"/>
  <c r="BO599" i="7"/>
  <c r="BO602" i="7"/>
  <c r="BO605" i="7"/>
  <c r="BL590" i="7"/>
  <c r="BL591" i="7"/>
  <c r="BL594" i="7"/>
  <c r="BL599" i="7"/>
  <c r="BL602" i="7"/>
  <c r="BL605" i="7"/>
  <c r="BI605" i="7"/>
  <c r="BF590" i="7"/>
  <c r="BF591" i="7"/>
  <c r="BF594" i="7"/>
  <c r="BF599" i="7"/>
  <c r="BF602" i="7"/>
  <c r="BF605" i="7"/>
  <c r="BC590" i="7"/>
  <c r="BC591" i="7"/>
  <c r="BC594" i="7"/>
  <c r="BC599" i="7"/>
  <c r="BC602" i="7"/>
  <c r="BC605" i="7"/>
  <c r="AZ590" i="7"/>
  <c r="AZ591" i="7"/>
  <c r="AZ594" i="7"/>
  <c r="AZ599" i="7"/>
  <c r="AZ602" i="7"/>
  <c r="AZ605" i="7"/>
  <c r="AW590" i="7"/>
  <c r="AW591" i="7"/>
  <c r="AW594" i="7"/>
  <c r="AW599" i="7"/>
  <c r="AW602" i="7"/>
  <c r="AW605" i="7"/>
  <c r="AT590" i="7"/>
  <c r="AT591" i="7"/>
  <c r="AT594" i="7"/>
  <c r="AT599" i="7"/>
  <c r="AT602" i="7"/>
  <c r="AT605" i="7"/>
  <c r="AQ590" i="7"/>
  <c r="AQ591" i="7"/>
  <c r="AQ594" i="7"/>
  <c r="AQ599" i="7"/>
  <c r="AQ602" i="7"/>
  <c r="AQ605" i="7"/>
  <c r="AN605" i="7"/>
  <c r="AM605" i="7"/>
  <c r="AK590" i="7"/>
  <c r="AK591" i="7"/>
  <c r="AK594" i="7"/>
  <c r="AK599" i="7"/>
  <c r="AK602" i="7"/>
  <c r="AK605" i="7"/>
  <c r="AH590" i="7"/>
  <c r="AH591" i="7"/>
  <c r="AH594" i="7"/>
  <c r="AH599" i="7"/>
  <c r="AH602" i="7"/>
  <c r="AH605" i="7"/>
  <c r="AE602" i="7"/>
  <c r="AE605" i="7"/>
  <c r="AB590" i="7"/>
  <c r="AB591" i="7"/>
  <c r="AB605" i="7"/>
  <c r="Y590" i="7"/>
  <c r="Y605" i="7"/>
  <c r="V590" i="7"/>
  <c r="V591" i="7"/>
  <c r="V605" i="7"/>
  <c r="S605" i="7"/>
  <c r="P605" i="7"/>
  <c r="M605" i="7"/>
  <c r="J590" i="7"/>
  <c r="J605" i="7"/>
  <c r="G605" i="7"/>
  <c r="BM186" i="14"/>
  <c r="BM188" i="14"/>
  <c r="BN186" i="14"/>
  <c r="BN188" i="14"/>
  <c r="BO186" i="14"/>
  <c r="BO188" i="14"/>
  <c r="BP186" i="14"/>
  <c r="BP188" i="14"/>
  <c r="BQ186" i="14"/>
  <c r="BQ188" i="14"/>
  <c r="BR186" i="14"/>
  <c r="BR188" i="14"/>
  <c r="BN191" i="14"/>
  <c r="AK174" i="14"/>
  <c r="AK176" i="14"/>
  <c r="AL174" i="14"/>
  <c r="AL176" i="14"/>
  <c r="AM174" i="14"/>
  <c r="AM176" i="14"/>
  <c r="AN174" i="14"/>
  <c r="AN176" i="14"/>
  <c r="AO174" i="14"/>
  <c r="AO176" i="14"/>
  <c r="AP174" i="14"/>
  <c r="AP176" i="14"/>
  <c r="AL179" i="14"/>
  <c r="CO101" i="14"/>
  <c r="CO103" i="14"/>
  <c r="CP101" i="14"/>
  <c r="CP103" i="14"/>
  <c r="CQ101" i="14"/>
  <c r="CQ103" i="14"/>
  <c r="CR101" i="14"/>
  <c r="CR103" i="14"/>
  <c r="CS101" i="14"/>
  <c r="CS103" i="14"/>
  <c r="CT101" i="14"/>
  <c r="CT103" i="14"/>
  <c r="CP106" i="14"/>
  <c r="AY197" i="14"/>
  <c r="AY199" i="14"/>
  <c r="AZ197" i="14"/>
  <c r="AZ199" i="14"/>
  <c r="BC197" i="14"/>
  <c r="BC199" i="14"/>
  <c r="BA197" i="14"/>
  <c r="BA199" i="14"/>
  <c r="BB197" i="14"/>
  <c r="BB199" i="14"/>
  <c r="BD197" i="14"/>
  <c r="BD199" i="14"/>
  <c r="AZ202" i="14"/>
  <c r="I222" i="14"/>
  <c r="I224" i="14"/>
  <c r="J222" i="14"/>
  <c r="J224" i="14"/>
  <c r="K222" i="14"/>
  <c r="K224" i="14"/>
  <c r="L222" i="14"/>
  <c r="L224" i="14"/>
  <c r="M222" i="14"/>
  <c r="M224" i="14"/>
  <c r="N222" i="14"/>
  <c r="N224" i="14"/>
  <c r="J227" i="14"/>
  <c r="CA171" i="14"/>
  <c r="CA173" i="14"/>
  <c r="CB171" i="14"/>
  <c r="CB173" i="14"/>
  <c r="CC171" i="14"/>
  <c r="CC173" i="14"/>
  <c r="CD171" i="14"/>
  <c r="CD173" i="14"/>
  <c r="CE171" i="14"/>
  <c r="CE173" i="14"/>
  <c r="CF171" i="14"/>
  <c r="CF173" i="14"/>
  <c r="CB176" i="14"/>
  <c r="CS109" i="14"/>
  <c r="AK139" i="17"/>
  <c r="AK141" i="17"/>
  <c r="AL139" i="17"/>
  <c r="AL141" i="17"/>
  <c r="AM139" i="17"/>
  <c r="AM141" i="17"/>
  <c r="AN139" i="17"/>
  <c r="AN141" i="17"/>
  <c r="AO139" i="17"/>
  <c r="AO141" i="17"/>
  <c r="AP139" i="17"/>
  <c r="AP141" i="17"/>
  <c r="AL144" i="17"/>
  <c r="AY123" i="17"/>
  <c r="AY125" i="17"/>
  <c r="AZ123" i="17"/>
  <c r="AZ125" i="17"/>
  <c r="BA123" i="17"/>
  <c r="BA125" i="17"/>
  <c r="BB123" i="17"/>
  <c r="BB125" i="17"/>
  <c r="BC123" i="17"/>
  <c r="BC125" i="17"/>
  <c r="BD123" i="17"/>
  <c r="BD125" i="17"/>
  <c r="AZ128" i="17"/>
  <c r="I151" i="17"/>
  <c r="I153" i="17"/>
  <c r="J151" i="17"/>
  <c r="J153" i="17"/>
  <c r="K151" i="17"/>
  <c r="K153" i="17"/>
  <c r="L151" i="17"/>
  <c r="L153" i="17"/>
  <c r="M151" i="17"/>
  <c r="M153" i="17"/>
  <c r="N151" i="17"/>
  <c r="N153" i="17"/>
  <c r="J156" i="17"/>
  <c r="CA75" i="17"/>
  <c r="CA77" i="17"/>
  <c r="CB75" i="17"/>
  <c r="CB77" i="17"/>
  <c r="CC75" i="17"/>
  <c r="CC77" i="17"/>
  <c r="CD75" i="17"/>
  <c r="CD77" i="17"/>
  <c r="CE75" i="17"/>
  <c r="CE77" i="17"/>
  <c r="CF75" i="17"/>
  <c r="CF77" i="17"/>
  <c r="CB80" i="17"/>
  <c r="BM171" i="17"/>
  <c r="BM173" i="17"/>
  <c r="BN171" i="17"/>
  <c r="BN173" i="17"/>
  <c r="BO171" i="17"/>
  <c r="BO173" i="17"/>
  <c r="BP171" i="17"/>
  <c r="BP173" i="17"/>
  <c r="BQ171" i="17"/>
  <c r="BQ173" i="17"/>
  <c r="BR171" i="17"/>
  <c r="BR173" i="17"/>
  <c r="BN176" i="17"/>
  <c r="CO29" i="17"/>
  <c r="CO31" i="17"/>
  <c r="CP29" i="17"/>
  <c r="CP31" i="17"/>
  <c r="CQ29" i="17"/>
  <c r="CQ31" i="17"/>
  <c r="CR29" i="17"/>
  <c r="CR31" i="17"/>
  <c r="CS29" i="17"/>
  <c r="CS31" i="17"/>
  <c r="CT29" i="17"/>
  <c r="CT31" i="17"/>
  <c r="CP34" i="17"/>
  <c r="W85" i="17"/>
  <c r="W118" i="17"/>
  <c r="X85" i="17"/>
  <c r="X118" i="17"/>
  <c r="Y85" i="17"/>
  <c r="Y118" i="17"/>
  <c r="Z85" i="17"/>
  <c r="Z118" i="17"/>
  <c r="AA85" i="17"/>
  <c r="AA118" i="17"/>
  <c r="AB85" i="17"/>
  <c r="AB118" i="17"/>
  <c r="X122" i="17"/>
  <c r="CS35" i="17"/>
  <c r="CS110" i="14"/>
  <c r="CQ107" i="14"/>
  <c r="CS107" i="14"/>
  <c r="CT191" i="7"/>
  <c r="CT166" i="7"/>
  <c r="CT167" i="7"/>
  <c r="CT168" i="7"/>
  <c r="CT169" i="7"/>
  <c r="CT170" i="7"/>
  <c r="CT171" i="7"/>
  <c r="CT172" i="7"/>
  <c r="CT173" i="7"/>
  <c r="CT175" i="7"/>
  <c r="CT177" i="7"/>
  <c r="CT178" i="7"/>
  <c r="CT179" i="7"/>
  <c r="CT182" i="7"/>
  <c r="CT183" i="7"/>
  <c r="CT184" i="7"/>
  <c r="CT185" i="7"/>
  <c r="CT186" i="7"/>
  <c r="CT192" i="7"/>
  <c r="CT201" i="7"/>
  <c r="CT202" i="7"/>
  <c r="CT203" i="7"/>
  <c r="CT204" i="7"/>
  <c r="CT205" i="7"/>
  <c r="CT206" i="7"/>
  <c r="CT207" i="7"/>
  <c r="CT208" i="7"/>
  <c r="CT209" i="7"/>
  <c r="CT211" i="7"/>
  <c r="CT212" i="7"/>
  <c r="CT213" i="7"/>
  <c r="CT215" i="7"/>
  <c r="CT216" i="7"/>
  <c r="CT217" i="7"/>
  <c r="CT218" i="7"/>
  <c r="CT228" i="7"/>
  <c r="CT229" i="7"/>
  <c r="CT230" i="7"/>
  <c r="CT231" i="7"/>
  <c r="CT232" i="7"/>
  <c r="CT233" i="7"/>
  <c r="CT234" i="7"/>
  <c r="CT235" i="7"/>
  <c r="CT236" i="7"/>
  <c r="CT237" i="7"/>
  <c r="CT238" i="7"/>
  <c r="CT239" i="7"/>
  <c r="CT240" i="7"/>
  <c r="CT241" i="7"/>
  <c r="CT242" i="7"/>
  <c r="CT243" i="7"/>
  <c r="CT244" i="7"/>
  <c r="CT245" i="7"/>
  <c r="CT246" i="7"/>
  <c r="CT247" i="7"/>
  <c r="CT248" i="7"/>
  <c r="CT249" i="7"/>
  <c r="CT250" i="7"/>
  <c r="CT251" i="7"/>
  <c r="CT252" i="7"/>
  <c r="CT253" i="7"/>
  <c r="CT254" i="7"/>
  <c r="CT255" i="7"/>
  <c r="CT256" i="7"/>
  <c r="CT257" i="7"/>
  <c r="CT258" i="7"/>
  <c r="CT259" i="7"/>
  <c r="CT260" i="7"/>
  <c r="CT261" i="7"/>
  <c r="CT262" i="7"/>
  <c r="CT263" i="7"/>
  <c r="CT264" i="7"/>
  <c r="CT265" i="7"/>
  <c r="CT266" i="7"/>
  <c r="CT267" i="7"/>
  <c r="CT268" i="7"/>
  <c r="CT269" i="7"/>
  <c r="CT270" i="7"/>
  <c r="CT271" i="7"/>
  <c r="CT272" i="7"/>
  <c r="CT273" i="7"/>
  <c r="CT274" i="7"/>
  <c r="CT275" i="7"/>
  <c r="CT276" i="7"/>
  <c r="CT277" i="7"/>
  <c r="CT278" i="7"/>
  <c r="CT279" i="7"/>
  <c r="CT280" i="7"/>
  <c r="CT281" i="7"/>
  <c r="CT282" i="7"/>
  <c r="CT283" i="7"/>
  <c r="CT284" i="7"/>
  <c r="AH18" i="1"/>
  <c r="AJ18" i="1"/>
  <c r="AJ20" i="1"/>
  <c r="AH53" i="1"/>
  <c r="AJ53" i="1"/>
  <c r="AJ55" i="1"/>
  <c r="AH61" i="1"/>
  <c r="AJ61" i="1"/>
  <c r="AJ63" i="1"/>
  <c r="AH9" i="1"/>
  <c r="AJ9" i="1"/>
  <c r="AJ11" i="1"/>
  <c r="AL303" i="1"/>
  <c r="L4" i="4"/>
  <c r="L5" i="4"/>
  <c r="L6" i="4"/>
  <c r="L7" i="4"/>
  <c r="L8" i="4"/>
  <c r="L9" i="4"/>
  <c r="L10" i="4"/>
  <c r="L11" i="4"/>
  <c r="L12" i="4"/>
  <c r="L13" i="4"/>
  <c r="L35" i="4"/>
  <c r="V36" i="4"/>
  <c r="J35" i="4"/>
  <c r="V37" i="4"/>
  <c r="V38" i="4"/>
  <c r="V39" i="4"/>
  <c r="E28" i="4"/>
  <c r="D66" i="19"/>
  <c r="D68" i="19"/>
  <c r="E66" i="19"/>
  <c r="E68" i="19"/>
  <c r="F66" i="19"/>
  <c r="F68" i="19"/>
  <c r="G66" i="19"/>
  <c r="G68" i="19"/>
  <c r="D72" i="19"/>
  <c r="J37" i="19"/>
  <c r="J39" i="19"/>
  <c r="K37" i="19"/>
  <c r="K39" i="19"/>
  <c r="L37" i="19"/>
  <c r="L39" i="19"/>
  <c r="J41" i="19"/>
  <c r="D106" i="13"/>
  <c r="D108" i="13"/>
  <c r="J106" i="13"/>
  <c r="J108" i="13"/>
  <c r="P106" i="13"/>
  <c r="P108" i="13"/>
  <c r="I112" i="13"/>
  <c r="F106" i="13"/>
  <c r="F108" i="13"/>
  <c r="G106" i="13"/>
  <c r="G108" i="13"/>
  <c r="H106" i="13"/>
  <c r="H108" i="13"/>
  <c r="I106" i="13"/>
  <c r="I108" i="13"/>
  <c r="E106" i="13"/>
  <c r="E108" i="13"/>
  <c r="E109" i="13"/>
  <c r="K106" i="13"/>
  <c r="K108" i="13"/>
  <c r="O106" i="13"/>
  <c r="O108" i="13"/>
  <c r="L106" i="13"/>
  <c r="L108" i="13"/>
  <c r="M106" i="13"/>
  <c r="M108" i="13"/>
  <c r="N106" i="13"/>
  <c r="N108" i="13"/>
  <c r="K109" i="13"/>
  <c r="Q106" i="13"/>
  <c r="Q108" i="13"/>
  <c r="R106" i="13"/>
  <c r="R108" i="13"/>
  <c r="S106" i="13"/>
  <c r="S108" i="13"/>
  <c r="T106" i="13"/>
  <c r="T108" i="13"/>
  <c r="U106" i="13"/>
  <c r="U108" i="13"/>
  <c r="Q109" i="13"/>
  <c r="V106" i="13"/>
  <c r="V108" i="13"/>
  <c r="I113" i="13"/>
  <c r="I114" i="13"/>
  <c r="AH262" i="1"/>
  <c r="AJ262" i="1"/>
  <c r="AL305" i="1"/>
  <c r="AH266" i="1"/>
  <c r="AJ266" i="1"/>
  <c r="AH270" i="1"/>
  <c r="AJ270" i="1"/>
  <c r="AH274" i="1"/>
  <c r="AJ274" i="1"/>
  <c r="AL304" i="1"/>
  <c r="AH280" i="1"/>
  <c r="AJ280" i="1"/>
  <c r="AH281" i="1"/>
  <c r="AJ281" i="1"/>
  <c r="AH282" i="1"/>
  <c r="AJ282" i="1"/>
  <c r="AH283" i="1"/>
  <c r="AJ283" i="1"/>
  <c r="AH284" i="1"/>
  <c r="AJ284" i="1"/>
  <c r="AH285" i="1"/>
  <c r="AJ285" i="1"/>
  <c r="AH286" i="1"/>
  <c r="AJ286" i="1"/>
  <c r="AH287" i="1"/>
  <c r="AJ287" i="1"/>
  <c r="AH288" i="1"/>
  <c r="AJ288" i="1"/>
  <c r="AH289" i="1"/>
  <c r="AJ289" i="1"/>
  <c r="AH290" i="1"/>
  <c r="AJ290" i="1"/>
  <c r="AH291" i="1"/>
  <c r="AJ291" i="1"/>
  <c r="AH292" i="1"/>
  <c r="AJ292" i="1"/>
  <c r="AH293" i="1"/>
  <c r="AJ293" i="1"/>
  <c r="AH294" i="1"/>
  <c r="AJ294" i="1"/>
  <c r="AH295" i="1"/>
  <c r="AJ295" i="1"/>
  <c r="AH296" i="1"/>
  <c r="AJ296" i="1"/>
  <c r="AH297" i="1"/>
  <c r="AJ297" i="1"/>
  <c r="AH298" i="1"/>
  <c r="AJ298" i="1"/>
  <c r="AH299" i="1"/>
  <c r="AJ299" i="1"/>
  <c r="AH300" i="1"/>
  <c r="AJ300" i="1"/>
  <c r="AJ301" i="1"/>
  <c r="AL302" i="1"/>
  <c r="BH186" i="14"/>
  <c r="BH188" i="14"/>
  <c r="BI186" i="14"/>
  <c r="BI188" i="14"/>
  <c r="BJ186" i="14"/>
  <c r="BJ188" i="14"/>
  <c r="BK186" i="14"/>
  <c r="BK188" i="14"/>
  <c r="BL186" i="14"/>
  <c r="BL188" i="14"/>
  <c r="BH189" i="14"/>
  <c r="AF174" i="14"/>
  <c r="AF176" i="14"/>
  <c r="AG174" i="14"/>
  <c r="AG176" i="14"/>
  <c r="AH174" i="14"/>
  <c r="AH176" i="14"/>
  <c r="AI174" i="14"/>
  <c r="AI176" i="14"/>
  <c r="AJ174" i="14"/>
  <c r="AJ176" i="14"/>
  <c r="AF177" i="14"/>
  <c r="CJ101" i="14"/>
  <c r="CJ103" i="14"/>
  <c r="CK101" i="14"/>
  <c r="CK103" i="14"/>
  <c r="CL101" i="14"/>
  <c r="CL103" i="14"/>
  <c r="CM101" i="14"/>
  <c r="CM103" i="14"/>
  <c r="CN101" i="14"/>
  <c r="CN103" i="14"/>
  <c r="CJ104" i="14"/>
  <c r="AW197" i="14"/>
  <c r="AW199" i="14"/>
  <c r="AX197" i="14"/>
  <c r="AX199" i="14"/>
  <c r="AU197" i="14"/>
  <c r="AU199" i="14"/>
  <c r="AV197" i="14"/>
  <c r="AV199" i="14"/>
  <c r="AT197" i="14"/>
  <c r="AT199" i="14"/>
  <c r="AT200" i="14"/>
  <c r="D222" i="14"/>
  <c r="D224" i="14"/>
  <c r="E222" i="14"/>
  <c r="E224" i="14"/>
  <c r="F222" i="14"/>
  <c r="F224" i="14"/>
  <c r="G222" i="14"/>
  <c r="G224" i="14"/>
  <c r="H222" i="14"/>
  <c r="H224" i="14"/>
  <c r="D225" i="14"/>
  <c r="BV171" i="14"/>
  <c r="BV173" i="14"/>
  <c r="BW171" i="14"/>
  <c r="BW173" i="14"/>
  <c r="BX171" i="14"/>
  <c r="BX173" i="14"/>
  <c r="BY171" i="14"/>
  <c r="BY173" i="14"/>
  <c r="BZ171" i="14"/>
  <c r="BZ173" i="14"/>
  <c r="BV174" i="14"/>
  <c r="D234" i="14"/>
  <c r="AH5" i="2"/>
  <c r="AJ5" i="2"/>
  <c r="C49" i="2"/>
  <c r="C43" i="2"/>
  <c r="C46" i="2"/>
  <c r="D43" i="2"/>
  <c r="D46" i="2"/>
  <c r="K43" i="2"/>
  <c r="K46" i="2"/>
  <c r="E43" i="2"/>
  <c r="E46" i="2"/>
  <c r="F43" i="2"/>
  <c r="F46" i="2"/>
  <c r="G43" i="2"/>
  <c r="G46" i="2"/>
  <c r="I43" i="2"/>
  <c r="I46" i="2"/>
  <c r="H43" i="2"/>
  <c r="H46" i="2"/>
  <c r="J43" i="2"/>
  <c r="J46" i="2"/>
  <c r="C48" i="2"/>
  <c r="C50" i="2"/>
  <c r="V85" i="17"/>
  <c r="V118" i="17"/>
  <c r="S85" i="17"/>
  <c r="S118" i="17"/>
  <c r="U85" i="17"/>
  <c r="U118" i="17"/>
  <c r="R85" i="17"/>
  <c r="R118" i="17"/>
  <c r="T85" i="17"/>
  <c r="T118" i="17"/>
  <c r="R119" i="17"/>
  <c r="BV75" i="17"/>
  <c r="BV77" i="17"/>
  <c r="BW75" i="17"/>
  <c r="BW77" i="17"/>
  <c r="BX75" i="17"/>
  <c r="BX77" i="17"/>
  <c r="BY75" i="17"/>
  <c r="BY77" i="17"/>
  <c r="BZ75" i="17"/>
  <c r="BZ77" i="17"/>
  <c r="BV78" i="17"/>
  <c r="AF139" i="17"/>
  <c r="AF141" i="17"/>
  <c r="AG139" i="17"/>
  <c r="AG141" i="17"/>
  <c r="AH139" i="17"/>
  <c r="AH141" i="17"/>
  <c r="AI139" i="17"/>
  <c r="AI141" i="17"/>
  <c r="AJ139" i="17"/>
  <c r="AJ141" i="17"/>
  <c r="AF142" i="17"/>
  <c r="CJ29" i="17"/>
  <c r="CJ31" i="17"/>
  <c r="CM29" i="17"/>
  <c r="CM31" i="17"/>
  <c r="CK29" i="17"/>
  <c r="CK31" i="17"/>
  <c r="CL29" i="17"/>
  <c r="CL31" i="17"/>
  <c r="CN29" i="17"/>
  <c r="CN31" i="17"/>
  <c r="CJ32" i="17"/>
  <c r="AX123" i="17"/>
  <c r="AX125" i="17"/>
  <c r="AW123" i="17"/>
  <c r="AW125" i="17"/>
  <c r="AT123" i="17"/>
  <c r="AT125" i="17"/>
  <c r="AU123" i="17"/>
  <c r="AU125" i="17"/>
  <c r="AV123" i="17"/>
  <c r="AV125" i="17"/>
  <c r="AT126" i="17"/>
  <c r="D151" i="17"/>
  <c r="D153" i="17"/>
  <c r="E151" i="17"/>
  <c r="E153" i="17"/>
  <c r="F151" i="17"/>
  <c r="F153" i="17"/>
  <c r="G151" i="17"/>
  <c r="G153" i="17"/>
  <c r="H151" i="17"/>
  <c r="H153" i="17"/>
  <c r="D154" i="17"/>
  <c r="BH171" i="17"/>
  <c r="BH173" i="17"/>
  <c r="BI171" i="17"/>
  <c r="BI173" i="17"/>
  <c r="BJ171" i="17"/>
  <c r="BJ173" i="17"/>
  <c r="BK171" i="17"/>
  <c r="BK173" i="17"/>
  <c r="BL171" i="17"/>
  <c r="BL173" i="17"/>
  <c r="BH174" i="17"/>
  <c r="D163" i="17"/>
  <c r="E25" i="5"/>
  <c r="E27" i="5"/>
  <c r="C28" i="5"/>
  <c r="V33" i="2"/>
  <c r="V36" i="2"/>
  <c r="X33" i="2"/>
  <c r="X36" i="2"/>
  <c r="Y33" i="2"/>
  <c r="Y36" i="2"/>
  <c r="W33" i="2"/>
  <c r="W36" i="2"/>
  <c r="Z33" i="2"/>
  <c r="Z36" i="2"/>
  <c r="V37" i="2"/>
  <c r="D19" i="12"/>
  <c r="D21" i="12"/>
  <c r="F19" i="12"/>
  <c r="F21" i="12"/>
  <c r="O33" i="2"/>
  <c r="O36" i="2"/>
  <c r="P36" i="2"/>
  <c r="P39" i="2"/>
  <c r="Q36" i="2"/>
  <c r="Q39" i="2"/>
  <c r="R36" i="2"/>
  <c r="R39" i="2"/>
  <c r="O37" i="2"/>
  <c r="D46" i="20"/>
  <c r="AS8" i="1"/>
  <c r="D26" i="20"/>
  <c r="AS9" i="1"/>
  <c r="D27" i="20"/>
  <c r="AS10" i="1"/>
  <c r="D28" i="20"/>
  <c r="AS7" i="1"/>
  <c r="D25" i="20"/>
  <c r="D29" i="20"/>
  <c r="D30" i="20"/>
  <c r="D31" i="20"/>
  <c r="D32" i="20"/>
  <c r="D33" i="20"/>
  <c r="AH34" i="1"/>
  <c r="AH35" i="1"/>
  <c r="AH36" i="1"/>
  <c r="AH37" i="1"/>
  <c r="AH43" i="1"/>
  <c r="AH44" i="1"/>
  <c r="AH45" i="1"/>
  <c r="AH46" i="1"/>
  <c r="AH17" i="1"/>
  <c r="AH19" i="1"/>
  <c r="AH20" i="1"/>
  <c r="AH68" i="1"/>
  <c r="AH69" i="1"/>
  <c r="AH70" i="1"/>
  <c r="AH71" i="1"/>
  <c r="AH93" i="1"/>
  <c r="AH94" i="1"/>
  <c r="AH95" i="1"/>
  <c r="AH96" i="1"/>
  <c r="AH120" i="1"/>
  <c r="AH121" i="1"/>
  <c r="AH122" i="1"/>
  <c r="AH123" i="1"/>
  <c r="AH147" i="1"/>
  <c r="AH148" i="1"/>
  <c r="AH149" i="1"/>
  <c r="AH150" i="1"/>
  <c r="AH183" i="1"/>
  <c r="AH184" i="1"/>
  <c r="AH185" i="1"/>
  <c r="AH186" i="1"/>
  <c r="AH210" i="1"/>
  <c r="AH211" i="1"/>
  <c r="AH212" i="1"/>
  <c r="AH213" i="1"/>
  <c r="AH237" i="1"/>
  <c r="AH238" i="1"/>
  <c r="AH239" i="1"/>
  <c r="AH240" i="1"/>
  <c r="AP8" i="1"/>
  <c r="CP451" i="7"/>
  <c r="CM451" i="7"/>
  <c r="C66" i="19"/>
  <c r="CQ21" i="9"/>
  <c r="CP560" i="7"/>
  <c r="CP561" i="7"/>
  <c r="CP563" i="7"/>
  <c r="CP567" i="7"/>
  <c r="CP568" i="7"/>
  <c r="CP569" i="7"/>
  <c r="CP573" i="7"/>
  <c r="CP574" i="7"/>
  <c r="CP576" i="7"/>
  <c r="CP654" i="7"/>
  <c r="CP653" i="7"/>
  <c r="CP662" i="7"/>
  <c r="CP668" i="7"/>
  <c r="CP674" i="7"/>
  <c r="CP694" i="7"/>
  <c r="CP156" i="7"/>
  <c r="CP148" i="7"/>
  <c r="CP151" i="7"/>
  <c r="CP154" i="7"/>
  <c r="CP155" i="7"/>
  <c r="CM148" i="7"/>
  <c r="CM151" i="7"/>
  <c r="CM154" i="7"/>
  <c r="CM155" i="7"/>
  <c r="CM156" i="7"/>
  <c r="CK21" i="9"/>
  <c r="CJ176" i="7"/>
  <c r="CJ384" i="7"/>
  <c r="CG188" i="7"/>
  <c r="CG187" i="7"/>
  <c r="CD70" i="7"/>
  <c r="CA187" i="7"/>
  <c r="CA180" i="7"/>
  <c r="CA176" i="7"/>
  <c r="CA668" i="7"/>
  <c r="CA653" i="7"/>
  <c r="BX662" i="7"/>
  <c r="BO148" i="7"/>
  <c r="BO151" i="7"/>
  <c r="BO156" i="7"/>
  <c r="BL92" i="7"/>
  <c r="BR148" i="7"/>
  <c r="BR151" i="7"/>
  <c r="BR154" i="7"/>
  <c r="BR155" i="7"/>
  <c r="BR156" i="7"/>
  <c r="BF561" i="7"/>
  <c r="BF563" i="7"/>
  <c r="BF568" i="7"/>
  <c r="BF573" i="7"/>
  <c r="BF576" i="7"/>
  <c r="BL561" i="7"/>
  <c r="BL563" i="7"/>
  <c r="BL568" i="7"/>
  <c r="BL573" i="7"/>
  <c r="BL576" i="7"/>
  <c r="BI694" i="7"/>
  <c r="BC561" i="7"/>
  <c r="BC563" i="7"/>
  <c r="BC568" i="7"/>
  <c r="BC573" i="7"/>
  <c r="BC576" i="7"/>
  <c r="AW561" i="7"/>
  <c r="AW563" i="7"/>
  <c r="AW568" i="7"/>
  <c r="AW573" i="7"/>
  <c r="AW576" i="7"/>
  <c r="BI148" i="7"/>
  <c r="BI151" i="7"/>
  <c r="BI14" i="7"/>
  <c r="BI31" i="7"/>
  <c r="AZ92" i="7"/>
  <c r="AZ674" i="7"/>
  <c r="AZ561" i="7"/>
  <c r="AZ563" i="7"/>
  <c r="AZ568" i="7"/>
  <c r="AZ573" i="7"/>
  <c r="AZ576" i="7"/>
  <c r="AW119" i="7"/>
  <c r="AW151" i="7"/>
  <c r="AW154" i="7"/>
  <c r="AW155" i="7"/>
  <c r="AT674" i="7"/>
  <c r="AT561" i="7"/>
  <c r="AT563" i="7"/>
  <c r="AT568" i="7"/>
  <c r="AT573" i="7"/>
  <c r="AT576" i="7"/>
  <c r="AE376" i="7"/>
  <c r="AB376" i="7"/>
  <c r="AQ561" i="7"/>
  <c r="AQ563" i="7"/>
  <c r="AQ568" i="7"/>
  <c r="AQ573" i="7"/>
  <c r="AQ576" i="7"/>
  <c r="AN151" i="7"/>
  <c r="AN154" i="7"/>
  <c r="AN155" i="7"/>
  <c r="AK151" i="7"/>
  <c r="AK694" i="7"/>
  <c r="AE694" i="7"/>
  <c r="AE653" i="7"/>
  <c r="AE576" i="7"/>
  <c r="Y561" i="7"/>
  <c r="V180" i="7"/>
  <c r="V561" i="7"/>
  <c r="H38" i="9"/>
  <c r="K38" i="9"/>
  <c r="N38" i="9"/>
  <c r="Q38" i="9"/>
  <c r="T38" i="9"/>
  <c r="W38" i="9"/>
  <c r="Z38" i="9"/>
  <c r="AC38" i="9"/>
  <c r="AF38" i="9"/>
  <c r="AI38" i="9"/>
  <c r="AL38" i="9"/>
  <c r="AO38" i="9"/>
  <c r="AR38" i="9"/>
  <c r="AU38" i="9"/>
  <c r="AX38" i="9"/>
  <c r="BA38" i="9"/>
  <c r="BD38" i="9"/>
  <c r="BG38" i="9"/>
  <c r="BJ38" i="9"/>
  <c r="BM38" i="9"/>
  <c r="BP38" i="9"/>
  <c r="BS38" i="9"/>
  <c r="BV38" i="9"/>
  <c r="BY38" i="9"/>
  <c r="CB38" i="9"/>
  <c r="CE38" i="9"/>
  <c r="CH38" i="9"/>
  <c r="CK38" i="9"/>
  <c r="CN38" i="9"/>
  <c r="CQ38" i="9"/>
  <c r="CT38" i="9"/>
  <c r="CV38" i="9"/>
  <c r="CU38" i="9"/>
  <c r="H37" i="9"/>
  <c r="K37" i="9"/>
  <c r="N37" i="9"/>
  <c r="Q37" i="9"/>
  <c r="T37" i="9"/>
  <c r="W37" i="9"/>
  <c r="Z37" i="9"/>
  <c r="AC37" i="9"/>
  <c r="AF37" i="9"/>
  <c r="AI37" i="9"/>
  <c r="AL37" i="9"/>
  <c r="AO37" i="9"/>
  <c r="AR37" i="9"/>
  <c r="AU37" i="9"/>
  <c r="AX37" i="9"/>
  <c r="BA37" i="9"/>
  <c r="BD37" i="9"/>
  <c r="BG37" i="9"/>
  <c r="BJ37" i="9"/>
  <c r="BM37" i="9"/>
  <c r="BP37" i="9"/>
  <c r="BS37" i="9"/>
  <c r="BV37" i="9"/>
  <c r="BY37" i="9"/>
  <c r="CB37" i="9"/>
  <c r="CE37" i="9"/>
  <c r="CH37" i="9"/>
  <c r="CK37" i="9"/>
  <c r="CN37" i="9"/>
  <c r="CQ37" i="9"/>
  <c r="CT37" i="9"/>
  <c r="CV37" i="9"/>
  <c r="CU37" i="9"/>
  <c r="CS217" i="7"/>
  <c r="CS216" i="7"/>
  <c r="CS215" i="7"/>
  <c r="CS213" i="7"/>
  <c r="CS212" i="7"/>
  <c r="CS211" i="7"/>
  <c r="CS209" i="7"/>
  <c r="CS208" i="7"/>
  <c r="CS207" i="7"/>
  <c r="CS206" i="7"/>
  <c r="CS205" i="7"/>
  <c r="CS204" i="7"/>
  <c r="CS203" i="7"/>
  <c r="CS202" i="7"/>
  <c r="CS201" i="7"/>
  <c r="CP217" i="7"/>
  <c r="CP216" i="7"/>
  <c r="CP215" i="7"/>
  <c r="CP213" i="7"/>
  <c r="CP212" i="7"/>
  <c r="CP211" i="7"/>
  <c r="CP209" i="7"/>
  <c r="CP208" i="7"/>
  <c r="CP207" i="7"/>
  <c r="CP206" i="7"/>
  <c r="CP205" i="7"/>
  <c r="CP204" i="7"/>
  <c r="CP203" i="7"/>
  <c r="CP202" i="7"/>
  <c r="CP201" i="7"/>
  <c r="CM217" i="7"/>
  <c r="CM216" i="7"/>
  <c r="CM215" i="7"/>
  <c r="CM213" i="7"/>
  <c r="CM212" i="7"/>
  <c r="CM211" i="7"/>
  <c r="CM209" i="7"/>
  <c r="CM208" i="7"/>
  <c r="CM207" i="7"/>
  <c r="CM206" i="7"/>
  <c r="CM205" i="7"/>
  <c r="CM204" i="7"/>
  <c r="CM203" i="7"/>
  <c r="CM202" i="7"/>
  <c r="CM201" i="7"/>
  <c r="CJ217" i="7"/>
  <c r="CJ216" i="7"/>
  <c r="CJ215" i="7"/>
  <c r="CJ213" i="7"/>
  <c r="CJ212" i="7"/>
  <c r="CJ211" i="7"/>
  <c r="CJ209" i="7"/>
  <c r="CJ208" i="7"/>
  <c r="CJ207" i="7"/>
  <c r="CJ206" i="7"/>
  <c r="CJ205" i="7"/>
  <c r="CJ204" i="7"/>
  <c r="CJ203" i="7"/>
  <c r="CJ202" i="7"/>
  <c r="CJ201" i="7"/>
  <c r="CG217" i="7"/>
  <c r="CG216" i="7"/>
  <c r="CG215" i="7"/>
  <c r="CG213" i="7"/>
  <c r="CG212" i="7"/>
  <c r="CG211" i="7"/>
  <c r="CG209" i="7"/>
  <c r="CG208" i="7"/>
  <c r="CG207" i="7"/>
  <c r="CG206" i="7"/>
  <c r="CG205" i="7"/>
  <c r="CG204" i="7"/>
  <c r="CG203" i="7"/>
  <c r="CG202" i="7"/>
  <c r="CG201" i="7"/>
  <c r="CD217" i="7"/>
  <c r="CD216" i="7"/>
  <c r="CD215" i="7"/>
  <c r="CD213" i="7"/>
  <c r="CD212" i="7"/>
  <c r="CD211" i="7"/>
  <c r="CD209" i="7"/>
  <c r="CD208" i="7"/>
  <c r="CD207" i="7"/>
  <c r="CD206" i="7"/>
  <c r="CD205" i="7"/>
  <c r="CD204" i="7"/>
  <c r="CD203" i="7"/>
  <c r="CD202" i="7"/>
  <c r="CD201" i="7"/>
  <c r="CA217" i="7"/>
  <c r="CA216" i="7"/>
  <c r="CA215" i="7"/>
  <c r="CA213" i="7"/>
  <c r="CA212" i="7"/>
  <c r="CA211" i="7"/>
  <c r="CA209" i="7"/>
  <c r="CA208" i="7"/>
  <c r="CA207" i="7"/>
  <c r="CA206" i="7"/>
  <c r="CA205" i="7"/>
  <c r="CA204" i="7"/>
  <c r="CA203" i="7"/>
  <c r="CA202" i="7"/>
  <c r="CA201" i="7"/>
  <c r="BX217" i="7"/>
  <c r="BX216" i="7"/>
  <c r="BX215" i="7"/>
  <c r="BX213" i="7"/>
  <c r="BX212" i="7"/>
  <c r="BX211" i="7"/>
  <c r="BX209" i="7"/>
  <c r="BX208" i="7"/>
  <c r="BX207" i="7"/>
  <c r="BX206" i="7"/>
  <c r="BX205" i="7"/>
  <c r="BX204" i="7"/>
  <c r="BX203" i="7"/>
  <c r="BX202" i="7"/>
  <c r="BX201" i="7"/>
  <c r="BU217" i="7"/>
  <c r="BU216" i="7"/>
  <c r="BU215" i="7"/>
  <c r="BU213" i="7"/>
  <c r="BU212" i="7"/>
  <c r="BU211" i="7"/>
  <c r="BU209" i="7"/>
  <c r="BU208" i="7"/>
  <c r="BU207" i="7"/>
  <c r="BU206" i="7"/>
  <c r="BU205" i="7"/>
  <c r="BU204" i="7"/>
  <c r="BU203" i="7"/>
  <c r="BU202" i="7"/>
  <c r="BU201" i="7"/>
  <c r="BR217" i="7"/>
  <c r="BR216" i="7"/>
  <c r="BR215" i="7"/>
  <c r="BR213" i="7"/>
  <c r="BR212" i="7"/>
  <c r="BR211" i="7"/>
  <c r="BR209" i="7"/>
  <c r="BR208" i="7"/>
  <c r="BR207" i="7"/>
  <c r="BR206" i="7"/>
  <c r="BR205" i="7"/>
  <c r="BR204" i="7"/>
  <c r="BR203" i="7"/>
  <c r="BR202" i="7"/>
  <c r="BR201" i="7"/>
  <c r="BO217" i="7"/>
  <c r="BO216" i="7"/>
  <c r="BO215" i="7"/>
  <c r="BO213" i="7"/>
  <c r="BO212" i="7"/>
  <c r="BO211" i="7"/>
  <c r="BO209" i="7"/>
  <c r="BO208" i="7"/>
  <c r="BO207" i="7"/>
  <c r="BO206" i="7"/>
  <c r="BO205" i="7"/>
  <c r="BO204" i="7"/>
  <c r="BO203" i="7"/>
  <c r="BO202" i="7"/>
  <c r="BO201" i="7"/>
  <c r="BL217" i="7"/>
  <c r="BL216" i="7"/>
  <c r="BL215" i="7"/>
  <c r="BL213" i="7"/>
  <c r="BL212" i="7"/>
  <c r="BL211" i="7"/>
  <c r="BL209" i="7"/>
  <c r="BL208" i="7"/>
  <c r="BL207" i="7"/>
  <c r="BL206" i="7"/>
  <c r="BL205" i="7"/>
  <c r="BL204" i="7"/>
  <c r="BL203" i="7"/>
  <c r="BL202" i="7"/>
  <c r="BL201" i="7"/>
  <c r="BI217" i="7"/>
  <c r="BI216" i="7"/>
  <c r="BI215" i="7"/>
  <c r="BI213" i="7"/>
  <c r="BI212" i="7"/>
  <c r="BI211" i="7"/>
  <c r="BI209" i="7"/>
  <c r="BI208" i="7"/>
  <c r="BI207" i="7"/>
  <c r="BI206" i="7"/>
  <c r="BI205" i="7"/>
  <c r="BI204" i="7"/>
  <c r="BI203" i="7"/>
  <c r="BI202" i="7"/>
  <c r="BI201" i="7"/>
  <c r="BF217" i="7"/>
  <c r="BF216" i="7"/>
  <c r="BF215" i="7"/>
  <c r="BF213" i="7"/>
  <c r="BF212" i="7"/>
  <c r="BF211" i="7"/>
  <c r="BF209" i="7"/>
  <c r="BF208" i="7"/>
  <c r="BF207" i="7"/>
  <c r="BF206" i="7"/>
  <c r="BF205" i="7"/>
  <c r="BF204" i="7"/>
  <c r="BF203" i="7"/>
  <c r="BF202" i="7"/>
  <c r="BF201" i="7"/>
  <c r="BC217" i="7"/>
  <c r="BC216" i="7"/>
  <c r="BC215" i="7"/>
  <c r="BC213" i="7"/>
  <c r="BC212" i="7"/>
  <c r="BC211" i="7"/>
  <c r="BC209" i="7"/>
  <c r="BC208" i="7"/>
  <c r="BC207" i="7"/>
  <c r="BC206" i="7"/>
  <c r="BC205" i="7"/>
  <c r="BC204" i="7"/>
  <c r="BC203" i="7"/>
  <c r="BC202" i="7"/>
  <c r="BC201" i="7"/>
  <c r="AZ217" i="7"/>
  <c r="AZ216" i="7"/>
  <c r="AZ215" i="7"/>
  <c r="AZ213" i="7"/>
  <c r="AZ212" i="7"/>
  <c r="AZ211" i="7"/>
  <c r="AZ209" i="7"/>
  <c r="AZ208" i="7"/>
  <c r="AZ207" i="7"/>
  <c r="AZ206" i="7"/>
  <c r="AZ205" i="7"/>
  <c r="AZ204" i="7"/>
  <c r="AZ203" i="7"/>
  <c r="AZ202" i="7"/>
  <c r="AZ201" i="7"/>
  <c r="AW217" i="7"/>
  <c r="AW216" i="7"/>
  <c r="AW215" i="7"/>
  <c r="AW213" i="7"/>
  <c r="AW212" i="7"/>
  <c r="AW211" i="7"/>
  <c r="AW209" i="7"/>
  <c r="AW208" i="7"/>
  <c r="AW207" i="7"/>
  <c r="AW206" i="7"/>
  <c r="AW205" i="7"/>
  <c r="AW204" i="7"/>
  <c r="AW203" i="7"/>
  <c r="AW202" i="7"/>
  <c r="AW201" i="7"/>
  <c r="AT217" i="7"/>
  <c r="AT216" i="7"/>
  <c r="AT215" i="7"/>
  <c r="AT213" i="7"/>
  <c r="AT212" i="7"/>
  <c r="AT211" i="7"/>
  <c r="AT209" i="7"/>
  <c r="AT208" i="7"/>
  <c r="AT207" i="7"/>
  <c r="AT206" i="7"/>
  <c r="AT205" i="7"/>
  <c r="AT204" i="7"/>
  <c r="AT203" i="7"/>
  <c r="AT202" i="7"/>
  <c r="AT201" i="7"/>
  <c r="AQ217" i="7"/>
  <c r="AQ216" i="7"/>
  <c r="AQ215" i="7"/>
  <c r="AQ213" i="7"/>
  <c r="AQ212" i="7"/>
  <c r="AQ211" i="7"/>
  <c r="AQ209" i="7"/>
  <c r="AQ208" i="7"/>
  <c r="AQ207" i="7"/>
  <c r="AQ206" i="7"/>
  <c r="AQ205" i="7"/>
  <c r="AQ204" i="7"/>
  <c r="AQ203" i="7"/>
  <c r="AQ202" i="7"/>
  <c r="AQ201" i="7"/>
  <c r="AN217" i="7"/>
  <c r="AN216" i="7"/>
  <c r="AN215" i="7"/>
  <c r="AN213" i="7"/>
  <c r="AN212" i="7"/>
  <c r="AN211" i="7"/>
  <c r="AN209" i="7"/>
  <c r="AN208" i="7"/>
  <c r="AN207" i="7"/>
  <c r="AN206" i="7"/>
  <c r="AN205" i="7"/>
  <c r="AN204" i="7"/>
  <c r="AN203" i="7"/>
  <c r="AN202" i="7"/>
  <c r="AN201" i="7"/>
  <c r="AK217" i="7"/>
  <c r="AK216" i="7"/>
  <c r="AK215" i="7"/>
  <c r="AK213" i="7"/>
  <c r="AK212" i="7"/>
  <c r="AK211" i="7"/>
  <c r="AK209" i="7"/>
  <c r="AK208" i="7"/>
  <c r="AK207" i="7"/>
  <c r="AK206" i="7"/>
  <c r="AK205" i="7"/>
  <c r="AK204" i="7"/>
  <c r="AK203" i="7"/>
  <c r="AK202" i="7"/>
  <c r="AK201" i="7"/>
  <c r="AH217" i="7"/>
  <c r="AH216" i="7"/>
  <c r="AH215" i="7"/>
  <c r="AH213" i="7"/>
  <c r="AH212" i="7"/>
  <c r="AH211" i="7"/>
  <c r="AH209" i="7"/>
  <c r="AH208" i="7"/>
  <c r="AH207" i="7"/>
  <c r="AH206" i="7"/>
  <c r="AH205" i="7"/>
  <c r="AH204" i="7"/>
  <c r="AH203" i="7"/>
  <c r="AH202" i="7"/>
  <c r="AH201" i="7"/>
  <c r="AE217" i="7"/>
  <c r="AE216" i="7"/>
  <c r="AE215" i="7"/>
  <c r="AE213" i="7"/>
  <c r="AE212" i="7"/>
  <c r="AE211" i="7"/>
  <c r="AE209" i="7"/>
  <c r="AE208" i="7"/>
  <c r="AE207" i="7"/>
  <c r="AE206" i="7"/>
  <c r="AE205" i="7"/>
  <c r="AE204" i="7"/>
  <c r="AE203" i="7"/>
  <c r="AE202" i="7"/>
  <c r="AE201" i="7"/>
  <c r="AB217" i="7"/>
  <c r="AB216" i="7"/>
  <c r="AB215" i="7"/>
  <c r="AB213" i="7"/>
  <c r="AB212" i="7"/>
  <c r="AB211" i="7"/>
  <c r="AB209" i="7"/>
  <c r="AB208" i="7"/>
  <c r="AB207" i="7"/>
  <c r="AB206" i="7"/>
  <c r="AB205" i="7"/>
  <c r="AB204" i="7"/>
  <c r="AB203" i="7"/>
  <c r="AB202" i="7"/>
  <c r="AB201" i="7"/>
  <c r="Y217" i="7"/>
  <c r="Y216" i="7"/>
  <c r="Y215" i="7"/>
  <c r="Y213" i="7"/>
  <c r="Y212" i="7"/>
  <c r="Y211" i="7"/>
  <c r="Y209" i="7"/>
  <c r="Y208" i="7"/>
  <c r="Y207" i="7"/>
  <c r="Y206" i="7"/>
  <c r="Y205" i="7"/>
  <c r="Y204" i="7"/>
  <c r="Y203" i="7"/>
  <c r="Y202" i="7"/>
  <c r="Y201" i="7"/>
  <c r="V217" i="7"/>
  <c r="V216" i="7"/>
  <c r="V215" i="7"/>
  <c r="V213" i="7"/>
  <c r="V212" i="7"/>
  <c r="V211" i="7"/>
  <c r="V209" i="7"/>
  <c r="V208" i="7"/>
  <c r="V207" i="7"/>
  <c r="V206" i="7"/>
  <c r="V205" i="7"/>
  <c r="V204" i="7"/>
  <c r="V203" i="7"/>
  <c r="V202" i="7"/>
  <c r="V201" i="7"/>
  <c r="S217" i="7"/>
  <c r="S216" i="7"/>
  <c r="S215" i="7"/>
  <c r="S213" i="7"/>
  <c r="S212" i="7"/>
  <c r="S211" i="7"/>
  <c r="S209" i="7"/>
  <c r="S208" i="7"/>
  <c r="S207" i="7"/>
  <c r="S206" i="7"/>
  <c r="S205" i="7"/>
  <c r="S204" i="7"/>
  <c r="S203" i="7"/>
  <c r="S202" i="7"/>
  <c r="S201" i="7"/>
  <c r="P217" i="7"/>
  <c r="P216" i="7"/>
  <c r="P215" i="7"/>
  <c r="P213" i="7"/>
  <c r="P212" i="7"/>
  <c r="P211" i="7"/>
  <c r="P209" i="7"/>
  <c r="P208" i="7"/>
  <c r="P207" i="7"/>
  <c r="P206" i="7"/>
  <c r="P205" i="7"/>
  <c r="P204" i="7"/>
  <c r="P203" i="7"/>
  <c r="P202" i="7"/>
  <c r="P201" i="7"/>
  <c r="M217" i="7"/>
  <c r="M216" i="7"/>
  <c r="M215" i="7"/>
  <c r="M213" i="7"/>
  <c r="M212" i="7"/>
  <c r="M211" i="7"/>
  <c r="M209" i="7"/>
  <c r="M208" i="7"/>
  <c r="M207" i="7"/>
  <c r="M206" i="7"/>
  <c r="M205" i="7"/>
  <c r="M204" i="7"/>
  <c r="M203" i="7"/>
  <c r="M202" i="7"/>
  <c r="M201" i="7"/>
  <c r="J217" i="7"/>
  <c r="J216" i="7"/>
  <c r="J215" i="7"/>
  <c r="J213" i="7"/>
  <c r="J212" i="7"/>
  <c r="J211" i="7"/>
  <c r="J209" i="7"/>
  <c r="J208" i="7"/>
  <c r="J207" i="7"/>
  <c r="J206" i="7"/>
  <c r="J205" i="7"/>
  <c r="J204" i="7"/>
  <c r="J203" i="7"/>
  <c r="J202" i="7"/>
  <c r="J201" i="7"/>
  <c r="J218" i="7"/>
  <c r="G217" i="7"/>
  <c r="G216" i="7"/>
  <c r="G215" i="7"/>
  <c r="G213" i="7"/>
  <c r="G212" i="7"/>
  <c r="G211" i="7"/>
  <c r="G209" i="7"/>
  <c r="G208" i="7"/>
  <c r="G207" i="7"/>
  <c r="G206" i="7"/>
  <c r="G205" i="7"/>
  <c r="G204" i="7"/>
  <c r="G203" i="7"/>
  <c r="G202" i="7"/>
  <c r="P218" i="7"/>
  <c r="CS218" i="7"/>
  <c r="CP218" i="7"/>
  <c r="CM218" i="7"/>
  <c r="CJ218" i="7"/>
  <c r="CG218" i="7"/>
  <c r="CD218" i="7"/>
  <c r="CA218" i="7"/>
  <c r="BX218" i="7"/>
  <c r="BU218" i="7"/>
  <c r="BR218" i="7"/>
  <c r="BO218" i="7"/>
  <c r="BL218" i="7"/>
  <c r="BI218" i="7"/>
  <c r="BF218" i="7"/>
  <c r="BC218" i="7"/>
  <c r="AZ218" i="7"/>
  <c r="AW218" i="7"/>
  <c r="AT218" i="7"/>
  <c r="AQ218" i="7"/>
  <c r="AN218" i="7"/>
  <c r="AK218" i="7"/>
  <c r="AH218" i="7"/>
  <c r="AE218" i="7"/>
  <c r="Y218" i="7"/>
  <c r="S218" i="7"/>
  <c r="M218" i="7"/>
  <c r="V218" i="7"/>
  <c r="AQ284" i="7"/>
  <c r="BO284" i="7"/>
  <c r="CA284" i="7"/>
  <c r="CJ284" i="7"/>
  <c r="CP284" i="7"/>
  <c r="CD284" i="7"/>
  <c r="BR284" i="7"/>
  <c r="CS284" i="7"/>
  <c r="CM284" i="7"/>
  <c r="CG284" i="7"/>
  <c r="BL284" i="7"/>
  <c r="BI284" i="7"/>
  <c r="BF284" i="7"/>
  <c r="AZ284" i="7"/>
  <c r="AW284" i="7"/>
  <c r="AT284" i="7"/>
  <c r="AN284" i="7"/>
  <c r="AK284" i="7"/>
  <c r="AB284" i="7"/>
  <c r="Y284" i="7"/>
  <c r="V284" i="7"/>
  <c r="P284" i="7"/>
  <c r="M284" i="7"/>
  <c r="J284" i="7"/>
  <c r="G284" i="7"/>
  <c r="BG284" i="7"/>
  <c r="AC284" i="7"/>
  <c r="CT362" i="7"/>
  <c r="CS354" i="7"/>
  <c r="CQ354" i="7"/>
  <c r="CP354" i="7"/>
  <c r="CN354" i="7"/>
  <c r="CM354" i="7"/>
  <c r="CK354" i="7"/>
  <c r="CJ354" i="7"/>
  <c r="CH354" i="7"/>
  <c r="CG354" i="7"/>
  <c r="CE354" i="7"/>
  <c r="CD354" i="7"/>
  <c r="CB354" i="7"/>
  <c r="CA354" i="7"/>
  <c r="BY354" i="7"/>
  <c r="BX354" i="7"/>
  <c r="BV354" i="7"/>
  <c r="BU354" i="7"/>
  <c r="BS354" i="7"/>
  <c r="BR354" i="7"/>
  <c r="BP354" i="7"/>
  <c r="BO354" i="7"/>
  <c r="BM354" i="7"/>
  <c r="BL354" i="7"/>
  <c r="BJ354" i="7"/>
  <c r="BI354" i="7"/>
  <c r="BG354" i="7"/>
  <c r="BF354" i="7"/>
  <c r="BD354" i="7"/>
  <c r="BC354" i="7"/>
  <c r="BA354" i="7"/>
  <c r="AZ354" i="7"/>
  <c r="AX354" i="7"/>
  <c r="AW354" i="7"/>
  <c r="AU354" i="7"/>
  <c r="AT354" i="7"/>
  <c r="AR354" i="7"/>
  <c r="AQ354" i="7"/>
  <c r="AO354" i="7"/>
  <c r="AN354" i="7"/>
  <c r="AL354" i="7"/>
  <c r="AK354" i="7"/>
  <c r="AI354" i="7"/>
  <c r="AH354" i="7"/>
  <c r="AF354" i="7"/>
  <c r="AE354" i="7"/>
  <c r="AC354" i="7"/>
  <c r="AB354" i="7"/>
  <c r="Z354" i="7"/>
  <c r="Y354" i="7"/>
  <c r="W354" i="7"/>
  <c r="V354" i="7"/>
  <c r="T354" i="7"/>
  <c r="Q354" i="7"/>
  <c r="N354" i="7"/>
  <c r="K354" i="7"/>
  <c r="H354" i="7"/>
  <c r="CT354" i="7"/>
  <c r="CU342" i="7"/>
  <c r="CU341" i="7"/>
  <c r="S354" i="7"/>
  <c r="P354" i="7"/>
  <c r="M354" i="7"/>
  <c r="J354" i="7"/>
  <c r="G354" i="7"/>
  <c r="AM580" i="7"/>
  <c r="CT651" i="7"/>
  <c r="CT658" i="7"/>
  <c r="CT679" i="7"/>
  <c r="CT558" i="7"/>
  <c r="CT514" i="7"/>
  <c r="CT549" i="7"/>
  <c r="CT377" i="7"/>
  <c r="J680" i="7"/>
  <c r="M680" i="7"/>
  <c r="S680" i="7"/>
  <c r="V680" i="7"/>
  <c r="Y680" i="7"/>
  <c r="AB680" i="7"/>
  <c r="AH680" i="7"/>
  <c r="AK680" i="7"/>
  <c r="AN680" i="7"/>
  <c r="AQ680" i="7"/>
  <c r="AT680" i="7"/>
  <c r="AW680" i="7"/>
  <c r="AZ680" i="7"/>
  <c r="BC680" i="7"/>
  <c r="BF680" i="7"/>
  <c r="BL680" i="7"/>
  <c r="BR680" i="7"/>
  <c r="BU680" i="7"/>
  <c r="CD680" i="7"/>
  <c r="CG680" i="7"/>
  <c r="CJ680" i="7"/>
  <c r="CM680" i="7"/>
  <c r="CP680" i="7"/>
  <c r="CS680" i="7"/>
  <c r="CT729" i="7"/>
  <c r="CS734" i="7"/>
  <c r="CP734" i="7"/>
  <c r="CM734" i="7"/>
  <c r="CJ734" i="7"/>
  <c r="CG734" i="7"/>
  <c r="CD734" i="7"/>
  <c r="CA734" i="7"/>
  <c r="BX734" i="7"/>
  <c r="BU734" i="7"/>
  <c r="BR734" i="7"/>
  <c r="BO734" i="7"/>
  <c r="BI734" i="7"/>
  <c r="BF734" i="7"/>
  <c r="BC734" i="7"/>
  <c r="AZ734" i="7"/>
  <c r="AW734" i="7"/>
  <c r="AT734" i="7"/>
  <c r="AQ734" i="7"/>
  <c r="AN734" i="7"/>
  <c r="AK734" i="7"/>
  <c r="AH734" i="7"/>
  <c r="AE734" i="7"/>
  <c r="AB734" i="7"/>
  <c r="Y734" i="7"/>
  <c r="V734" i="7"/>
  <c r="S734" i="7"/>
  <c r="P734" i="7"/>
  <c r="M734" i="7"/>
  <c r="J734" i="7"/>
  <c r="G734" i="7"/>
  <c r="G721" i="7"/>
  <c r="J721" i="7"/>
  <c r="M721" i="7"/>
  <c r="P721" i="7"/>
  <c r="S721" i="7"/>
  <c r="V721" i="7"/>
  <c r="Y721" i="7"/>
  <c r="AB721" i="7"/>
  <c r="AB580" i="7"/>
  <c r="AB581" i="7"/>
  <c r="AE721" i="7"/>
  <c r="AH721" i="7"/>
  <c r="AK721" i="7"/>
  <c r="AN721" i="7"/>
  <c r="AT721" i="7"/>
  <c r="AW721" i="7"/>
  <c r="BC721" i="7"/>
  <c r="BI721" i="7"/>
  <c r="BO721" i="7"/>
  <c r="BR721" i="7"/>
  <c r="BU721" i="7"/>
  <c r="BX721" i="7"/>
  <c r="CA721" i="7"/>
  <c r="CJ721" i="7"/>
  <c r="CS721" i="7"/>
  <c r="AB505" i="7"/>
  <c r="AE505" i="7"/>
  <c r="CG376" i="7"/>
  <c r="CG505" i="7"/>
  <c r="CG550" i="7"/>
  <c r="CG506" i="7"/>
  <c r="CJ376" i="7"/>
  <c r="CM376" i="7"/>
  <c r="CP376" i="7"/>
  <c r="CS376" i="7"/>
  <c r="CS505" i="7"/>
  <c r="G680" i="7"/>
  <c r="G580" i="7"/>
  <c r="J580" i="7"/>
  <c r="M580" i="7"/>
  <c r="S580" i="7"/>
  <c r="Y580" i="7"/>
  <c r="AK580" i="7"/>
  <c r="AN580" i="7"/>
  <c r="AQ580" i="7"/>
  <c r="BC580" i="7"/>
  <c r="BI580" i="7"/>
  <c r="BO580" i="7"/>
  <c r="BU580" i="7"/>
  <c r="BU581" i="7"/>
  <c r="CA580" i="7"/>
  <c r="CD580" i="7"/>
  <c r="CG580" i="7"/>
  <c r="CJ580" i="7"/>
  <c r="CM580" i="7"/>
  <c r="CS580" i="7"/>
  <c r="G551" i="7"/>
  <c r="J551" i="7"/>
  <c r="V551" i="7"/>
  <c r="AB550" i="7"/>
  <c r="AB551" i="7"/>
  <c r="AE550" i="7"/>
  <c r="AH551" i="7"/>
  <c r="AT551" i="7"/>
  <c r="CG551" i="7"/>
  <c r="CJ550" i="7"/>
  <c r="CM550" i="7"/>
  <c r="CP550" i="7"/>
  <c r="CS550" i="7"/>
  <c r="CT515" i="7"/>
  <c r="CT516" i="7"/>
  <c r="CT517" i="7"/>
  <c r="CT518" i="7"/>
  <c r="CT520" i="7"/>
  <c r="CT521" i="7"/>
  <c r="CT522" i="7"/>
  <c r="CT523" i="7"/>
  <c r="CT524" i="7"/>
  <c r="CT525" i="7"/>
  <c r="CT526" i="7"/>
  <c r="CT527" i="7"/>
  <c r="CT528" i="7"/>
  <c r="CT529" i="7"/>
  <c r="CT530" i="7"/>
  <c r="CT532" i="7"/>
  <c r="CT533" i="7"/>
  <c r="CT534" i="7"/>
  <c r="CT535" i="7"/>
  <c r="CT540" i="7"/>
  <c r="CT541" i="7"/>
  <c r="CT542" i="7"/>
  <c r="CT543" i="7"/>
  <c r="CT544" i="7"/>
  <c r="CT545" i="7"/>
  <c r="G201" i="7"/>
  <c r="G218" i="7"/>
  <c r="CP192" i="7"/>
  <c r="BL192" i="7"/>
  <c r="AT192" i="7"/>
  <c r="AE192" i="7"/>
  <c r="V192" i="7"/>
  <c r="M192" i="7"/>
  <c r="CJ158" i="7"/>
  <c r="BR8" i="7"/>
  <c r="BF158" i="7"/>
  <c r="AT158" i="7"/>
  <c r="M158" i="7"/>
  <c r="M159" i="7"/>
  <c r="J158" i="7"/>
  <c r="CT698" i="7"/>
  <c r="CT699" i="7"/>
  <c r="D8" i="20"/>
  <c r="J5" i="20"/>
  <c r="CS54" i="15"/>
  <c r="CS53" i="15"/>
  <c r="CS52" i="15"/>
  <c r="CS51" i="15"/>
  <c r="CS50" i="15"/>
  <c r="CS49" i="15"/>
  <c r="CS48" i="15"/>
  <c r="CS47" i="15"/>
  <c r="CS46" i="15"/>
  <c r="CS45" i="15"/>
  <c r="CS44" i="15"/>
  <c r="CP54" i="15"/>
  <c r="CP53" i="15"/>
  <c r="CP52" i="15"/>
  <c r="CP51" i="15"/>
  <c r="CP50" i="15"/>
  <c r="CP49" i="15"/>
  <c r="CP48" i="15"/>
  <c r="CP47" i="15"/>
  <c r="CP46" i="15"/>
  <c r="CP45" i="15"/>
  <c r="CP44" i="15"/>
  <c r="CM54" i="15"/>
  <c r="CM53" i="15"/>
  <c r="CM52" i="15"/>
  <c r="CM51" i="15"/>
  <c r="CM50" i="15"/>
  <c r="CM49" i="15"/>
  <c r="CM48" i="15"/>
  <c r="CM47" i="15"/>
  <c r="CM46" i="15"/>
  <c r="CM45" i="15"/>
  <c r="CM44" i="15"/>
  <c r="CJ54" i="15"/>
  <c r="CJ53" i="15"/>
  <c r="CJ52" i="15"/>
  <c r="CJ51" i="15"/>
  <c r="CJ50" i="15"/>
  <c r="CJ49" i="15"/>
  <c r="CJ48" i="15"/>
  <c r="CJ47" i="15"/>
  <c r="CJ46" i="15"/>
  <c r="CJ45" i="15"/>
  <c r="CJ44" i="15"/>
  <c r="CG54" i="15"/>
  <c r="CG53" i="15"/>
  <c r="CG52" i="15"/>
  <c r="CG51" i="15"/>
  <c r="CG50" i="15"/>
  <c r="CG49" i="15"/>
  <c r="CG48" i="15"/>
  <c r="CG47" i="15"/>
  <c r="CG46" i="15"/>
  <c r="CG45" i="15"/>
  <c r="CG44" i="15"/>
  <c r="CD54" i="15"/>
  <c r="CD53" i="15"/>
  <c r="CD52" i="15"/>
  <c r="CD51" i="15"/>
  <c r="CD50" i="15"/>
  <c r="CD49" i="15"/>
  <c r="CD48" i="15"/>
  <c r="CD47" i="15"/>
  <c r="CD46" i="15"/>
  <c r="CD45" i="15"/>
  <c r="CD44" i="15"/>
  <c r="CA54" i="15"/>
  <c r="CA53" i="15"/>
  <c r="CA52" i="15"/>
  <c r="CA51" i="15"/>
  <c r="CA50" i="15"/>
  <c r="CA49" i="15"/>
  <c r="CA48" i="15"/>
  <c r="CA47" i="15"/>
  <c r="CA46" i="15"/>
  <c r="CU46" i="15"/>
  <c r="CA45" i="15"/>
  <c r="CA44" i="15"/>
  <c r="CU44" i="15"/>
  <c r="BX54" i="15"/>
  <c r="BX53" i="15"/>
  <c r="BX52" i="15"/>
  <c r="BX51" i="15"/>
  <c r="BX50" i="15"/>
  <c r="BX49" i="15"/>
  <c r="BX48" i="15"/>
  <c r="BX47" i="15"/>
  <c r="BX46" i="15"/>
  <c r="BX45" i="15"/>
  <c r="BX44" i="15"/>
  <c r="BU54" i="15"/>
  <c r="BU53" i="15"/>
  <c r="BU52" i="15"/>
  <c r="BU51" i="15"/>
  <c r="BU50" i="15"/>
  <c r="BU49" i="15"/>
  <c r="BU48" i="15"/>
  <c r="BU47" i="15"/>
  <c r="BU46" i="15"/>
  <c r="BU45" i="15"/>
  <c r="BU44" i="15"/>
  <c r="BR54" i="15"/>
  <c r="BR53" i="15"/>
  <c r="BR52" i="15"/>
  <c r="BR51" i="15"/>
  <c r="BR50" i="15"/>
  <c r="BR49" i="15"/>
  <c r="BR48" i="15"/>
  <c r="BR47" i="15"/>
  <c r="BR46" i="15"/>
  <c r="BR45" i="15"/>
  <c r="BR44" i="15"/>
  <c r="BO54" i="15"/>
  <c r="BO53" i="15"/>
  <c r="BO52" i="15"/>
  <c r="BO51" i="15"/>
  <c r="BO50" i="15"/>
  <c r="BO49" i="15"/>
  <c r="BO48" i="15"/>
  <c r="BO47" i="15"/>
  <c r="BO46" i="15"/>
  <c r="BO45" i="15"/>
  <c r="BO44" i="15"/>
  <c r="BL54" i="15"/>
  <c r="BL53" i="15"/>
  <c r="BL52" i="15"/>
  <c r="BL51" i="15"/>
  <c r="BL50" i="15"/>
  <c r="BL49" i="15"/>
  <c r="BL48" i="15"/>
  <c r="BL47" i="15"/>
  <c r="BL46" i="15"/>
  <c r="BL45" i="15"/>
  <c r="BL44" i="15"/>
  <c r="BI54" i="15"/>
  <c r="BI53" i="15"/>
  <c r="BI52" i="15"/>
  <c r="BI51" i="15"/>
  <c r="BI50" i="15"/>
  <c r="BI49" i="15"/>
  <c r="BI48" i="15"/>
  <c r="BI47" i="15"/>
  <c r="BI46" i="15"/>
  <c r="BI45" i="15"/>
  <c r="BI44" i="15"/>
  <c r="BF54" i="15"/>
  <c r="BF53" i="15"/>
  <c r="BF52" i="15"/>
  <c r="BF51" i="15"/>
  <c r="BF50" i="15"/>
  <c r="BF49" i="15"/>
  <c r="BF48" i="15"/>
  <c r="BF47" i="15"/>
  <c r="BF46" i="15"/>
  <c r="BF45" i="15"/>
  <c r="BF44" i="15"/>
  <c r="BC54" i="15"/>
  <c r="BC53" i="15"/>
  <c r="BC52" i="15"/>
  <c r="BC51" i="15"/>
  <c r="BC50" i="15"/>
  <c r="BC49" i="15"/>
  <c r="BC48" i="15"/>
  <c r="BC47" i="15"/>
  <c r="BC46" i="15"/>
  <c r="BC45" i="15"/>
  <c r="BC44" i="15"/>
  <c r="AZ54" i="15"/>
  <c r="AZ53" i="15"/>
  <c r="AZ52" i="15"/>
  <c r="AZ51" i="15"/>
  <c r="AZ50" i="15"/>
  <c r="AZ49" i="15"/>
  <c r="AZ48" i="15"/>
  <c r="AZ47" i="15"/>
  <c r="AZ46" i="15"/>
  <c r="AZ45" i="15"/>
  <c r="AZ44" i="15"/>
  <c r="AW54" i="15"/>
  <c r="AW53" i="15"/>
  <c r="AW52" i="15"/>
  <c r="AW51" i="15"/>
  <c r="AW50" i="15"/>
  <c r="AW49" i="15"/>
  <c r="AW48" i="15"/>
  <c r="AW47" i="15"/>
  <c r="AW46" i="15"/>
  <c r="AW45" i="15"/>
  <c r="AW44" i="15"/>
  <c r="AT54" i="15"/>
  <c r="AT53" i="15"/>
  <c r="AT52" i="15"/>
  <c r="AT51" i="15"/>
  <c r="AT50" i="15"/>
  <c r="AT49" i="15"/>
  <c r="AT48" i="15"/>
  <c r="AT47" i="15"/>
  <c r="AT46" i="15"/>
  <c r="AT45" i="15"/>
  <c r="AT44" i="15"/>
  <c r="AQ54" i="15"/>
  <c r="AQ53" i="15"/>
  <c r="AQ52" i="15"/>
  <c r="AQ51" i="15"/>
  <c r="AQ50" i="15"/>
  <c r="AQ49" i="15"/>
  <c r="AQ48" i="15"/>
  <c r="AQ47" i="15"/>
  <c r="AQ46" i="15"/>
  <c r="AQ45" i="15"/>
  <c r="AQ44" i="15"/>
  <c r="AN54" i="15"/>
  <c r="AN53" i="15"/>
  <c r="AN52" i="15"/>
  <c r="AN51" i="15"/>
  <c r="AN50" i="15"/>
  <c r="AN49" i="15"/>
  <c r="AN48" i="15"/>
  <c r="AN47" i="15"/>
  <c r="AN46" i="15"/>
  <c r="AN45" i="15"/>
  <c r="AN44" i="15"/>
  <c r="AK54" i="15"/>
  <c r="AK53" i="15"/>
  <c r="AK52" i="15"/>
  <c r="AK51" i="15"/>
  <c r="AK50" i="15"/>
  <c r="AK49" i="15"/>
  <c r="AK48" i="15"/>
  <c r="AK47" i="15"/>
  <c r="AK46" i="15"/>
  <c r="AK45" i="15"/>
  <c r="AK44" i="15"/>
  <c r="AH54" i="15"/>
  <c r="AH53" i="15"/>
  <c r="AH52" i="15"/>
  <c r="AH51" i="15"/>
  <c r="AH50" i="15"/>
  <c r="AH49" i="15"/>
  <c r="AH48" i="15"/>
  <c r="AH47" i="15"/>
  <c r="AH46" i="15"/>
  <c r="AH45" i="15"/>
  <c r="AH44" i="15"/>
  <c r="AE54" i="15"/>
  <c r="AE53" i="15"/>
  <c r="AE52" i="15"/>
  <c r="AE51" i="15"/>
  <c r="AE50" i="15"/>
  <c r="AE49" i="15"/>
  <c r="AE48" i="15"/>
  <c r="AE47" i="15"/>
  <c r="AE46" i="15"/>
  <c r="AE45" i="15"/>
  <c r="AE44" i="15"/>
  <c r="AB54" i="15"/>
  <c r="AB53" i="15"/>
  <c r="AB52" i="15"/>
  <c r="AB51" i="15"/>
  <c r="AB50" i="15"/>
  <c r="AB49" i="15"/>
  <c r="AB48" i="15"/>
  <c r="AB47" i="15"/>
  <c r="AB46" i="15"/>
  <c r="AB45" i="15"/>
  <c r="AB44" i="15"/>
  <c r="Y54" i="15"/>
  <c r="Y53" i="15"/>
  <c r="Y52" i="15"/>
  <c r="Y51" i="15"/>
  <c r="Y50" i="15"/>
  <c r="Y49" i="15"/>
  <c r="Y48" i="15"/>
  <c r="Y47" i="15"/>
  <c r="Y46" i="15"/>
  <c r="Y45" i="15"/>
  <c r="Y44" i="15"/>
  <c r="V54" i="15"/>
  <c r="V53" i="15"/>
  <c r="V52" i="15"/>
  <c r="V51" i="15"/>
  <c r="V50" i="15"/>
  <c r="V49" i="15"/>
  <c r="V48" i="15"/>
  <c r="V47" i="15"/>
  <c r="V46" i="15"/>
  <c r="V45" i="15"/>
  <c r="V44" i="15"/>
  <c r="S54" i="15"/>
  <c r="S53" i="15"/>
  <c r="S52" i="15"/>
  <c r="S51" i="15"/>
  <c r="S50" i="15"/>
  <c r="S49" i="15"/>
  <c r="S48" i="15"/>
  <c r="S47" i="15"/>
  <c r="S46" i="15"/>
  <c r="S45" i="15"/>
  <c r="S44" i="15"/>
  <c r="P54" i="15"/>
  <c r="P53" i="15"/>
  <c r="P52" i="15"/>
  <c r="P51" i="15"/>
  <c r="P50" i="15"/>
  <c r="P49" i="15"/>
  <c r="P48" i="15"/>
  <c r="P47" i="15"/>
  <c r="P46" i="15"/>
  <c r="P45" i="15"/>
  <c r="P44" i="15"/>
  <c r="M54" i="15"/>
  <c r="M53" i="15"/>
  <c r="M52" i="15"/>
  <c r="M51" i="15"/>
  <c r="M50" i="15"/>
  <c r="M49" i="15"/>
  <c r="M48" i="15"/>
  <c r="M47" i="15"/>
  <c r="M46" i="15"/>
  <c r="M45" i="15"/>
  <c r="M44" i="15"/>
  <c r="J54" i="15"/>
  <c r="J53" i="15"/>
  <c r="J52" i="15"/>
  <c r="J51" i="15"/>
  <c r="J50" i="15"/>
  <c r="J49" i="15"/>
  <c r="J48" i="15"/>
  <c r="J47" i="15"/>
  <c r="J46" i="15"/>
  <c r="J45" i="15"/>
  <c r="J44" i="15"/>
  <c r="G54" i="15"/>
  <c r="G53" i="15"/>
  <c r="G52" i="15"/>
  <c r="G51" i="15"/>
  <c r="G50" i="15"/>
  <c r="G49" i="15"/>
  <c r="G48" i="15"/>
  <c r="G47" i="15"/>
  <c r="G46" i="15"/>
  <c r="G45" i="15"/>
  <c r="G44" i="15"/>
  <c r="M80" i="15"/>
  <c r="CT80" i="15"/>
  <c r="CU82" i="15"/>
  <c r="CU62" i="15"/>
  <c r="CT62" i="15"/>
  <c r="CS73" i="15"/>
  <c r="CS72" i="15"/>
  <c r="CS71" i="15"/>
  <c r="CS70" i="15"/>
  <c r="CS69" i="15"/>
  <c r="CS68" i="15"/>
  <c r="CS67" i="15"/>
  <c r="CS66" i="15"/>
  <c r="CS65" i="15"/>
  <c r="CS64" i="15"/>
  <c r="CS63" i="15"/>
  <c r="CS62" i="15"/>
  <c r="CP73" i="15"/>
  <c r="CP72" i="15"/>
  <c r="CP71" i="15"/>
  <c r="CP70" i="15"/>
  <c r="CP69" i="15"/>
  <c r="CP68" i="15"/>
  <c r="CP67" i="15"/>
  <c r="CP66" i="15"/>
  <c r="CP65" i="15"/>
  <c r="CP64" i="15"/>
  <c r="CP63" i="15"/>
  <c r="CP62" i="15"/>
  <c r="CM73" i="15"/>
  <c r="CM72" i="15"/>
  <c r="CM71" i="15"/>
  <c r="CM70" i="15"/>
  <c r="CM69" i="15"/>
  <c r="CM68" i="15"/>
  <c r="CM67" i="15"/>
  <c r="CM66" i="15"/>
  <c r="CM65" i="15"/>
  <c r="CM64" i="15"/>
  <c r="CM63" i="15"/>
  <c r="CM62" i="15"/>
  <c r="CJ73" i="15"/>
  <c r="CJ72" i="15"/>
  <c r="CJ71" i="15"/>
  <c r="CJ70" i="15"/>
  <c r="CJ69" i="15"/>
  <c r="CJ68" i="15"/>
  <c r="CJ67" i="15"/>
  <c r="CJ66" i="15"/>
  <c r="CJ65" i="15"/>
  <c r="CJ64" i="15"/>
  <c r="CJ63" i="15"/>
  <c r="CJ62" i="15"/>
  <c r="CG73" i="15"/>
  <c r="CG72" i="15"/>
  <c r="CG71" i="15"/>
  <c r="CG70" i="15"/>
  <c r="CG69" i="15"/>
  <c r="CG68" i="15"/>
  <c r="CG67" i="15"/>
  <c r="CG66" i="15"/>
  <c r="CG65" i="15"/>
  <c r="CG64" i="15"/>
  <c r="CG63" i="15"/>
  <c r="CG62" i="15"/>
  <c r="CD73" i="15"/>
  <c r="CD72" i="15"/>
  <c r="CD71" i="15"/>
  <c r="CD70" i="15"/>
  <c r="CD69" i="15"/>
  <c r="CD68" i="15"/>
  <c r="CD67" i="15"/>
  <c r="CD66" i="15"/>
  <c r="CD65" i="15"/>
  <c r="CD64" i="15"/>
  <c r="CD63" i="15"/>
  <c r="CD62" i="15"/>
  <c r="CA73" i="15"/>
  <c r="CA72" i="15"/>
  <c r="CA71" i="15"/>
  <c r="CA70" i="15"/>
  <c r="CA69" i="15"/>
  <c r="CA68" i="15"/>
  <c r="CA67" i="15"/>
  <c r="CA66" i="15"/>
  <c r="CA65" i="15"/>
  <c r="CA64" i="15"/>
  <c r="CA63" i="15"/>
  <c r="CA62" i="15"/>
  <c r="BX73" i="15"/>
  <c r="BX72" i="15"/>
  <c r="BX71" i="15"/>
  <c r="BX70" i="15"/>
  <c r="BX69" i="15"/>
  <c r="BX68" i="15"/>
  <c r="BX67" i="15"/>
  <c r="BX66" i="15"/>
  <c r="BX65" i="15"/>
  <c r="BX64" i="15"/>
  <c r="BX63" i="15"/>
  <c r="BX62" i="15"/>
  <c r="BU73" i="15"/>
  <c r="BU72" i="15"/>
  <c r="BU71" i="15"/>
  <c r="BU70" i="15"/>
  <c r="BU69" i="15"/>
  <c r="BU68" i="15"/>
  <c r="BU67" i="15"/>
  <c r="BU66" i="15"/>
  <c r="BU65" i="15"/>
  <c r="BU64" i="15"/>
  <c r="BU63" i="15"/>
  <c r="BU62" i="15"/>
  <c r="BR73" i="15"/>
  <c r="BR72" i="15"/>
  <c r="BR71" i="15"/>
  <c r="BR70" i="15"/>
  <c r="BR69" i="15"/>
  <c r="BR68" i="15"/>
  <c r="BR67" i="15"/>
  <c r="BR66" i="15"/>
  <c r="BR65" i="15"/>
  <c r="BR64" i="15"/>
  <c r="BR63" i="15"/>
  <c r="BR62" i="15"/>
  <c r="BO73" i="15"/>
  <c r="BO72" i="15"/>
  <c r="BO71" i="15"/>
  <c r="BO70" i="15"/>
  <c r="BO69" i="15"/>
  <c r="BO68" i="15"/>
  <c r="BO67" i="15"/>
  <c r="BO66" i="15"/>
  <c r="BO65" i="15"/>
  <c r="BO64" i="15"/>
  <c r="BO63" i="15"/>
  <c r="BO62" i="15"/>
  <c r="BL73" i="15"/>
  <c r="BL72" i="15"/>
  <c r="BL71" i="15"/>
  <c r="BL70" i="15"/>
  <c r="BL69" i="15"/>
  <c r="BL68" i="15"/>
  <c r="BL67" i="15"/>
  <c r="BL66" i="15"/>
  <c r="BL65" i="15"/>
  <c r="BL64" i="15"/>
  <c r="BL63" i="15"/>
  <c r="BL62" i="15"/>
  <c r="BI73" i="15"/>
  <c r="BI72" i="15"/>
  <c r="BI71" i="15"/>
  <c r="BI70" i="15"/>
  <c r="BI69" i="15"/>
  <c r="BI68" i="15"/>
  <c r="BI67" i="15"/>
  <c r="BI66" i="15"/>
  <c r="BI65" i="15"/>
  <c r="BI64" i="15"/>
  <c r="BI63" i="15"/>
  <c r="BI62" i="15"/>
  <c r="BF73" i="15"/>
  <c r="BF72" i="15"/>
  <c r="BF71" i="15"/>
  <c r="BF70" i="15"/>
  <c r="BF69" i="15"/>
  <c r="BF68" i="15"/>
  <c r="BF67" i="15"/>
  <c r="BF66" i="15"/>
  <c r="BF65" i="15"/>
  <c r="BF64" i="15"/>
  <c r="BF63" i="15"/>
  <c r="BF62" i="15"/>
  <c r="BC73" i="15"/>
  <c r="BC72" i="15"/>
  <c r="BC71" i="15"/>
  <c r="BC70" i="15"/>
  <c r="BC69" i="15"/>
  <c r="BC68" i="15"/>
  <c r="BC67" i="15"/>
  <c r="BC66" i="15"/>
  <c r="BC65" i="15"/>
  <c r="BC64" i="15"/>
  <c r="BC63" i="15"/>
  <c r="BC62" i="15"/>
  <c r="AZ73" i="15"/>
  <c r="AZ72" i="15"/>
  <c r="AZ71" i="15"/>
  <c r="AZ70" i="15"/>
  <c r="AZ69" i="15"/>
  <c r="AZ68" i="15"/>
  <c r="AZ67" i="15"/>
  <c r="AZ66" i="15"/>
  <c r="AZ65" i="15"/>
  <c r="AZ64" i="15"/>
  <c r="AZ63" i="15"/>
  <c r="AZ62" i="15"/>
  <c r="AW73" i="15"/>
  <c r="AW72" i="15"/>
  <c r="AW71" i="15"/>
  <c r="AW70" i="15"/>
  <c r="AW69" i="15"/>
  <c r="AW68" i="15"/>
  <c r="AW67" i="15"/>
  <c r="AW66" i="15"/>
  <c r="AW65" i="15"/>
  <c r="AW64" i="15"/>
  <c r="AW63" i="15"/>
  <c r="AW62" i="15"/>
  <c r="AT73" i="15"/>
  <c r="AT72" i="15"/>
  <c r="AT71" i="15"/>
  <c r="AT70" i="15"/>
  <c r="AT69" i="15"/>
  <c r="AT68" i="15"/>
  <c r="AT67" i="15"/>
  <c r="AT66" i="15"/>
  <c r="AT65" i="15"/>
  <c r="AT64" i="15"/>
  <c r="AT63" i="15"/>
  <c r="AT62" i="15"/>
  <c r="AQ73" i="15"/>
  <c r="AQ72" i="15"/>
  <c r="AQ71" i="15"/>
  <c r="AQ70" i="15"/>
  <c r="AQ69" i="15"/>
  <c r="AQ68" i="15"/>
  <c r="AQ67" i="15"/>
  <c r="AQ66" i="15"/>
  <c r="AQ65" i="15"/>
  <c r="AQ64" i="15"/>
  <c r="AQ63" i="15"/>
  <c r="AQ62" i="15"/>
  <c r="AN73" i="15"/>
  <c r="AN72" i="15"/>
  <c r="AN71" i="15"/>
  <c r="AN70" i="15"/>
  <c r="AN69" i="15"/>
  <c r="AN68" i="15"/>
  <c r="AN67" i="15"/>
  <c r="AN66" i="15"/>
  <c r="AN65" i="15"/>
  <c r="AN64" i="15"/>
  <c r="AN63" i="15"/>
  <c r="AN62" i="15"/>
  <c r="AK73" i="15"/>
  <c r="AK72" i="15"/>
  <c r="AK71" i="15"/>
  <c r="AK70" i="15"/>
  <c r="AK69" i="15"/>
  <c r="AK68" i="15"/>
  <c r="AK67" i="15"/>
  <c r="AK66" i="15"/>
  <c r="AK65" i="15"/>
  <c r="AK64" i="15"/>
  <c r="AK63" i="15"/>
  <c r="AK62" i="15"/>
  <c r="AH73" i="15"/>
  <c r="AH72" i="15"/>
  <c r="AH71" i="15"/>
  <c r="AH70" i="15"/>
  <c r="AH69" i="15"/>
  <c r="AH68" i="15"/>
  <c r="AH67" i="15"/>
  <c r="AH66" i="15"/>
  <c r="AH65" i="15"/>
  <c r="AH64" i="15"/>
  <c r="AH63" i="15"/>
  <c r="AH62" i="15"/>
  <c r="AE73" i="15"/>
  <c r="AE72" i="15"/>
  <c r="AE71" i="15"/>
  <c r="AE70" i="15"/>
  <c r="AE69" i="15"/>
  <c r="AE68" i="15"/>
  <c r="AE67" i="15"/>
  <c r="AE66" i="15"/>
  <c r="AE65" i="15"/>
  <c r="AE64" i="15"/>
  <c r="AE63" i="15"/>
  <c r="AE62" i="15"/>
  <c r="AB73" i="15"/>
  <c r="AB72" i="15"/>
  <c r="AB71" i="15"/>
  <c r="AB70" i="15"/>
  <c r="AB69" i="15"/>
  <c r="AB68" i="15"/>
  <c r="AB67" i="15"/>
  <c r="AB66" i="15"/>
  <c r="AB65" i="15"/>
  <c r="AB64" i="15"/>
  <c r="AB63" i="15"/>
  <c r="AB62" i="15"/>
  <c r="Y73" i="15"/>
  <c r="Y72" i="15"/>
  <c r="Y71" i="15"/>
  <c r="Y70" i="15"/>
  <c r="Y69" i="15"/>
  <c r="Y68" i="15"/>
  <c r="Y67" i="15"/>
  <c r="Y66" i="15"/>
  <c r="Y65" i="15"/>
  <c r="Y64" i="15"/>
  <c r="Y63" i="15"/>
  <c r="Y62" i="15"/>
  <c r="V73" i="15"/>
  <c r="V72" i="15"/>
  <c r="V71" i="15"/>
  <c r="V70" i="15"/>
  <c r="V69" i="15"/>
  <c r="V68" i="15"/>
  <c r="V67" i="15"/>
  <c r="V66" i="15"/>
  <c r="V65" i="15"/>
  <c r="V64" i="15"/>
  <c r="V63" i="15"/>
  <c r="V62" i="15"/>
  <c r="S73" i="15"/>
  <c r="S72" i="15"/>
  <c r="S71" i="15"/>
  <c r="S70" i="15"/>
  <c r="S69" i="15"/>
  <c r="S68" i="15"/>
  <c r="S67" i="15"/>
  <c r="S66" i="15"/>
  <c r="S65" i="15"/>
  <c r="S64" i="15"/>
  <c r="S63" i="15"/>
  <c r="S62" i="15"/>
  <c r="P73" i="15"/>
  <c r="P72" i="15"/>
  <c r="P71" i="15"/>
  <c r="P70" i="15"/>
  <c r="P69" i="15"/>
  <c r="P68" i="15"/>
  <c r="P67" i="15"/>
  <c r="P66" i="15"/>
  <c r="P65" i="15"/>
  <c r="P64" i="15"/>
  <c r="P63" i="15"/>
  <c r="P62" i="15"/>
  <c r="M73" i="15"/>
  <c r="M72" i="15"/>
  <c r="M71" i="15"/>
  <c r="M70" i="15"/>
  <c r="M69" i="15"/>
  <c r="M68" i="15"/>
  <c r="M67" i="15"/>
  <c r="M66" i="15"/>
  <c r="M65" i="15"/>
  <c r="M64" i="15"/>
  <c r="M63" i="15"/>
  <c r="M62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G62" i="15"/>
  <c r="G73" i="15"/>
  <c r="G72" i="15"/>
  <c r="G71" i="15"/>
  <c r="G70" i="15"/>
  <c r="G69" i="15"/>
  <c r="G68" i="15"/>
  <c r="G67" i="15"/>
  <c r="G66" i="15"/>
  <c r="G65" i="15"/>
  <c r="G64" i="15"/>
  <c r="G63" i="15"/>
  <c r="CS35" i="15"/>
  <c r="CS34" i="15"/>
  <c r="CS33" i="15"/>
  <c r="CS32" i="15"/>
  <c r="CS31" i="15"/>
  <c r="CS30" i="15"/>
  <c r="CS29" i="15"/>
  <c r="CS28" i="15"/>
  <c r="CS27" i="15"/>
  <c r="CS26" i="15"/>
  <c r="CS25" i="15"/>
  <c r="CS24" i="15"/>
  <c r="CP35" i="15"/>
  <c r="CP34" i="15"/>
  <c r="CP33" i="15"/>
  <c r="CP32" i="15"/>
  <c r="CP31" i="15"/>
  <c r="CP30" i="15"/>
  <c r="CP29" i="15"/>
  <c r="CP28" i="15"/>
  <c r="CP27" i="15"/>
  <c r="CP26" i="15"/>
  <c r="CP25" i="15"/>
  <c r="CP24" i="15"/>
  <c r="CM35" i="15"/>
  <c r="CM34" i="15"/>
  <c r="CM33" i="15"/>
  <c r="CM32" i="15"/>
  <c r="CM31" i="15"/>
  <c r="CM30" i="15"/>
  <c r="CM29" i="15"/>
  <c r="CM28" i="15"/>
  <c r="CM27" i="15"/>
  <c r="CM26" i="15"/>
  <c r="CM25" i="15"/>
  <c r="CM24" i="15"/>
  <c r="CJ35" i="15"/>
  <c r="CJ34" i="15"/>
  <c r="CJ33" i="15"/>
  <c r="CJ32" i="15"/>
  <c r="CJ31" i="15"/>
  <c r="CJ30" i="15"/>
  <c r="CJ29" i="15"/>
  <c r="CJ28" i="15"/>
  <c r="CJ27" i="15"/>
  <c r="CJ26" i="15"/>
  <c r="CJ25" i="15"/>
  <c r="CG35" i="15"/>
  <c r="CG34" i="15"/>
  <c r="CG33" i="15"/>
  <c r="CG32" i="15"/>
  <c r="CG31" i="15"/>
  <c r="CG30" i="15"/>
  <c r="CG29" i="15"/>
  <c r="CG28" i="15"/>
  <c r="CG27" i="15"/>
  <c r="CG26" i="15"/>
  <c r="CG25" i="15"/>
  <c r="CG24" i="15"/>
  <c r="CD35" i="15"/>
  <c r="CD34" i="15"/>
  <c r="CD33" i="15"/>
  <c r="CD32" i="15"/>
  <c r="CD31" i="15"/>
  <c r="CD30" i="15"/>
  <c r="CD29" i="15"/>
  <c r="CD28" i="15"/>
  <c r="CD27" i="15"/>
  <c r="CD26" i="15"/>
  <c r="CD25" i="15"/>
  <c r="CD24" i="15"/>
  <c r="CA35" i="15"/>
  <c r="CA34" i="15"/>
  <c r="CA33" i="15"/>
  <c r="CA32" i="15"/>
  <c r="CA31" i="15"/>
  <c r="CA30" i="15"/>
  <c r="CA29" i="15"/>
  <c r="CA28" i="15"/>
  <c r="CA27" i="15"/>
  <c r="CA26" i="15"/>
  <c r="CA25" i="15"/>
  <c r="CA24" i="15"/>
  <c r="BX35" i="15"/>
  <c r="BX34" i="15"/>
  <c r="BX33" i="15"/>
  <c r="BX32" i="15"/>
  <c r="BX31" i="15"/>
  <c r="BX30" i="15"/>
  <c r="BX29" i="15"/>
  <c r="BX28" i="15"/>
  <c r="BX27" i="15"/>
  <c r="BX26" i="15"/>
  <c r="BX24" i="15"/>
  <c r="BU35" i="15"/>
  <c r="BU34" i="15"/>
  <c r="BU33" i="15"/>
  <c r="BU32" i="15"/>
  <c r="BU31" i="15"/>
  <c r="BU30" i="15"/>
  <c r="BU29" i="15"/>
  <c r="BU28" i="15"/>
  <c r="BU27" i="15"/>
  <c r="BU26" i="15"/>
  <c r="BU25" i="15"/>
  <c r="BU24" i="15"/>
  <c r="M5" i="20"/>
  <c r="BR35" i="15"/>
  <c r="BR34" i="15"/>
  <c r="BR33" i="15"/>
  <c r="BR32" i="15"/>
  <c r="BR31" i="15"/>
  <c r="BR30" i="15"/>
  <c r="BR29" i="15"/>
  <c r="BR28" i="15"/>
  <c r="BR27" i="15"/>
  <c r="BR26" i="15"/>
  <c r="BR25" i="15"/>
  <c r="BR24" i="15"/>
  <c r="BO35" i="15"/>
  <c r="BO34" i="15"/>
  <c r="BO33" i="15"/>
  <c r="BO32" i="15"/>
  <c r="BO31" i="15"/>
  <c r="BO30" i="15"/>
  <c r="BO28" i="15"/>
  <c r="BO27" i="15"/>
  <c r="BO26" i="15"/>
  <c r="BO25" i="15"/>
  <c r="BL35" i="15"/>
  <c r="BL34" i="15"/>
  <c r="BL33" i="15"/>
  <c r="BL32" i="15"/>
  <c r="BL31" i="15"/>
  <c r="BL30" i="15"/>
  <c r="BL29" i="15"/>
  <c r="BL28" i="15"/>
  <c r="BL27" i="15"/>
  <c r="BL26" i="15"/>
  <c r="BL25" i="15"/>
  <c r="BL24" i="15"/>
  <c r="BI35" i="15"/>
  <c r="BI34" i="15"/>
  <c r="BI33" i="15"/>
  <c r="BI32" i="15"/>
  <c r="BI31" i="15"/>
  <c r="BI30" i="15"/>
  <c r="BI29" i="15"/>
  <c r="BI28" i="15"/>
  <c r="BI27" i="15"/>
  <c r="BI25" i="15"/>
  <c r="BI24" i="15"/>
  <c r="BF35" i="15"/>
  <c r="BF34" i="15"/>
  <c r="BF33" i="15"/>
  <c r="BF32" i="15"/>
  <c r="BF31" i="15"/>
  <c r="BF30" i="15"/>
  <c r="BF29" i="15"/>
  <c r="BF28" i="15"/>
  <c r="BF27" i="15"/>
  <c r="BF25" i="15"/>
  <c r="BF24" i="15"/>
  <c r="BC35" i="15"/>
  <c r="BC34" i="15"/>
  <c r="BC33" i="15"/>
  <c r="BC32" i="15"/>
  <c r="BC31" i="15"/>
  <c r="BC30" i="15"/>
  <c r="BC29" i="15"/>
  <c r="BC28" i="15"/>
  <c r="BC26" i="15"/>
  <c r="BC25" i="15"/>
  <c r="AZ35" i="15"/>
  <c r="AZ34" i="15"/>
  <c r="AZ33" i="15"/>
  <c r="AZ32" i="15"/>
  <c r="AZ26" i="15"/>
  <c r="AZ25" i="15"/>
  <c r="AZ24" i="15"/>
  <c r="AW35" i="15"/>
  <c r="AW34" i="15"/>
  <c r="AW33" i="15"/>
  <c r="AW32" i="15"/>
  <c r="AW31" i="15"/>
  <c r="AW30" i="15"/>
  <c r="AW29" i="15"/>
  <c r="AW28" i="15"/>
  <c r="AW27" i="15"/>
  <c r="AW26" i="15"/>
  <c r="AW25" i="15"/>
  <c r="AW24" i="15"/>
  <c r="AT35" i="15"/>
  <c r="AT34" i="15"/>
  <c r="AT33" i="15"/>
  <c r="AT32" i="15"/>
  <c r="AT31" i="15"/>
  <c r="AT30" i="15"/>
  <c r="AT29" i="15"/>
  <c r="AT28" i="15"/>
  <c r="AT27" i="15"/>
  <c r="AT26" i="15"/>
  <c r="AT25" i="15"/>
  <c r="AQ35" i="15"/>
  <c r="AQ34" i="15"/>
  <c r="AQ33" i="15"/>
  <c r="AQ32" i="15"/>
  <c r="AQ31" i="15"/>
  <c r="AQ30" i="15"/>
  <c r="AQ29" i="15"/>
  <c r="AQ28" i="15"/>
  <c r="AQ27" i="15"/>
  <c r="AQ26" i="15"/>
  <c r="AQ25" i="15"/>
  <c r="AQ24" i="15"/>
  <c r="AN35" i="15"/>
  <c r="AN34" i="15"/>
  <c r="AN33" i="15"/>
  <c r="AN32" i="15"/>
  <c r="AN31" i="15"/>
  <c r="AN30" i="15"/>
  <c r="AN29" i="15"/>
  <c r="AN28" i="15"/>
  <c r="AN27" i="15"/>
  <c r="AN26" i="15"/>
  <c r="AN25" i="15"/>
  <c r="AN24" i="15"/>
  <c r="AK35" i="15"/>
  <c r="AK34" i="15"/>
  <c r="AK33" i="15"/>
  <c r="AK32" i="15"/>
  <c r="AK31" i="15"/>
  <c r="AK30" i="15"/>
  <c r="AK29" i="15"/>
  <c r="AK28" i="15"/>
  <c r="AK27" i="15"/>
  <c r="AK26" i="15"/>
  <c r="AK25" i="15"/>
  <c r="AK24" i="15"/>
  <c r="AH35" i="15"/>
  <c r="AH34" i="15"/>
  <c r="AH33" i="15"/>
  <c r="AH32" i="15"/>
  <c r="AH31" i="15"/>
  <c r="AH30" i="15"/>
  <c r="AH29" i="15"/>
  <c r="AH28" i="15"/>
  <c r="AH27" i="15"/>
  <c r="AH26" i="15"/>
  <c r="AH25" i="15"/>
  <c r="AH24" i="15"/>
  <c r="AE35" i="15"/>
  <c r="AE34" i="15"/>
  <c r="AE33" i="15"/>
  <c r="AE32" i="15"/>
  <c r="AE31" i="15"/>
  <c r="AE30" i="15"/>
  <c r="AE29" i="15"/>
  <c r="AE28" i="15"/>
  <c r="AE27" i="15"/>
  <c r="AE26" i="15"/>
  <c r="AE25" i="15"/>
  <c r="AE24" i="15"/>
  <c r="AB35" i="15"/>
  <c r="AB34" i="15"/>
  <c r="AB33" i="15"/>
  <c r="AB32" i="15"/>
  <c r="AB31" i="15"/>
  <c r="AB30" i="15"/>
  <c r="AB29" i="15"/>
  <c r="AB28" i="15"/>
  <c r="AB27" i="15"/>
  <c r="AB26" i="15"/>
  <c r="AB25" i="15"/>
  <c r="AB24" i="15"/>
  <c r="Y35" i="15"/>
  <c r="Y34" i="15"/>
  <c r="Y33" i="15"/>
  <c r="Y32" i="15"/>
  <c r="Y31" i="15"/>
  <c r="Y30" i="15"/>
  <c r="Y29" i="15"/>
  <c r="Y28" i="15"/>
  <c r="Y27" i="15"/>
  <c r="Y26" i="15"/>
  <c r="Y25" i="15"/>
  <c r="V35" i="15"/>
  <c r="V34" i="15"/>
  <c r="V33" i="15"/>
  <c r="V32" i="15"/>
  <c r="V31" i="15"/>
  <c r="V30" i="15"/>
  <c r="V29" i="15"/>
  <c r="V28" i="15"/>
  <c r="V27" i="15"/>
  <c r="V26" i="15"/>
  <c r="V25" i="15"/>
  <c r="V24" i="15"/>
  <c r="S34" i="15"/>
  <c r="S33" i="15"/>
  <c r="S32" i="15"/>
  <c r="S31" i="15"/>
  <c r="S30" i="15"/>
  <c r="S29" i="15"/>
  <c r="S28" i="15"/>
  <c r="S27" i="15"/>
  <c r="S26" i="15"/>
  <c r="S25" i="15"/>
  <c r="S24" i="15"/>
  <c r="P35" i="15"/>
  <c r="P34" i="15"/>
  <c r="P33" i="15"/>
  <c r="P32" i="15"/>
  <c r="P31" i="15"/>
  <c r="P30" i="15"/>
  <c r="P29" i="15"/>
  <c r="P28" i="15"/>
  <c r="P27" i="15"/>
  <c r="P26" i="15"/>
  <c r="P25" i="15"/>
  <c r="P24" i="15"/>
  <c r="P36" i="15"/>
  <c r="M35" i="15"/>
  <c r="M34" i="15"/>
  <c r="M33" i="15"/>
  <c r="M32" i="15"/>
  <c r="M31" i="15"/>
  <c r="M30" i="15"/>
  <c r="M29" i="15"/>
  <c r="M28" i="15"/>
  <c r="M27" i="15"/>
  <c r="M26" i="15"/>
  <c r="M25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6" i="15"/>
  <c r="CT6" i="15"/>
  <c r="CS17" i="15"/>
  <c r="CS16" i="15"/>
  <c r="CS15" i="15"/>
  <c r="CS14" i="15"/>
  <c r="CS13" i="15"/>
  <c r="CS12" i="15"/>
  <c r="CS11" i="15"/>
  <c r="CS10" i="15"/>
  <c r="CS9" i="15"/>
  <c r="CS8" i="15"/>
  <c r="CS7" i="15"/>
  <c r="CS6" i="15"/>
  <c r="CP17" i="15"/>
  <c r="CP16" i="15"/>
  <c r="CP15" i="15"/>
  <c r="CP14" i="15"/>
  <c r="CP13" i="15"/>
  <c r="CP12" i="15"/>
  <c r="CP11" i="15"/>
  <c r="CP10" i="15"/>
  <c r="CP9" i="15"/>
  <c r="CP8" i="15"/>
  <c r="CP7" i="15"/>
  <c r="CP6" i="15"/>
  <c r="CM17" i="15"/>
  <c r="CM16" i="15"/>
  <c r="CM15" i="15"/>
  <c r="CM14" i="15"/>
  <c r="CM13" i="15"/>
  <c r="CM12" i="15"/>
  <c r="CM11" i="15"/>
  <c r="CM10" i="15"/>
  <c r="CM9" i="15"/>
  <c r="CM8" i="15"/>
  <c r="CM7" i="15"/>
  <c r="CM6" i="15"/>
  <c r="CJ17" i="15"/>
  <c r="CJ16" i="15"/>
  <c r="CJ15" i="15"/>
  <c r="CJ14" i="15"/>
  <c r="CJ13" i="15"/>
  <c r="CJ12" i="15"/>
  <c r="CJ11" i="15"/>
  <c r="CJ10" i="15"/>
  <c r="CJ9" i="15"/>
  <c r="CJ8" i="15"/>
  <c r="CJ7" i="15"/>
  <c r="CJ6" i="15"/>
  <c r="CG17" i="15"/>
  <c r="CG16" i="15"/>
  <c r="CG15" i="15"/>
  <c r="CG14" i="15"/>
  <c r="CG13" i="15"/>
  <c r="CG12" i="15"/>
  <c r="CG11" i="15"/>
  <c r="CG10" i="15"/>
  <c r="CG9" i="15"/>
  <c r="CG8" i="15"/>
  <c r="CG7" i="15"/>
  <c r="CG6" i="15"/>
  <c r="CD17" i="15"/>
  <c r="CD16" i="15"/>
  <c r="CD15" i="15"/>
  <c r="CD14" i="15"/>
  <c r="CD13" i="15"/>
  <c r="CD12" i="15"/>
  <c r="CD11" i="15"/>
  <c r="CD10" i="15"/>
  <c r="CD9" i="15"/>
  <c r="CD8" i="15"/>
  <c r="CD7" i="15"/>
  <c r="CD6" i="15"/>
  <c r="CA17" i="15"/>
  <c r="CA16" i="15"/>
  <c r="CA15" i="15"/>
  <c r="CA14" i="15"/>
  <c r="CA13" i="15"/>
  <c r="CA12" i="15"/>
  <c r="CA11" i="15"/>
  <c r="CA10" i="15"/>
  <c r="CA9" i="15"/>
  <c r="CA8" i="15"/>
  <c r="CA7" i="15"/>
  <c r="CA6" i="15"/>
  <c r="BX17" i="15"/>
  <c r="BX16" i="15"/>
  <c r="BX15" i="15"/>
  <c r="BX14" i="15"/>
  <c r="BX13" i="15"/>
  <c r="BX12" i="15"/>
  <c r="BX11" i="15"/>
  <c r="BX10" i="15"/>
  <c r="BX9" i="15"/>
  <c r="BX8" i="15"/>
  <c r="BX7" i="15"/>
  <c r="BX6" i="15"/>
  <c r="BU17" i="15"/>
  <c r="BU16" i="15"/>
  <c r="BU15" i="15"/>
  <c r="BU14" i="15"/>
  <c r="BU13" i="15"/>
  <c r="BU12" i="15"/>
  <c r="BU11" i="15"/>
  <c r="BU10" i="15"/>
  <c r="BU9" i="15"/>
  <c r="BU8" i="15"/>
  <c r="BU7" i="15"/>
  <c r="BU6" i="15"/>
  <c r="BR17" i="15"/>
  <c r="BR16" i="15"/>
  <c r="BR15" i="15"/>
  <c r="BR14" i="15"/>
  <c r="BR13" i="15"/>
  <c r="BR12" i="15"/>
  <c r="BR11" i="15"/>
  <c r="BR10" i="15"/>
  <c r="BR9" i="15"/>
  <c r="BR8" i="15"/>
  <c r="BR7" i="15"/>
  <c r="BR6" i="15"/>
  <c r="BO17" i="15"/>
  <c r="BO16" i="15"/>
  <c r="BO15" i="15"/>
  <c r="BO14" i="15"/>
  <c r="BO13" i="15"/>
  <c r="BO12" i="15"/>
  <c r="BO11" i="15"/>
  <c r="BO10" i="15"/>
  <c r="BO9" i="15"/>
  <c r="BO8" i="15"/>
  <c r="BO7" i="15"/>
  <c r="BO6" i="15"/>
  <c r="BL17" i="15"/>
  <c r="BL16" i="15"/>
  <c r="BL15" i="15"/>
  <c r="BL14" i="15"/>
  <c r="BL13" i="15"/>
  <c r="BL12" i="15"/>
  <c r="BL11" i="15"/>
  <c r="BL10" i="15"/>
  <c r="BL9" i="15"/>
  <c r="BL8" i="15"/>
  <c r="BL7" i="15"/>
  <c r="BL6" i="15"/>
  <c r="BI17" i="15"/>
  <c r="BI16" i="15"/>
  <c r="BI15" i="15"/>
  <c r="BI14" i="15"/>
  <c r="BI13" i="15"/>
  <c r="BI12" i="15"/>
  <c r="BI11" i="15"/>
  <c r="BI10" i="15"/>
  <c r="BI9" i="15"/>
  <c r="BI8" i="15"/>
  <c r="BI7" i="15"/>
  <c r="BI6" i="15"/>
  <c r="BF17" i="15"/>
  <c r="BF16" i="15"/>
  <c r="BF15" i="15"/>
  <c r="BF14" i="15"/>
  <c r="BF13" i="15"/>
  <c r="BF12" i="15"/>
  <c r="BF11" i="15"/>
  <c r="BF10" i="15"/>
  <c r="BF9" i="15"/>
  <c r="BF8" i="15"/>
  <c r="BF7" i="15"/>
  <c r="BF6" i="15"/>
  <c r="BC17" i="15"/>
  <c r="BC16" i="15"/>
  <c r="BC15" i="15"/>
  <c r="BC14" i="15"/>
  <c r="BC13" i="15"/>
  <c r="BC12" i="15"/>
  <c r="BC11" i="15"/>
  <c r="BC10" i="15"/>
  <c r="BC9" i="15"/>
  <c r="BC8" i="15"/>
  <c r="BC7" i="15"/>
  <c r="BC6" i="15"/>
  <c r="AZ17" i="15"/>
  <c r="AZ16" i="15"/>
  <c r="AZ15" i="15"/>
  <c r="AZ14" i="15"/>
  <c r="AZ13" i="15"/>
  <c r="AZ12" i="15"/>
  <c r="AZ11" i="15"/>
  <c r="AZ10" i="15"/>
  <c r="AZ9" i="15"/>
  <c r="AZ8" i="15"/>
  <c r="AZ7" i="15"/>
  <c r="AZ6" i="15"/>
  <c r="AW17" i="15"/>
  <c r="AW16" i="15"/>
  <c r="AW15" i="15"/>
  <c r="AW14" i="15"/>
  <c r="AW13" i="15"/>
  <c r="AW12" i="15"/>
  <c r="AW11" i="15"/>
  <c r="AW10" i="15"/>
  <c r="AW9" i="15"/>
  <c r="AW8" i="15"/>
  <c r="AW7" i="15"/>
  <c r="AW6" i="15"/>
  <c r="AT17" i="15"/>
  <c r="AT16" i="15"/>
  <c r="AT15" i="15"/>
  <c r="AT14" i="15"/>
  <c r="AT13" i="15"/>
  <c r="AT12" i="15"/>
  <c r="AT11" i="15"/>
  <c r="AT10" i="15"/>
  <c r="AT9" i="15"/>
  <c r="AT8" i="15"/>
  <c r="AT7" i="15"/>
  <c r="AT6" i="15"/>
  <c r="AQ17" i="15"/>
  <c r="AQ16" i="15"/>
  <c r="AQ15" i="15"/>
  <c r="AQ14" i="15"/>
  <c r="AQ13" i="15"/>
  <c r="AQ12" i="15"/>
  <c r="AQ11" i="15"/>
  <c r="AQ10" i="15"/>
  <c r="AQ9" i="15"/>
  <c r="AQ8" i="15"/>
  <c r="AQ7" i="15"/>
  <c r="AQ6" i="15"/>
  <c r="AN17" i="15"/>
  <c r="AN16" i="15"/>
  <c r="AN15" i="15"/>
  <c r="AN14" i="15"/>
  <c r="AN13" i="15"/>
  <c r="AN12" i="15"/>
  <c r="AN11" i="15"/>
  <c r="AN10" i="15"/>
  <c r="AN9" i="15"/>
  <c r="AN8" i="15"/>
  <c r="AN7" i="15"/>
  <c r="AN6" i="15"/>
  <c r="AK17" i="15"/>
  <c r="AK16" i="15"/>
  <c r="AK15" i="15"/>
  <c r="AK14" i="15"/>
  <c r="AK13" i="15"/>
  <c r="AK12" i="15"/>
  <c r="AK11" i="15"/>
  <c r="AK10" i="15"/>
  <c r="AK9" i="15"/>
  <c r="AK8" i="15"/>
  <c r="AK7" i="15"/>
  <c r="AK6" i="15"/>
  <c r="AH17" i="15"/>
  <c r="AH16" i="15"/>
  <c r="AH15" i="15"/>
  <c r="AH14" i="15"/>
  <c r="AH13" i="15"/>
  <c r="AH12" i="15"/>
  <c r="AH11" i="15"/>
  <c r="AH10" i="15"/>
  <c r="AH9" i="15"/>
  <c r="AH8" i="15"/>
  <c r="AH7" i="15"/>
  <c r="AH6" i="15"/>
  <c r="AE17" i="15"/>
  <c r="AE16" i="15"/>
  <c r="AE15" i="15"/>
  <c r="AE14" i="15"/>
  <c r="AE13" i="15"/>
  <c r="AE12" i="15"/>
  <c r="AE11" i="15"/>
  <c r="AE10" i="15"/>
  <c r="AE9" i="15"/>
  <c r="AE8" i="15"/>
  <c r="AE7" i="15"/>
  <c r="AE6" i="15"/>
  <c r="AB17" i="15"/>
  <c r="AB16" i="15"/>
  <c r="AB15" i="15"/>
  <c r="AB14" i="15"/>
  <c r="AB13" i="15"/>
  <c r="AB12" i="15"/>
  <c r="AB11" i="15"/>
  <c r="AB10" i="15"/>
  <c r="AB9" i="15"/>
  <c r="AB8" i="15"/>
  <c r="AB7" i="15"/>
  <c r="AB6" i="15"/>
  <c r="Y17" i="15"/>
  <c r="Y16" i="15"/>
  <c r="Y15" i="15"/>
  <c r="Y14" i="15"/>
  <c r="Y13" i="15"/>
  <c r="Y12" i="15"/>
  <c r="Y11" i="15"/>
  <c r="Y10" i="15"/>
  <c r="Y9" i="15"/>
  <c r="Y8" i="15"/>
  <c r="Y7" i="15"/>
  <c r="Y6" i="15"/>
  <c r="V17" i="15"/>
  <c r="V16" i="15"/>
  <c r="V15" i="15"/>
  <c r="V14" i="15"/>
  <c r="V13" i="15"/>
  <c r="V12" i="15"/>
  <c r="V11" i="15"/>
  <c r="V10" i="15"/>
  <c r="V9" i="15"/>
  <c r="V8" i="15"/>
  <c r="V7" i="15"/>
  <c r="V6" i="15"/>
  <c r="S17" i="15"/>
  <c r="S16" i="15"/>
  <c r="S15" i="15"/>
  <c r="S14" i="15"/>
  <c r="S13" i="15"/>
  <c r="S12" i="15"/>
  <c r="S11" i="15"/>
  <c r="S10" i="15"/>
  <c r="S9" i="15"/>
  <c r="S8" i="15"/>
  <c r="S7" i="15"/>
  <c r="S6" i="15"/>
  <c r="P17" i="15"/>
  <c r="P16" i="15"/>
  <c r="P15" i="15"/>
  <c r="P14" i="15"/>
  <c r="P13" i="15"/>
  <c r="P12" i="15"/>
  <c r="P11" i="15"/>
  <c r="P10" i="15"/>
  <c r="P9" i="15"/>
  <c r="P8" i="15"/>
  <c r="P7" i="15"/>
  <c r="P6" i="15"/>
  <c r="M17" i="15"/>
  <c r="M16" i="15"/>
  <c r="M15" i="15"/>
  <c r="M14" i="15"/>
  <c r="M13" i="15"/>
  <c r="M12" i="15"/>
  <c r="M11" i="15"/>
  <c r="M10" i="15"/>
  <c r="M9" i="15"/>
  <c r="M8" i="15"/>
  <c r="M7" i="15"/>
  <c r="M6" i="15"/>
  <c r="J17" i="15"/>
  <c r="J16" i="15"/>
  <c r="J15" i="15"/>
  <c r="J14" i="15"/>
  <c r="J13" i="15"/>
  <c r="J12" i="15"/>
  <c r="J11" i="15"/>
  <c r="J10" i="15"/>
  <c r="J9" i="15"/>
  <c r="J8" i="15"/>
  <c r="J7" i="15"/>
  <c r="J6" i="15"/>
  <c r="G17" i="15"/>
  <c r="G16" i="15"/>
  <c r="G15" i="15"/>
  <c r="G14" i="15"/>
  <c r="G13" i="15"/>
  <c r="G12" i="15"/>
  <c r="G11" i="15"/>
  <c r="G10" i="15"/>
  <c r="G9" i="15"/>
  <c r="G8" i="15"/>
  <c r="G7" i="15"/>
  <c r="CU104" i="9"/>
  <c r="CU103" i="9"/>
  <c r="CU102" i="9"/>
  <c r="CU101" i="9"/>
  <c r="CU100" i="9"/>
  <c r="CU99" i="9"/>
  <c r="CU98" i="9"/>
  <c r="CU97" i="9"/>
  <c r="CU96" i="9"/>
  <c r="CU95" i="9"/>
  <c r="CU94" i="9"/>
  <c r="CU93" i="9"/>
  <c r="N105" i="9"/>
  <c r="CU75" i="9"/>
  <c r="CU86" i="9"/>
  <c r="CU85" i="9"/>
  <c r="CU84" i="9"/>
  <c r="CU83" i="9"/>
  <c r="CU82" i="9"/>
  <c r="CU81" i="9"/>
  <c r="CU80" i="9"/>
  <c r="CU79" i="9"/>
  <c r="CU78" i="9"/>
  <c r="CU77" i="9"/>
  <c r="CU76" i="9"/>
  <c r="K50" i="9"/>
  <c r="H69" i="9"/>
  <c r="K69" i="9"/>
  <c r="N69" i="9"/>
  <c r="Q69" i="9"/>
  <c r="T69" i="9"/>
  <c r="W69" i="9"/>
  <c r="Z69" i="9"/>
  <c r="AC69" i="9"/>
  <c r="AF69" i="9"/>
  <c r="AI69" i="9"/>
  <c r="AL69" i="9"/>
  <c r="AO69" i="9"/>
  <c r="AR69" i="9"/>
  <c r="AU69" i="9"/>
  <c r="AX69" i="9"/>
  <c r="BA69" i="9"/>
  <c r="BD69" i="9"/>
  <c r="BG69" i="9"/>
  <c r="BJ69" i="9"/>
  <c r="BM69" i="9"/>
  <c r="BP69" i="9"/>
  <c r="BS69" i="9"/>
  <c r="BV69" i="9"/>
  <c r="BY69" i="9"/>
  <c r="CB69" i="9"/>
  <c r="CE69" i="9"/>
  <c r="CH69" i="9"/>
  <c r="CK69" i="9"/>
  <c r="CN69" i="9"/>
  <c r="CQ69" i="9"/>
  <c r="CT69" i="9"/>
  <c r="CV70" i="9"/>
  <c r="CU68" i="9"/>
  <c r="CU67" i="9"/>
  <c r="CU66" i="9"/>
  <c r="CU65" i="9"/>
  <c r="CU64" i="9"/>
  <c r="CU63" i="9"/>
  <c r="CU62" i="9"/>
  <c r="CU61" i="9"/>
  <c r="CU60" i="9"/>
  <c r="CU59" i="9"/>
  <c r="CU58" i="9"/>
  <c r="CU57" i="9"/>
  <c r="CT51" i="9"/>
  <c r="CT50" i="9"/>
  <c r="CQ51" i="9"/>
  <c r="CQ50" i="9"/>
  <c r="CN51" i="9"/>
  <c r="CN50" i="9"/>
  <c r="CK51" i="9"/>
  <c r="CK50" i="9"/>
  <c r="CH51" i="9"/>
  <c r="CH50" i="9"/>
  <c r="CE51" i="9"/>
  <c r="CE50" i="9"/>
  <c r="CB51" i="9"/>
  <c r="CB50" i="9"/>
  <c r="BY51" i="9"/>
  <c r="BY50" i="9"/>
  <c r="BV50" i="9"/>
  <c r="BS51" i="9"/>
  <c r="BS50" i="9"/>
  <c r="BP51" i="9"/>
  <c r="BP50" i="9"/>
  <c r="BM51" i="9"/>
  <c r="BM50" i="9"/>
  <c r="BJ51" i="9"/>
  <c r="BJ50" i="9"/>
  <c r="BG51" i="9"/>
  <c r="H51" i="9"/>
  <c r="K51" i="9"/>
  <c r="N51" i="9"/>
  <c r="Q51" i="9"/>
  <c r="T51" i="9"/>
  <c r="W51" i="9"/>
  <c r="Z51" i="9"/>
  <c r="AC51" i="9"/>
  <c r="AF51" i="9"/>
  <c r="AI51" i="9"/>
  <c r="AL51" i="9"/>
  <c r="AO51" i="9"/>
  <c r="AR51" i="9"/>
  <c r="AU51" i="9"/>
  <c r="AX51" i="9"/>
  <c r="BA51" i="9"/>
  <c r="BD51" i="9"/>
  <c r="CV51" i="9"/>
  <c r="BG50" i="9"/>
  <c r="BD50" i="9"/>
  <c r="BA50" i="9"/>
  <c r="AX50" i="9"/>
  <c r="AU50" i="9"/>
  <c r="AR50" i="9"/>
  <c r="AO50" i="9"/>
  <c r="AL50" i="9"/>
  <c r="AI50" i="9"/>
  <c r="AF50" i="9"/>
  <c r="AC50" i="9"/>
  <c r="Z50" i="9"/>
  <c r="W50" i="9"/>
  <c r="T50" i="9"/>
  <c r="Q50" i="9"/>
  <c r="H50" i="9"/>
  <c r="N50" i="9"/>
  <c r="CV50" i="9"/>
  <c r="CU44" i="9"/>
  <c r="CV45" i="9"/>
  <c r="CU30" i="9"/>
  <c r="CU31" i="9"/>
  <c r="CU22" i="9"/>
  <c r="CT31" i="9"/>
  <c r="CQ31" i="9"/>
  <c r="CN31" i="9"/>
  <c r="CK31" i="9"/>
  <c r="CH31" i="9"/>
  <c r="CE31" i="9"/>
  <c r="CB31" i="9"/>
  <c r="BY31" i="9"/>
  <c r="BV31" i="9"/>
  <c r="BS31" i="9"/>
  <c r="BP31" i="9"/>
  <c r="BM31" i="9"/>
  <c r="BJ31" i="9"/>
  <c r="BG31" i="9"/>
  <c r="BD31" i="9"/>
  <c r="BA31" i="9"/>
  <c r="AX31" i="9"/>
  <c r="AU31" i="9"/>
  <c r="AR31" i="9"/>
  <c r="AO31" i="9"/>
  <c r="AL31" i="9"/>
  <c r="AI31" i="9"/>
  <c r="AF31" i="9"/>
  <c r="AC31" i="9"/>
  <c r="Z31" i="9"/>
  <c r="W31" i="9"/>
  <c r="T31" i="9"/>
  <c r="Q31" i="9"/>
  <c r="N31" i="9"/>
  <c r="K31" i="9"/>
  <c r="H31" i="9"/>
  <c r="G5" i="20"/>
  <c r="CE23" i="9"/>
  <c r="BY23" i="9"/>
  <c r="AU23" i="9"/>
  <c r="AL23" i="9"/>
  <c r="CU6" i="9"/>
  <c r="V4" i="4"/>
  <c r="D24" i="4"/>
  <c r="E24" i="4"/>
  <c r="U4" i="4"/>
  <c r="O4" i="4"/>
  <c r="AG301" i="1"/>
  <c r="AF301" i="1"/>
  <c r="X301" i="1"/>
  <c r="W301" i="1"/>
  <c r="V301" i="1"/>
  <c r="U301" i="1"/>
  <c r="G11" i="18"/>
  <c r="E12" i="18"/>
  <c r="C20" i="18"/>
  <c r="CS80" i="15"/>
  <c r="CP80" i="15"/>
  <c r="CM80" i="15"/>
  <c r="CG80" i="15"/>
  <c r="CD80" i="15"/>
  <c r="BX80" i="15"/>
  <c r="BR80" i="15"/>
  <c r="BL80" i="15"/>
  <c r="BF80" i="15"/>
  <c r="BC80" i="15"/>
  <c r="AW80" i="15"/>
  <c r="AT80" i="15"/>
  <c r="AN80" i="15"/>
  <c r="AH80" i="15"/>
  <c r="AB80" i="15"/>
  <c r="V80" i="15"/>
  <c r="P80" i="15"/>
  <c r="J80" i="15"/>
  <c r="CU73" i="15"/>
  <c r="CT73" i="15"/>
  <c r="CU72" i="15"/>
  <c r="CT72" i="15"/>
  <c r="CU71" i="15"/>
  <c r="CT71" i="15"/>
  <c r="CU70" i="15"/>
  <c r="CT70" i="15"/>
  <c r="CU69" i="15"/>
  <c r="CT69" i="15"/>
  <c r="CU68" i="15"/>
  <c r="CT68" i="15"/>
  <c r="CU67" i="15"/>
  <c r="CT67" i="15"/>
  <c r="CU66" i="15"/>
  <c r="CT66" i="15"/>
  <c r="CU65" i="15"/>
  <c r="CT65" i="15"/>
  <c r="CU64" i="15"/>
  <c r="CT64" i="15"/>
  <c r="CU63" i="15"/>
  <c r="CT63" i="15"/>
  <c r="CU54" i="15"/>
  <c r="CT54" i="15"/>
  <c r="CU53" i="15"/>
  <c r="CT53" i="15"/>
  <c r="CU52" i="15"/>
  <c r="CT52" i="15"/>
  <c r="CU51" i="15"/>
  <c r="CT51" i="15"/>
  <c r="CU50" i="15"/>
  <c r="CT50" i="15"/>
  <c r="CU49" i="15"/>
  <c r="CT49" i="15"/>
  <c r="CU48" i="15"/>
  <c r="CT48" i="15"/>
  <c r="CU47" i="15"/>
  <c r="CT47" i="15"/>
  <c r="CT46" i="15"/>
  <c r="CT44" i="15"/>
  <c r="CT45" i="15"/>
  <c r="CT55" i="15"/>
  <c r="CU45" i="15"/>
  <c r="CU34" i="15"/>
  <c r="CT34" i="15"/>
  <c r="CU33" i="15"/>
  <c r="CT33" i="15"/>
  <c r="CU32" i="15"/>
  <c r="CT32" i="15"/>
  <c r="CT31" i="15"/>
  <c r="CT30" i="15"/>
  <c r="CT28" i="15"/>
  <c r="CT26" i="15"/>
  <c r="CT25" i="15"/>
  <c r="CT24" i="15"/>
  <c r="CU17" i="15"/>
  <c r="CT17" i="15"/>
  <c r="CU16" i="15"/>
  <c r="CT16" i="15"/>
  <c r="CU15" i="15"/>
  <c r="CT15" i="15"/>
  <c r="CU14" i="15"/>
  <c r="CT14" i="15"/>
  <c r="CU13" i="15"/>
  <c r="CT13" i="15"/>
  <c r="CU12" i="15"/>
  <c r="CT12" i="15"/>
  <c r="CU11" i="15"/>
  <c r="CT11" i="15"/>
  <c r="CU10" i="15"/>
  <c r="CT10" i="15"/>
  <c r="CU9" i="15"/>
  <c r="CT9" i="15"/>
  <c r="CU8" i="15"/>
  <c r="CT8" i="15"/>
  <c r="CU7" i="15"/>
  <c r="CT7" i="15"/>
  <c r="J18" i="15"/>
  <c r="CT18" i="15"/>
  <c r="CU6" i="15"/>
  <c r="CU18" i="15"/>
  <c r="M4" i="20"/>
  <c r="G18" i="15"/>
  <c r="CS55" i="15"/>
  <c r="CP55" i="15"/>
  <c r="CM55" i="15"/>
  <c r="CJ55" i="15"/>
  <c r="CG55" i="15"/>
  <c r="CD55" i="15"/>
  <c r="BX55" i="15"/>
  <c r="BU55" i="15"/>
  <c r="BR55" i="15"/>
  <c r="BO55" i="15"/>
  <c r="BL55" i="15"/>
  <c r="BI55" i="15"/>
  <c r="BF55" i="15"/>
  <c r="BC55" i="15"/>
  <c r="AZ55" i="15"/>
  <c r="AW55" i="15"/>
  <c r="AT55" i="15"/>
  <c r="AQ55" i="15"/>
  <c r="AN55" i="15"/>
  <c r="AK55" i="15"/>
  <c r="AH55" i="15"/>
  <c r="AE55" i="15"/>
  <c r="AB55" i="15"/>
  <c r="Y55" i="15"/>
  <c r="V55" i="15"/>
  <c r="S55" i="15"/>
  <c r="P55" i="15"/>
  <c r="M55" i="15"/>
  <c r="J55" i="15"/>
  <c r="G55" i="15"/>
  <c r="CS36" i="15"/>
  <c r="CP36" i="15"/>
  <c r="CM36" i="15"/>
  <c r="CJ36" i="15"/>
  <c r="CG36" i="15"/>
  <c r="CD36" i="15"/>
  <c r="CA36" i="15"/>
  <c r="BX36" i="15"/>
  <c r="BR36" i="15"/>
  <c r="BL36" i="15"/>
  <c r="BI36" i="15"/>
  <c r="BF36" i="15"/>
  <c r="AZ36" i="15"/>
  <c r="AW36" i="15"/>
  <c r="AT36" i="15"/>
  <c r="AQ36" i="15"/>
  <c r="AN36" i="15"/>
  <c r="AK36" i="15"/>
  <c r="AH36" i="15"/>
  <c r="AE36" i="15"/>
  <c r="AB36" i="15"/>
  <c r="Y36" i="15"/>
  <c r="V36" i="15"/>
  <c r="M36" i="15"/>
  <c r="J36" i="15"/>
  <c r="CS18" i="15"/>
  <c r="CP18" i="15"/>
  <c r="CM18" i="15"/>
  <c r="CJ18" i="15"/>
  <c r="CG18" i="15"/>
  <c r="CD18" i="15"/>
  <c r="CA18" i="15"/>
  <c r="BX18" i="15"/>
  <c r="BU18" i="15"/>
  <c r="BR18" i="15"/>
  <c r="BO18" i="15"/>
  <c r="BL18" i="15"/>
  <c r="BI18" i="15"/>
  <c r="BF18" i="15"/>
  <c r="BC18" i="15"/>
  <c r="AZ18" i="15"/>
  <c r="AW18" i="15"/>
  <c r="AT18" i="15"/>
  <c r="AQ18" i="15"/>
  <c r="AN18" i="15"/>
  <c r="AK18" i="15"/>
  <c r="AH18" i="15"/>
  <c r="AE18" i="15"/>
  <c r="AB18" i="15"/>
  <c r="Y18" i="15"/>
  <c r="V18" i="15"/>
  <c r="S18" i="15"/>
  <c r="P18" i="15"/>
  <c r="M18" i="15"/>
  <c r="CU19" i="15"/>
  <c r="G74" i="15"/>
  <c r="CU74" i="15"/>
  <c r="M7" i="20"/>
  <c r="CT74" i="15"/>
  <c r="CS74" i="15"/>
  <c r="CP74" i="15"/>
  <c r="CM74" i="15"/>
  <c r="CJ74" i="15"/>
  <c r="CG74" i="15"/>
  <c r="CD74" i="15"/>
  <c r="CA74" i="15"/>
  <c r="BX74" i="15"/>
  <c r="BU74" i="15"/>
  <c r="BR74" i="15"/>
  <c r="BO74" i="15"/>
  <c r="BL74" i="15"/>
  <c r="BI74" i="15"/>
  <c r="BF74" i="15"/>
  <c r="BC74" i="15"/>
  <c r="AZ74" i="15"/>
  <c r="AW74" i="15"/>
  <c r="AT74" i="15"/>
  <c r="AQ74" i="15"/>
  <c r="AN74" i="15"/>
  <c r="AK74" i="15"/>
  <c r="AH74" i="15"/>
  <c r="AE74" i="15"/>
  <c r="AB74" i="15"/>
  <c r="Y74" i="15"/>
  <c r="V74" i="15"/>
  <c r="S74" i="15"/>
  <c r="P74" i="15"/>
  <c r="M74" i="15"/>
  <c r="J74" i="15"/>
  <c r="CU75" i="15"/>
  <c r="S35" i="15"/>
  <c r="CU35" i="15"/>
  <c r="S36" i="15"/>
  <c r="CT35" i="15"/>
  <c r="CN105" i="9"/>
  <c r="CU105" i="9"/>
  <c r="CT105" i="9"/>
  <c r="CQ105" i="9"/>
  <c r="CK105" i="9"/>
  <c r="CH105" i="9"/>
  <c r="CE105" i="9"/>
  <c r="CB105" i="9"/>
  <c r="BY105" i="9"/>
  <c r="BV105" i="9"/>
  <c r="BS105" i="9"/>
  <c r="BP105" i="9"/>
  <c r="BM105" i="9"/>
  <c r="BJ105" i="9"/>
  <c r="BG105" i="9"/>
  <c r="BD105" i="9"/>
  <c r="BA105" i="9"/>
  <c r="AX105" i="9"/>
  <c r="AU105" i="9"/>
  <c r="AR105" i="9"/>
  <c r="AO105" i="9"/>
  <c r="AL105" i="9"/>
  <c r="AI105" i="9"/>
  <c r="AF105" i="9"/>
  <c r="AC105" i="9"/>
  <c r="Z105" i="9"/>
  <c r="W105" i="9"/>
  <c r="T105" i="9"/>
  <c r="Q105" i="9"/>
  <c r="K105" i="9"/>
  <c r="H105" i="9"/>
  <c r="CU87" i="9"/>
  <c r="CV106" i="9"/>
  <c r="H87" i="9"/>
  <c r="CT87" i="9"/>
  <c r="CQ87" i="9"/>
  <c r="CN87" i="9"/>
  <c r="CK87" i="9"/>
  <c r="CH87" i="9"/>
  <c r="CE87" i="9"/>
  <c r="CB87" i="9"/>
  <c r="BY87" i="9"/>
  <c r="BV87" i="9"/>
  <c r="BS87" i="9"/>
  <c r="BP87" i="9"/>
  <c r="BM87" i="9"/>
  <c r="BJ87" i="9"/>
  <c r="BG87" i="9"/>
  <c r="BD87" i="9"/>
  <c r="BA87" i="9"/>
  <c r="AX87" i="9"/>
  <c r="AU87" i="9"/>
  <c r="AR87" i="9"/>
  <c r="AO87" i="9"/>
  <c r="AL87" i="9"/>
  <c r="AI87" i="9"/>
  <c r="AF87" i="9"/>
  <c r="AC87" i="9"/>
  <c r="Z87" i="9"/>
  <c r="W87" i="9"/>
  <c r="T87" i="9"/>
  <c r="Q87" i="9"/>
  <c r="N87" i="9"/>
  <c r="K87" i="9"/>
  <c r="CV88" i="9"/>
  <c r="CU69" i="9"/>
  <c r="CU15" i="9"/>
  <c r="CU16" i="9"/>
  <c r="CU17" i="9"/>
  <c r="CU18" i="9"/>
  <c r="CU19" i="9"/>
  <c r="CU20" i="9"/>
  <c r="CN23" i="9"/>
  <c r="CB23" i="9"/>
  <c r="BV23" i="9"/>
  <c r="BS23" i="9"/>
  <c r="BP23" i="9"/>
  <c r="BA23" i="9"/>
  <c r="AX23" i="9"/>
  <c r="AR23" i="9"/>
  <c r="AO23" i="9"/>
  <c r="AI23" i="9"/>
  <c r="AF23" i="9"/>
  <c r="AC23" i="9"/>
  <c r="N23" i="9"/>
  <c r="K23" i="9"/>
  <c r="H23" i="9"/>
  <c r="CT720" i="7"/>
  <c r="CT717" i="7"/>
  <c r="CT714" i="7"/>
  <c r="CT713" i="7"/>
  <c r="CT712" i="7"/>
  <c r="CT711" i="7"/>
  <c r="CT710" i="7"/>
  <c r="CT709" i="7"/>
  <c r="CT708" i="7"/>
  <c r="CT707" i="7"/>
  <c r="CT706" i="7"/>
  <c r="CT704" i="7"/>
  <c r="CT703" i="7"/>
  <c r="CT702" i="7"/>
  <c r="CT701" i="7"/>
  <c r="CT696" i="7"/>
  <c r="CT693" i="7"/>
  <c r="CT692" i="7"/>
  <c r="CT691" i="7"/>
  <c r="CT690" i="7"/>
  <c r="CT688" i="7"/>
  <c r="CT504" i="7"/>
  <c r="CT503" i="7"/>
  <c r="CT502" i="7"/>
  <c r="CT501" i="7"/>
  <c r="CT499" i="7"/>
  <c r="CT498" i="7"/>
  <c r="CT497" i="7"/>
  <c r="CT496" i="7"/>
  <c r="CT495" i="7"/>
  <c r="CT494" i="7"/>
  <c r="CT493" i="7"/>
  <c r="CT492" i="7"/>
  <c r="CT491" i="7"/>
  <c r="CT490" i="7"/>
  <c r="CT489" i="7"/>
  <c r="CT488" i="7"/>
  <c r="CT487" i="7"/>
  <c r="CT486" i="7"/>
  <c r="CT485" i="7"/>
  <c r="CT484" i="7"/>
  <c r="CT483" i="7"/>
  <c r="CT482" i="7"/>
  <c r="CT480" i="7"/>
  <c r="CT479" i="7"/>
  <c r="CT478" i="7"/>
  <c r="CT477" i="7"/>
  <c r="CT476" i="7"/>
  <c r="CT475" i="7"/>
  <c r="CT474" i="7"/>
  <c r="CT473" i="7"/>
  <c r="CT472" i="7"/>
  <c r="CT470" i="7"/>
  <c r="CT469" i="7"/>
  <c r="CT468" i="7"/>
  <c r="CT467" i="7"/>
  <c r="CT466" i="7"/>
  <c r="CT465" i="7"/>
  <c r="CT463" i="7"/>
  <c r="CT462" i="7"/>
  <c r="CT461" i="7"/>
  <c r="CT460" i="7"/>
  <c r="CT459" i="7"/>
  <c r="CT458" i="7"/>
  <c r="CT457" i="7"/>
  <c r="CT456" i="7"/>
  <c r="CT455" i="7"/>
  <c r="CT454" i="7"/>
  <c r="CT453" i="7"/>
  <c r="CT452" i="7"/>
  <c r="CT450" i="7"/>
  <c r="CT449" i="7"/>
  <c r="CT447" i="7"/>
  <c r="CT446" i="7"/>
  <c r="CT445" i="7"/>
  <c r="CT444" i="7"/>
  <c r="CT442" i="7"/>
  <c r="CT441" i="7"/>
  <c r="CT440" i="7"/>
  <c r="CT439" i="7"/>
  <c r="CT438" i="7"/>
  <c r="CT437" i="7"/>
  <c r="CT436" i="7"/>
  <c r="CT435" i="7"/>
  <c r="CT434" i="7"/>
  <c r="CT433" i="7"/>
  <c r="CT432" i="7"/>
  <c r="CT431" i="7"/>
  <c r="CT430" i="7"/>
  <c r="CT429" i="7"/>
  <c r="CT428" i="7"/>
  <c r="CT427" i="7"/>
  <c r="CT426" i="7"/>
  <c r="CT425" i="7"/>
  <c r="CT424" i="7"/>
  <c r="CT423" i="7"/>
  <c r="CT422" i="7"/>
  <c r="CT421" i="7"/>
  <c r="CT420" i="7"/>
  <c r="CT419" i="7"/>
  <c r="CT418" i="7"/>
  <c r="CT417" i="7"/>
  <c r="CT416" i="7"/>
  <c r="CT415" i="7"/>
  <c r="CT414" i="7"/>
  <c r="CT413" i="7"/>
  <c r="CT412" i="7"/>
  <c r="CT411" i="7"/>
  <c r="CT410" i="7"/>
  <c r="CT409" i="7"/>
  <c r="CT408" i="7"/>
  <c r="CT407" i="7"/>
  <c r="CT406" i="7"/>
  <c r="CT405" i="7"/>
  <c r="CT404" i="7"/>
  <c r="CT403" i="7"/>
  <c r="CT402" i="7"/>
  <c r="CT401" i="7"/>
  <c r="CT400" i="7"/>
  <c r="CT399" i="7"/>
  <c r="CT398" i="7"/>
  <c r="CT397" i="7"/>
  <c r="CT395" i="7"/>
  <c r="CT394" i="7"/>
  <c r="CT393" i="7"/>
  <c r="CT392" i="7"/>
  <c r="CT391" i="7"/>
  <c r="CT389" i="7"/>
  <c r="CT388" i="7"/>
  <c r="CT387" i="7"/>
  <c r="CT386" i="7"/>
  <c r="CT385" i="7"/>
  <c r="CT383" i="7"/>
  <c r="CT382" i="7"/>
  <c r="CT380" i="7"/>
  <c r="CT379" i="7"/>
  <c r="CT374" i="7"/>
  <c r="CT373" i="7"/>
  <c r="CT372" i="7"/>
  <c r="CT371" i="7"/>
  <c r="CT370" i="7"/>
  <c r="CT369" i="7"/>
  <c r="CT368" i="7"/>
  <c r="CT367" i="7"/>
  <c r="CT365" i="7"/>
  <c r="CT364" i="7"/>
  <c r="CT363" i="7"/>
  <c r="CT100" i="7"/>
  <c r="CS158" i="7"/>
  <c r="AW158" i="7"/>
  <c r="AQ158" i="7"/>
  <c r="AH158" i="7"/>
  <c r="CT150" i="7"/>
  <c r="CT149" i="7"/>
  <c r="CT147" i="7"/>
  <c r="CT146" i="7"/>
  <c r="H112" i="13"/>
  <c r="C106" i="13"/>
  <c r="D70" i="19"/>
  <c r="D71" i="19"/>
  <c r="E19" i="12"/>
  <c r="E21" i="12"/>
  <c r="C19" i="12"/>
  <c r="C21" i="12"/>
  <c r="I12" i="5"/>
  <c r="F25" i="5"/>
  <c r="F27" i="5"/>
  <c r="C25" i="5"/>
  <c r="C27" i="5"/>
  <c r="S38" i="4"/>
  <c r="S35" i="4"/>
  <c r="P35" i="4"/>
  <c r="M35" i="4"/>
  <c r="H6" i="4"/>
  <c r="AA33" i="2"/>
  <c r="AA36" i="2"/>
  <c r="AK311" i="1"/>
  <c r="AH255" i="1"/>
  <c r="AJ255" i="1"/>
  <c r="AH256" i="1"/>
  <c r="AJ256" i="1"/>
  <c r="AH257" i="1"/>
  <c r="AJ257" i="1"/>
  <c r="AH246" i="1"/>
  <c r="AJ246" i="1"/>
  <c r="AH247" i="1"/>
  <c r="AJ247" i="1"/>
  <c r="AH248" i="1"/>
  <c r="AJ248" i="1"/>
  <c r="AJ237" i="1"/>
  <c r="AJ238" i="1"/>
  <c r="AJ239" i="1"/>
  <c r="AH228" i="1"/>
  <c r="AJ228" i="1"/>
  <c r="AH229" i="1"/>
  <c r="AJ229" i="1"/>
  <c r="AH230" i="1"/>
  <c r="AJ230" i="1"/>
  <c r="AH219" i="1"/>
  <c r="AJ219" i="1"/>
  <c r="AH220" i="1"/>
  <c r="AJ220" i="1"/>
  <c r="AH221" i="1"/>
  <c r="AJ221" i="1"/>
  <c r="AJ210" i="1"/>
  <c r="AJ211" i="1"/>
  <c r="AJ212" i="1"/>
  <c r="AH201" i="1"/>
  <c r="AJ201" i="1"/>
  <c r="AH202" i="1"/>
  <c r="AJ202" i="1"/>
  <c r="AH203" i="1"/>
  <c r="AJ203" i="1"/>
  <c r="AH192" i="1"/>
  <c r="AJ192" i="1"/>
  <c r="AH193" i="1"/>
  <c r="AJ193" i="1"/>
  <c r="AH194" i="1"/>
  <c r="AJ194" i="1"/>
  <c r="AJ183" i="1"/>
  <c r="AJ184" i="1"/>
  <c r="AJ185" i="1"/>
  <c r="AH174" i="1"/>
  <c r="AJ174" i="1"/>
  <c r="AH175" i="1"/>
  <c r="AJ175" i="1"/>
  <c r="AH176" i="1"/>
  <c r="AJ176" i="1"/>
  <c r="AH165" i="1"/>
  <c r="AJ165" i="1"/>
  <c r="AH166" i="1"/>
  <c r="AJ166" i="1"/>
  <c r="AH167" i="1"/>
  <c r="AJ167" i="1"/>
  <c r="AH156" i="1"/>
  <c r="AJ156" i="1"/>
  <c r="AH157" i="1"/>
  <c r="AJ157" i="1"/>
  <c r="AH158" i="1"/>
  <c r="AJ158" i="1"/>
  <c r="AJ147" i="1"/>
  <c r="AJ148" i="1"/>
  <c r="AJ149" i="1"/>
  <c r="AH138" i="1"/>
  <c r="AJ138" i="1"/>
  <c r="AH139" i="1"/>
  <c r="AJ139" i="1"/>
  <c r="AH140" i="1"/>
  <c r="AJ140" i="1"/>
  <c r="AH129" i="1"/>
  <c r="AJ129" i="1"/>
  <c r="AH130" i="1"/>
  <c r="AJ130" i="1"/>
  <c r="AH131" i="1"/>
  <c r="AJ131" i="1"/>
  <c r="AJ120" i="1"/>
  <c r="AJ121" i="1"/>
  <c r="AJ122" i="1"/>
  <c r="AH111" i="1"/>
  <c r="AJ111" i="1"/>
  <c r="AH112" i="1"/>
  <c r="AJ112" i="1"/>
  <c r="AH113" i="1"/>
  <c r="AJ113" i="1"/>
  <c r="AH102" i="1"/>
  <c r="AJ102" i="1"/>
  <c r="AH103" i="1"/>
  <c r="AJ103" i="1"/>
  <c r="AH104" i="1"/>
  <c r="AJ104" i="1"/>
  <c r="AJ93" i="1"/>
  <c r="AJ94" i="1"/>
  <c r="AJ95" i="1"/>
  <c r="AH84" i="1"/>
  <c r="AJ84" i="1"/>
  <c r="AH85" i="1"/>
  <c r="AJ85" i="1"/>
  <c r="AH86" i="1"/>
  <c r="AJ86" i="1"/>
  <c r="AH76" i="1"/>
  <c r="AJ76" i="1"/>
  <c r="AH77" i="1"/>
  <c r="AJ77" i="1"/>
  <c r="AH78" i="1"/>
  <c r="AJ78" i="1"/>
  <c r="AJ68" i="1"/>
  <c r="AJ69" i="1"/>
  <c r="AJ70" i="1"/>
  <c r="AH60" i="1"/>
  <c r="AJ60" i="1"/>
  <c r="AH62" i="1"/>
  <c r="AJ62" i="1"/>
  <c r="AH52" i="1"/>
  <c r="AJ52" i="1"/>
  <c r="AH54" i="1"/>
  <c r="AJ54" i="1"/>
  <c r="AJ43" i="1"/>
  <c r="AJ44" i="1"/>
  <c r="AJ45" i="1"/>
  <c r="AJ34" i="1"/>
  <c r="AJ35" i="1"/>
  <c r="AJ36" i="1"/>
  <c r="AJ37" i="1"/>
  <c r="AH25" i="1"/>
  <c r="AJ25" i="1"/>
  <c r="AH26" i="1"/>
  <c r="AJ26" i="1"/>
  <c r="AH27" i="1"/>
  <c r="AJ27" i="1"/>
  <c r="AJ17" i="1"/>
  <c r="AJ19" i="1"/>
  <c r="AH8" i="1"/>
  <c r="AJ8" i="1"/>
  <c r="AH10" i="1"/>
  <c r="AJ10" i="1"/>
  <c r="AH28" i="1"/>
  <c r="AH105" i="1"/>
  <c r="AH195" i="1"/>
  <c r="AH222" i="1"/>
  <c r="AH249" i="1"/>
  <c r="AH87" i="1"/>
  <c r="AH141" i="1"/>
  <c r="AH204" i="1"/>
  <c r="AH231" i="1"/>
  <c r="AH25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L46" i="1"/>
  <c r="C105" i="1"/>
  <c r="AL105" i="1"/>
  <c r="C150" i="1"/>
  <c r="AL150" i="1"/>
  <c r="C159" i="1"/>
  <c r="AL159" i="1"/>
  <c r="AL168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M274" i="1"/>
  <c r="AM270" i="1"/>
  <c r="AM266" i="1"/>
  <c r="AM262" i="1"/>
  <c r="AM231" i="1"/>
  <c r="AM195" i="1"/>
  <c r="AM177" i="1"/>
  <c r="AM159" i="1"/>
  <c r="AM141" i="1"/>
  <c r="AM123" i="1"/>
  <c r="AM105" i="1"/>
  <c r="AM87" i="1"/>
  <c r="AM71" i="1"/>
  <c r="AM46" i="1"/>
  <c r="AM37" i="1"/>
  <c r="AM28" i="1"/>
  <c r="AL274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Y301" i="1"/>
  <c r="Z301" i="1"/>
  <c r="AB301" i="1"/>
  <c r="AC301" i="1"/>
  <c r="AD301" i="1"/>
  <c r="AE301" i="1"/>
  <c r="AI11" i="1"/>
  <c r="AI28" i="1"/>
  <c r="AI177" i="1"/>
  <c r="AI96" i="1"/>
  <c r="AI123" i="1"/>
  <c r="AI20" i="1"/>
  <c r="AI37" i="1"/>
  <c r="AI46" i="1"/>
  <c r="AI71" i="1"/>
  <c r="AI150" i="1"/>
  <c r="AI186" i="1"/>
  <c r="AI213" i="1"/>
  <c r="AI240" i="1"/>
  <c r="AI55" i="1"/>
  <c r="AI79" i="1"/>
  <c r="AI105" i="1"/>
  <c r="AI132" i="1"/>
  <c r="AI159" i="1"/>
  <c r="AI195" i="1"/>
  <c r="AI222" i="1"/>
  <c r="AI249" i="1"/>
  <c r="AI63" i="1"/>
  <c r="AI87" i="1"/>
  <c r="AI114" i="1"/>
  <c r="AI141" i="1"/>
  <c r="AI168" i="1"/>
  <c r="AI204" i="1"/>
  <c r="AI231" i="1"/>
  <c r="AI258" i="1"/>
  <c r="CT84" i="7"/>
  <c r="BO29" i="15"/>
  <c r="BO36" i="15"/>
  <c r="CT29" i="15"/>
  <c r="BC27" i="15"/>
  <c r="BC36" i="15"/>
  <c r="CT27" i="15"/>
  <c r="V8" i="4"/>
  <c r="CT157" i="7"/>
  <c r="CT77" i="7"/>
  <c r="CU208" i="7"/>
  <c r="CU204" i="7"/>
  <c r="CU202" i="7"/>
  <c r="AB218" i="7"/>
  <c r="CT8" i="9"/>
  <c r="CQ8" i="9"/>
  <c r="CN8" i="9"/>
  <c r="CK8" i="9"/>
  <c r="CH8" i="9"/>
  <c r="CE8" i="9"/>
  <c r="CB8" i="9"/>
  <c r="BY8" i="9"/>
  <c r="BV8" i="9"/>
  <c r="BS8" i="9"/>
  <c r="BP8" i="9"/>
  <c r="BM8" i="9"/>
  <c r="BJ8" i="9"/>
  <c r="BG8" i="9"/>
  <c r="BD8" i="9"/>
  <c r="BA8" i="9"/>
  <c r="AX8" i="9"/>
  <c r="AU8" i="9"/>
  <c r="AR8" i="9"/>
  <c r="AO8" i="9"/>
  <c r="AL8" i="9"/>
  <c r="AI8" i="9"/>
  <c r="AC8" i="9"/>
  <c r="Z8" i="9"/>
  <c r="W8" i="9"/>
  <c r="T8" i="9"/>
  <c r="Q8" i="9"/>
  <c r="N8" i="9"/>
  <c r="K8" i="9"/>
  <c r="H8" i="9"/>
  <c r="CT733" i="7"/>
  <c r="CT732" i="7"/>
  <c r="CT731" i="7"/>
  <c r="CT730" i="7"/>
  <c r="CT687" i="7"/>
  <c r="CT145" i="7"/>
  <c r="CT144" i="7"/>
  <c r="CT143" i="7"/>
  <c r="CT142" i="7"/>
  <c r="CT140" i="7"/>
  <c r="CT138" i="7"/>
  <c r="CT137" i="7"/>
  <c r="CT136" i="7"/>
  <c r="CT134" i="7"/>
  <c r="CT133" i="7"/>
  <c r="CT132" i="7"/>
  <c r="CT131" i="7"/>
  <c r="CT130" i="7"/>
  <c r="CT129" i="7"/>
  <c r="CT128" i="7"/>
  <c r="CT127" i="7"/>
  <c r="CT126" i="7"/>
  <c r="CT125" i="7"/>
  <c r="CT124" i="7"/>
  <c r="CT123" i="7"/>
  <c r="CT122" i="7"/>
  <c r="CT121" i="7"/>
  <c r="CT120" i="7"/>
  <c r="CT118" i="7"/>
  <c r="CT117" i="7"/>
  <c r="CT116" i="7"/>
  <c r="CT115" i="7"/>
  <c r="CT114" i="7"/>
  <c r="CT112" i="7"/>
  <c r="CT111" i="7"/>
  <c r="CT110" i="7"/>
  <c r="CT109" i="7"/>
  <c r="CT107" i="7"/>
  <c r="CT106" i="7"/>
  <c r="CT105" i="7"/>
  <c r="CT104" i="7"/>
  <c r="CT103" i="7"/>
  <c r="CT102" i="7"/>
  <c r="CT101" i="7"/>
  <c r="CT99" i="7"/>
  <c r="CT98" i="7"/>
  <c r="CT97" i="7"/>
  <c r="CT96" i="7"/>
  <c r="CT95" i="7"/>
  <c r="CT94" i="7"/>
  <c r="CT93" i="7"/>
  <c r="CT91" i="7"/>
  <c r="CT90" i="7"/>
  <c r="CT89" i="7"/>
  <c r="CT87" i="7"/>
  <c r="CT86" i="7"/>
  <c r="CT83" i="7"/>
  <c r="CT82" i="7"/>
  <c r="CT81" i="7"/>
  <c r="CT80" i="7"/>
  <c r="CT79" i="7"/>
  <c r="CT78" i="7"/>
  <c r="CT76" i="7"/>
  <c r="CT75" i="7"/>
  <c r="CT74" i="7"/>
  <c r="CT73" i="7"/>
  <c r="CT72" i="7"/>
  <c r="CT71" i="7"/>
  <c r="CT69" i="7"/>
  <c r="CT68" i="7"/>
  <c r="CT67" i="7"/>
  <c r="CT66" i="7"/>
  <c r="CT65" i="7"/>
  <c r="CT64" i="7"/>
  <c r="CT63" i="7"/>
  <c r="CT62" i="7"/>
  <c r="CT61" i="7"/>
  <c r="CT60" i="7"/>
  <c r="CT58" i="7"/>
  <c r="CT57" i="7"/>
  <c r="CT56" i="7"/>
  <c r="CT55" i="7"/>
  <c r="CT54" i="7"/>
  <c r="CT53" i="7"/>
  <c r="CT52" i="7"/>
  <c r="CT51" i="7"/>
  <c r="CT50" i="7"/>
  <c r="CT49" i="7"/>
  <c r="CT48" i="7"/>
  <c r="CT47" i="7"/>
  <c r="CT46" i="7"/>
  <c r="CT45" i="7"/>
  <c r="CT44" i="7"/>
  <c r="CT42" i="7"/>
  <c r="CT41" i="7"/>
  <c r="CT40" i="7"/>
  <c r="CT39" i="7"/>
  <c r="CT38" i="7"/>
  <c r="CT36" i="7"/>
  <c r="CT35" i="7"/>
  <c r="CT34" i="7"/>
  <c r="CT33" i="7"/>
  <c r="CT32" i="7"/>
  <c r="CT30" i="7"/>
  <c r="CT29" i="7"/>
  <c r="CT28" i="7"/>
  <c r="CT26" i="7"/>
  <c r="CT25" i="7"/>
  <c r="CT24" i="7"/>
  <c r="CT23" i="7"/>
  <c r="CT21" i="7"/>
  <c r="CT20" i="7"/>
  <c r="CT18" i="7"/>
  <c r="CT17" i="7"/>
  <c r="CT16" i="7"/>
  <c r="CT15" i="7"/>
  <c r="CT13" i="7"/>
  <c r="CT11" i="7"/>
  <c r="CT10" i="7"/>
  <c r="CT9" i="7"/>
  <c r="CT8" i="7"/>
  <c r="CS192" i="7"/>
  <c r="CM192" i="7"/>
  <c r="CJ192" i="7"/>
  <c r="CG192" i="7"/>
  <c r="CD192" i="7"/>
  <c r="CA192" i="7"/>
  <c r="BX192" i="7"/>
  <c r="BU192" i="7"/>
  <c r="BR192" i="7"/>
  <c r="BO192" i="7"/>
  <c r="BI192" i="7"/>
  <c r="BF192" i="7"/>
  <c r="BC192" i="7"/>
  <c r="AZ192" i="7"/>
  <c r="AW192" i="7"/>
  <c r="AQ192" i="7"/>
  <c r="AK192" i="7"/>
  <c r="AH192" i="7"/>
  <c r="AH193" i="7"/>
  <c r="AB192" i="7"/>
  <c r="CU217" i="7"/>
  <c r="CU213" i="7"/>
  <c r="CU212" i="7"/>
  <c r="CU211" i="7"/>
  <c r="CU209" i="7"/>
  <c r="CU207" i="7"/>
  <c r="CU205" i="7"/>
  <c r="CU203" i="7"/>
  <c r="CU201" i="7"/>
  <c r="CT548" i="7"/>
  <c r="CT547" i="7"/>
  <c r="CT538" i="7"/>
  <c r="CT537" i="7"/>
  <c r="CT550" i="7"/>
  <c r="CT579" i="7"/>
  <c r="CT578" i="7"/>
  <c r="CT575" i="7"/>
  <c r="CT572" i="7"/>
  <c r="CT571" i="7"/>
  <c r="CT570" i="7"/>
  <c r="CT565" i="7"/>
  <c r="CT559" i="7"/>
  <c r="CT678" i="7"/>
  <c r="CT677" i="7"/>
  <c r="CT676" i="7"/>
  <c r="CT675" i="7"/>
  <c r="CT673" i="7"/>
  <c r="CT672" i="7"/>
  <c r="CT671" i="7"/>
  <c r="CT670" i="7"/>
  <c r="CT669" i="7"/>
  <c r="CT667" i="7"/>
  <c r="CT666" i="7"/>
  <c r="CT665" i="7"/>
  <c r="CT664" i="7"/>
  <c r="CT663" i="7"/>
  <c r="CT661" i="7"/>
  <c r="CT660" i="7"/>
  <c r="CT659" i="7"/>
  <c r="CT657" i="7"/>
  <c r="CT656" i="7"/>
  <c r="CT655" i="7"/>
  <c r="CT652" i="7"/>
  <c r="CU7" i="9"/>
  <c r="CU8" i="9"/>
  <c r="CV31" i="9"/>
  <c r="AF8" i="9"/>
  <c r="P192" i="7"/>
  <c r="J10" i="20"/>
  <c r="CU215" i="7"/>
  <c r="CU216" i="7"/>
  <c r="G12" i="20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35" i="4"/>
  <c r="R4" i="4"/>
  <c r="CU353" i="7"/>
  <c r="CT353" i="7"/>
  <c r="CU352" i="7"/>
  <c r="CT352" i="7"/>
  <c r="CU351" i="7"/>
  <c r="CT351" i="7"/>
  <c r="CU350" i="7"/>
  <c r="CT350" i="7"/>
  <c r="CU349" i="7"/>
  <c r="CT349" i="7"/>
  <c r="CU348" i="7"/>
  <c r="CT348" i="7"/>
  <c r="CU347" i="7"/>
  <c r="CT347" i="7"/>
  <c r="CU346" i="7"/>
  <c r="CT346" i="7"/>
  <c r="CU345" i="7"/>
  <c r="CT345" i="7"/>
  <c r="CU344" i="7"/>
  <c r="CT344" i="7"/>
  <c r="CU343" i="7"/>
  <c r="CT343" i="7"/>
  <c r="CT342" i="7"/>
  <c r="CT341" i="7"/>
  <c r="CT340" i="7"/>
  <c r="CU340" i="7"/>
  <c r="CU339" i="7"/>
  <c r="CT339" i="7"/>
  <c r="CU338" i="7"/>
  <c r="CT338" i="7"/>
  <c r="CU337" i="7"/>
  <c r="CT337" i="7"/>
  <c r="CU336" i="7"/>
  <c r="CT336" i="7"/>
  <c r="CT335" i="7"/>
  <c r="CU335" i="7"/>
  <c r="CU334" i="7"/>
  <c r="CT334" i="7"/>
  <c r="CU333" i="7"/>
  <c r="CT333" i="7"/>
  <c r="CU332" i="7"/>
  <c r="CT332" i="7"/>
  <c r="CU331" i="7"/>
  <c r="CT331" i="7"/>
  <c r="CU330" i="7"/>
  <c r="CT330" i="7"/>
  <c r="CU329" i="7"/>
  <c r="CT329" i="7"/>
  <c r="CU328" i="7"/>
  <c r="CT328" i="7"/>
  <c r="CU327" i="7"/>
  <c r="CT327" i="7"/>
  <c r="CU326" i="7"/>
  <c r="CT326" i="7"/>
  <c r="CU325" i="7"/>
  <c r="CT325" i="7"/>
  <c r="CU324" i="7"/>
  <c r="CT324" i="7"/>
  <c r="CU323" i="7"/>
  <c r="CT323" i="7"/>
  <c r="CT322" i="7"/>
  <c r="CU322" i="7"/>
  <c r="CT321" i="7"/>
  <c r="CU321" i="7"/>
  <c r="CU320" i="7"/>
  <c r="CU319" i="7"/>
  <c r="CT319" i="7"/>
  <c r="CU318" i="7"/>
  <c r="CT318" i="7"/>
  <c r="CU317" i="7"/>
  <c r="CT317" i="7"/>
  <c r="CU316" i="7"/>
  <c r="CT316" i="7"/>
  <c r="CU315" i="7"/>
  <c r="CT315" i="7"/>
  <c r="CU314" i="7"/>
  <c r="CT314" i="7"/>
  <c r="CU313" i="7"/>
  <c r="CT313" i="7"/>
  <c r="CU312" i="7"/>
  <c r="CT312" i="7"/>
  <c r="CU311" i="7"/>
  <c r="CT311" i="7"/>
  <c r="CU310" i="7"/>
  <c r="CT310" i="7"/>
  <c r="CU309" i="7"/>
  <c r="CT309" i="7"/>
  <c r="CU308" i="7"/>
  <c r="CT308" i="7"/>
  <c r="CU307" i="7"/>
  <c r="CT307" i="7"/>
  <c r="CU306" i="7"/>
  <c r="CT306" i="7"/>
  <c r="CU305" i="7"/>
  <c r="CT305" i="7"/>
  <c r="CU304" i="7"/>
  <c r="CT304" i="7"/>
  <c r="CT303" i="7"/>
  <c r="CU303" i="7"/>
  <c r="CU302" i="7"/>
  <c r="CT302" i="7"/>
  <c r="CT301" i="7"/>
  <c r="CU300" i="7"/>
  <c r="CT300" i="7"/>
  <c r="CU299" i="7"/>
  <c r="CT299" i="7"/>
  <c r="CU298" i="7"/>
  <c r="CT298" i="7"/>
  <c r="CU297" i="7"/>
  <c r="CT297" i="7"/>
  <c r="CU296" i="7"/>
  <c r="CT296" i="7"/>
  <c r="CU295" i="7"/>
  <c r="CT295" i="7"/>
  <c r="CU294" i="7"/>
  <c r="CT294" i="7"/>
  <c r="CU293" i="7"/>
  <c r="CT293" i="7"/>
  <c r="CU292" i="7"/>
  <c r="CT292" i="7"/>
  <c r="CU291" i="7"/>
  <c r="CT291" i="7"/>
  <c r="CU290" i="7"/>
  <c r="CT290" i="7"/>
  <c r="CU301" i="7"/>
  <c r="CU354" i="7"/>
  <c r="J9" i="20"/>
  <c r="AL270" i="1"/>
  <c r="AL266" i="1"/>
  <c r="H5" i="12"/>
  <c r="L5" i="16"/>
  <c r="I7" i="5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35" i="4"/>
  <c r="V6" i="4"/>
  <c r="V9" i="4"/>
  <c r="V10" i="4"/>
  <c r="V11" i="4"/>
  <c r="V12" i="4"/>
  <c r="V13" i="4"/>
  <c r="L14" i="4"/>
  <c r="V14" i="4"/>
  <c r="L15" i="4"/>
  <c r="V15" i="4"/>
  <c r="L16" i="4"/>
  <c r="V16" i="4"/>
  <c r="L17" i="4"/>
  <c r="V17" i="4"/>
  <c r="L18" i="4"/>
  <c r="V18" i="4"/>
  <c r="L19" i="4"/>
  <c r="V19" i="4"/>
  <c r="L20" i="4"/>
  <c r="V20" i="4"/>
  <c r="L21" i="4"/>
  <c r="V21" i="4"/>
  <c r="L22" i="4"/>
  <c r="V22" i="4"/>
  <c r="L23" i="4"/>
  <c r="V23" i="4"/>
  <c r="L24" i="4"/>
  <c r="V24" i="4"/>
  <c r="L25" i="4"/>
  <c r="V25" i="4"/>
  <c r="L26" i="4"/>
  <c r="V26" i="4"/>
  <c r="L27" i="4"/>
  <c r="V27" i="4"/>
  <c r="L28" i="4"/>
  <c r="V28" i="4"/>
  <c r="L29" i="4"/>
  <c r="V29" i="4"/>
  <c r="L30" i="4"/>
  <c r="V30" i="4"/>
  <c r="L31" i="4"/>
  <c r="V31" i="4"/>
  <c r="L32" i="4"/>
  <c r="V32" i="4"/>
  <c r="L33" i="4"/>
  <c r="V33" i="4"/>
  <c r="L34" i="4"/>
  <c r="V34" i="4"/>
  <c r="R35" i="4"/>
  <c r="AL262" i="1"/>
  <c r="CU206" i="7"/>
  <c r="CU218" i="7"/>
  <c r="CV9" i="9"/>
  <c r="V7" i="4"/>
  <c r="CP505" i="7"/>
  <c r="CP506" i="7"/>
  <c r="CJ505" i="7"/>
  <c r="CJ506" i="7"/>
  <c r="CQ23" i="9"/>
  <c r="CP158" i="7"/>
  <c r="CP219" i="7"/>
  <c r="CP580" i="7"/>
  <c r="CP721" i="7"/>
  <c r="CP551" i="7"/>
  <c r="CM158" i="7"/>
  <c r="CM219" i="7"/>
  <c r="CM505" i="7"/>
  <c r="CM506" i="7"/>
  <c r="CK23" i="9"/>
  <c r="CM721" i="7"/>
  <c r="CM581" i="7"/>
  <c r="AM20" i="1"/>
  <c r="CJ551" i="7"/>
  <c r="CH23" i="9"/>
  <c r="CT36" i="15"/>
  <c r="CG721" i="7"/>
  <c r="CG581" i="7"/>
  <c r="AZ551" i="7"/>
  <c r="CG158" i="7"/>
  <c r="CG193" i="7"/>
  <c r="D40" i="20"/>
  <c r="CD158" i="7"/>
  <c r="CD193" i="7"/>
  <c r="CD721" i="7"/>
  <c r="CD581" i="7"/>
  <c r="CA158" i="7"/>
  <c r="CA193" i="7"/>
  <c r="CA55" i="15"/>
  <c r="CU56" i="15"/>
  <c r="CA680" i="7"/>
  <c r="CA581" i="7"/>
  <c r="BX680" i="7"/>
  <c r="BX580" i="7"/>
  <c r="BX681" i="7"/>
  <c r="CU55" i="15"/>
  <c r="M6" i="20"/>
  <c r="BX158" i="7"/>
  <c r="BX193" i="7"/>
  <c r="BX284" i="7"/>
  <c r="BU36" i="15"/>
  <c r="CU37" i="15"/>
  <c r="AM258" i="1"/>
  <c r="AM213" i="1"/>
  <c r="AM186" i="1"/>
  <c r="AM132" i="1"/>
  <c r="AM114" i="1"/>
  <c r="AM96" i="1"/>
  <c r="AM79" i="1"/>
  <c r="AM168" i="1"/>
  <c r="AJ186" i="1"/>
  <c r="AM150" i="1"/>
  <c r="AM240" i="1"/>
  <c r="AM222" i="1"/>
  <c r="AM204" i="1"/>
  <c r="AH168" i="1"/>
  <c r="AH114" i="1"/>
  <c r="AH132" i="1"/>
  <c r="AH159" i="1"/>
  <c r="AH79" i="1"/>
  <c r="AH177" i="1"/>
  <c r="AJ249" i="1"/>
  <c r="BU158" i="7"/>
  <c r="BU193" i="7"/>
  <c r="BU284" i="7"/>
  <c r="BR551" i="7"/>
  <c r="BR158" i="7"/>
  <c r="BR193" i="7"/>
  <c r="BR580" i="7"/>
  <c r="BR681" i="7"/>
  <c r="J6" i="20"/>
  <c r="CJ33" i="17"/>
  <c r="BO680" i="7"/>
  <c r="BO722" i="7"/>
  <c r="CT680" i="7"/>
  <c r="BO581" i="7"/>
  <c r="BO158" i="7"/>
  <c r="BO193" i="7"/>
  <c r="G7" i="20"/>
  <c r="BM23" i="9"/>
  <c r="G10" i="20"/>
  <c r="M10" i="20"/>
  <c r="BF193" i="7"/>
  <c r="BL158" i="7"/>
  <c r="BL193" i="7"/>
  <c r="BF580" i="7"/>
  <c r="BF721" i="7"/>
  <c r="BF681" i="7"/>
  <c r="BL721" i="7"/>
  <c r="BL734" i="7"/>
  <c r="CU735" i="7"/>
  <c r="CT734" i="7"/>
  <c r="BL580" i="7"/>
  <c r="BI680" i="7"/>
  <c r="BI581" i="7"/>
  <c r="AZ721" i="7"/>
  <c r="AZ580" i="7"/>
  <c r="AZ722" i="7"/>
  <c r="AW580" i="7"/>
  <c r="AW581" i="7"/>
  <c r="CT721" i="7"/>
  <c r="BI158" i="7"/>
  <c r="BI193" i="7"/>
  <c r="BJ23" i="9"/>
  <c r="CW52" i="9"/>
  <c r="G11" i="20"/>
  <c r="BC284" i="7"/>
  <c r="BD23" i="9"/>
  <c r="BG23" i="9"/>
  <c r="CT505" i="7"/>
  <c r="BC158" i="7"/>
  <c r="BC193" i="7"/>
  <c r="AZ158" i="7"/>
  <c r="AZ159" i="7"/>
  <c r="AZ681" i="7"/>
  <c r="AW193" i="7"/>
  <c r="BV79" i="17"/>
  <c r="AT193" i="7"/>
  <c r="AT580" i="7"/>
  <c r="AT581" i="7"/>
  <c r="AM63" i="1"/>
  <c r="AQ193" i="7"/>
  <c r="AQ721" i="7"/>
  <c r="AQ581" i="7"/>
  <c r="AN551" i="7"/>
  <c r="AN158" i="7"/>
  <c r="AN192" i="7"/>
  <c r="J7" i="20"/>
  <c r="AM11" i="1"/>
  <c r="AK158" i="7"/>
  <c r="AK193" i="7"/>
  <c r="J8" i="20"/>
  <c r="E25" i="4"/>
  <c r="E27" i="4"/>
  <c r="R120" i="17"/>
  <c r="AH580" i="7"/>
  <c r="AH581" i="7"/>
  <c r="D155" i="17"/>
  <c r="D226" i="14"/>
  <c r="AH284" i="7"/>
  <c r="AE680" i="7"/>
  <c r="CU219" i="7"/>
  <c r="CS551" i="7"/>
  <c r="CS506" i="7"/>
  <c r="P551" i="7"/>
  <c r="M551" i="7"/>
  <c r="CU551" i="7"/>
  <c r="CJ193" i="7"/>
  <c r="CJ219" i="7"/>
  <c r="AH159" i="7"/>
  <c r="AT159" i="7"/>
  <c r="BF159" i="7"/>
  <c r="CJ159" i="7"/>
  <c r="G158" i="7"/>
  <c r="M219" i="7"/>
  <c r="M193" i="7"/>
  <c r="CS581" i="7"/>
  <c r="CS681" i="7"/>
  <c r="CD681" i="7"/>
  <c r="AT681" i="7"/>
  <c r="AH681" i="7"/>
  <c r="S722" i="7"/>
  <c r="S681" i="7"/>
  <c r="S581" i="7"/>
  <c r="M581" i="7"/>
  <c r="M681" i="7"/>
  <c r="G581" i="7"/>
  <c r="G681" i="7"/>
  <c r="AB506" i="7"/>
  <c r="CS722" i="7"/>
  <c r="CS735" i="7"/>
  <c r="CM722" i="7"/>
  <c r="CM681" i="7"/>
  <c r="CM735" i="7"/>
  <c r="CG681" i="7"/>
  <c r="BU722" i="7"/>
  <c r="BU681" i="7"/>
  <c r="BU735" i="7"/>
  <c r="BO681" i="7"/>
  <c r="BC722" i="7"/>
  <c r="BC581" i="7"/>
  <c r="BC681" i="7"/>
  <c r="BC735" i="7"/>
  <c r="AW722" i="7"/>
  <c r="AQ722" i="7"/>
  <c r="AQ681" i="7"/>
  <c r="AK722" i="7"/>
  <c r="AK581" i="7"/>
  <c r="AK681" i="7"/>
  <c r="AK735" i="7"/>
  <c r="Y735" i="7"/>
  <c r="S735" i="7"/>
  <c r="M722" i="7"/>
  <c r="M735" i="7"/>
  <c r="G722" i="7"/>
  <c r="G735" i="7"/>
  <c r="CT580" i="7"/>
  <c r="CS193" i="7"/>
  <c r="CS219" i="7"/>
  <c r="AQ159" i="7"/>
  <c r="AW159" i="7"/>
  <c r="BU159" i="7"/>
  <c r="CS159" i="7"/>
  <c r="G192" i="7"/>
  <c r="G193" i="7"/>
  <c r="J192" i="7"/>
  <c r="J193" i="7"/>
  <c r="CJ681" i="7"/>
  <c r="CJ581" i="7"/>
  <c r="AN681" i="7"/>
  <c r="AN581" i="7"/>
  <c r="Y722" i="7"/>
  <c r="Y681" i="7"/>
  <c r="Y551" i="7"/>
  <c r="CJ735" i="7"/>
  <c r="CJ722" i="7"/>
  <c r="CD735" i="7"/>
  <c r="BR735" i="7"/>
  <c r="AN735" i="7"/>
  <c r="AN722" i="7"/>
  <c r="J722" i="7"/>
  <c r="J681" i="7"/>
  <c r="J735" i="7"/>
  <c r="J581" i="7"/>
  <c r="AQ219" i="7"/>
  <c r="AW219" i="7"/>
  <c r="BU219" i="7"/>
  <c r="AE580" i="7"/>
  <c r="AE681" i="7"/>
  <c r="V580" i="7"/>
  <c r="AH219" i="7"/>
  <c r="AT219" i="7"/>
  <c r="BF219" i="7"/>
  <c r="BR219" i="7"/>
  <c r="AE284" i="7"/>
  <c r="S284" i="7"/>
  <c r="AE581" i="7"/>
  <c r="AE506" i="7"/>
  <c r="AE551" i="7"/>
  <c r="AE158" i="7"/>
  <c r="AE193" i="7"/>
  <c r="M8" i="20"/>
  <c r="AB722" i="7"/>
  <c r="AB735" i="7"/>
  <c r="AB681" i="7"/>
  <c r="CJ105" i="14"/>
  <c r="G8" i="20"/>
  <c r="G6" i="20"/>
  <c r="Z23" i="9"/>
  <c r="AB158" i="7"/>
  <c r="AB219" i="7"/>
  <c r="BV175" i="14"/>
  <c r="AH63" i="1"/>
  <c r="AP10" i="1"/>
  <c r="Y192" i="7"/>
  <c r="Y158" i="7"/>
  <c r="Y193" i="7"/>
  <c r="Y581" i="7"/>
  <c r="AH302" i="1"/>
  <c r="AH304" i="1"/>
  <c r="G17" i="20"/>
  <c r="G9" i="20"/>
  <c r="BH175" i="17"/>
  <c r="BH190" i="14"/>
  <c r="AL258" i="1"/>
  <c r="AL240" i="1"/>
  <c r="AL222" i="1"/>
  <c r="AL204" i="1"/>
  <c r="AL186" i="1"/>
  <c r="AL141" i="1"/>
  <c r="AL123" i="1"/>
  <c r="AL96" i="1"/>
  <c r="AL79" i="1"/>
  <c r="AL37" i="1"/>
  <c r="AJ204" i="1"/>
  <c r="AJ222" i="1"/>
  <c r="AL249" i="1"/>
  <c r="AL231" i="1"/>
  <c r="AL213" i="1"/>
  <c r="AL195" i="1"/>
  <c r="AL177" i="1"/>
  <c r="AL132" i="1"/>
  <c r="AL114" i="1"/>
  <c r="AL87" i="1"/>
  <c r="AL71" i="1"/>
  <c r="AL28" i="1"/>
  <c r="AJ213" i="1"/>
  <c r="AJ231" i="1"/>
  <c r="AJ71" i="1"/>
  <c r="AJ87" i="1"/>
  <c r="AJ105" i="1"/>
  <c r="AJ123" i="1"/>
  <c r="AJ141" i="1"/>
  <c r="AJ159" i="1"/>
  <c r="AJ177" i="1"/>
  <c r="AJ195" i="1"/>
  <c r="AJ258" i="1"/>
  <c r="AJ28" i="1"/>
  <c r="AJ46" i="1"/>
  <c r="AJ79" i="1"/>
  <c r="AJ96" i="1"/>
  <c r="AJ114" i="1"/>
  <c r="AJ132" i="1"/>
  <c r="AJ150" i="1"/>
  <c r="AJ168" i="1"/>
  <c r="AJ240" i="1"/>
  <c r="AM249" i="1"/>
  <c r="AL55" i="1"/>
  <c r="V158" i="7"/>
  <c r="V159" i="7"/>
  <c r="W23" i="9"/>
  <c r="V581" i="7"/>
  <c r="V681" i="7"/>
  <c r="V722" i="7"/>
  <c r="V735" i="7"/>
  <c r="AL63" i="1"/>
  <c r="AL20" i="1"/>
  <c r="AL11" i="1"/>
  <c r="AT201" i="14"/>
  <c r="F112" i="13"/>
  <c r="F113" i="13"/>
  <c r="AF178" i="14"/>
  <c r="D39" i="20"/>
  <c r="V5" i="4"/>
  <c r="D34" i="20"/>
  <c r="K113" i="13"/>
  <c r="D43" i="20"/>
  <c r="F70" i="19"/>
  <c r="D42" i="20"/>
  <c r="AT127" i="17"/>
  <c r="D9" i="20"/>
  <c r="S192" i="7"/>
  <c r="CT158" i="7"/>
  <c r="S158" i="7"/>
  <c r="V35" i="4"/>
  <c r="D13" i="20"/>
  <c r="T23" i="9"/>
  <c r="AM55" i="1"/>
  <c r="AH55" i="1"/>
  <c r="AH11" i="1"/>
  <c r="AP7" i="1"/>
  <c r="D44" i="20"/>
  <c r="AH301" i="1"/>
  <c r="AF143" i="17"/>
  <c r="C51" i="2"/>
  <c r="D51" i="2"/>
  <c r="P158" i="7"/>
  <c r="P159" i="7"/>
  <c r="CU23" i="9"/>
  <c r="P680" i="7"/>
  <c r="P580" i="7"/>
  <c r="CP193" i="7"/>
  <c r="CP159" i="7"/>
  <c r="CP681" i="7"/>
  <c r="CP735" i="7"/>
  <c r="CP581" i="7"/>
  <c r="CP722" i="7"/>
  <c r="CM193" i="7"/>
  <c r="CM159" i="7"/>
  <c r="CM551" i="7"/>
  <c r="CG735" i="7"/>
  <c r="CG722" i="7"/>
  <c r="CG159" i="7"/>
  <c r="CG219" i="7"/>
  <c r="D35" i="20"/>
  <c r="CD159" i="7"/>
  <c r="CD219" i="7"/>
  <c r="CD551" i="7"/>
  <c r="CU722" i="7"/>
  <c r="CD722" i="7"/>
  <c r="CA551" i="7"/>
  <c r="CA159" i="7"/>
  <c r="CA219" i="7"/>
  <c r="CA681" i="7"/>
  <c r="CA735" i="7"/>
  <c r="CA722" i="7"/>
  <c r="D10" i="20"/>
  <c r="CU681" i="7"/>
  <c r="BX722" i="7"/>
  <c r="BX581" i="7"/>
  <c r="BX735" i="7"/>
  <c r="M9" i="20"/>
  <c r="BX551" i="7"/>
  <c r="BX159" i="7"/>
  <c r="BX219" i="7"/>
  <c r="AP9" i="1"/>
  <c r="BU551" i="7"/>
  <c r="BR159" i="7"/>
  <c r="BR722" i="7"/>
  <c r="BR581" i="7"/>
  <c r="BO735" i="7"/>
  <c r="BO551" i="7"/>
  <c r="BO219" i="7"/>
  <c r="BO159" i="7"/>
  <c r="BL551" i="7"/>
  <c r="BL219" i="7"/>
  <c r="BL159" i="7"/>
  <c r="BF722" i="7"/>
  <c r="BF581" i="7"/>
  <c r="BF735" i="7"/>
  <c r="D7" i="20"/>
  <c r="BL735" i="7"/>
  <c r="BL681" i="7"/>
  <c r="BL581" i="7"/>
  <c r="BL722" i="7"/>
  <c r="BI735" i="7"/>
  <c r="BI722" i="7"/>
  <c r="BI681" i="7"/>
  <c r="AW681" i="7"/>
  <c r="AW735" i="7"/>
  <c r="BI551" i="7"/>
  <c r="BI219" i="7"/>
  <c r="BI159" i="7"/>
  <c r="D12" i="20"/>
  <c r="BF551" i="7"/>
  <c r="BC551" i="7"/>
  <c r="BC159" i="7"/>
  <c r="BC219" i="7"/>
  <c r="D41" i="20"/>
  <c r="AZ193" i="7"/>
  <c r="AZ219" i="7"/>
  <c r="AZ581" i="7"/>
  <c r="AZ735" i="7"/>
  <c r="AW551" i="7"/>
  <c r="AT722" i="7"/>
  <c r="CU581" i="7"/>
  <c r="AT735" i="7"/>
  <c r="AQ551" i="7"/>
  <c r="AQ735" i="7"/>
  <c r="J11" i="20"/>
  <c r="D11" i="20"/>
  <c r="AN159" i="7"/>
  <c r="AN219" i="7"/>
  <c r="AN193" i="7"/>
  <c r="CU506" i="7"/>
  <c r="AK551" i="7"/>
  <c r="AK159" i="7"/>
  <c r="AK219" i="7"/>
  <c r="AH735" i="7"/>
  <c r="AH722" i="7"/>
  <c r="AH303" i="1"/>
  <c r="Q6" i="20"/>
  <c r="J25" i="20"/>
  <c r="CU285" i="7"/>
  <c r="AE722" i="7"/>
  <c r="AE735" i="7"/>
  <c r="J219" i="7"/>
  <c r="J159" i="7"/>
  <c r="G159" i="7"/>
  <c r="G219" i="7"/>
  <c r="AE219" i="7"/>
  <c r="AE159" i="7"/>
  <c r="J26" i="20"/>
  <c r="G13" i="20"/>
  <c r="AB193" i="7"/>
  <c r="AB159" i="7"/>
  <c r="Q5" i="20"/>
  <c r="CU193" i="7"/>
  <c r="Y159" i="7"/>
  <c r="Y219" i="7"/>
  <c r="AL259" i="1"/>
  <c r="AP12" i="1"/>
  <c r="V193" i="7"/>
  <c r="V219" i="7"/>
  <c r="CV24" i="9"/>
  <c r="AL306" i="1"/>
  <c r="D36" i="20"/>
  <c r="D231" i="14"/>
  <c r="D232" i="14"/>
  <c r="I115" i="13"/>
  <c r="J114" i="13"/>
  <c r="D73" i="19"/>
  <c r="D37" i="20"/>
  <c r="D160" i="17"/>
  <c r="D161" i="17"/>
  <c r="S551" i="7"/>
  <c r="S193" i="7"/>
  <c r="S159" i="7"/>
  <c r="S219" i="7"/>
  <c r="P219" i="7"/>
  <c r="CU159" i="7"/>
  <c r="P193" i="7"/>
  <c r="E29" i="4"/>
  <c r="D38" i="20"/>
  <c r="P681" i="7"/>
  <c r="P581" i="7"/>
  <c r="P735" i="7"/>
  <c r="P722" i="7"/>
  <c r="AP11" i="1"/>
  <c r="AS11" i="1"/>
  <c r="CU220" i="7"/>
  <c r="F14" i="20"/>
  <c r="Q8" i="20"/>
  <c r="Q7" i="20"/>
  <c r="R7" i="20"/>
  <c r="K28" i="20"/>
  <c r="AS12" i="1"/>
  <c r="AR14" i="1"/>
  <c r="D235" i="14"/>
  <c r="D164" i="17"/>
  <c r="J24" i="20"/>
  <c r="D45" i="20"/>
  <c r="D14" i="20"/>
  <c r="J23" i="20"/>
  <c r="J27" i="20"/>
  <c r="L28" i="20"/>
</calcChain>
</file>

<file path=xl/sharedStrings.xml><?xml version="1.0" encoding="utf-8"?>
<sst xmlns="http://schemas.openxmlformats.org/spreadsheetml/2006/main" count="8035" uniqueCount="1292">
  <si>
    <t xml:space="preserve">Rekapitulasi Makan Pasien </t>
  </si>
  <si>
    <t>RS ANNISA Tangerang</t>
  </si>
  <si>
    <t/>
  </si>
  <si>
    <t xml:space="preserve">Ruang : Vip </t>
  </si>
  <si>
    <t>Waktu Makan</t>
  </si>
  <si>
    <t>Tanggal</t>
  </si>
  <si>
    <t>Total</t>
  </si>
  <si>
    <t>Harga</t>
  </si>
  <si>
    <t>Jumlah</t>
  </si>
  <si>
    <t>jumlah pasien</t>
  </si>
  <si>
    <t>jml pasien</t>
  </si>
  <si>
    <t>jmlh biaya makan pasien</t>
  </si>
  <si>
    <t>PU</t>
  </si>
  <si>
    <t>pu</t>
  </si>
  <si>
    <t>Pagi</t>
  </si>
  <si>
    <t>kelas 1</t>
  </si>
  <si>
    <t>Siang</t>
  </si>
  <si>
    <t>kelas 2</t>
  </si>
  <si>
    <t>Malam</t>
  </si>
  <si>
    <t>kelas 3</t>
  </si>
  <si>
    <t xml:space="preserve">Ruang : Kelas I </t>
  </si>
  <si>
    <t>harga perporsi</t>
  </si>
  <si>
    <t>Ruang : Vip PU3</t>
  </si>
  <si>
    <t>Ruang : Kelas I PU3</t>
  </si>
  <si>
    <t>Ruang : Kelas I RPU 4</t>
  </si>
  <si>
    <t xml:space="preserve">Ruang : Kelas II </t>
  </si>
  <si>
    <t xml:space="preserve">Ruang : Kelas III </t>
  </si>
  <si>
    <t>Ruang : Kelas I ICU</t>
  </si>
  <si>
    <t>Ruang : Kelas II ICU</t>
  </si>
  <si>
    <t>Ruang : Kelas III ICU</t>
  </si>
  <si>
    <t>Ruang : Kelas I RPA</t>
  </si>
  <si>
    <t>Ruang : Kelas II RPA</t>
  </si>
  <si>
    <t>Ruang : Kelas III RPA</t>
  </si>
  <si>
    <t>Ruang : Kelas I RPB</t>
  </si>
  <si>
    <t>Ruang : Kelas II RPB</t>
  </si>
  <si>
    <t>Ruang : Kelas III RPB</t>
  </si>
  <si>
    <t xml:space="preserve"> </t>
  </si>
  <si>
    <t>Ruang : KelasI RPU2</t>
  </si>
  <si>
    <t>Ruang : Kelas II RPU2</t>
  </si>
  <si>
    <t>Ruang Kelas III RPU2</t>
  </si>
  <si>
    <t>Ruang :Kelas VIP VK</t>
  </si>
  <si>
    <t>Ruang :Kelas I VK</t>
  </si>
  <si>
    <t>Ruang : Kelas II VK</t>
  </si>
  <si>
    <t>Ruang : Kelas III VK</t>
  </si>
  <si>
    <t>Ruang :  Kelas I IGD</t>
  </si>
  <si>
    <t>Ruang :   Kelas II IGD</t>
  </si>
  <si>
    <t>Ruang : Kelas III IGD</t>
  </si>
  <si>
    <t>Ruang : Kelas I Unit Stroke</t>
  </si>
  <si>
    <t>Ruang : Kelas II Unit Stroke</t>
  </si>
  <si>
    <t>Ruang : Kelas III Unit Stroke</t>
  </si>
  <si>
    <t>paket welcome drink</t>
  </si>
  <si>
    <t xml:space="preserve">sanqua 1500ml </t>
  </si>
  <si>
    <t xml:space="preserve">   </t>
  </si>
  <si>
    <t xml:space="preserve">sanqua 600ml </t>
  </si>
  <si>
    <t>220 cleo</t>
  </si>
  <si>
    <t>Rekap Susu Ultra Milk</t>
  </si>
  <si>
    <t>Nama Manag</t>
  </si>
  <si>
    <t>Perina</t>
  </si>
  <si>
    <t>VK</t>
  </si>
  <si>
    <t>OK</t>
  </si>
  <si>
    <t>ICU</t>
  </si>
  <si>
    <t>RPK</t>
  </si>
  <si>
    <t>RPA</t>
  </si>
  <si>
    <t>VIP</t>
  </si>
  <si>
    <t>RPU</t>
  </si>
  <si>
    <t>Supervisor</t>
  </si>
  <si>
    <t>DR. RUANGAN</t>
  </si>
  <si>
    <t>DR. UMUM</t>
  </si>
  <si>
    <t>RPB</t>
  </si>
  <si>
    <t>Radiologi</t>
  </si>
  <si>
    <t>UGD</t>
  </si>
  <si>
    <t>PENDAFTARAN</t>
  </si>
  <si>
    <t>AMBULANCE</t>
  </si>
  <si>
    <t>Kasir Rajal</t>
  </si>
  <si>
    <t>Farmasi</t>
  </si>
  <si>
    <t>LAB</t>
  </si>
  <si>
    <t>ESWL/ciarm</t>
  </si>
  <si>
    <t>maintenance</t>
  </si>
  <si>
    <t>total</t>
  </si>
  <si>
    <t>karyawan</t>
  </si>
  <si>
    <t>harga susu ultra</t>
  </si>
  <si>
    <t>PASIEN</t>
  </si>
  <si>
    <t>harga telur karywn</t>
  </si>
  <si>
    <t>air minum pasien</t>
  </si>
  <si>
    <t>welcome drink</t>
  </si>
  <si>
    <t>TELUR</t>
  </si>
  <si>
    <t>SUSU ULTRA MINI</t>
  </si>
  <si>
    <t>PLASTIK 1KG</t>
  </si>
  <si>
    <t>Rekap Makan dr edi</t>
  </si>
  <si>
    <t>jml</t>
  </si>
  <si>
    <t>Rekap Snack dr edi</t>
  </si>
  <si>
    <t>buah</t>
  </si>
  <si>
    <t>le mineral 330</t>
  </si>
  <si>
    <t>snack</t>
  </si>
  <si>
    <t>pocari</t>
  </si>
  <si>
    <t>buavita</t>
  </si>
  <si>
    <t>BEAR BRAND</t>
  </si>
  <si>
    <t>YAKULT</t>
  </si>
  <si>
    <t>PUDING'</t>
  </si>
  <si>
    <t>susu ultra mini</t>
  </si>
  <si>
    <t>tgl</t>
  </si>
  <si>
    <t>tamu</t>
  </si>
  <si>
    <t>roti</t>
  </si>
  <si>
    <t>cleo 240ml</t>
  </si>
  <si>
    <t>management</t>
  </si>
  <si>
    <t>jus</t>
  </si>
  <si>
    <t>Makan</t>
  </si>
  <si>
    <t>total semua</t>
  </si>
  <si>
    <t>total snack</t>
  </si>
  <si>
    <t>harga snack</t>
  </si>
  <si>
    <t>total makan</t>
  </si>
  <si>
    <t>realita</t>
  </si>
  <si>
    <t>total snack dan makan dalam 1bln</t>
  </si>
  <si>
    <t>ekspektasi</t>
  </si>
  <si>
    <t>.</t>
  </si>
  <si>
    <t>CATATAN MAKAN DAN MINUMAN DOKTER</t>
  </si>
  <si>
    <t>senin</t>
  </si>
  <si>
    <t>selasa</t>
  </si>
  <si>
    <t>rabu</t>
  </si>
  <si>
    <t>kamis</t>
  </si>
  <si>
    <t>jumat</t>
  </si>
  <si>
    <t>sabtu</t>
  </si>
  <si>
    <t>minggu</t>
  </si>
  <si>
    <t>tgl dan petugas</t>
  </si>
  <si>
    <t>Nama dokter</t>
  </si>
  <si>
    <t>telur</t>
  </si>
  <si>
    <t>le mineral 600</t>
  </si>
  <si>
    <t>kopi KA</t>
  </si>
  <si>
    <t>kopi 3 in 1</t>
  </si>
  <si>
    <t>the</t>
  </si>
  <si>
    <t>oxy</t>
  </si>
  <si>
    <t>gab roti, buah telur snack, pocari buah vita</t>
  </si>
  <si>
    <t>gudang</t>
  </si>
  <si>
    <t>Total semua</t>
  </si>
  <si>
    <t>harga jeruk yang dipakai</t>
  </si>
  <si>
    <t xml:space="preserve">total harga snack yang seharusnya </t>
  </si>
  <si>
    <t>total harga snack kenyataan</t>
  </si>
  <si>
    <t>efisiensi</t>
  </si>
  <si>
    <t/>
  </si>
  <si>
    <t>Harga yang di ajukan oleh marketing</t>
  </si>
  <si>
    <t>Toko Roti majestik</t>
  </si>
  <si>
    <t>skrining internal</t>
  </si>
  <si>
    <t>skrining external</t>
  </si>
  <si>
    <t>Roti @ 3500</t>
  </si>
  <si>
    <t>total seluruh</t>
  </si>
  <si>
    <t>dus @700 (per 1 box 70000)</t>
  </si>
  <si>
    <t>gelas cleo 220ml @ 458 (harga perdus 22000)</t>
  </si>
  <si>
    <t xml:space="preserve">total </t>
  </si>
  <si>
    <t>TOTAL</t>
  </si>
  <si>
    <t>Total Semua</t>
  </si>
  <si>
    <t xml:space="preserve"> budjet skrining seharusnya</t>
  </si>
  <si>
    <t>budgjet  skrining kenyataannya</t>
  </si>
  <si>
    <t>selisih</t>
  </si>
  <si>
    <t>total jmlh roti</t>
  </si>
  <si>
    <t>total dus dan air</t>
  </si>
  <si>
    <t>total roti dan dus air</t>
  </si>
  <si>
    <t xml:space="preserve">Harga </t>
  </si>
  <si>
    <t xml:space="preserve">snack box </t>
  </si>
  <si>
    <t>makan</t>
  </si>
  <si>
    <t xml:space="preserve">le mineral 330ml </t>
  </si>
  <si>
    <t xml:space="preserve">le mineral 600ml </t>
  </si>
  <si>
    <t>asal stuba</t>
  </si>
  <si>
    <t>snack @ 12000</t>
  </si>
  <si>
    <t xml:space="preserve"> le mineral 330ml @ 1541 (harga per dus 37000)</t>
  </si>
  <si>
    <t>Harga Standar @ 50.000</t>
  </si>
  <si>
    <t>makan @ 30,000</t>
  </si>
  <si>
    <t>Asal Stuba</t>
  </si>
  <si>
    <t>Jumlh makan</t>
  </si>
  <si>
    <t>le minera 330</t>
  </si>
  <si>
    <t>nama rumah makan</t>
  </si>
  <si>
    <t>harga per box</t>
  </si>
  <si>
    <t>total biaya makan</t>
  </si>
  <si>
    <t>snack annisa</t>
  </si>
  <si>
    <t>jumlh buah</t>
  </si>
  <si>
    <t>setiap item dikeluarkan 5</t>
  </si>
  <si>
    <t>tanggal / jam</t>
  </si>
  <si>
    <t>pagi 09,00</t>
  </si>
  <si>
    <t>sore 15,00</t>
  </si>
  <si>
    <t>kopi 3in 1</t>
  </si>
  <si>
    <t>kopi ka</t>
  </si>
  <si>
    <t>yang diinput adalah yang di makan</t>
  </si>
  <si>
    <t>pop mie</t>
  </si>
  <si>
    <t>ok malam</t>
  </si>
  <si>
    <t>total snack yang seharusnya</t>
  </si>
  <si>
    <t>total snack kenyataannya</t>
  </si>
  <si>
    <t>gula (kg)</t>
  </si>
  <si>
    <t>petugas</t>
  </si>
  <si>
    <t>pagi</t>
  </si>
  <si>
    <t>tempe goreng</t>
  </si>
  <si>
    <t>gula DM</t>
  </si>
  <si>
    <t>siang</t>
  </si>
  <si>
    <t>sore</t>
  </si>
  <si>
    <t>extra</t>
  </si>
  <si>
    <t>exstra</t>
  </si>
  <si>
    <t>tempe 1 papan 42 porsi harga 24rebu</t>
  </si>
  <si>
    <t>perpotong 571</t>
  </si>
  <si>
    <t>total makan seharusnya</t>
  </si>
  <si>
    <t>total makan kenyataan</t>
  </si>
  <si>
    <t>minyak 100</t>
  </si>
  <si>
    <t>total ekstra</t>
  </si>
  <si>
    <t>harga tempe 1000</t>
  </si>
  <si>
    <t>harga makan mengikuti kelas 2</t>
  </si>
  <si>
    <t>Kebutuhan Pasien (Supl Pak Urip)</t>
  </si>
  <si>
    <t>Nama B.M</t>
  </si>
  <si>
    <t>Satuan</t>
  </si>
  <si>
    <t>total harga</t>
  </si>
  <si>
    <t>harga</t>
  </si>
  <si>
    <t>awal</t>
  </si>
  <si>
    <t>datang</t>
  </si>
  <si>
    <t>Gol Ayam</t>
  </si>
  <si>
    <t>Ati Ayam</t>
  </si>
  <si>
    <t>pcs</t>
  </si>
  <si>
    <t>Ayam Negeri @8</t>
  </si>
  <si>
    <t>ekor</t>
  </si>
  <si>
    <t>Fillet Ayam</t>
  </si>
  <si>
    <t>kg</t>
  </si>
  <si>
    <t>fillet Ayam Giling</t>
  </si>
  <si>
    <t>Gol Daging</t>
  </si>
  <si>
    <t>Bakso sapi @50</t>
  </si>
  <si>
    <t>bh</t>
  </si>
  <si>
    <t>Daging Gandik</t>
  </si>
  <si>
    <t>Gandik Giling</t>
  </si>
  <si>
    <t>Daging Has Dalam</t>
  </si>
  <si>
    <t>Sosis ayam @15</t>
  </si>
  <si>
    <t>pak</t>
  </si>
  <si>
    <t>Gol Ikan</t>
  </si>
  <si>
    <t>Fillet Tenggiri</t>
  </si>
  <si>
    <t>Gol Telur</t>
  </si>
  <si>
    <t>Telur Ayam Negeri</t>
  </si>
  <si>
    <t>Telur Puyuh</t>
  </si>
  <si>
    <t>btr</t>
  </si>
  <si>
    <t>Gol Kacang2an</t>
  </si>
  <si>
    <t>Kacang Hijau</t>
  </si>
  <si>
    <t>Kacang Kedelai</t>
  </si>
  <si>
    <t>Kacang Polong Green Peas 1000gr</t>
  </si>
  <si>
    <t>Pack</t>
  </si>
  <si>
    <t>Kacang Tanah</t>
  </si>
  <si>
    <t>Tahu Bandung</t>
  </si>
  <si>
    <t>Tahu Coklat</t>
  </si>
  <si>
    <t>Tahu Cina</t>
  </si>
  <si>
    <t>Tempe</t>
  </si>
  <si>
    <t>ppn</t>
  </si>
  <si>
    <t>Gol Buah-Buahan</t>
  </si>
  <si>
    <t>Melon</t>
  </si>
  <si>
    <t>Pepaya</t>
  </si>
  <si>
    <t>Pisang ambon</t>
  </si>
  <si>
    <t>Pisang sunprise</t>
  </si>
  <si>
    <t>Semangka</t>
  </si>
  <si>
    <t>Gol Sayuran</t>
  </si>
  <si>
    <t>Bawang Bombay</t>
  </si>
  <si>
    <t>Bawang Merah Iris</t>
  </si>
  <si>
    <t>Bawang Daun</t>
  </si>
  <si>
    <t>Bawang Merah</t>
  </si>
  <si>
    <t>Bawang Putih</t>
  </si>
  <si>
    <t>Bayam</t>
  </si>
  <si>
    <t>ikat</t>
  </si>
  <si>
    <t>Bokcoy</t>
  </si>
  <si>
    <t>Buncis</t>
  </si>
  <si>
    <t>Cabe Merah Besar</t>
  </si>
  <si>
    <t>Cabe Hijau besar</t>
  </si>
  <si>
    <t>Cabe rawit merah</t>
  </si>
  <si>
    <t>Cabe rawit hijau</t>
  </si>
  <si>
    <t>Cabe merah keriting</t>
  </si>
  <si>
    <t>Daun Pisang</t>
  </si>
  <si>
    <t>Daun Jeruk</t>
  </si>
  <si>
    <t>bks</t>
  </si>
  <si>
    <t>Daun Pandan</t>
  </si>
  <si>
    <t>Daun Melinjo</t>
  </si>
  <si>
    <t>Jamur Kuping</t>
  </si>
  <si>
    <t>Jamur Kancing</t>
  </si>
  <si>
    <t>Jamur Tiram</t>
  </si>
  <si>
    <t>Jagung Manis</t>
  </si>
  <si>
    <t>Jagung Soleng</t>
  </si>
  <si>
    <t>Jeruk Nipis</t>
  </si>
  <si>
    <t>Kacang Panjang</t>
  </si>
  <si>
    <t>Kapri</t>
  </si>
  <si>
    <t>kemangi</t>
  </si>
  <si>
    <t>Kembang Kol</t>
  </si>
  <si>
    <t>Kentang</t>
  </si>
  <si>
    <t>Kol</t>
  </si>
  <si>
    <t>Labu Siam</t>
  </si>
  <si>
    <t>Oyong</t>
  </si>
  <si>
    <t>Petersally</t>
  </si>
  <si>
    <t>Ikat</t>
  </si>
  <si>
    <t>Sawi Putih</t>
  </si>
  <si>
    <t>Selada</t>
  </si>
  <si>
    <t>Tauge</t>
  </si>
  <si>
    <t>Terong Ungu</t>
  </si>
  <si>
    <t>Timun</t>
  </si>
  <si>
    <t>Tomat</t>
  </si>
  <si>
    <t>Wortel</t>
  </si>
  <si>
    <t>Gol Santan</t>
  </si>
  <si>
    <t>Kelapa Parut</t>
  </si>
  <si>
    <t>Santan Kara 200ml</t>
  </si>
  <si>
    <t>Gol BM Kering</t>
  </si>
  <si>
    <t>Bihun</t>
  </si>
  <si>
    <t>Cuka 150 ml (dixi)</t>
  </si>
  <si>
    <t>btl</t>
  </si>
  <si>
    <t>Kerupuk Udang</t>
  </si>
  <si>
    <t>Kulit Pangsit</t>
  </si>
  <si>
    <t>pack</t>
  </si>
  <si>
    <t>Kulit Tahu</t>
  </si>
  <si>
    <t xml:space="preserve">Kwetiau </t>
  </si>
  <si>
    <t>Makaroni</t>
  </si>
  <si>
    <t>Misoa</t>
  </si>
  <si>
    <t>Mie telur</t>
  </si>
  <si>
    <t>Roti Tawar</t>
  </si>
  <si>
    <t>Roti manis</t>
  </si>
  <si>
    <t>Aneka snek</t>
  </si>
  <si>
    <t>Soun</t>
  </si>
  <si>
    <t>Tepung Beras</t>
  </si>
  <si>
    <t>Tepung Maizena</t>
  </si>
  <si>
    <t>Tepung Sagu Tani</t>
  </si>
  <si>
    <t>Tepung Terigu</t>
  </si>
  <si>
    <t>Tepung Roti</t>
  </si>
  <si>
    <t>Gol Bumbu</t>
  </si>
  <si>
    <t>Asem Jawa</t>
  </si>
  <si>
    <t>Asem Kandis</t>
  </si>
  <si>
    <t>ons</t>
  </si>
  <si>
    <t>Biji Pala</t>
  </si>
  <si>
    <t>Bumbu Pekak</t>
  </si>
  <si>
    <t>Cabe Jawa</t>
  </si>
  <si>
    <t xml:space="preserve">Cengkeh </t>
  </si>
  <si>
    <t>Gula merah</t>
  </si>
  <si>
    <t>Kayu manis</t>
  </si>
  <si>
    <t>Kapulaga</t>
  </si>
  <si>
    <t>Jahe</t>
  </si>
  <si>
    <t xml:space="preserve">jinten </t>
  </si>
  <si>
    <t>Kemiri</t>
  </si>
  <si>
    <t>Kencur</t>
  </si>
  <si>
    <t>Ketumbar</t>
  </si>
  <si>
    <t>Kunyit</t>
  </si>
  <si>
    <t>Lada putih</t>
  </si>
  <si>
    <t>lada hitam</t>
  </si>
  <si>
    <t>Lengkuas</t>
  </si>
  <si>
    <t>Pewarna Makanan</t>
  </si>
  <si>
    <t>Salam</t>
  </si>
  <si>
    <t>Sereh</t>
  </si>
  <si>
    <t>Temu Kunci</t>
  </si>
  <si>
    <t>Terasi</t>
  </si>
  <si>
    <t>Wijen</t>
  </si>
  <si>
    <t>Serba-serbi</t>
  </si>
  <si>
    <t>Gelas Plastik 12 0z</t>
  </si>
  <si>
    <t>gelas disposible</t>
  </si>
  <si>
    <t>Kantong Plastik uk 1/4</t>
  </si>
  <si>
    <t>Plastik Klip uk kecil 5x3</t>
  </si>
  <si>
    <t>Sendok Plastik Besar @25</t>
  </si>
  <si>
    <t>Sendok Plastik Kecil</t>
  </si>
  <si>
    <t>lsn</t>
  </si>
  <si>
    <t>Tusuk sate</t>
  </si>
  <si>
    <t>Tissue makan besar</t>
  </si>
  <si>
    <t>bolu kukus</t>
  </si>
  <si>
    <t>garam dolphin</t>
  </si>
  <si>
    <t>royco</t>
  </si>
  <si>
    <t>Tissu makan napkin @2fly</t>
  </si>
  <si>
    <t>untuk KEPERLUAN rapat dan dokter</t>
  </si>
  <si>
    <t>Anggur</t>
  </si>
  <si>
    <t>Apel</t>
  </si>
  <si>
    <t>Alpukat</t>
  </si>
  <si>
    <t>Jeruk Medan</t>
  </si>
  <si>
    <t>Jeruk ponkam</t>
  </si>
  <si>
    <t>Pisang Tanduk</t>
  </si>
  <si>
    <t>Pisang Uli/kepok</t>
  </si>
  <si>
    <t>sisir</t>
  </si>
  <si>
    <t>kelengkeng</t>
  </si>
  <si>
    <t>jambu biji</t>
  </si>
  <si>
    <t>Beras Ketan Hitam</t>
  </si>
  <si>
    <t>ltr</t>
  </si>
  <si>
    <t>Lontong</t>
  </si>
  <si>
    <t>fla puding</t>
  </si>
  <si>
    <t>dus kue 12x12</t>
  </si>
  <si>
    <t>puding</t>
  </si>
  <si>
    <t>kopi hitam</t>
  </si>
  <si>
    <t>total bm</t>
  </si>
  <si>
    <t>paha ayam</t>
  </si>
  <si>
    <t>Kembang tahu</t>
  </si>
  <si>
    <t>Labu Siam Baby</t>
  </si>
  <si>
    <t>Mayonais</t>
  </si>
  <si>
    <t>Keju Kraft Cheddar</t>
  </si>
  <si>
    <t>beras merah</t>
  </si>
  <si>
    <t>keseluruhan</t>
  </si>
  <si>
    <t>ROTI Mayestik dokter</t>
  </si>
  <si>
    <t>abon keju</t>
  </si>
  <si>
    <t>abon sapi</t>
  </si>
  <si>
    <t>Burger</t>
  </si>
  <si>
    <t>blueberry</t>
  </si>
  <si>
    <t>bread roll</t>
  </si>
  <si>
    <t>butter 3 rasa</t>
  </si>
  <si>
    <t>butter meses</t>
  </si>
  <si>
    <t>butter polo</t>
  </si>
  <si>
    <t>cheese ayam</t>
  </si>
  <si>
    <t>Cheese cream</t>
  </si>
  <si>
    <t>Cheese sugar</t>
  </si>
  <si>
    <t>cokelat</t>
  </si>
  <si>
    <t>cokelat spesial</t>
  </si>
  <si>
    <t>cokelat spesial baru</t>
  </si>
  <si>
    <t>coklat keju baru</t>
  </si>
  <si>
    <t>daging asap</t>
  </si>
  <si>
    <t>daging sapi</t>
  </si>
  <si>
    <t>Denis boy</t>
  </si>
  <si>
    <t>Donat Keju</t>
  </si>
  <si>
    <t>Donat abon</t>
  </si>
  <si>
    <t>Donat meses coklat</t>
  </si>
  <si>
    <t>Donat meses warna</t>
  </si>
  <si>
    <t>Gunung cokelat</t>
  </si>
  <si>
    <t>Gunung keju</t>
  </si>
  <si>
    <t xml:space="preserve">Kacang Hitam </t>
  </si>
  <si>
    <t>kacang merah</t>
  </si>
  <si>
    <t>keju spesial</t>
  </si>
  <si>
    <t>keju biasa</t>
  </si>
  <si>
    <t>keju susu</t>
  </si>
  <si>
    <t>kelapa biasa</t>
  </si>
  <si>
    <t>kelapa coklat</t>
  </si>
  <si>
    <t>kismis spesial</t>
  </si>
  <si>
    <t>Longjhon abon</t>
  </si>
  <si>
    <t>Longjhon keju</t>
  </si>
  <si>
    <t>Longjhon coklat</t>
  </si>
  <si>
    <t xml:space="preserve">longjhon meses </t>
  </si>
  <si>
    <t>messes keju</t>
  </si>
  <si>
    <t>mexico cokelat (nescafe)</t>
  </si>
  <si>
    <t>nenas biasa</t>
  </si>
  <si>
    <t>pisang coklat</t>
  </si>
  <si>
    <t>pisang keju</t>
  </si>
  <si>
    <t>pizza</t>
  </si>
  <si>
    <t>roti skiipy</t>
  </si>
  <si>
    <t>roti tawar kecil</t>
  </si>
  <si>
    <t>sosis ayam (mozarella)</t>
  </si>
  <si>
    <t>sosis sapi</t>
  </si>
  <si>
    <t>Bolu kukus surabaya pandan</t>
  </si>
  <si>
    <t>srikaya bungkus</t>
  </si>
  <si>
    <t>srikaya spesial</t>
  </si>
  <si>
    <t>Nagasari</t>
  </si>
  <si>
    <t>Vanilla</t>
  </si>
  <si>
    <t>caramel</t>
  </si>
  <si>
    <t>Lapis legit</t>
  </si>
  <si>
    <t>KUE SUS</t>
  </si>
  <si>
    <t>bolu meses coklat</t>
  </si>
  <si>
    <t>risol ayam</t>
  </si>
  <si>
    <t>coklat keju kepang</t>
  </si>
  <si>
    <t>Durian biasa</t>
  </si>
  <si>
    <t>kelapa keju kismis</t>
  </si>
  <si>
    <t>Longjhon kacang</t>
  </si>
  <si>
    <t>muffin paket</t>
  </si>
  <si>
    <t>nenas spesial</t>
  </si>
  <si>
    <t>roti burger</t>
  </si>
  <si>
    <t>roti melon punch</t>
  </si>
  <si>
    <t>Kebutuhan Pasien (Supl Wahana)</t>
  </si>
  <si>
    <t>Daging Asap @ 225gr</t>
  </si>
  <si>
    <t>Daging Asap @450 gr</t>
  </si>
  <si>
    <t>Sosis ayam @12</t>
  </si>
  <si>
    <t>Pisang kepok</t>
  </si>
  <si>
    <t>Brokoli</t>
  </si>
  <si>
    <t>Daun salam</t>
  </si>
  <si>
    <t>ikt</t>
  </si>
  <si>
    <t>Pete</t>
  </si>
  <si>
    <t xml:space="preserve">Labu Siam </t>
  </si>
  <si>
    <t>Terung</t>
  </si>
  <si>
    <t>Ubi kuning</t>
  </si>
  <si>
    <t>Soun uk 1kg</t>
  </si>
  <si>
    <t>Soun uk 250gr</t>
  </si>
  <si>
    <t>Bumbu Dapur Lengkap</t>
  </si>
  <si>
    <t>Bumbu royco</t>
  </si>
  <si>
    <t>gram</t>
  </si>
  <si>
    <t>Garam dolpin</t>
  </si>
  <si>
    <t>Garam segitiga emas</t>
  </si>
  <si>
    <t>Gula Merah Tropicana</t>
  </si>
  <si>
    <t>kluwak</t>
  </si>
  <si>
    <t>Sitrun</t>
  </si>
  <si>
    <t>Bumbu Perendam (spicy @10)</t>
  </si>
  <si>
    <t>kelebet</t>
  </si>
  <si>
    <t xml:space="preserve">harga </t>
  </si>
  <si>
    <t>Ayam Negeri @12</t>
  </si>
  <si>
    <t>ptg</t>
  </si>
  <si>
    <t>Bakso sapi @25</t>
  </si>
  <si>
    <t>Sosis Sapi @6</t>
  </si>
  <si>
    <t>Sosis Sapi @15</t>
  </si>
  <si>
    <t>Ikan Tenggiri</t>
  </si>
  <si>
    <t>Pangsit Udang</t>
  </si>
  <si>
    <t>Ikan kembung</t>
  </si>
  <si>
    <t>Kangkung</t>
  </si>
  <si>
    <t>Blueband</t>
  </si>
  <si>
    <t>Sirup marjan</t>
  </si>
  <si>
    <t>Santan Kelapa</t>
  </si>
  <si>
    <t>Biji Selasih</t>
  </si>
  <si>
    <t>Tempat Box Kue</t>
  </si>
  <si>
    <t>kerokan kelapa</t>
  </si>
  <si>
    <t>Termos</t>
  </si>
  <si>
    <t>Wipper</t>
  </si>
  <si>
    <t>total keseluruhan</t>
  </si>
  <si>
    <t>ARI SNACK (Dokter)</t>
  </si>
  <si>
    <t>Arem-Arem Sayuran</t>
  </si>
  <si>
    <t>Kue Sus</t>
  </si>
  <si>
    <t>Pastel</t>
  </si>
  <si>
    <t>Pie Buah Besar</t>
  </si>
  <si>
    <t>Pie Buah mini</t>
  </si>
  <si>
    <t>Risol Mayonese</t>
  </si>
  <si>
    <t>Sosis Solo</t>
  </si>
  <si>
    <t>Tahu isi</t>
  </si>
  <si>
    <t>TOTAL KESELURUHAN</t>
  </si>
  <si>
    <t>Bapel</t>
  </si>
  <si>
    <t>Brownies (Aneka)</t>
  </si>
  <si>
    <t>Brownies (bh)</t>
  </si>
  <si>
    <t>Cente Manis</t>
  </si>
  <si>
    <t>Doko</t>
  </si>
  <si>
    <t>Kue Lumpur</t>
  </si>
  <si>
    <t>Kue Pisang</t>
  </si>
  <si>
    <t>Kroket kentang</t>
  </si>
  <si>
    <t>Lapis Legit Batik</t>
  </si>
  <si>
    <t>Lemper</t>
  </si>
  <si>
    <t>Lemper Bakar</t>
  </si>
  <si>
    <t>Lumpia</t>
  </si>
  <si>
    <t>Martabak</t>
  </si>
  <si>
    <t>Molen (Megasari)</t>
  </si>
  <si>
    <t>Pie coklat</t>
  </si>
  <si>
    <t>Putu Mawar</t>
  </si>
  <si>
    <t>Risol Sayuran</t>
  </si>
  <si>
    <t>Box</t>
  </si>
  <si>
    <t>ARI SNACK (Pasien)</t>
  </si>
  <si>
    <t>Bapel (px)</t>
  </si>
  <si>
    <t>Bakpau</t>
  </si>
  <si>
    <t>Bolu Keju</t>
  </si>
  <si>
    <t>Bolu Karamel (px)</t>
  </si>
  <si>
    <t>Bolu Kukus GM (aneka/Px)</t>
  </si>
  <si>
    <t>Bolu KUKUS</t>
  </si>
  <si>
    <t>Bolu Siffon Kecil (px)</t>
  </si>
  <si>
    <t>Lapis Surabaya (px)</t>
  </si>
  <si>
    <t>Martabak cokelat</t>
  </si>
  <si>
    <t>Molen (Indo Bakery)</t>
  </si>
  <si>
    <t>Pancake Cokelat</t>
  </si>
  <si>
    <t>Pie Buah Sedang</t>
  </si>
  <si>
    <t>pie cokelat</t>
  </si>
  <si>
    <t>pie susu</t>
  </si>
  <si>
    <t xml:space="preserve">Puding </t>
  </si>
  <si>
    <t>Roll Cake (px)</t>
  </si>
  <si>
    <t>Taloba (px)</t>
  </si>
  <si>
    <t>ARI SNACK (rapat PT)</t>
  </si>
  <si>
    <t>total keseluruhan SNACK</t>
  </si>
  <si>
    <t>GAS LPG 12kg  dan GALON amides</t>
  </si>
  <si>
    <t>Gas CNG 12 kg</t>
  </si>
  <si>
    <t>Gas LPG 12 kg</t>
  </si>
  <si>
    <t>Galon Amides</t>
  </si>
  <si>
    <t>GAS dan GALON VIKA</t>
  </si>
  <si>
    <t>CLEO 220 ml @48</t>
  </si>
  <si>
    <t>dus</t>
  </si>
  <si>
    <t>le mineral 330ml @24</t>
  </si>
  <si>
    <t>le mineral 600 ml</t>
  </si>
  <si>
    <t>sanqua 1500ml @12</t>
  </si>
  <si>
    <t>Galon</t>
  </si>
  <si>
    <t>gln</t>
  </si>
  <si>
    <t>Gas</t>
  </si>
  <si>
    <t>tbg</t>
  </si>
  <si>
    <t xml:space="preserve">      </t>
  </si>
  <si>
    <t>Telur Dolla</t>
  </si>
  <si>
    <t>Telur ayam</t>
  </si>
  <si>
    <t>Telur puyuh</t>
  </si>
  <si>
    <t>tahu</t>
  </si>
  <si>
    <t>KASIR (pak ikan cobia)</t>
  </si>
  <si>
    <t>cobia</t>
  </si>
  <si>
    <t>dori</t>
  </si>
  <si>
    <t>KASIR (pasien)</t>
  </si>
  <si>
    <t>KASIR (management)</t>
  </si>
  <si>
    <t>KASIR (PT)</t>
  </si>
  <si>
    <t>input pemakaian Pasien (Supl Pak Urip)</t>
  </si>
  <si>
    <t xml:space="preserve">Pemakaian </t>
  </si>
  <si>
    <t>Ati Ampela</t>
  </si>
  <si>
    <t>Bakso ikan @50</t>
  </si>
  <si>
    <t>Tulang Iga</t>
  </si>
  <si>
    <t>Cumi</t>
  </si>
  <si>
    <t>Ebi Kering</t>
  </si>
  <si>
    <t>Ikan Beku @ 1kg</t>
  </si>
  <si>
    <t>Ikan Beku @ 2kg</t>
  </si>
  <si>
    <t>Ikan Kakap</t>
  </si>
  <si>
    <t>Ikan Kembung</t>
  </si>
  <si>
    <t>Ikan Tuna @ 1/2kg</t>
  </si>
  <si>
    <t>Tahu Udang</t>
  </si>
  <si>
    <t>Teri Nasi</t>
  </si>
  <si>
    <t>Campuran kls 1</t>
  </si>
  <si>
    <t>Udang Beku @1/2kg</t>
  </si>
  <si>
    <t>Udang Segar</t>
  </si>
  <si>
    <t>Rebon</t>
  </si>
  <si>
    <t>Ikan Salem</t>
  </si>
  <si>
    <t>Telur Bebek Asin</t>
  </si>
  <si>
    <t>Kacang Merah</t>
  </si>
  <si>
    <t>Kacang Poling Vegetable mix 500gr</t>
  </si>
  <si>
    <t>Tahu Jambi</t>
  </si>
  <si>
    <t>Tahu Tofu</t>
  </si>
  <si>
    <t>Belimbing</t>
  </si>
  <si>
    <t>Blewah</t>
  </si>
  <si>
    <t>Buah naga</t>
  </si>
  <si>
    <t>Kelapa Muda</t>
  </si>
  <si>
    <t>Timun Suri</t>
  </si>
  <si>
    <t>Jeruk Jember</t>
  </si>
  <si>
    <t>Nanas</t>
  </si>
  <si>
    <t>Mangga</t>
  </si>
  <si>
    <t>Pear</t>
  </si>
  <si>
    <t>Pear XiangLi</t>
  </si>
  <si>
    <t>Kurma</t>
  </si>
  <si>
    <t>Stroberry</t>
  </si>
  <si>
    <t>kolang kaling</t>
  </si>
  <si>
    <t>Ubi merah / ungu</t>
  </si>
  <si>
    <t>jeruk nipis peras</t>
  </si>
  <si>
    <t>Bawang Putih Bubuk</t>
  </si>
  <si>
    <t>Jeruk Lemon</t>
  </si>
  <si>
    <t>Bunga Sedap Malam</t>
  </si>
  <si>
    <t>Katuk</t>
  </si>
  <si>
    <t>Labu Kuning</t>
  </si>
  <si>
    <t>Paprika</t>
  </si>
  <si>
    <t>sawi Hijau</t>
  </si>
  <si>
    <t>Agar-Agar</t>
  </si>
  <si>
    <t>nata decoco</t>
  </si>
  <si>
    <t>Susu Diabetasol</t>
  </si>
  <si>
    <t>cincau</t>
  </si>
  <si>
    <t>PACK</t>
  </si>
  <si>
    <t>Minyak goreng</t>
  </si>
  <si>
    <t>Gula Pasir</t>
  </si>
  <si>
    <t>the sariwangi</t>
  </si>
  <si>
    <t>renceng</t>
  </si>
  <si>
    <t>Kecap asin abc 135ml</t>
  </si>
  <si>
    <t>Kecap Manis Bangau 600 ml</t>
  </si>
  <si>
    <t>Kecap ikan 145ml</t>
  </si>
  <si>
    <t>Kentang Beku</t>
  </si>
  <si>
    <t>pacar cina</t>
  </si>
  <si>
    <t>sagu mutiara</t>
  </si>
  <si>
    <t>Sirup Mangga</t>
  </si>
  <si>
    <t>spageti</t>
  </si>
  <si>
    <t>hunkwe</t>
  </si>
  <si>
    <t>Tepung Sasa</t>
  </si>
  <si>
    <t>roti manis</t>
  </si>
  <si>
    <t>Kelebet</t>
  </si>
  <si>
    <t>Asahan Pisau</t>
  </si>
  <si>
    <t>Panci gagang</t>
  </si>
  <si>
    <t>Alat pengeruk cocktail</t>
  </si>
  <si>
    <t>Aqua 1500ml</t>
  </si>
  <si>
    <t>lemineral 330ml</t>
  </si>
  <si>
    <t>Baskom</t>
  </si>
  <si>
    <t>Box Kue 12x12</t>
  </si>
  <si>
    <t>Botol Saos / Kecap</t>
  </si>
  <si>
    <t>Lap Piring</t>
  </si>
  <si>
    <t>Hand glove</t>
  </si>
  <si>
    <t>sirup marjan</t>
  </si>
  <si>
    <t>Capitan Ikan</t>
  </si>
  <si>
    <t>cincau Hitam</t>
  </si>
  <si>
    <t>Centong nasi plastik</t>
  </si>
  <si>
    <t>Cendol</t>
  </si>
  <si>
    <t>Cuka Dixi 150 ml</t>
  </si>
  <si>
    <t>Cuka Dixi 600ml</t>
  </si>
  <si>
    <t>Cup Cake warna hitam</t>
  </si>
  <si>
    <t>roll</t>
  </si>
  <si>
    <t>Gayung plastik</t>
  </si>
  <si>
    <t>Es Batu</t>
  </si>
  <si>
    <t>balok</t>
  </si>
  <si>
    <t>Gelas kopi kertas</t>
  </si>
  <si>
    <t>Gelas Belimbing 250cc</t>
  </si>
  <si>
    <t>Jepitan Stainless</t>
  </si>
  <si>
    <t>Mayones 1 liter</t>
  </si>
  <si>
    <t>Bks</t>
  </si>
  <si>
    <t>Minyak Goreng 2 liter</t>
  </si>
  <si>
    <t>Indomie soto</t>
  </si>
  <si>
    <t>Karet Gelang</t>
  </si>
  <si>
    <t>Kain pel Gagang</t>
  </si>
  <si>
    <t>Kantong Plastik uk 1/2</t>
  </si>
  <si>
    <t>Kantong Kresek Kecil</t>
  </si>
  <si>
    <t>Kantong Kresek Besar</t>
  </si>
  <si>
    <t>Kanebo</t>
  </si>
  <si>
    <t>kertas nasi</t>
  </si>
  <si>
    <t>Kopi KA Susu @10</t>
  </si>
  <si>
    <t>Kuas</t>
  </si>
  <si>
    <t>parutan wortel</t>
  </si>
  <si>
    <t>Pasta pandan</t>
  </si>
  <si>
    <t>pemantik api</t>
  </si>
  <si>
    <t>plato makan</t>
  </si>
  <si>
    <t>Panci Gagang</t>
  </si>
  <si>
    <t>Pisau</t>
  </si>
  <si>
    <t>Piring Snack</t>
  </si>
  <si>
    <t>Plastik Klip uk kecil 4x6</t>
  </si>
  <si>
    <t>PlaSTIK KLIP U/SAMBAl kantin</t>
  </si>
  <si>
    <t>Plastik sampah 90x120</t>
  </si>
  <si>
    <t>Plastik Wayang uk 1/4</t>
  </si>
  <si>
    <t>Plastik Wayang uk 1/2</t>
  </si>
  <si>
    <t>Plastik Wayang uk 8x12</t>
  </si>
  <si>
    <t>Plastik Wayang uk 3 kg</t>
  </si>
  <si>
    <t>Plastik Wayang uk 5 kg</t>
  </si>
  <si>
    <t>Plastik Tahan Panas uk 1/4</t>
  </si>
  <si>
    <t>Plastik Tahan panas uk 1/2 kg</t>
  </si>
  <si>
    <t>Plastik Tahan panas uk 1kg</t>
  </si>
  <si>
    <t>Plastik uk 3 kg</t>
  </si>
  <si>
    <t>bento</t>
  </si>
  <si>
    <t>Sunlight</t>
  </si>
  <si>
    <t>Sarang Nasi</t>
  </si>
  <si>
    <t>Sendok Plastik Besar @100</t>
  </si>
  <si>
    <t>Sendok Puding</t>
  </si>
  <si>
    <t>Sendok the stainless</t>
  </si>
  <si>
    <t>Lsn</t>
  </si>
  <si>
    <t>Garpu Stainless</t>
  </si>
  <si>
    <t>Saringan Kawat</t>
  </si>
  <si>
    <t>Serokan stainless</t>
  </si>
  <si>
    <t>Serokan sampah</t>
  </si>
  <si>
    <t>Sikat Keset</t>
  </si>
  <si>
    <t>Spatula Karet</t>
  </si>
  <si>
    <t>Steoroform u/ Kantin @100</t>
  </si>
  <si>
    <t>Steorofom Mangkok</t>
  </si>
  <si>
    <t>Sapu Ijuk</t>
  </si>
  <si>
    <t>Tali rafia</t>
  </si>
  <si>
    <t>Tempat Nasi uk kecil</t>
  </si>
  <si>
    <t>Tusuk gigi</t>
  </si>
  <si>
    <t>Tempat Box Roti</t>
  </si>
  <si>
    <t>Teko air</t>
  </si>
  <si>
    <t>input MAKSI GIZI  (Supl Pak Urip)</t>
  </si>
  <si>
    <t>input pemakaian Pasien (Suplie Wahana)</t>
  </si>
  <si>
    <t>input MAKSI GIZI  (Supl Wahana)</t>
  </si>
  <si>
    <t xml:space="preserve"> (pasien)</t>
  </si>
  <si>
    <t xml:space="preserve"> (management)</t>
  </si>
  <si>
    <t>dr edi, dokter annisa jadi pembicara</t>
  </si>
  <si>
    <t xml:space="preserve"> (tamu)</t>
  </si>
  <si>
    <t>(rapat PT)</t>
  </si>
  <si>
    <t>makan bang fahmi, rapat pt</t>
  </si>
  <si>
    <t>Beras Pasien</t>
  </si>
  <si>
    <t>HARGA</t>
  </si>
  <si>
    <t>AWAL</t>
  </si>
  <si>
    <t>beras 50 kg</t>
  </si>
  <si>
    <t>PENGELUARAN</t>
  </si>
  <si>
    <t>supplier</t>
  </si>
  <si>
    <t>kasir</t>
  </si>
  <si>
    <t>koperasi</t>
  </si>
  <si>
    <t>gudang  BM</t>
  </si>
  <si>
    <t>Gudang non BM</t>
  </si>
  <si>
    <t>pembelanjaan BM</t>
  </si>
  <si>
    <t>pasien</t>
  </si>
  <si>
    <t>manag dan dokter</t>
  </si>
  <si>
    <t>Pasien urip</t>
  </si>
  <si>
    <t>gas lpg 12kg</t>
  </si>
  <si>
    <t>amides (ok) untuk pencucian alat paien</t>
  </si>
  <si>
    <t>manag</t>
  </si>
  <si>
    <t>pasien wahana</t>
  </si>
  <si>
    <t>cleo 220</t>
  </si>
  <si>
    <t>330 ml le mineral rapat/tamu</t>
  </si>
  <si>
    <t>Tamu</t>
  </si>
  <si>
    <t>extra fooding</t>
  </si>
  <si>
    <t>pasien muin</t>
  </si>
  <si>
    <t>sanqua 600ml</t>
  </si>
  <si>
    <t>600ml le mineral dokter)</t>
  </si>
  <si>
    <t>Rapat PT</t>
  </si>
  <si>
    <t>gas CNG</t>
  </si>
  <si>
    <t>sanqua 1500 ml</t>
  </si>
  <si>
    <t>galon (karyawan)</t>
  </si>
  <si>
    <t>Beras</t>
  </si>
  <si>
    <t>ini yang diiput di lap bulanan</t>
  </si>
  <si>
    <t>stuba muin</t>
  </si>
  <si>
    <t>kasir manag</t>
  </si>
  <si>
    <t>total koperasi</t>
  </si>
  <si>
    <t>manag dan dokter muin</t>
  </si>
  <si>
    <t>kasir PT</t>
  </si>
  <si>
    <t>manag dan dokter urip</t>
  </si>
  <si>
    <t>dokter mjs</t>
  </si>
  <si>
    <t>Skrining MJS</t>
  </si>
  <si>
    <t>total supplier</t>
  </si>
  <si>
    <t>total kasir</t>
  </si>
  <si>
    <t>telur karyawan</t>
  </si>
  <si>
    <t>total pengeluaran pasien</t>
  </si>
  <si>
    <t>PORSI YANG DILAYANI</t>
  </si>
  <si>
    <t>total pengeluaran management</t>
  </si>
  <si>
    <t>Pasien VIP</t>
  </si>
  <si>
    <t>total pengeluaran karyawan</t>
  </si>
  <si>
    <t>Pasien Kelas 1</t>
  </si>
  <si>
    <t>total kebutuhan air pasien</t>
  </si>
  <si>
    <t>Pasien Kelas 2</t>
  </si>
  <si>
    <t>total semua pengeluaran</t>
  </si>
  <si>
    <t>Pasien kelas 3</t>
  </si>
  <si>
    <t>Paket Welcome Drink</t>
  </si>
  <si>
    <t>Sanqua 1500ml</t>
  </si>
  <si>
    <t>Sanqua 600ml</t>
  </si>
  <si>
    <t>Cleo 220ml</t>
  </si>
  <si>
    <t>dr. edi</t>
  </si>
  <si>
    <t>snack tamu yang datang ke annisa</t>
  </si>
  <si>
    <t>snack dokter yang praktek pagi</t>
  </si>
  <si>
    <t>snack dokter yang praktek siang</t>
  </si>
  <si>
    <t>Skrining</t>
  </si>
  <si>
    <t>stuba</t>
  </si>
  <si>
    <t>minum PT</t>
  </si>
  <si>
    <t>OK makan</t>
  </si>
  <si>
    <t>OK snack</t>
  </si>
  <si>
    <t>OK malam</t>
  </si>
  <si>
    <t>air minum</t>
  </si>
  <si>
    <t>Susu Karyawan</t>
  </si>
  <si>
    <t>Telur Niki Ndog</t>
  </si>
  <si>
    <t>lemper</t>
  </si>
  <si>
    <t>yakult</t>
  </si>
  <si>
    <t>Bolu Ketan Hitam</t>
  </si>
  <si>
    <t>Pie Coklat</t>
  </si>
  <si>
    <t>Lapis Surabaya</t>
  </si>
  <si>
    <t>Plastik Klip</t>
  </si>
  <si>
    <t>Dus Kue</t>
  </si>
  <si>
    <t>Kopi 3 in 1</t>
  </si>
  <si>
    <t>Tahu</t>
  </si>
  <si>
    <t>Bumbu Tomyam</t>
  </si>
  <si>
    <t>Puding</t>
  </si>
  <si>
    <t>Klebet</t>
  </si>
  <si>
    <t>Kembang Tahu</t>
  </si>
  <si>
    <t>Daun kucai</t>
  </si>
  <si>
    <t>gelas plastik</t>
  </si>
  <si>
    <t>sendok plastik</t>
  </si>
  <si>
    <t>Kacang merah</t>
  </si>
  <si>
    <t>Bakso Ikan</t>
  </si>
  <si>
    <t>Air kelapa</t>
  </si>
  <si>
    <t>Martabak coklat</t>
  </si>
  <si>
    <t>kue sus</t>
  </si>
  <si>
    <t>risol sayur</t>
  </si>
  <si>
    <t>box</t>
  </si>
  <si>
    <t>MAULANA,RISA,BEKTI,RIDWAN</t>
  </si>
  <si>
    <t>Minyak Goreng</t>
  </si>
  <si>
    <t>Bolu sifon</t>
  </si>
  <si>
    <t>sunlight</t>
  </si>
  <si>
    <t xml:space="preserve">BumbuTomyam </t>
  </si>
  <si>
    <t>`</t>
  </si>
  <si>
    <t>Tomyam</t>
  </si>
  <si>
    <t>kue basah</t>
  </si>
  <si>
    <t>maulana,risa,yurlis,ridwan</t>
  </si>
  <si>
    <t>bolu pisang</t>
  </si>
  <si>
    <t>Roll cake</t>
  </si>
  <si>
    <t>Kue Pepe</t>
  </si>
  <si>
    <t>Bolu Kukus</t>
  </si>
  <si>
    <t>Tahu Isi</t>
  </si>
  <si>
    <t>Salak</t>
  </si>
  <si>
    <t>IKAT</t>
  </si>
  <si>
    <t>risa.titik.yurlis.bekti</t>
  </si>
  <si>
    <t>Mayonaise</t>
  </si>
  <si>
    <t xml:space="preserve">kc merah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</si>
  <si>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</si>
  <si>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GALON CLEO</t>
  </si>
  <si>
    <t>Kucai</t>
  </si>
  <si>
    <t>Bolu Marmer</t>
  </si>
  <si>
    <t>gudang dokter pagi</t>
  </si>
  <si>
    <t xml:space="preserve">gudang dokter siang </t>
  </si>
  <si>
    <t>Kebutuhan TAKJIL  (Supl Pak Urip)</t>
  </si>
  <si>
    <t>DAPOER LALA</t>
  </si>
  <si>
    <t>ARI SNACK (Semua Tamu)</t>
  </si>
  <si>
    <t>SUPLIER YULIA</t>
  </si>
  <si>
    <t>ES BATU KRISTAL</t>
  </si>
  <si>
    <t>tutup gelas</t>
  </si>
  <si>
    <t xml:space="preserve">Brownies </t>
  </si>
  <si>
    <t>1,9,26</t>
  </si>
  <si>
    <t>bekti, fahrul, bayu, ismi</t>
  </si>
  <si>
    <t>dr ari m</t>
  </si>
  <si>
    <t>dr amin</t>
  </si>
  <si>
    <t>dr denok</t>
  </si>
  <si>
    <t>dr yasminda</t>
  </si>
  <si>
    <t>dr alvin</t>
  </si>
  <si>
    <t>dr ane</t>
  </si>
  <si>
    <t>dr minan</t>
  </si>
  <si>
    <t>dr apuldina</t>
  </si>
  <si>
    <t>dr agusnidar</t>
  </si>
  <si>
    <t>dr brilian</t>
  </si>
  <si>
    <t>dr saiful</t>
  </si>
  <si>
    <t>dr usep</t>
  </si>
  <si>
    <t>dr retno</t>
  </si>
  <si>
    <t>dr yeni</t>
  </si>
  <si>
    <t>dr sila</t>
  </si>
  <si>
    <t>dr redho</t>
  </si>
  <si>
    <t>dr feriyanto</t>
  </si>
  <si>
    <t>dr rizaldi</t>
  </si>
  <si>
    <t>dr amar</t>
  </si>
  <si>
    <t>dr putri</t>
  </si>
  <si>
    <t>dr pandu</t>
  </si>
  <si>
    <t>dr tin tin</t>
  </si>
  <si>
    <t>dr andi</t>
  </si>
  <si>
    <t>dr maya</t>
  </si>
  <si>
    <t>dr lola</t>
  </si>
  <si>
    <t>dr erika</t>
  </si>
  <si>
    <t>dr yely</t>
  </si>
  <si>
    <t>dr irawati</t>
  </si>
  <si>
    <t>dr ari a</t>
  </si>
  <si>
    <t>dr ilhandi</t>
  </si>
  <si>
    <t>dr ike</t>
  </si>
  <si>
    <t>dr arif</t>
  </si>
  <si>
    <t>dr marina</t>
  </si>
  <si>
    <t>dr umum pagi</t>
  </si>
  <si>
    <t>dr ruangan pagi</t>
  </si>
  <si>
    <t>LOUNGE DKR</t>
  </si>
  <si>
    <t>dr viny</t>
  </si>
  <si>
    <t>dr.anggita</t>
  </si>
  <si>
    <t>dr.chintya</t>
  </si>
  <si>
    <t>dr.visto</t>
  </si>
  <si>
    <t>dr.afif</t>
  </si>
  <si>
    <t>rahma</t>
  </si>
  <si>
    <t>dr martha</t>
  </si>
  <si>
    <t>dr haris</t>
  </si>
  <si>
    <t>dr margareta</t>
  </si>
  <si>
    <t>dr m fauzi</t>
  </si>
  <si>
    <t>dr yenny</t>
  </si>
  <si>
    <t>dr lisa</t>
  </si>
  <si>
    <t>dr rezky</t>
  </si>
  <si>
    <t>dr wicaksono</t>
  </si>
  <si>
    <t>dr ruangan siang</t>
  </si>
  <si>
    <t>dr umum siang</t>
  </si>
  <si>
    <t>dr.arfianti</t>
  </si>
  <si>
    <t>dr rungan malem</t>
  </si>
  <si>
    <t>dr umum malem</t>
  </si>
  <si>
    <t>1,9,2026</t>
  </si>
  <si>
    <t>dr. ari mulyani</t>
  </si>
  <si>
    <t>dr. denok</t>
  </si>
  <si>
    <t xml:space="preserve">dr. reza akbar. </t>
  </si>
  <si>
    <t>dr. yasminda</t>
  </si>
  <si>
    <t>dr. aseane</t>
  </si>
  <si>
    <t>dr. riko</t>
  </si>
  <si>
    <t>dr. annastasia</t>
  </si>
  <si>
    <t>dr. yenny</t>
  </si>
  <si>
    <t>dr. sila</t>
  </si>
  <si>
    <t>dr. vini</t>
  </si>
  <si>
    <t>dr. estu</t>
  </si>
  <si>
    <t>dr. helda</t>
  </si>
  <si>
    <t>dr. melfa</t>
  </si>
  <si>
    <t>dr. venasius</t>
  </si>
  <si>
    <t>dr. herman s</t>
  </si>
  <si>
    <t>dr. lola</t>
  </si>
  <si>
    <t>dr. pinsky</t>
  </si>
  <si>
    <t>dr. hamidah</t>
  </si>
  <si>
    <t>dr. susi</t>
  </si>
  <si>
    <t>dr. irawati</t>
  </si>
  <si>
    <t>dr. arie asnafi</t>
  </si>
  <si>
    <t>louge dokter</t>
  </si>
  <si>
    <t xml:space="preserve">dr ike </t>
  </si>
  <si>
    <t>dr.ruangan siang</t>
  </si>
  <si>
    <t>dr.umum siang</t>
  </si>
  <si>
    <t>dr.phima</t>
  </si>
  <si>
    <t>dr.arif</t>
  </si>
  <si>
    <t>dr. amin husni</t>
  </si>
  <si>
    <t>dr. arif budiman</t>
  </si>
  <si>
    <t>dr. Michael</t>
  </si>
  <si>
    <t>dr. wisuda</t>
  </si>
  <si>
    <t xml:space="preserve">dr. ledia </t>
  </si>
  <si>
    <t>dr. agusnidar</t>
  </si>
  <si>
    <t>dr. edwin</t>
  </si>
  <si>
    <t>dr. ismail</t>
  </si>
  <si>
    <t>dr. rita</t>
  </si>
  <si>
    <t>dr. sitti andi</t>
  </si>
  <si>
    <t>dr. jans</t>
  </si>
  <si>
    <t>dr. feliana</t>
  </si>
  <si>
    <t>dr. Harris</t>
  </si>
  <si>
    <t>dr. martha</t>
  </si>
  <si>
    <t>dr. isnada</t>
  </si>
  <si>
    <t>dr. rezaldi</t>
  </si>
  <si>
    <t xml:space="preserve">dr. astri </t>
  </si>
  <si>
    <t>dr. fauzi</t>
  </si>
  <si>
    <t>dr. Pras</t>
  </si>
  <si>
    <t>dr. maya</t>
  </si>
  <si>
    <t>dr. ilham</t>
  </si>
  <si>
    <t>dr. hafifah</t>
  </si>
  <si>
    <t>dr. ilhandi</t>
  </si>
  <si>
    <t>dr.umum malam</t>
  </si>
  <si>
    <t>dr.ruangan malam</t>
  </si>
  <si>
    <t>Bento</t>
  </si>
  <si>
    <t>FILLET AYAM</t>
  </si>
  <si>
    <t>FILLET AYAM GILING</t>
  </si>
  <si>
    <t>AYAM EKOR</t>
  </si>
  <si>
    <t>ONGKIR</t>
  </si>
  <si>
    <t>Tahu bakso</t>
  </si>
  <si>
    <t>Putu ayu</t>
  </si>
  <si>
    <t>Red Velvet</t>
  </si>
  <si>
    <t>Topan tahu</t>
  </si>
  <si>
    <t>Dadar gulung</t>
  </si>
  <si>
    <t>Sanqua 550 ml</t>
  </si>
  <si>
    <t>titk</t>
  </si>
  <si>
    <t>bu amelia</t>
  </si>
  <si>
    <t>dr hamidah</t>
  </si>
  <si>
    <t xml:space="preserve">Bakwan udang </t>
  </si>
  <si>
    <t>Angku</t>
  </si>
  <si>
    <t>yoghurt</t>
  </si>
  <si>
    <t>05.09.2026</t>
  </si>
  <si>
    <t xml:space="preserve">BU YUNIA </t>
  </si>
  <si>
    <t>Talam</t>
  </si>
  <si>
    <t>tiramissu</t>
  </si>
  <si>
    <t>suplie yulia</t>
  </si>
  <si>
    <t xml:space="preserve">fillet ayam </t>
  </si>
  <si>
    <t xml:space="preserve">fillet ayam gilling </t>
  </si>
  <si>
    <t xml:space="preserve">ayam </t>
  </si>
  <si>
    <t>05,09,2026</t>
  </si>
  <si>
    <t>elina</t>
  </si>
  <si>
    <t>dr asseane</t>
  </si>
  <si>
    <t>dr minanul</t>
  </si>
  <si>
    <t>dr apul dina</t>
  </si>
  <si>
    <t>dr vini</t>
  </si>
  <si>
    <t>dr ade</t>
  </si>
  <si>
    <t>dr dwiyana</t>
  </si>
  <si>
    <t>dr nabila</t>
  </si>
  <si>
    <t>dr estu</t>
  </si>
  <si>
    <t xml:space="preserve">dr isnada </t>
  </si>
  <si>
    <t>dr ari</t>
  </si>
  <si>
    <t>dr karinca</t>
  </si>
  <si>
    <t>dr amarullah</t>
  </si>
  <si>
    <t>dr herman suryatama</t>
  </si>
  <si>
    <t>dr susi</t>
  </si>
  <si>
    <t>dr yelly</t>
  </si>
  <si>
    <t xml:space="preserve"> dr melfa</t>
  </si>
  <si>
    <t>dr arie asnafi</t>
  </si>
  <si>
    <t>dr edi budi</t>
  </si>
  <si>
    <t>dr.wicaksono</t>
  </si>
  <si>
    <t>dr pinksy</t>
  </si>
  <si>
    <t>dr michael</t>
  </si>
  <si>
    <t>lounge dokter</t>
  </si>
  <si>
    <t>dr.lisa</t>
  </si>
  <si>
    <t>dr.anggraeni</t>
  </si>
  <si>
    <t>dr.isnada</t>
  </si>
  <si>
    <t>dr.martha</t>
  </si>
  <si>
    <t>dr.puti</t>
  </si>
  <si>
    <t>dr.a.khalif</t>
  </si>
  <si>
    <t>dr.venansius</t>
  </si>
  <si>
    <t>dr.andy</t>
  </si>
  <si>
    <t>dr.hamidah</t>
  </si>
  <si>
    <t>dr.rahmawati</t>
  </si>
  <si>
    <t>dr khalif</t>
  </si>
  <si>
    <t>dr fauzi</t>
  </si>
  <si>
    <t>dr apul</t>
  </si>
  <si>
    <t>04.09.2026</t>
  </si>
  <si>
    <t>marketing</t>
  </si>
  <si>
    <t>dr nienie</t>
  </si>
  <si>
    <t>02.09.2026</t>
  </si>
  <si>
    <t>6,9,26</t>
  </si>
  <si>
    <t>Bolu pandan</t>
  </si>
  <si>
    <t>Daun Kucai</t>
  </si>
  <si>
    <t>drg rosalina</t>
  </si>
  <si>
    <t xml:space="preserve">dr. Farida </t>
  </si>
  <si>
    <t>dr. Pinsky</t>
  </si>
  <si>
    <t xml:space="preserve">dr. Hafifah </t>
  </si>
  <si>
    <t>dr. Rezky</t>
  </si>
  <si>
    <t>drg. Redho</t>
  </si>
  <si>
    <t xml:space="preserve">drg. Yanti </t>
  </si>
  <si>
    <t>dr afrianti</t>
  </si>
  <si>
    <t>dr wisuda</t>
  </si>
  <si>
    <t>dr.ade widyastuti</t>
  </si>
  <si>
    <t>dr.rahma</t>
  </si>
  <si>
    <t>dr tri</t>
  </si>
  <si>
    <t>dr.umum pagi</t>
  </si>
  <si>
    <t>titik</t>
  </si>
  <si>
    <t>dr umum malam</t>
  </si>
  <si>
    <t>dr ruangan malam</t>
  </si>
  <si>
    <t>Lapis coklat pandan</t>
  </si>
  <si>
    <t>Risol rogut</t>
  </si>
  <si>
    <t>Lapis pepe</t>
  </si>
  <si>
    <t>8,9,26</t>
  </si>
  <si>
    <t>nasi kuning dr anita</t>
  </si>
  <si>
    <t>7,9,26</t>
  </si>
  <si>
    <t>mcu haji</t>
  </si>
  <si>
    <t>dr feny</t>
  </si>
  <si>
    <t>tamu bunse</t>
  </si>
  <si>
    <t>9,9,26</t>
  </si>
  <si>
    <t>Puding lapis</t>
  </si>
  <si>
    <t>9.9.26</t>
  </si>
  <si>
    <t>8.9.26</t>
  </si>
  <si>
    <t>dr.ari mulyni</t>
  </si>
  <si>
    <t>dr.alvin</t>
  </si>
  <si>
    <t>dr.yasminda</t>
  </si>
  <si>
    <t>dr.aseanne</t>
  </si>
  <si>
    <t>dr.minanul</t>
  </si>
  <si>
    <t>dr.apuldina</t>
  </si>
  <si>
    <t>dr.rosalina</t>
  </si>
  <si>
    <t>dr.a.ismail</t>
  </si>
  <si>
    <t>dr.anastasia</t>
  </si>
  <si>
    <t>dr.retno</t>
  </si>
  <si>
    <t>dr.vini</t>
  </si>
  <si>
    <t>dr.estu</t>
  </si>
  <si>
    <t>dr.ferianto</t>
  </si>
  <si>
    <t>dr.karinca</t>
  </si>
  <si>
    <t>dr.farida</t>
  </si>
  <si>
    <t>drsaiful</t>
  </si>
  <si>
    <t>dr.usep</t>
  </si>
  <si>
    <t>dr.dwiyana</t>
  </si>
  <si>
    <t>dr.lola</t>
  </si>
  <si>
    <t>dr.tintin</t>
  </si>
  <si>
    <t>dr.andy n</t>
  </si>
  <si>
    <t>dr,.erika</t>
  </si>
  <si>
    <t>dr,susi</t>
  </si>
  <si>
    <t>dr.melfa</t>
  </si>
  <si>
    <t>dr.irawati</t>
  </si>
  <si>
    <t>dr.ilhandi</t>
  </si>
  <si>
    <t>dr.amar</t>
  </si>
  <si>
    <t>03.09.26</t>
  </si>
  <si>
    <t>dr pinski</t>
  </si>
  <si>
    <t>dr hafifah</t>
  </si>
  <si>
    <t>dr a. ismail</t>
  </si>
  <si>
    <t>dr melfa</t>
  </si>
  <si>
    <t>dr yenni</t>
  </si>
  <si>
    <t>dr nila</t>
  </si>
  <si>
    <t>dr arfianti</t>
  </si>
  <si>
    <t>dr anggreani</t>
  </si>
  <si>
    <t>dr harris</t>
  </si>
  <si>
    <t>dr yanti</t>
  </si>
  <si>
    <t>dr puti</t>
  </si>
  <si>
    <t>dr ida farida</t>
  </si>
  <si>
    <t>dr amin husni</t>
  </si>
  <si>
    <t>dr ari mulyani</t>
  </si>
  <si>
    <t xml:space="preserve">dr arif budiman </t>
  </si>
  <si>
    <t>dr saka</t>
  </si>
  <si>
    <t>dr feliana</t>
  </si>
  <si>
    <t>dr pinsky</t>
  </si>
  <si>
    <t>dr ilham</t>
  </si>
  <si>
    <t>dr rina</t>
  </si>
  <si>
    <t>dr.marina</t>
  </si>
  <si>
    <t>dr.anita</t>
  </si>
  <si>
    <t>7.9.26</t>
  </si>
  <si>
    <t>07.09.26</t>
  </si>
  <si>
    <t>dr reza</t>
  </si>
  <si>
    <t>dr riko</t>
  </si>
  <si>
    <t>dr chintya</t>
  </si>
  <si>
    <t>dr anggita</t>
  </si>
  <si>
    <t>dr helda</t>
  </si>
  <si>
    <t>dr farida</t>
  </si>
  <si>
    <t xml:space="preserve">dr saiful </t>
  </si>
  <si>
    <t>dr tintin</t>
  </si>
  <si>
    <t xml:space="preserve">dr arie asnafi </t>
  </si>
  <si>
    <t>dr venasius</t>
  </si>
  <si>
    <t>dr ismail</t>
  </si>
  <si>
    <t>dr herman s</t>
  </si>
  <si>
    <t>dr.reihan</t>
  </si>
  <si>
    <t>07.09.2026</t>
  </si>
  <si>
    <t>pt</t>
  </si>
  <si>
    <t>aula 4a</t>
  </si>
  <si>
    <t>aula 4b</t>
  </si>
  <si>
    <t>lista</t>
  </si>
  <si>
    <t>7.09.26</t>
  </si>
  <si>
    <t>mangga</t>
  </si>
  <si>
    <t xml:space="preserve">Lontong ayam </t>
  </si>
  <si>
    <t>10,9,26</t>
  </si>
  <si>
    <t>10,09,2026</t>
  </si>
  <si>
    <t>09,09,2026</t>
  </si>
  <si>
    <t>10,9,2026</t>
  </si>
  <si>
    <t>2,9,2026</t>
  </si>
  <si>
    <t>9,9,2026</t>
  </si>
  <si>
    <t>02,9,2026</t>
  </si>
  <si>
    <t>02,09,2026</t>
  </si>
  <si>
    <t>10.09.2026</t>
  </si>
  <si>
    <t>Brownies</t>
  </si>
  <si>
    <t>11.9.26</t>
  </si>
  <si>
    <t>snack haji</t>
  </si>
  <si>
    <t>3.9.26</t>
  </si>
  <si>
    <t>14 ktrk</t>
  </si>
  <si>
    <t>bekti yurlis titik ridwan</t>
  </si>
  <si>
    <t>aneka snack</t>
  </si>
  <si>
    <t>12.09.26</t>
  </si>
  <si>
    <t>12,9,26</t>
  </si>
  <si>
    <t>pembicara dr amar aula1</t>
  </si>
  <si>
    <t>dr astri</t>
  </si>
  <si>
    <t>ibu siska</t>
  </si>
  <si>
    <t>13.09.26</t>
  </si>
  <si>
    <t>13,09,26</t>
  </si>
  <si>
    <t>09.09.2026</t>
  </si>
  <si>
    <t>07,09,26</t>
  </si>
  <si>
    <t>2,9,26</t>
  </si>
  <si>
    <t>4,9,26</t>
  </si>
  <si>
    <t>Bumbu tomyum</t>
  </si>
  <si>
    <t>air kelapa</t>
  </si>
  <si>
    <t>bb tomyum</t>
  </si>
  <si>
    <t>Bunga pekak</t>
  </si>
  <si>
    <t>14.09.26</t>
  </si>
  <si>
    <t>14,09,26</t>
  </si>
  <si>
    <t>rapat dr.fenny aula4a</t>
  </si>
  <si>
    <t>ubi kuning</t>
  </si>
  <si>
    <t>15,9,26</t>
  </si>
  <si>
    <t>14,9,26</t>
  </si>
  <si>
    <t>Bolu tiramisu</t>
  </si>
  <si>
    <t>dr isnada</t>
  </si>
  <si>
    <t>dr saeful</t>
  </si>
  <si>
    <t>dr arie</t>
  </si>
  <si>
    <t>dr vina</t>
  </si>
  <si>
    <t>dr ryant</t>
  </si>
  <si>
    <t xml:space="preserve">dr ari mulyani </t>
  </si>
  <si>
    <t xml:space="preserve">dr amin </t>
  </si>
  <si>
    <t xml:space="preserve">dr susi </t>
  </si>
  <si>
    <t>dr aseane</t>
  </si>
  <si>
    <t>dr maechel</t>
  </si>
  <si>
    <t xml:space="preserve">dr amar </t>
  </si>
  <si>
    <t>dr visto</t>
  </si>
  <si>
    <t xml:space="preserve">dr ruangan </t>
  </si>
  <si>
    <t xml:space="preserve">dr umum </t>
  </si>
  <si>
    <t>4,09,26</t>
  </si>
  <si>
    <t>ridwan</t>
  </si>
  <si>
    <t>11,9,26</t>
  </si>
  <si>
    <t xml:space="preserve">yurlis </t>
  </si>
  <si>
    <t xml:space="preserve">dr ledia </t>
  </si>
  <si>
    <t>dr rosalina</t>
  </si>
  <si>
    <t>dr edwin</t>
  </si>
  <si>
    <t>dr sitti andi</t>
  </si>
  <si>
    <t>dr andrian</t>
  </si>
  <si>
    <t>dr venansius</t>
  </si>
  <si>
    <t>dr edi</t>
  </si>
  <si>
    <t>dokter umum</t>
  </si>
  <si>
    <t>dokter jaga</t>
  </si>
  <si>
    <t xml:space="preserve">ridwan </t>
  </si>
  <si>
    <t>Bolu Pandan</t>
  </si>
  <si>
    <t>16,9,26</t>
  </si>
  <si>
    <t>16,05,2026</t>
  </si>
  <si>
    <t>16,09,2026</t>
  </si>
  <si>
    <t>17,09,26</t>
  </si>
  <si>
    <t>rapat dokter umum</t>
  </si>
  <si>
    <t>17,9,26</t>
  </si>
  <si>
    <t>17,09,2026</t>
  </si>
  <si>
    <t>17.09.26</t>
  </si>
  <si>
    <t>KebutuhanDokter  (Supl Wahana)</t>
  </si>
  <si>
    <t>Bolu coklat pandan</t>
  </si>
  <si>
    <t>15 09 26</t>
  </si>
  <si>
    <t>18,9,26</t>
  </si>
  <si>
    <t>yurlis</t>
  </si>
  <si>
    <t>18.9.26</t>
  </si>
  <si>
    <t>19,9,26</t>
  </si>
  <si>
    <t>16.9.26</t>
  </si>
  <si>
    <t>rapat mutu</t>
  </si>
  <si>
    <t>rapat pak sodik</t>
  </si>
  <si>
    <t>mfk</t>
  </si>
  <si>
    <t>rapat adm</t>
  </si>
  <si>
    <t>puji</t>
  </si>
  <si>
    <t>denok</t>
  </si>
  <si>
    <t>riko</t>
  </si>
  <si>
    <t>dr herman</t>
  </si>
  <si>
    <t>dr budi</t>
  </si>
  <si>
    <t>bear brand</t>
  </si>
  <si>
    <t>dr umum</t>
  </si>
  <si>
    <t>dr ruangan</t>
  </si>
  <si>
    <t xml:space="preserve">dr arif </t>
  </si>
  <si>
    <t>dr ari asnafi</t>
  </si>
  <si>
    <t>dr phimatra</t>
  </si>
  <si>
    <t>dr rita</t>
  </si>
  <si>
    <t>dr jans</t>
  </si>
  <si>
    <t>dr m wisuda</t>
  </si>
  <si>
    <t>dr arif b</t>
  </si>
  <si>
    <t>dr siti andi</t>
  </si>
  <si>
    <t>dr umum mlm</t>
  </si>
  <si>
    <t>dr ruangan mlm</t>
  </si>
  <si>
    <t>10.9.26</t>
  </si>
  <si>
    <t>19,9,26,</t>
  </si>
  <si>
    <t>bekti</t>
  </si>
  <si>
    <t xml:space="preserve">dr aseane </t>
  </si>
  <si>
    <t xml:space="preserve">dr nabila </t>
  </si>
  <si>
    <t xml:space="preserve">dr cakra </t>
  </si>
  <si>
    <t xml:space="preserve">dr maya </t>
  </si>
  <si>
    <t xml:space="preserve">dr edy </t>
  </si>
  <si>
    <t xml:space="preserve">dr rosalina </t>
  </si>
  <si>
    <t>dr ade widyastuti</t>
  </si>
  <si>
    <t xml:space="preserve">dr dr yanti </t>
  </si>
  <si>
    <t xml:space="preserve">dr karica </t>
  </si>
  <si>
    <t xml:space="preserve">dr puti </t>
  </si>
  <si>
    <t xml:space="preserve">dr rita </t>
  </si>
  <si>
    <t xml:space="preserve">dr edwin </t>
  </si>
  <si>
    <t xml:space="preserve">dr lisa </t>
  </si>
  <si>
    <t xml:space="preserve">BAYU </t>
  </si>
  <si>
    <t xml:space="preserve">dr fauzi </t>
  </si>
  <si>
    <t xml:space="preserve">dr harris </t>
  </si>
  <si>
    <t xml:space="preserve">dr yanti </t>
  </si>
  <si>
    <t xml:space="preserve">dr ruangan pagi </t>
  </si>
  <si>
    <t xml:space="preserve">dr umum  pagi </t>
  </si>
  <si>
    <t xml:space="preserve">dr runagan singa </t>
  </si>
  <si>
    <t xml:space="preserve">dr rungan malam </t>
  </si>
  <si>
    <t xml:space="preserve">dr ndrian </t>
  </si>
  <si>
    <t xml:space="preserve">dr pinsky </t>
  </si>
  <si>
    <t>20,09,2026</t>
  </si>
  <si>
    <t>Plastik klip uk 12x8</t>
  </si>
  <si>
    <t>Kertas nasi</t>
  </si>
  <si>
    <t>ismi</t>
  </si>
  <si>
    <t>21.09.2026</t>
  </si>
  <si>
    <t>21 09 26</t>
  </si>
  <si>
    <t>21 06 26</t>
  </si>
  <si>
    <t>21,09,2026</t>
  </si>
  <si>
    <t>21,9,26</t>
  </si>
  <si>
    <t>rapat manajemen</t>
  </si>
  <si>
    <t>dr ade dyias</t>
  </si>
  <si>
    <t>dr nilla</t>
  </si>
  <si>
    <t xml:space="preserve">piring snack </t>
  </si>
  <si>
    <t>Pie susu</t>
  </si>
  <si>
    <t>22,09,2026</t>
  </si>
  <si>
    <t>dr margaretha</t>
  </si>
  <si>
    <t>dr liasa</t>
  </si>
  <si>
    <t>dr krisna</t>
  </si>
  <si>
    <t>dr sylvia</t>
  </si>
  <si>
    <t>23,9,26</t>
  </si>
  <si>
    <t>22,9,26</t>
  </si>
  <si>
    <t>24,9,26</t>
  </si>
  <si>
    <t>24,09,26</t>
  </si>
  <si>
    <t>24.09.2026</t>
  </si>
  <si>
    <t>25,9,26</t>
  </si>
  <si>
    <t xml:space="preserve">Bolu tiramisu </t>
  </si>
  <si>
    <t>26,09,2026</t>
  </si>
  <si>
    <t>25,09,2026</t>
  </si>
  <si>
    <t>26,9,26</t>
  </si>
  <si>
    <t>27,9,26</t>
  </si>
  <si>
    <t>fahrul</t>
  </si>
  <si>
    <t>kue pepe</t>
  </si>
  <si>
    <t>23 09 26</t>
  </si>
  <si>
    <t>28,09,2026</t>
  </si>
  <si>
    <t>Egg tart</t>
  </si>
  <si>
    <t>snack asin</t>
  </si>
  <si>
    <t>snack manis</t>
  </si>
  <si>
    <t>bihun goreng</t>
  </si>
  <si>
    <t>29,9,26</t>
  </si>
  <si>
    <t>Bolu Moca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</si>
</sst>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Rp&quot;#,##0;[Red]\-&quot;Rp&quot;#,##0"/>
    <numFmt numFmtId="44" formatCode="_-&quot;Rp&quot;* #,##0.00_-;\-&quot;Rp&quot;* #,##0.00_-;_-&quot;Rp&quot;* &quot;-&quot;??_-;_-@_-"/>
    <numFmt numFmtId="164" formatCode="#,##0.0"/>
    <numFmt numFmtId="165" formatCode="0.0"/>
    <numFmt numFmtId="166" formatCode="_(&quot;Rp&quot;* #,##0_);_(&quot;Rp&quot;* \(#,##0\);_(&quot;Rp&quot;* &quot;-&quot;_);_(@_)"/>
  </numFmts>
  <fonts count="2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Times New Roman"/>
      <family val="1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1"/>
      <color rgb="FF00000A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92D050"/>
        <bgColor rgb="FF9BBB59"/>
      </patternFill>
    </fill>
    <fill>
      <patternFill patternType="solid">
        <fgColor theme="5" tint="0.79995117038483843"/>
        <bgColor rgb="FF9BBB59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92D050"/>
      </patternFill>
    </fill>
    <fill>
      <patternFill patternType="solid">
        <fgColor rgb="FFF2DCDB"/>
        <bgColor rgb="FF9BBB59"/>
      </patternFill>
    </fill>
    <fill>
      <patternFill patternType="solid">
        <fgColor rgb="FFF2DCDB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FF"/>
        <bgColor rgb="FF9BBB59"/>
      </patternFill>
    </fill>
    <fill>
      <patternFill patternType="solid">
        <fgColor theme="5" tint="0.79995117038483843"/>
        <bgColor rgb="FF92D050"/>
      </patternFill>
    </fill>
    <fill>
      <patternFill patternType="solid">
        <fgColor rgb="FF9BBB59"/>
        <bgColor rgb="FF9BBB59"/>
      </patternFill>
    </fill>
    <fill>
      <patternFill patternType="solid">
        <fgColor rgb="FF9BBB59"/>
        <bgColor indexed="64"/>
      </patternFill>
    </fill>
    <fill>
      <patternFill patternType="solid">
        <fgColor rgb="FF9BBB5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4" fillId="0" borderId="0"/>
  </cellStyleXfs>
  <cellXfs count="44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0" fillId="2" borderId="0" xfId="0" applyFill="1" applyBorder="1"/>
    <xf numFmtId="0" fontId="0" fillId="3" borderId="0" xfId="0" applyFill="1"/>
    <xf numFmtId="3" fontId="0" fillId="0" borderId="0" xfId="0" applyNumberFormat="1"/>
    <xf numFmtId="0" fontId="0" fillId="0" borderId="0" xfId="0" applyBorder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Border="1"/>
    <xf numFmtId="3" fontId="3" fillId="2" borderId="0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/>
    <xf numFmtId="3" fontId="3" fillId="2" borderId="0" xfId="0" applyNumberFormat="1" applyFont="1" applyFill="1"/>
    <xf numFmtId="0" fontId="3" fillId="2" borderId="1" xfId="0" applyFont="1" applyFill="1" applyBorder="1"/>
    <xf numFmtId="3" fontId="3" fillId="2" borderId="1" xfId="0" applyNumberFormat="1" applyFont="1" applyFill="1" applyBorder="1" applyAlignment="1">
      <alignment horizontal="right"/>
    </xf>
    <xf numFmtId="0" fontId="3" fillId="2" borderId="7" xfId="0" applyFont="1" applyFill="1" applyBorder="1"/>
    <xf numFmtId="0" fontId="0" fillId="2" borderId="0" xfId="0" applyFont="1" applyFill="1"/>
    <xf numFmtId="0" fontId="3" fillId="2" borderId="0" xfId="0" applyFont="1" applyFill="1" applyBorder="1" applyAlignment="1">
      <alignment horizontal="right" vertical="center"/>
    </xf>
    <xf numFmtId="0" fontId="3" fillId="4" borderId="2" xfId="0" applyFont="1" applyFill="1" applyBorder="1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2" borderId="6" xfId="0" applyFont="1" applyFill="1" applyBorder="1"/>
    <xf numFmtId="3" fontId="3" fillId="2" borderId="1" xfId="0" applyNumberFormat="1" applyFont="1" applyFill="1" applyBorder="1"/>
    <xf numFmtId="0" fontId="3" fillId="5" borderId="0" xfId="0" applyFont="1" applyFill="1"/>
    <xf numFmtId="164" fontId="0" fillId="0" borderId="0" xfId="0" applyNumberFormat="1" applyBorder="1"/>
    <xf numFmtId="164" fontId="5" fillId="0" borderId="1" xfId="0" applyNumberFormat="1" applyFont="1" applyBorder="1"/>
    <xf numFmtId="0" fontId="3" fillId="4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0" xfId="0" applyBorder="1" applyAlignment="1">
      <alignment horizontal="right"/>
    </xf>
    <xf numFmtId="0" fontId="8" fillId="0" borderId="1" xfId="0" applyFont="1" applyBorder="1"/>
    <xf numFmtId="0" fontId="8" fillId="0" borderId="7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4" borderId="0" xfId="0" applyFill="1"/>
    <xf numFmtId="0" fontId="7" fillId="4" borderId="0" xfId="0" applyFont="1" applyFill="1" applyBorder="1" applyAlignment="1">
      <alignment horizontal="right"/>
    </xf>
    <xf numFmtId="0" fontId="8" fillId="4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/>
    </xf>
    <xf numFmtId="3" fontId="0" fillId="0" borderId="0" xfId="0" applyNumberFormat="1" applyBorder="1"/>
    <xf numFmtId="0" fontId="8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right"/>
    </xf>
    <xf numFmtId="0" fontId="7" fillId="7" borderId="0" xfId="0" applyFont="1" applyFill="1" applyBorder="1" applyAlignment="1">
      <alignment horizontal="right"/>
    </xf>
    <xf numFmtId="0" fontId="7" fillId="0" borderId="0" xfId="0" applyFont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0" fillId="0" borderId="0" xfId="0" applyFill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8" borderId="0" xfId="0" applyFill="1"/>
    <xf numFmtId="0" fontId="7" fillId="0" borderId="0" xfId="0" applyFont="1" applyBorder="1" applyAlignment="1"/>
    <xf numFmtId="0" fontId="7" fillId="0" borderId="0" xfId="0" applyFont="1" applyFill="1" applyBorder="1" applyAlignment="1">
      <alignment horizontal="center"/>
    </xf>
    <xf numFmtId="14" fontId="0" fillId="0" borderId="1" xfId="0" applyNumberFormat="1" applyBorder="1"/>
    <xf numFmtId="0" fontId="7" fillId="0" borderId="1" xfId="0" applyFon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7" fillId="0" borderId="1" xfId="0" applyFont="1" applyBorder="1"/>
    <xf numFmtId="0" fontId="0" fillId="0" borderId="1" xfId="0" applyFill="1" applyBorder="1" applyAlignment="1">
      <alignment horizontal="right"/>
    </xf>
    <xf numFmtId="0" fontId="0" fillId="2" borderId="1" xfId="0" applyFill="1" applyBorder="1"/>
    <xf numFmtId="0" fontId="0" fillId="6" borderId="1" xfId="0" applyFill="1" applyBorder="1"/>
    <xf numFmtId="0" fontId="0" fillId="0" borderId="0" xfId="0" applyFill="1" applyBorder="1" applyAlignment="1">
      <alignment horizontal="center"/>
    </xf>
    <xf numFmtId="0" fontId="0" fillId="6" borderId="0" xfId="0" applyFill="1" applyBorder="1"/>
    <xf numFmtId="0" fontId="0" fillId="4" borderId="1" xfId="0" applyFill="1" applyBorder="1"/>
    <xf numFmtId="0" fontId="9" fillId="6" borderId="0" xfId="0" applyFont="1" applyFill="1" applyBorder="1"/>
    <xf numFmtId="0" fontId="0" fillId="5" borderId="0" xfId="0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0" fillId="0" borderId="4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0" fillId="6" borderId="0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 wrapText="1"/>
    </xf>
    <xf numFmtId="0" fontId="9" fillId="6" borderId="0" xfId="0" applyFont="1" applyFill="1" applyBorder="1" applyAlignment="1">
      <alignment horizontal="center"/>
    </xf>
    <xf numFmtId="0" fontId="0" fillId="9" borderId="0" xfId="0" applyFill="1"/>
    <xf numFmtId="3" fontId="0" fillId="0" borderId="1" xfId="0" applyNumberFormat="1" applyBorder="1"/>
    <xf numFmtId="0" fontId="8" fillId="0" borderId="0" xfId="0" applyFont="1" applyBorder="1"/>
    <xf numFmtId="0" fontId="8" fillId="0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/>
    <xf numFmtId="0" fontId="0" fillId="0" borderId="1" xfId="0" applyBorder="1" applyAlignment="1"/>
    <xf numFmtId="0" fontId="7" fillId="0" borderId="0" xfId="0" applyFont="1" applyAlignment="1"/>
    <xf numFmtId="0" fontId="7" fillId="6" borderId="1" xfId="0" applyFont="1" applyFill="1" applyBorder="1" applyAlignment="1"/>
    <xf numFmtId="0" fontId="7" fillId="6" borderId="1" xfId="0" applyFont="1" applyFill="1" applyBorder="1" applyAlignment="1">
      <alignment horizontal="center"/>
    </xf>
    <xf numFmtId="0" fontId="9" fillId="6" borderId="1" xfId="0" applyFont="1" applyFill="1" applyBorder="1" applyAlignment="1"/>
    <xf numFmtId="0" fontId="0" fillId="0" borderId="0" xfId="0" applyBorder="1" applyAlignment="1"/>
    <xf numFmtId="0" fontId="10" fillId="6" borderId="0" xfId="0" applyFont="1" applyFill="1" applyAlignment="1"/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/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vertical="center"/>
    </xf>
    <xf numFmtId="0" fontId="10" fillId="0" borderId="0" xfId="0" applyFont="1" applyAlignment="1"/>
    <xf numFmtId="0" fontId="0" fillId="0" borderId="0" xfId="0" applyAlignment="1">
      <alignment wrapText="1"/>
    </xf>
    <xf numFmtId="0" fontId="3" fillId="2" borderId="0" xfId="0" applyFont="1" applyFill="1" applyAlignment="1"/>
    <xf numFmtId="0" fontId="0" fillId="6" borderId="0" xfId="0" applyFill="1" applyAlignment="1"/>
    <xf numFmtId="0" fontId="6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20" fontId="0" fillId="0" borderId="1" xfId="0" applyNumberFormat="1" applyBorder="1"/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4" fontId="0" fillId="2" borderId="0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Border="1"/>
    <xf numFmtId="0" fontId="0" fillId="4" borderId="0" xfId="0" applyFill="1" applyBorder="1" applyAlignment="1">
      <alignment horizontal="center"/>
    </xf>
    <xf numFmtId="0" fontId="12" fillId="10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5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 wrapText="1"/>
    </xf>
    <xf numFmtId="0" fontId="16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13" borderId="0" xfId="0" applyFill="1"/>
    <xf numFmtId="0" fontId="18" fillId="14" borderId="0" xfId="0" applyFont="1" applyFill="1"/>
    <xf numFmtId="0" fontId="0" fillId="14" borderId="0" xfId="0" applyFill="1"/>
    <xf numFmtId="0" fontId="0" fillId="15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/>
    </xf>
    <xf numFmtId="0" fontId="0" fillId="11" borderId="13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13" borderId="1" xfId="0" applyFont="1" applyFill="1" applyBorder="1" applyAlignment="1">
      <alignment horizontal="center"/>
    </xf>
    <xf numFmtId="0" fontId="0" fillId="16" borderId="1" xfId="0" applyFont="1" applyFill="1" applyBorder="1" applyAlignment="1">
      <alignment horizontal="center"/>
    </xf>
    <xf numFmtId="0" fontId="0" fillId="15" borderId="1" xfId="0" applyFont="1" applyFill="1" applyBorder="1" applyAlignment="1">
      <alignment horizontal="center"/>
    </xf>
    <xf numFmtId="0" fontId="0" fillId="11" borderId="10" xfId="0" applyFill="1" applyBorder="1" applyAlignment="1">
      <alignment horizontal="center" vertical="center"/>
    </xf>
    <xf numFmtId="0" fontId="18" fillId="4" borderId="1" xfId="0" applyFont="1" applyFill="1" applyBorder="1"/>
    <xf numFmtId="0" fontId="0" fillId="4" borderId="1" xfId="0" applyFont="1" applyFill="1" applyBorder="1"/>
    <xf numFmtId="0" fontId="0" fillId="0" borderId="1" xfId="0" applyFont="1" applyBorder="1"/>
    <xf numFmtId="0" fontId="0" fillId="13" borderId="1" xfId="0" applyFont="1" applyFill="1" applyBorder="1"/>
    <xf numFmtId="4" fontId="0" fillId="0" borderId="1" xfId="0" applyNumberFormat="1" applyBorder="1"/>
    <xf numFmtId="164" fontId="0" fillId="0" borderId="1" xfId="0" applyNumberFormat="1" applyBorder="1"/>
    <xf numFmtId="0" fontId="3" fillId="4" borderId="1" xfId="0" applyFont="1" applyFill="1" applyBorder="1"/>
    <xf numFmtId="165" fontId="0" fillId="0" borderId="1" xfId="0" applyNumberFormat="1" applyBorder="1"/>
    <xf numFmtId="0" fontId="3" fillId="0" borderId="1" xfId="0" applyFont="1" applyBorder="1"/>
    <xf numFmtId="0" fontId="0" fillId="13" borderId="1" xfId="0" applyFill="1" applyBorder="1"/>
    <xf numFmtId="0" fontId="0" fillId="5" borderId="1" xfId="0" applyFill="1" applyBorder="1"/>
    <xf numFmtId="164" fontId="0" fillId="5" borderId="1" xfId="0" applyNumberFormat="1" applyFill="1" applyBorder="1"/>
    <xf numFmtId="164" fontId="10" fillId="5" borderId="1" xfId="0" applyNumberFormat="1" applyFont="1" applyFill="1" applyBorder="1"/>
    <xf numFmtId="3" fontId="0" fillId="5" borderId="1" xfId="0" applyNumberFormat="1" applyFill="1" applyBorder="1"/>
    <xf numFmtId="0" fontId="0" fillId="17" borderId="0" xfId="0" applyFill="1"/>
    <xf numFmtId="0" fontId="0" fillId="2" borderId="0" xfId="0" applyFont="1" applyFill="1" applyBorder="1"/>
    <xf numFmtId="0" fontId="7" fillId="2" borderId="0" xfId="0" applyFont="1" applyFill="1" applyBorder="1"/>
    <xf numFmtId="0" fontId="18" fillId="4" borderId="6" xfId="0" applyFont="1" applyFill="1" applyBorder="1"/>
    <xf numFmtId="0" fontId="0" fillId="4" borderId="6" xfId="0" applyFont="1" applyFill="1" applyBorder="1"/>
    <xf numFmtId="0" fontId="0" fillId="13" borderId="6" xfId="0" applyFont="1" applyFill="1" applyBorder="1"/>
    <xf numFmtId="0" fontId="0" fillId="4" borderId="6" xfId="0" applyFill="1" applyBorder="1"/>
    <xf numFmtId="0" fontId="0" fillId="0" borderId="14" xfId="0" applyBorder="1"/>
    <xf numFmtId="164" fontId="0" fillId="13" borderId="1" xfId="0" applyNumberFormat="1" applyFill="1" applyBorder="1"/>
    <xf numFmtId="0" fontId="0" fillId="0" borderId="0" xfId="0" applyFont="1" applyBorder="1"/>
    <xf numFmtId="0" fontId="0" fillId="17" borderId="0" xfId="0" applyFont="1" applyFill="1" applyBorder="1"/>
    <xf numFmtId="0" fontId="0" fillId="18" borderId="0" xfId="0" applyFill="1"/>
    <xf numFmtId="0" fontId="0" fillId="19" borderId="1" xfId="0" applyFont="1" applyFill="1" applyBorder="1" applyAlignment="1">
      <alignment horizontal="center" vertical="center"/>
    </xf>
    <xf numFmtId="0" fontId="0" fillId="20" borderId="1" xfId="0" applyFont="1" applyFill="1" applyBorder="1" applyAlignment="1">
      <alignment horizontal="center"/>
    </xf>
    <xf numFmtId="0" fontId="0" fillId="20" borderId="1" xfId="0" applyFont="1" applyFill="1" applyBorder="1"/>
    <xf numFmtId="0" fontId="18" fillId="17" borderId="1" xfId="0" applyFont="1" applyFill="1" applyBorder="1"/>
    <xf numFmtId="0" fontId="0" fillId="17" borderId="1" xfId="0" applyFont="1" applyFill="1" applyBorder="1"/>
    <xf numFmtId="0" fontId="3" fillId="17" borderId="1" xfId="0" applyFont="1" applyFill="1" applyBorder="1"/>
    <xf numFmtId="0" fontId="0" fillId="2" borderId="1" xfId="0" applyFont="1" applyFill="1" applyBorder="1"/>
    <xf numFmtId="164" fontId="0" fillId="20" borderId="1" xfId="0" applyNumberFormat="1" applyFill="1" applyBorder="1"/>
    <xf numFmtId="164" fontId="0" fillId="0" borderId="0" xfId="0" applyNumberFormat="1"/>
    <xf numFmtId="0" fontId="7" fillId="4" borderId="0" xfId="0" applyFont="1" applyFill="1"/>
    <xf numFmtId="1" fontId="0" fillId="0" borderId="0" xfId="0" applyNumberFormat="1"/>
    <xf numFmtId="164" fontId="0" fillId="21" borderId="1" xfId="0" applyNumberFormat="1" applyFill="1" applyBorder="1"/>
    <xf numFmtId="0" fontId="0" fillId="22" borderId="1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17" borderId="1" xfId="0" applyFont="1" applyFill="1" applyBorder="1" applyAlignment="1">
      <alignment horizontal="center"/>
    </xf>
    <xf numFmtId="0" fontId="0" fillId="22" borderId="1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3" borderId="1" xfId="0" applyNumberFormat="1" applyFill="1" applyBorder="1"/>
    <xf numFmtId="164" fontId="0" fillId="17" borderId="1" xfId="0" applyNumberFormat="1" applyFill="1" applyBorder="1"/>
    <xf numFmtId="3" fontId="0" fillId="3" borderId="1" xfId="0" applyNumberFormat="1" applyFill="1" applyBorder="1"/>
    <xf numFmtId="3" fontId="0" fillId="17" borderId="1" xfId="0" applyNumberFormat="1" applyFill="1" applyBorder="1"/>
    <xf numFmtId="4" fontId="0" fillId="5" borderId="1" xfId="0" applyNumberFormat="1" applyFill="1" applyBorder="1"/>
    <xf numFmtId="164" fontId="0" fillId="17" borderId="0" xfId="0" applyNumberFormat="1" applyFill="1" applyBorder="1"/>
    <xf numFmtId="3" fontId="0" fillId="17" borderId="0" xfId="0" applyNumberFormat="1" applyFill="1" applyBorder="1"/>
    <xf numFmtId="3" fontId="0" fillId="2" borderId="0" xfId="0" applyNumberFormat="1" applyFill="1" applyBorder="1"/>
    <xf numFmtId="4" fontId="0" fillId="2" borderId="0" xfId="0" applyNumberFormat="1" applyFill="1" applyBorder="1"/>
    <xf numFmtId="164" fontId="0" fillId="2" borderId="0" xfId="0" applyNumberFormat="1" applyFill="1" applyBorder="1"/>
    <xf numFmtId="0" fontId="0" fillId="17" borderId="1" xfId="0" applyFill="1" applyBorder="1"/>
    <xf numFmtId="0" fontId="0" fillId="13" borderId="0" xfId="0" applyFont="1" applyFill="1" applyBorder="1"/>
    <xf numFmtId="0" fontId="0" fillId="23" borderId="0" xfId="0" applyFill="1"/>
    <xf numFmtId="0" fontId="0" fillId="13" borderId="2" xfId="0" applyFill="1" applyBorder="1"/>
    <xf numFmtId="0" fontId="0" fillId="0" borderId="2" xfId="0" applyFont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3" fontId="1" fillId="2" borderId="0" xfId="0" applyNumberFormat="1" applyFont="1" applyFill="1" applyBorder="1"/>
    <xf numFmtId="164" fontId="0" fillId="4" borderId="0" xfId="0" applyNumberFormat="1" applyFill="1"/>
    <xf numFmtId="3" fontId="0" fillId="4" borderId="1" xfId="0" applyNumberFormat="1" applyFont="1" applyFill="1" applyBorder="1"/>
    <xf numFmtId="164" fontId="0" fillId="4" borderId="1" xfId="0" applyNumberFormat="1" applyFill="1" applyBorder="1"/>
    <xf numFmtId="4" fontId="0" fillId="0" borderId="0" xfId="0" applyNumberFormat="1"/>
    <xf numFmtId="3" fontId="0" fillId="0" borderId="1" xfId="0" applyNumberFormat="1" applyFont="1" applyBorder="1"/>
    <xf numFmtId="3" fontId="0" fillId="13" borderId="1" xfId="0" applyNumberFormat="1" applyFont="1" applyFill="1" applyBorder="1"/>
    <xf numFmtId="3" fontId="0" fillId="0" borderId="3" xfId="0" applyNumberFormat="1" applyFont="1" applyBorder="1"/>
    <xf numFmtId="3" fontId="0" fillId="0" borderId="5" xfId="0" applyNumberFormat="1" applyFont="1" applyBorder="1"/>
    <xf numFmtId="3" fontId="0" fillId="13" borderId="5" xfId="0" applyNumberFormat="1" applyFont="1" applyFill="1" applyBorder="1"/>
    <xf numFmtId="3" fontId="7" fillId="4" borderId="3" xfId="0" applyNumberFormat="1" applyFont="1" applyFill="1" applyBorder="1" applyAlignment="1"/>
    <xf numFmtId="3" fontId="7" fillId="4" borderId="5" xfId="0" applyNumberFormat="1" applyFont="1" applyFill="1" applyBorder="1" applyAlignment="1"/>
    <xf numFmtId="3" fontId="7" fillId="4" borderId="5" xfId="0" applyNumberFormat="1" applyFont="1" applyFill="1" applyBorder="1" applyAlignment="1">
      <alignment horizontal="center"/>
    </xf>
    <xf numFmtId="164" fontId="0" fillId="4" borderId="0" xfId="0" applyNumberFormat="1" applyFill="1" applyBorder="1"/>
    <xf numFmtId="0" fontId="0" fillId="24" borderId="1" xfId="0" applyFont="1" applyFill="1" applyBorder="1" applyAlignment="1">
      <alignment horizontal="center" vertical="center"/>
    </xf>
    <xf numFmtId="0" fontId="0" fillId="25" borderId="1" xfId="0" applyFont="1" applyFill="1" applyBorder="1" applyAlignment="1">
      <alignment horizontal="center"/>
    </xf>
    <xf numFmtId="0" fontId="0" fillId="26" borderId="1" xfId="0" applyFill="1" applyBorder="1"/>
    <xf numFmtId="15" fontId="0" fillId="0" borderId="0" xfId="0" applyNumberFormat="1" applyBorder="1"/>
    <xf numFmtId="2" fontId="8" fillId="0" borderId="0" xfId="0" applyNumberFormat="1" applyFont="1" applyBorder="1" applyAlignment="1">
      <alignment horizontal="left"/>
    </xf>
    <xf numFmtId="0" fontId="0" fillId="15" borderId="3" xfId="0" applyFill="1" applyBorder="1" applyAlignment="1"/>
    <xf numFmtId="0" fontId="0" fillId="15" borderId="4" xfId="0" applyFill="1" applyBorder="1" applyAlignment="1"/>
    <xf numFmtId="0" fontId="0" fillId="15" borderId="5" xfId="0" applyFill="1" applyBorder="1" applyAlignme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Font="1" applyBorder="1"/>
    <xf numFmtId="0" fontId="0" fillId="0" borderId="1" xfId="0" applyFont="1" applyFill="1" applyBorder="1"/>
    <xf numFmtId="0" fontId="0" fillId="0" borderId="5" xfId="0" applyFont="1" applyBorder="1"/>
    <xf numFmtId="0" fontId="0" fillId="4" borderId="0" xfId="0" applyFont="1" applyFill="1" applyBorder="1"/>
    <xf numFmtId="3" fontId="0" fillId="26" borderId="1" xfId="0" applyNumberFormat="1" applyFill="1" applyBorder="1"/>
    <xf numFmtId="0" fontId="7" fillId="0" borderId="0" xfId="0" applyFont="1"/>
    <xf numFmtId="0" fontId="0" fillId="2" borderId="19" xfId="0" applyFill="1" applyBorder="1" applyAlignment="1"/>
    <xf numFmtId="0" fontId="0" fillId="2" borderId="8" xfId="0" applyFill="1" applyBorder="1" applyAlignment="1"/>
    <xf numFmtId="0" fontId="0" fillId="2" borderId="9" xfId="0" applyFill="1" applyBorder="1" applyAlignment="1"/>
    <xf numFmtId="0" fontId="0" fillId="27" borderId="0" xfId="0" applyFill="1"/>
    <xf numFmtId="0" fontId="0" fillId="4" borderId="21" xfId="0" applyFill="1" applyBorder="1"/>
    <xf numFmtId="166" fontId="0" fillId="0" borderId="0" xfId="0" applyNumberFormat="1"/>
    <xf numFmtId="0" fontId="0" fillId="0" borderId="21" xfId="0" applyBorder="1"/>
    <xf numFmtId="0" fontId="0" fillId="0" borderId="21" xfId="0" applyBorder="1" applyAlignment="1">
      <alignment wrapText="1"/>
    </xf>
    <xf numFmtId="0" fontId="0" fillId="6" borderId="21" xfId="0" applyFill="1" applyBorder="1"/>
    <xf numFmtId="0" fontId="0" fillId="28" borderId="22" xfId="0" applyFill="1" applyBorder="1"/>
    <xf numFmtId="166" fontId="0" fillId="10" borderId="0" xfId="0" applyNumberFormat="1" applyFill="1"/>
    <xf numFmtId="0" fontId="0" fillId="0" borderId="22" xfId="0" applyBorder="1"/>
    <xf numFmtId="4" fontId="0" fillId="4" borderId="22" xfId="0" applyNumberFormat="1" applyFill="1" applyBorder="1"/>
    <xf numFmtId="0" fontId="0" fillId="6" borderId="22" xfId="0" applyFill="1" applyBorder="1"/>
    <xf numFmtId="0" fontId="0" fillId="29" borderId="0" xfId="0" applyFill="1"/>
    <xf numFmtId="0" fontId="0" fillId="4" borderId="22" xfId="0" applyFill="1" applyBorder="1"/>
    <xf numFmtId="166" fontId="0" fillId="4" borderId="0" xfId="0" applyNumberFormat="1" applyFill="1"/>
    <xf numFmtId="166" fontId="3" fillId="5" borderId="0" xfId="0" applyNumberFormat="1" applyFont="1" applyFill="1"/>
    <xf numFmtId="0" fontId="0" fillId="0" borderId="23" xfId="0" applyBorder="1"/>
    <xf numFmtId="4" fontId="0" fillId="4" borderId="23" xfId="0" applyNumberFormat="1" applyFill="1" applyBorder="1"/>
    <xf numFmtId="0" fontId="0" fillId="29" borderId="22" xfId="0" applyFill="1" applyBorder="1"/>
    <xf numFmtId="0" fontId="0" fillId="4" borderId="23" xfId="0" applyFill="1" applyBorder="1"/>
    <xf numFmtId="0" fontId="0" fillId="5" borderId="0" xfId="0" applyFill="1"/>
    <xf numFmtId="0" fontId="0" fillId="2" borderId="21" xfId="0" applyFill="1" applyBorder="1"/>
    <xf numFmtId="0" fontId="0" fillId="28" borderId="21" xfId="0" applyFill="1" applyBorder="1"/>
    <xf numFmtId="0" fontId="0" fillId="10" borderId="22" xfId="0" applyFill="1" applyBorder="1"/>
    <xf numFmtId="0" fontId="7" fillId="5" borderId="0" xfId="0" applyFont="1" applyFill="1"/>
    <xf numFmtId="0" fontId="0" fillId="2" borderId="22" xfId="0" applyFill="1" applyBorder="1"/>
    <xf numFmtId="3" fontId="0" fillId="4" borderId="22" xfId="0" applyNumberFormat="1" applyFill="1" applyBorder="1"/>
    <xf numFmtId="0" fontId="0" fillId="28" borderId="23" xfId="0" applyFill="1" applyBorder="1"/>
    <xf numFmtId="0" fontId="7" fillId="2" borderId="0" xfId="0" applyFont="1" applyFill="1"/>
    <xf numFmtId="44" fontId="0" fillId="0" borderId="0" xfId="0" applyNumberFormat="1"/>
    <xf numFmtId="0" fontId="0" fillId="2" borderId="23" xfId="0" applyFill="1" applyBorder="1"/>
    <xf numFmtId="0" fontId="6" fillId="5" borderId="0" xfId="0" applyFont="1" applyFill="1"/>
    <xf numFmtId="0" fontId="7" fillId="29" borderId="0" xfId="0" applyFont="1" applyFill="1"/>
    <xf numFmtId="4" fontId="0" fillId="0" borderId="21" xfId="0" applyNumberFormat="1" applyBorder="1"/>
    <xf numFmtId="4" fontId="0" fillId="0" borderId="22" xfId="0" applyNumberFormat="1" applyBorder="1"/>
    <xf numFmtId="0" fontId="0" fillId="6" borderId="23" xfId="0" applyFill="1" applyBorder="1"/>
    <xf numFmtId="4" fontId="0" fillId="5" borderId="0" xfId="0" applyNumberFormat="1" applyFill="1"/>
    <xf numFmtId="3" fontId="0" fillId="4" borderId="0" xfId="0" applyNumberFormat="1" applyFill="1"/>
    <xf numFmtId="0" fontId="19" fillId="0" borderId="24" xfId="0" applyFont="1" applyBorder="1" applyAlignment="1">
      <alignment horizontal="justify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justify" vertical="center" wrapText="1"/>
    </xf>
    <xf numFmtId="0" fontId="20" fillId="0" borderId="0" xfId="0" applyFont="1" applyBorder="1" applyAlignment="1">
      <alignment horizontal="center" vertical="center" wrapText="1"/>
    </xf>
    <xf numFmtId="4" fontId="19" fillId="0" borderId="26" xfId="0" applyNumberFormat="1" applyFont="1" applyBorder="1" applyAlignment="1">
      <alignment horizontal="justify" vertical="center" wrapText="1"/>
    </xf>
    <xf numFmtId="0" fontId="19" fillId="0" borderId="26" xfId="0" applyFont="1" applyBorder="1" applyAlignment="1">
      <alignment horizontal="justify" vertical="center" wrapText="1"/>
    </xf>
    <xf numFmtId="3" fontId="21" fillId="0" borderId="26" xfId="0" applyNumberFormat="1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3" fontId="20" fillId="0" borderId="0" xfId="0" applyNumberFormat="1" applyFont="1" applyBorder="1" applyAlignment="1">
      <alignment horizontal="center" vertical="center" wrapText="1"/>
    </xf>
    <xf numFmtId="3" fontId="19" fillId="0" borderId="26" xfId="0" applyNumberFormat="1" applyFont="1" applyBorder="1" applyAlignment="1">
      <alignment horizontal="justify" vertical="center" wrapText="1"/>
    </xf>
    <xf numFmtId="0" fontId="22" fillId="0" borderId="26" xfId="0" applyFont="1" applyBorder="1" applyAlignment="1">
      <alignment horizontal="justify" vertical="center" wrapText="1"/>
    </xf>
    <xf numFmtId="6" fontId="23" fillId="0" borderId="26" xfId="0" applyNumberFormat="1" applyFont="1" applyBorder="1" applyAlignment="1">
      <alignment horizontal="justify" vertical="center" wrapText="1"/>
    </xf>
    <xf numFmtId="0" fontId="0" fillId="15" borderId="6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1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/>
    </xf>
    <xf numFmtId="0" fontId="0" fillId="16" borderId="6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/>
    </xf>
    <xf numFmtId="0" fontId="0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164" fontId="0" fillId="2" borderId="1" xfId="0" applyNumberFormat="1" applyFill="1" applyBorder="1"/>
    <xf numFmtId="164" fontId="0" fillId="2" borderId="10" xfId="0" applyNumberFormat="1" applyFill="1" applyBorder="1"/>
    <xf numFmtId="0" fontId="0" fillId="2" borderId="11" xfId="0" applyFill="1" applyBorder="1"/>
    <xf numFmtId="0" fontId="0" fillId="0" borderId="1" xfId="0" applyFill="1" applyBorder="1" applyAlignment="1">
      <alignment horizontal="right" vertical="center"/>
    </xf>
    <xf numFmtId="0" fontId="7" fillId="0" borderId="0" xfId="0" applyFont="1" applyBorder="1" applyAlignment="1">
      <alignment horizontal="center"/>
    </xf>
    <xf numFmtId="14" fontId="8" fillId="0" borderId="1" xfId="0" applyNumberFormat="1" applyFont="1" applyBorder="1" applyAlignment="1">
      <alignment horizontal="left"/>
    </xf>
    <xf numFmtId="14" fontId="0" fillId="0" borderId="1" xfId="0" applyNumberFormat="1" applyBorder="1" applyAlignment="1"/>
    <xf numFmtId="0" fontId="0" fillId="0" borderId="0" xfId="0" applyAlignment="1">
      <alignment horizontal="center" vertical="center"/>
    </xf>
    <xf numFmtId="0" fontId="0" fillId="6" borderId="3" xfId="0" applyFill="1" applyBorder="1" applyAlignment="1">
      <alignment horizontal="right"/>
    </xf>
    <xf numFmtId="0" fontId="8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/>
    <xf numFmtId="0" fontId="0" fillId="2" borderId="1" xfId="0" applyFill="1" applyBorder="1" applyAlignment="1">
      <alignment horizontal="left"/>
    </xf>
    <xf numFmtId="0" fontId="7" fillId="2" borderId="1" xfId="0" applyFont="1" applyFill="1" applyBorder="1"/>
    <xf numFmtId="14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0" fillId="11" borderId="13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1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/>
    </xf>
    <xf numFmtId="0" fontId="0" fillId="4" borderId="0" xfId="0" applyFill="1" applyBorder="1"/>
    <xf numFmtId="0" fontId="0" fillId="15" borderId="1" xfId="0" applyFill="1" applyBorder="1" applyAlignment="1">
      <alignment horizontal="center"/>
    </xf>
    <xf numFmtId="0" fontId="0" fillId="1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/>
    </xf>
    <xf numFmtId="0" fontId="7" fillId="14" borderId="0" xfId="0" applyFont="1" applyFill="1"/>
    <xf numFmtId="0" fontId="18" fillId="4" borderId="0" xfId="0" applyFont="1" applyFill="1"/>
    <xf numFmtId="0" fontId="7" fillId="4" borderId="0" xfId="0" applyFont="1" applyFill="1" applyBorder="1"/>
    <xf numFmtId="0" fontId="0" fillId="2" borderId="27" xfId="0" applyFont="1" applyFill="1" applyBorder="1"/>
    <xf numFmtId="0" fontId="0" fillId="0" borderId="1" xfId="0" applyFill="1" applyBorder="1" applyAlignment="1"/>
    <xf numFmtId="0" fontId="0" fillId="0" borderId="27" xfId="0" applyFont="1" applyBorder="1"/>
    <xf numFmtId="0" fontId="0" fillId="0" borderId="4" xfId="0" applyFont="1" applyBorder="1"/>
    <xf numFmtId="164" fontId="0" fillId="0" borderId="10" xfId="0" applyNumberFormat="1" applyBorder="1"/>
    <xf numFmtId="14" fontId="8" fillId="0" borderId="1" xfId="0" applyNumberFormat="1" applyFont="1" applyBorder="1"/>
    <xf numFmtId="0" fontId="0" fillId="0" borderId="7" xfId="0" applyFill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6" borderId="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wrapText="1"/>
    </xf>
    <xf numFmtId="0" fontId="7" fillId="4" borderId="6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wrapText="1"/>
    </xf>
    <xf numFmtId="0" fontId="7" fillId="4" borderId="10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 wrapText="1"/>
    </xf>
    <xf numFmtId="0" fontId="12" fillId="4" borderId="4" xfId="0" applyFont="1" applyFill="1" applyBorder="1" applyAlignment="1">
      <alignment horizontal="center" wrapText="1"/>
    </xf>
    <xf numFmtId="0" fontId="12" fillId="4" borderId="5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wrapText="1"/>
    </xf>
    <xf numFmtId="0" fontId="12" fillId="10" borderId="4" xfId="0" applyFont="1" applyFill="1" applyBorder="1" applyAlignment="1">
      <alignment horizontal="center" wrapText="1"/>
    </xf>
    <xf numFmtId="0" fontId="12" fillId="10" borderId="5" xfId="0" applyFont="1" applyFill="1" applyBorder="1" applyAlignment="1">
      <alignment horizontal="center" wrapText="1"/>
    </xf>
    <xf numFmtId="0" fontId="12" fillId="7" borderId="3" xfId="0" applyFont="1" applyFill="1" applyBorder="1" applyAlignment="1">
      <alignment horizontal="center" wrapText="1"/>
    </xf>
    <xf numFmtId="0" fontId="12" fillId="7" borderId="4" xfId="0" applyFont="1" applyFill="1" applyBorder="1" applyAlignment="1">
      <alignment horizontal="center" wrapText="1"/>
    </xf>
    <xf numFmtId="0" fontId="13" fillId="12" borderId="12" xfId="0" applyFont="1" applyFill="1" applyBorder="1" applyAlignment="1">
      <alignment horizontal="center" vertical="center"/>
    </xf>
    <xf numFmtId="0" fontId="0" fillId="15" borderId="3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18" fillId="15" borderId="3" xfId="0" applyFont="1" applyFill="1" applyBorder="1" applyAlignment="1">
      <alignment horizontal="center"/>
    </xf>
    <xf numFmtId="0" fontId="18" fillId="15" borderId="4" xfId="0" applyFont="1" applyFill="1" applyBorder="1" applyAlignment="1">
      <alignment horizontal="center"/>
    </xf>
    <xf numFmtId="0" fontId="18" fillId="15" borderId="5" xfId="0" applyFont="1" applyFill="1" applyBorder="1" applyAlignment="1">
      <alignment horizontal="center"/>
    </xf>
    <xf numFmtId="0" fontId="0" fillId="15" borderId="2" xfId="0" applyFont="1" applyFill="1" applyBorder="1" applyAlignment="1">
      <alignment horizontal="center" vertical="center"/>
    </xf>
    <xf numFmtId="0" fontId="0" fillId="15" borderId="7" xfId="0" applyFont="1" applyFill="1" applyBorder="1" applyAlignment="1">
      <alignment horizontal="center" vertical="center"/>
    </xf>
    <xf numFmtId="0" fontId="0" fillId="15" borderId="6" xfId="0" applyFont="1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3" borderId="1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/>
    </xf>
    <xf numFmtId="0" fontId="18" fillId="15" borderId="10" xfId="0" applyFont="1" applyFill="1" applyBorder="1" applyAlignment="1">
      <alignment horizontal="center"/>
    </xf>
    <xf numFmtId="0" fontId="18" fillId="15" borderId="11" xfId="0" applyFont="1" applyFill="1" applyBorder="1" applyAlignment="1">
      <alignment horizontal="center"/>
    </xf>
    <xf numFmtId="0" fontId="18" fillId="15" borderId="27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0" fillId="27" borderId="3" xfId="0" applyFill="1" applyBorder="1" applyAlignment="1">
      <alignment horizontal="center"/>
    </xf>
    <xf numFmtId="0" fontId="0" fillId="27" borderId="4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7" borderId="2" xfId="0" applyFill="1" applyBorder="1" applyAlignment="1">
      <alignment horizontal="center"/>
    </xf>
    <xf numFmtId="0" fontId="0" fillId="27" borderId="5" xfId="0" applyFill="1" applyBorder="1" applyAlignment="1">
      <alignment horizontal="center"/>
    </xf>
    <xf numFmtId="0" fontId="6" fillId="3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4" fontId="19" fillId="0" borderId="25" xfId="0" applyNumberFormat="1" applyFont="1" applyBorder="1" applyAlignment="1">
      <alignment horizontal="justify" vertical="center" wrapText="1"/>
    </xf>
    <xf numFmtId="4" fontId="19" fillId="0" borderId="26" xfId="0" applyNumberFormat="1" applyFont="1" applyBorder="1" applyAlignment="1">
      <alignment horizontal="justify" vertical="center" wrapText="1"/>
    </xf>
    <xf numFmtId="0" fontId="19" fillId="0" borderId="25" xfId="0" applyFont="1" applyBorder="1" applyAlignment="1">
      <alignment horizontal="justify" vertical="center" wrapText="1"/>
    </xf>
    <xf numFmtId="0" fontId="19" fillId="0" borderId="26" xfId="0" applyFont="1" applyBorder="1" applyAlignment="1">
      <alignment horizontal="justify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9900"/>
      <rgbColor rgb="FF800080"/>
      <rgbColor rgb="FF008080"/>
      <rgbColor rgb="FFC3D69B"/>
      <rgbColor rgb="FF77933C"/>
      <rgbColor rgb="FF9999FF"/>
      <rgbColor rgb="FFC0504D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2D050"/>
      <rgbColor rgb="FFFFCC00"/>
      <rgbColor rgb="FFFF9900"/>
      <rgbColor rgb="FFFF6600"/>
      <rgbColor rgb="FF8064A2"/>
      <rgbColor rgb="FF9BBB59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38100</xdr:colOff>
      <xdr:row>0</xdr:row>
      <xdr:rowOff>0</xdr:rowOff>
    </xdr:to>
    <xdr:sp macro="" textlink="">
      <xdr:nvSpPr>
        <xdr:cNvPr id="1026" name="shapetype_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609600</xdr:colOff>
      <xdr:row>6</xdr:row>
      <xdr:rowOff>97155</xdr:rowOff>
    </xdr:from>
    <xdr:to>
      <xdr:col>11</xdr:col>
      <xdr:colOff>85725</xdr:colOff>
      <xdr:row>6</xdr:row>
      <xdr:rowOff>142875</xdr:rowOff>
    </xdr:to>
    <xdr:sp macro="" textlink="">
      <xdr:nvSpPr>
        <xdr:cNvPr id="7" name="TextBox 6"/>
        <xdr:cNvSpPr txBox="1"/>
      </xdr:nvSpPr>
      <xdr:spPr>
        <a:xfrm>
          <a:off x="1037272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25</xdr:col>
      <xdr:colOff>609600</xdr:colOff>
      <xdr:row>6</xdr:row>
      <xdr:rowOff>97155</xdr:rowOff>
    </xdr:from>
    <xdr:to>
      <xdr:col>26</xdr:col>
      <xdr:colOff>85725</xdr:colOff>
      <xdr:row>6</xdr:row>
      <xdr:rowOff>142875</xdr:rowOff>
    </xdr:to>
    <xdr:sp macro="" textlink="">
      <xdr:nvSpPr>
        <xdr:cNvPr id="8" name="TextBox 7"/>
        <xdr:cNvSpPr txBox="1"/>
      </xdr:nvSpPr>
      <xdr:spPr>
        <a:xfrm>
          <a:off x="225837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40</xdr:col>
      <xdr:colOff>609600</xdr:colOff>
      <xdr:row>6</xdr:row>
      <xdr:rowOff>97155</xdr:rowOff>
    </xdr:from>
    <xdr:to>
      <xdr:col>41</xdr:col>
      <xdr:colOff>85725</xdr:colOff>
      <xdr:row>6</xdr:row>
      <xdr:rowOff>142875</xdr:rowOff>
    </xdr:to>
    <xdr:sp macro="" textlink="">
      <xdr:nvSpPr>
        <xdr:cNvPr id="9" name="TextBox 8"/>
        <xdr:cNvSpPr txBox="1"/>
      </xdr:nvSpPr>
      <xdr:spPr>
        <a:xfrm>
          <a:off x="3465195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55</xdr:col>
      <xdr:colOff>609600</xdr:colOff>
      <xdr:row>6</xdr:row>
      <xdr:rowOff>97155</xdr:rowOff>
    </xdr:from>
    <xdr:to>
      <xdr:col>56</xdr:col>
      <xdr:colOff>85725</xdr:colOff>
      <xdr:row>6</xdr:row>
      <xdr:rowOff>142875</xdr:rowOff>
    </xdr:to>
    <xdr:sp macro="" textlink="">
      <xdr:nvSpPr>
        <xdr:cNvPr id="10" name="TextBox 9"/>
        <xdr:cNvSpPr txBox="1"/>
      </xdr:nvSpPr>
      <xdr:spPr>
        <a:xfrm>
          <a:off x="4672012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70</xdr:col>
      <xdr:colOff>609600</xdr:colOff>
      <xdr:row>6</xdr:row>
      <xdr:rowOff>97155</xdr:rowOff>
    </xdr:from>
    <xdr:to>
      <xdr:col>71</xdr:col>
      <xdr:colOff>85725</xdr:colOff>
      <xdr:row>6</xdr:row>
      <xdr:rowOff>142875</xdr:rowOff>
    </xdr:to>
    <xdr:sp macro="" textlink="">
      <xdr:nvSpPr>
        <xdr:cNvPr id="11" name="TextBox 10"/>
        <xdr:cNvSpPr txBox="1"/>
      </xdr:nvSpPr>
      <xdr:spPr>
        <a:xfrm>
          <a:off x="5911215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85</xdr:col>
      <xdr:colOff>609600</xdr:colOff>
      <xdr:row>6</xdr:row>
      <xdr:rowOff>97155</xdr:rowOff>
    </xdr:from>
    <xdr:to>
      <xdr:col>86</xdr:col>
      <xdr:colOff>85725</xdr:colOff>
      <xdr:row>6</xdr:row>
      <xdr:rowOff>142875</xdr:rowOff>
    </xdr:to>
    <xdr:sp macro="" textlink="">
      <xdr:nvSpPr>
        <xdr:cNvPr id="12" name="TextBox 11"/>
        <xdr:cNvSpPr txBox="1"/>
      </xdr:nvSpPr>
      <xdr:spPr>
        <a:xfrm>
          <a:off x="705231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55</xdr:col>
      <xdr:colOff>609600</xdr:colOff>
      <xdr:row>6</xdr:row>
      <xdr:rowOff>97155</xdr:rowOff>
    </xdr:from>
    <xdr:to>
      <xdr:col>56</xdr:col>
      <xdr:colOff>85725</xdr:colOff>
      <xdr:row>6</xdr:row>
      <xdr:rowOff>142875</xdr:rowOff>
    </xdr:to>
    <xdr:sp macro="" textlink="">
      <xdr:nvSpPr>
        <xdr:cNvPr id="13" name="TextBox 12"/>
        <xdr:cNvSpPr txBox="1"/>
      </xdr:nvSpPr>
      <xdr:spPr>
        <a:xfrm>
          <a:off x="4672012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714375</xdr:colOff>
      <xdr:row>6</xdr:row>
      <xdr:rowOff>97155</xdr:rowOff>
    </xdr:from>
    <xdr:to>
      <xdr:col>13</xdr:col>
      <xdr:colOff>85725</xdr:colOff>
      <xdr:row>6</xdr:row>
      <xdr:rowOff>142875</xdr:rowOff>
    </xdr:to>
    <xdr:sp macro="" textlink="">
      <xdr:nvSpPr>
        <xdr:cNvPr id="2" name="TextBox 1"/>
        <xdr:cNvSpPr txBox="1"/>
      </xdr:nvSpPr>
      <xdr:spPr>
        <a:xfrm>
          <a:off x="7962900" y="487683"/>
          <a:ext cx="95250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6</xdr:row>
      <xdr:rowOff>97155</xdr:rowOff>
    </xdr:from>
    <xdr:to>
      <xdr:col>29</xdr:col>
      <xdr:colOff>85725</xdr:colOff>
      <xdr:row>6</xdr:row>
      <xdr:rowOff>142875</xdr:rowOff>
    </xdr:to>
    <xdr:sp macro="" textlink="">
      <xdr:nvSpPr>
        <xdr:cNvPr id="3" name="TextBox 2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6</xdr:row>
      <xdr:rowOff>97155</xdr:rowOff>
    </xdr:from>
    <xdr:to>
      <xdr:col>29</xdr:col>
      <xdr:colOff>85725</xdr:colOff>
      <xdr:row>6</xdr:row>
      <xdr:rowOff>142875</xdr:rowOff>
    </xdr:to>
    <xdr:sp macro="" textlink="">
      <xdr:nvSpPr>
        <xdr:cNvPr id="4" name="TextBox 3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6</xdr:row>
      <xdr:rowOff>97155</xdr:rowOff>
    </xdr:from>
    <xdr:to>
      <xdr:col>29</xdr:col>
      <xdr:colOff>85725</xdr:colOff>
      <xdr:row>6</xdr:row>
      <xdr:rowOff>142875</xdr:rowOff>
    </xdr:to>
    <xdr:sp macro="" textlink="">
      <xdr:nvSpPr>
        <xdr:cNvPr id="5" name="TextBox 4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6</xdr:row>
      <xdr:rowOff>97155</xdr:rowOff>
    </xdr:from>
    <xdr:to>
      <xdr:col>29</xdr:col>
      <xdr:colOff>85725</xdr:colOff>
      <xdr:row>6</xdr:row>
      <xdr:rowOff>142875</xdr:rowOff>
    </xdr:to>
    <xdr:sp macro="" textlink="">
      <xdr:nvSpPr>
        <xdr:cNvPr id="6" name="TextBox 5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6</xdr:row>
      <xdr:rowOff>97155</xdr:rowOff>
    </xdr:from>
    <xdr:to>
      <xdr:col>44</xdr:col>
      <xdr:colOff>85725</xdr:colOff>
      <xdr:row>6</xdr:row>
      <xdr:rowOff>142875</xdr:rowOff>
    </xdr:to>
    <xdr:sp macro="" textlink="">
      <xdr:nvSpPr>
        <xdr:cNvPr id="7" name="TextBox 6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6</xdr:row>
      <xdr:rowOff>97155</xdr:rowOff>
    </xdr:from>
    <xdr:to>
      <xdr:col>44</xdr:col>
      <xdr:colOff>85725</xdr:colOff>
      <xdr:row>6</xdr:row>
      <xdr:rowOff>142875</xdr:rowOff>
    </xdr:to>
    <xdr:sp macro="" textlink="">
      <xdr:nvSpPr>
        <xdr:cNvPr id="8" name="TextBox 7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6</xdr:row>
      <xdr:rowOff>97155</xdr:rowOff>
    </xdr:from>
    <xdr:to>
      <xdr:col>44</xdr:col>
      <xdr:colOff>85725</xdr:colOff>
      <xdr:row>6</xdr:row>
      <xdr:rowOff>142875</xdr:rowOff>
    </xdr:to>
    <xdr:sp macro="" textlink="">
      <xdr:nvSpPr>
        <xdr:cNvPr id="9" name="TextBox 8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6</xdr:row>
      <xdr:rowOff>97155</xdr:rowOff>
    </xdr:from>
    <xdr:to>
      <xdr:col>44</xdr:col>
      <xdr:colOff>85725</xdr:colOff>
      <xdr:row>6</xdr:row>
      <xdr:rowOff>142875</xdr:rowOff>
    </xdr:to>
    <xdr:sp macro="" textlink="">
      <xdr:nvSpPr>
        <xdr:cNvPr id="10" name="TextBox 9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6</xdr:row>
      <xdr:rowOff>97155</xdr:rowOff>
    </xdr:from>
    <xdr:to>
      <xdr:col>59</xdr:col>
      <xdr:colOff>85725</xdr:colOff>
      <xdr:row>6</xdr:row>
      <xdr:rowOff>142875</xdr:rowOff>
    </xdr:to>
    <xdr:sp macro="" textlink="">
      <xdr:nvSpPr>
        <xdr:cNvPr id="11" name="TextBox 10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6</xdr:row>
      <xdr:rowOff>97155</xdr:rowOff>
    </xdr:from>
    <xdr:to>
      <xdr:col>59</xdr:col>
      <xdr:colOff>85725</xdr:colOff>
      <xdr:row>6</xdr:row>
      <xdr:rowOff>142875</xdr:rowOff>
    </xdr:to>
    <xdr:sp macro="" textlink="">
      <xdr:nvSpPr>
        <xdr:cNvPr id="12" name="TextBox 11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6</xdr:row>
      <xdr:rowOff>97155</xdr:rowOff>
    </xdr:from>
    <xdr:to>
      <xdr:col>59</xdr:col>
      <xdr:colOff>85725</xdr:colOff>
      <xdr:row>6</xdr:row>
      <xdr:rowOff>142875</xdr:rowOff>
    </xdr:to>
    <xdr:sp macro="" textlink="">
      <xdr:nvSpPr>
        <xdr:cNvPr id="13" name="TextBox 12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6</xdr:row>
      <xdr:rowOff>97155</xdr:rowOff>
    </xdr:from>
    <xdr:to>
      <xdr:col>59</xdr:col>
      <xdr:colOff>85725</xdr:colOff>
      <xdr:row>6</xdr:row>
      <xdr:rowOff>142875</xdr:rowOff>
    </xdr:to>
    <xdr:sp macro="" textlink="">
      <xdr:nvSpPr>
        <xdr:cNvPr id="14" name="TextBox 13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6</xdr:row>
      <xdr:rowOff>97155</xdr:rowOff>
    </xdr:from>
    <xdr:to>
      <xdr:col>74</xdr:col>
      <xdr:colOff>85725</xdr:colOff>
      <xdr:row>6</xdr:row>
      <xdr:rowOff>142875</xdr:rowOff>
    </xdr:to>
    <xdr:sp macro="" textlink="">
      <xdr:nvSpPr>
        <xdr:cNvPr id="15" name="TextBox 14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6</xdr:row>
      <xdr:rowOff>97155</xdr:rowOff>
    </xdr:from>
    <xdr:to>
      <xdr:col>74</xdr:col>
      <xdr:colOff>85725</xdr:colOff>
      <xdr:row>6</xdr:row>
      <xdr:rowOff>142875</xdr:rowOff>
    </xdr:to>
    <xdr:sp macro="" textlink="">
      <xdr:nvSpPr>
        <xdr:cNvPr id="16" name="TextBox 15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6</xdr:row>
      <xdr:rowOff>97155</xdr:rowOff>
    </xdr:from>
    <xdr:to>
      <xdr:col>74</xdr:col>
      <xdr:colOff>85725</xdr:colOff>
      <xdr:row>6</xdr:row>
      <xdr:rowOff>142875</xdr:rowOff>
    </xdr:to>
    <xdr:sp macro="" textlink="">
      <xdr:nvSpPr>
        <xdr:cNvPr id="17" name="TextBox 16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6</xdr:row>
      <xdr:rowOff>97155</xdr:rowOff>
    </xdr:from>
    <xdr:to>
      <xdr:col>74</xdr:col>
      <xdr:colOff>85725</xdr:colOff>
      <xdr:row>6</xdr:row>
      <xdr:rowOff>142875</xdr:rowOff>
    </xdr:to>
    <xdr:sp macro="" textlink="">
      <xdr:nvSpPr>
        <xdr:cNvPr id="18" name="TextBox 17"/>
        <xdr:cNvSpPr txBox="1"/>
      </xdr:nvSpPr>
      <xdr:spPr>
        <a:xfrm>
          <a:off x="208407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12</xdr:col>
      <xdr:colOff>714375</xdr:colOff>
      <xdr:row>199</xdr:row>
      <xdr:rowOff>0</xdr:rowOff>
    </xdr:from>
    <xdr:to>
      <xdr:col>13</xdr:col>
      <xdr:colOff>85725</xdr:colOff>
      <xdr:row>199</xdr:row>
      <xdr:rowOff>0</xdr:rowOff>
    </xdr:to>
    <xdr:sp macro="" textlink="">
      <xdr:nvSpPr>
        <xdr:cNvPr id="19" name="TextBox 18"/>
        <xdr:cNvSpPr txBox="1"/>
      </xdr:nvSpPr>
      <xdr:spPr>
        <a:xfrm>
          <a:off x="80676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199</xdr:row>
      <xdr:rowOff>0</xdr:rowOff>
    </xdr:from>
    <xdr:to>
      <xdr:col>29</xdr:col>
      <xdr:colOff>85725</xdr:colOff>
      <xdr:row>199</xdr:row>
      <xdr:rowOff>0</xdr:rowOff>
    </xdr:to>
    <xdr:sp macro="" textlink="">
      <xdr:nvSpPr>
        <xdr:cNvPr id="20" name="TextBox 19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199</xdr:row>
      <xdr:rowOff>0</xdr:rowOff>
    </xdr:from>
    <xdr:to>
      <xdr:col>29</xdr:col>
      <xdr:colOff>85725</xdr:colOff>
      <xdr:row>199</xdr:row>
      <xdr:rowOff>0</xdr:rowOff>
    </xdr:to>
    <xdr:sp macro="" textlink="">
      <xdr:nvSpPr>
        <xdr:cNvPr id="21" name="TextBox 20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199</xdr:row>
      <xdr:rowOff>0</xdr:rowOff>
    </xdr:from>
    <xdr:to>
      <xdr:col>29</xdr:col>
      <xdr:colOff>85725</xdr:colOff>
      <xdr:row>199</xdr:row>
      <xdr:rowOff>0</xdr:rowOff>
    </xdr:to>
    <xdr:sp macro="" textlink="">
      <xdr:nvSpPr>
        <xdr:cNvPr id="22" name="TextBox 21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199</xdr:row>
      <xdr:rowOff>0</xdr:rowOff>
    </xdr:from>
    <xdr:to>
      <xdr:col>29</xdr:col>
      <xdr:colOff>85725</xdr:colOff>
      <xdr:row>199</xdr:row>
      <xdr:rowOff>0</xdr:rowOff>
    </xdr:to>
    <xdr:sp macro="" textlink="">
      <xdr:nvSpPr>
        <xdr:cNvPr id="23" name="TextBox 22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199</xdr:row>
      <xdr:rowOff>0</xdr:rowOff>
    </xdr:from>
    <xdr:to>
      <xdr:col>44</xdr:col>
      <xdr:colOff>85725</xdr:colOff>
      <xdr:row>199</xdr:row>
      <xdr:rowOff>0</xdr:rowOff>
    </xdr:to>
    <xdr:sp macro="" textlink="">
      <xdr:nvSpPr>
        <xdr:cNvPr id="24" name="TextBox 23"/>
        <xdr:cNvSpPr txBox="1"/>
      </xdr:nvSpPr>
      <xdr:spPr>
        <a:xfrm>
          <a:off x="270129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199</xdr:row>
      <xdr:rowOff>0</xdr:rowOff>
    </xdr:from>
    <xdr:to>
      <xdr:col>44</xdr:col>
      <xdr:colOff>85725</xdr:colOff>
      <xdr:row>199</xdr:row>
      <xdr:rowOff>0</xdr:rowOff>
    </xdr:to>
    <xdr:sp macro="" textlink="">
      <xdr:nvSpPr>
        <xdr:cNvPr id="25" name="TextBox 24"/>
        <xdr:cNvSpPr txBox="1"/>
      </xdr:nvSpPr>
      <xdr:spPr>
        <a:xfrm>
          <a:off x="270129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199</xdr:row>
      <xdr:rowOff>0</xdr:rowOff>
    </xdr:from>
    <xdr:to>
      <xdr:col>44</xdr:col>
      <xdr:colOff>85725</xdr:colOff>
      <xdr:row>199</xdr:row>
      <xdr:rowOff>0</xdr:rowOff>
    </xdr:to>
    <xdr:sp macro="" textlink="">
      <xdr:nvSpPr>
        <xdr:cNvPr id="26" name="TextBox 25"/>
        <xdr:cNvSpPr txBox="1"/>
      </xdr:nvSpPr>
      <xdr:spPr>
        <a:xfrm>
          <a:off x="270129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199</xdr:row>
      <xdr:rowOff>0</xdr:rowOff>
    </xdr:from>
    <xdr:to>
      <xdr:col>44</xdr:col>
      <xdr:colOff>85725</xdr:colOff>
      <xdr:row>199</xdr:row>
      <xdr:rowOff>0</xdr:rowOff>
    </xdr:to>
    <xdr:sp macro="" textlink="">
      <xdr:nvSpPr>
        <xdr:cNvPr id="27" name="TextBox 26"/>
        <xdr:cNvSpPr txBox="1"/>
      </xdr:nvSpPr>
      <xdr:spPr>
        <a:xfrm>
          <a:off x="270129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199</xdr:row>
      <xdr:rowOff>0</xdr:rowOff>
    </xdr:from>
    <xdr:to>
      <xdr:col>59</xdr:col>
      <xdr:colOff>85725</xdr:colOff>
      <xdr:row>199</xdr:row>
      <xdr:rowOff>0</xdr:rowOff>
    </xdr:to>
    <xdr:sp macro="" textlink="">
      <xdr:nvSpPr>
        <xdr:cNvPr id="28" name="TextBox 27"/>
        <xdr:cNvSpPr txBox="1"/>
      </xdr:nvSpPr>
      <xdr:spPr>
        <a:xfrm>
          <a:off x="361950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199</xdr:row>
      <xdr:rowOff>0</xdr:rowOff>
    </xdr:from>
    <xdr:to>
      <xdr:col>59</xdr:col>
      <xdr:colOff>85725</xdr:colOff>
      <xdr:row>199</xdr:row>
      <xdr:rowOff>0</xdr:rowOff>
    </xdr:to>
    <xdr:sp macro="" textlink="">
      <xdr:nvSpPr>
        <xdr:cNvPr id="29" name="TextBox 28"/>
        <xdr:cNvSpPr txBox="1"/>
      </xdr:nvSpPr>
      <xdr:spPr>
        <a:xfrm>
          <a:off x="361950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199</xdr:row>
      <xdr:rowOff>0</xdr:rowOff>
    </xdr:from>
    <xdr:to>
      <xdr:col>59</xdr:col>
      <xdr:colOff>85725</xdr:colOff>
      <xdr:row>199</xdr:row>
      <xdr:rowOff>0</xdr:rowOff>
    </xdr:to>
    <xdr:sp macro="" textlink="">
      <xdr:nvSpPr>
        <xdr:cNvPr id="30" name="TextBox 29"/>
        <xdr:cNvSpPr txBox="1"/>
      </xdr:nvSpPr>
      <xdr:spPr>
        <a:xfrm>
          <a:off x="361950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199</xdr:row>
      <xdr:rowOff>0</xdr:rowOff>
    </xdr:from>
    <xdr:to>
      <xdr:col>59</xdr:col>
      <xdr:colOff>85725</xdr:colOff>
      <xdr:row>199</xdr:row>
      <xdr:rowOff>0</xdr:rowOff>
    </xdr:to>
    <xdr:sp macro="" textlink="">
      <xdr:nvSpPr>
        <xdr:cNvPr id="31" name="TextBox 30"/>
        <xdr:cNvSpPr txBox="1"/>
      </xdr:nvSpPr>
      <xdr:spPr>
        <a:xfrm>
          <a:off x="361950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199</xdr:row>
      <xdr:rowOff>0</xdr:rowOff>
    </xdr:from>
    <xdr:to>
      <xdr:col>74</xdr:col>
      <xdr:colOff>85725</xdr:colOff>
      <xdr:row>199</xdr:row>
      <xdr:rowOff>0</xdr:rowOff>
    </xdr:to>
    <xdr:sp macro="" textlink="">
      <xdr:nvSpPr>
        <xdr:cNvPr id="32" name="TextBox 31"/>
        <xdr:cNvSpPr txBox="1"/>
      </xdr:nvSpPr>
      <xdr:spPr>
        <a:xfrm>
          <a:off x="454056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199</xdr:row>
      <xdr:rowOff>0</xdr:rowOff>
    </xdr:from>
    <xdr:to>
      <xdr:col>74</xdr:col>
      <xdr:colOff>85725</xdr:colOff>
      <xdr:row>199</xdr:row>
      <xdr:rowOff>0</xdr:rowOff>
    </xdr:to>
    <xdr:sp macro="" textlink="">
      <xdr:nvSpPr>
        <xdr:cNvPr id="33" name="TextBox 32"/>
        <xdr:cNvSpPr txBox="1"/>
      </xdr:nvSpPr>
      <xdr:spPr>
        <a:xfrm>
          <a:off x="454056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199</xdr:row>
      <xdr:rowOff>0</xdr:rowOff>
    </xdr:from>
    <xdr:to>
      <xdr:col>74</xdr:col>
      <xdr:colOff>85725</xdr:colOff>
      <xdr:row>199</xdr:row>
      <xdr:rowOff>0</xdr:rowOff>
    </xdr:to>
    <xdr:sp macro="" textlink="">
      <xdr:nvSpPr>
        <xdr:cNvPr id="34" name="TextBox 33"/>
        <xdr:cNvSpPr txBox="1"/>
      </xdr:nvSpPr>
      <xdr:spPr>
        <a:xfrm>
          <a:off x="454056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199</xdr:row>
      <xdr:rowOff>0</xdr:rowOff>
    </xdr:from>
    <xdr:to>
      <xdr:col>74</xdr:col>
      <xdr:colOff>85725</xdr:colOff>
      <xdr:row>199</xdr:row>
      <xdr:rowOff>0</xdr:rowOff>
    </xdr:to>
    <xdr:sp macro="" textlink="">
      <xdr:nvSpPr>
        <xdr:cNvPr id="35" name="TextBox 34"/>
        <xdr:cNvSpPr txBox="1"/>
      </xdr:nvSpPr>
      <xdr:spPr>
        <a:xfrm>
          <a:off x="454056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12</xdr:col>
      <xdr:colOff>714375</xdr:colOff>
      <xdr:row>360</xdr:row>
      <xdr:rowOff>97155</xdr:rowOff>
    </xdr:from>
    <xdr:to>
      <xdr:col>13</xdr:col>
      <xdr:colOff>85725</xdr:colOff>
      <xdr:row>360</xdr:row>
      <xdr:rowOff>142875</xdr:rowOff>
    </xdr:to>
    <xdr:sp macro="" textlink="">
      <xdr:nvSpPr>
        <xdr:cNvPr id="36" name="TextBox 35"/>
        <xdr:cNvSpPr txBox="1"/>
      </xdr:nvSpPr>
      <xdr:spPr>
        <a:xfrm>
          <a:off x="80676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360</xdr:row>
      <xdr:rowOff>97155</xdr:rowOff>
    </xdr:from>
    <xdr:to>
      <xdr:col>29</xdr:col>
      <xdr:colOff>85725</xdr:colOff>
      <xdr:row>360</xdr:row>
      <xdr:rowOff>142875</xdr:rowOff>
    </xdr:to>
    <xdr:sp macro="" textlink="">
      <xdr:nvSpPr>
        <xdr:cNvPr id="37" name="TextBox 36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360</xdr:row>
      <xdr:rowOff>97155</xdr:rowOff>
    </xdr:from>
    <xdr:to>
      <xdr:col>29</xdr:col>
      <xdr:colOff>85725</xdr:colOff>
      <xdr:row>360</xdr:row>
      <xdr:rowOff>142875</xdr:rowOff>
    </xdr:to>
    <xdr:sp macro="" textlink="">
      <xdr:nvSpPr>
        <xdr:cNvPr id="38" name="TextBox 37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360</xdr:row>
      <xdr:rowOff>97155</xdr:rowOff>
    </xdr:from>
    <xdr:to>
      <xdr:col>29</xdr:col>
      <xdr:colOff>85725</xdr:colOff>
      <xdr:row>360</xdr:row>
      <xdr:rowOff>142875</xdr:rowOff>
    </xdr:to>
    <xdr:sp macro="" textlink="">
      <xdr:nvSpPr>
        <xdr:cNvPr id="39" name="TextBox 38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360</xdr:row>
      <xdr:rowOff>97155</xdr:rowOff>
    </xdr:from>
    <xdr:to>
      <xdr:col>29</xdr:col>
      <xdr:colOff>85725</xdr:colOff>
      <xdr:row>360</xdr:row>
      <xdr:rowOff>142875</xdr:rowOff>
    </xdr:to>
    <xdr:sp macro="" textlink="">
      <xdr:nvSpPr>
        <xdr:cNvPr id="40" name="TextBox 39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360</xdr:row>
      <xdr:rowOff>97155</xdr:rowOff>
    </xdr:from>
    <xdr:to>
      <xdr:col>44</xdr:col>
      <xdr:colOff>85725</xdr:colOff>
      <xdr:row>360</xdr:row>
      <xdr:rowOff>142875</xdr:rowOff>
    </xdr:to>
    <xdr:sp macro="" textlink="">
      <xdr:nvSpPr>
        <xdr:cNvPr id="41" name="TextBox 40"/>
        <xdr:cNvSpPr txBox="1"/>
      </xdr:nvSpPr>
      <xdr:spPr>
        <a:xfrm>
          <a:off x="270129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360</xdr:row>
      <xdr:rowOff>97155</xdr:rowOff>
    </xdr:from>
    <xdr:to>
      <xdr:col>44</xdr:col>
      <xdr:colOff>85725</xdr:colOff>
      <xdr:row>360</xdr:row>
      <xdr:rowOff>142875</xdr:rowOff>
    </xdr:to>
    <xdr:sp macro="" textlink="">
      <xdr:nvSpPr>
        <xdr:cNvPr id="42" name="TextBox 41"/>
        <xdr:cNvSpPr txBox="1"/>
      </xdr:nvSpPr>
      <xdr:spPr>
        <a:xfrm>
          <a:off x="270129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360</xdr:row>
      <xdr:rowOff>97155</xdr:rowOff>
    </xdr:from>
    <xdr:to>
      <xdr:col>44</xdr:col>
      <xdr:colOff>85725</xdr:colOff>
      <xdr:row>360</xdr:row>
      <xdr:rowOff>142875</xdr:rowOff>
    </xdr:to>
    <xdr:sp macro="" textlink="">
      <xdr:nvSpPr>
        <xdr:cNvPr id="43" name="TextBox 42"/>
        <xdr:cNvSpPr txBox="1"/>
      </xdr:nvSpPr>
      <xdr:spPr>
        <a:xfrm>
          <a:off x="270129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360</xdr:row>
      <xdr:rowOff>97155</xdr:rowOff>
    </xdr:from>
    <xdr:to>
      <xdr:col>44</xdr:col>
      <xdr:colOff>85725</xdr:colOff>
      <xdr:row>360</xdr:row>
      <xdr:rowOff>142875</xdr:rowOff>
    </xdr:to>
    <xdr:sp macro="" textlink="">
      <xdr:nvSpPr>
        <xdr:cNvPr id="44" name="TextBox 43"/>
        <xdr:cNvSpPr txBox="1"/>
      </xdr:nvSpPr>
      <xdr:spPr>
        <a:xfrm>
          <a:off x="270129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360</xdr:row>
      <xdr:rowOff>97155</xdr:rowOff>
    </xdr:from>
    <xdr:to>
      <xdr:col>59</xdr:col>
      <xdr:colOff>85725</xdr:colOff>
      <xdr:row>360</xdr:row>
      <xdr:rowOff>142875</xdr:rowOff>
    </xdr:to>
    <xdr:sp macro="" textlink="">
      <xdr:nvSpPr>
        <xdr:cNvPr id="45" name="TextBox 44"/>
        <xdr:cNvSpPr txBox="1"/>
      </xdr:nvSpPr>
      <xdr:spPr>
        <a:xfrm>
          <a:off x="361950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360</xdr:row>
      <xdr:rowOff>97155</xdr:rowOff>
    </xdr:from>
    <xdr:to>
      <xdr:col>59</xdr:col>
      <xdr:colOff>85725</xdr:colOff>
      <xdr:row>360</xdr:row>
      <xdr:rowOff>142875</xdr:rowOff>
    </xdr:to>
    <xdr:sp macro="" textlink="">
      <xdr:nvSpPr>
        <xdr:cNvPr id="46" name="TextBox 45"/>
        <xdr:cNvSpPr txBox="1"/>
      </xdr:nvSpPr>
      <xdr:spPr>
        <a:xfrm>
          <a:off x="361950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360</xdr:row>
      <xdr:rowOff>97155</xdr:rowOff>
    </xdr:from>
    <xdr:to>
      <xdr:col>59</xdr:col>
      <xdr:colOff>85725</xdr:colOff>
      <xdr:row>360</xdr:row>
      <xdr:rowOff>142875</xdr:rowOff>
    </xdr:to>
    <xdr:sp macro="" textlink="">
      <xdr:nvSpPr>
        <xdr:cNvPr id="47" name="TextBox 46"/>
        <xdr:cNvSpPr txBox="1"/>
      </xdr:nvSpPr>
      <xdr:spPr>
        <a:xfrm>
          <a:off x="361950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360</xdr:row>
      <xdr:rowOff>97155</xdr:rowOff>
    </xdr:from>
    <xdr:to>
      <xdr:col>59</xdr:col>
      <xdr:colOff>85725</xdr:colOff>
      <xdr:row>360</xdr:row>
      <xdr:rowOff>142875</xdr:rowOff>
    </xdr:to>
    <xdr:sp macro="" textlink="">
      <xdr:nvSpPr>
        <xdr:cNvPr id="48" name="TextBox 47"/>
        <xdr:cNvSpPr txBox="1"/>
      </xdr:nvSpPr>
      <xdr:spPr>
        <a:xfrm>
          <a:off x="3619500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360</xdr:row>
      <xdr:rowOff>97155</xdr:rowOff>
    </xdr:from>
    <xdr:to>
      <xdr:col>74</xdr:col>
      <xdr:colOff>85725</xdr:colOff>
      <xdr:row>360</xdr:row>
      <xdr:rowOff>142875</xdr:rowOff>
    </xdr:to>
    <xdr:sp macro="" textlink="">
      <xdr:nvSpPr>
        <xdr:cNvPr id="49" name="TextBox 48"/>
        <xdr:cNvSpPr txBox="1"/>
      </xdr:nvSpPr>
      <xdr:spPr>
        <a:xfrm>
          <a:off x="454056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360</xdr:row>
      <xdr:rowOff>97155</xdr:rowOff>
    </xdr:from>
    <xdr:to>
      <xdr:col>74</xdr:col>
      <xdr:colOff>85725</xdr:colOff>
      <xdr:row>360</xdr:row>
      <xdr:rowOff>142875</xdr:rowOff>
    </xdr:to>
    <xdr:sp macro="" textlink="">
      <xdr:nvSpPr>
        <xdr:cNvPr id="50" name="TextBox 49"/>
        <xdr:cNvSpPr txBox="1"/>
      </xdr:nvSpPr>
      <xdr:spPr>
        <a:xfrm>
          <a:off x="454056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360</xdr:row>
      <xdr:rowOff>97155</xdr:rowOff>
    </xdr:from>
    <xdr:to>
      <xdr:col>74</xdr:col>
      <xdr:colOff>85725</xdr:colOff>
      <xdr:row>360</xdr:row>
      <xdr:rowOff>142875</xdr:rowOff>
    </xdr:to>
    <xdr:sp macro="" textlink="">
      <xdr:nvSpPr>
        <xdr:cNvPr id="51" name="TextBox 50"/>
        <xdr:cNvSpPr txBox="1"/>
      </xdr:nvSpPr>
      <xdr:spPr>
        <a:xfrm>
          <a:off x="454056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360</xdr:row>
      <xdr:rowOff>97155</xdr:rowOff>
    </xdr:from>
    <xdr:to>
      <xdr:col>74</xdr:col>
      <xdr:colOff>85725</xdr:colOff>
      <xdr:row>360</xdr:row>
      <xdr:rowOff>142875</xdr:rowOff>
    </xdr:to>
    <xdr:sp macro="" textlink="">
      <xdr:nvSpPr>
        <xdr:cNvPr id="52" name="TextBox 51"/>
        <xdr:cNvSpPr txBox="1"/>
      </xdr:nvSpPr>
      <xdr:spPr>
        <a:xfrm>
          <a:off x="454056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12</xdr:col>
      <xdr:colOff>714375</xdr:colOff>
      <xdr:row>512</xdr:row>
      <xdr:rowOff>0</xdr:rowOff>
    </xdr:from>
    <xdr:to>
      <xdr:col>13</xdr:col>
      <xdr:colOff>85725</xdr:colOff>
      <xdr:row>512</xdr:row>
      <xdr:rowOff>0</xdr:rowOff>
    </xdr:to>
    <xdr:sp macro="" textlink="">
      <xdr:nvSpPr>
        <xdr:cNvPr id="53" name="TextBox 52"/>
        <xdr:cNvSpPr txBox="1"/>
      </xdr:nvSpPr>
      <xdr:spPr>
        <a:xfrm>
          <a:off x="80676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512</xdr:row>
      <xdr:rowOff>0</xdr:rowOff>
    </xdr:from>
    <xdr:to>
      <xdr:col>29</xdr:col>
      <xdr:colOff>85725</xdr:colOff>
      <xdr:row>512</xdr:row>
      <xdr:rowOff>0</xdr:rowOff>
    </xdr:to>
    <xdr:sp macro="" textlink="">
      <xdr:nvSpPr>
        <xdr:cNvPr id="54" name="TextBox 53"/>
        <xdr:cNvSpPr txBox="1"/>
      </xdr:nvSpPr>
      <xdr:spPr>
        <a:xfrm>
          <a:off x="177831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512</xdr:row>
      <xdr:rowOff>0</xdr:rowOff>
    </xdr:from>
    <xdr:to>
      <xdr:col>29</xdr:col>
      <xdr:colOff>85725</xdr:colOff>
      <xdr:row>512</xdr:row>
      <xdr:rowOff>0</xdr:rowOff>
    </xdr:to>
    <xdr:sp macro="" textlink="">
      <xdr:nvSpPr>
        <xdr:cNvPr id="55" name="TextBox 54"/>
        <xdr:cNvSpPr txBox="1"/>
      </xdr:nvSpPr>
      <xdr:spPr>
        <a:xfrm>
          <a:off x="177831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512</xdr:row>
      <xdr:rowOff>0</xdr:rowOff>
    </xdr:from>
    <xdr:to>
      <xdr:col>29</xdr:col>
      <xdr:colOff>85725</xdr:colOff>
      <xdr:row>512</xdr:row>
      <xdr:rowOff>0</xdr:rowOff>
    </xdr:to>
    <xdr:sp macro="" textlink="">
      <xdr:nvSpPr>
        <xdr:cNvPr id="56" name="TextBox 55"/>
        <xdr:cNvSpPr txBox="1"/>
      </xdr:nvSpPr>
      <xdr:spPr>
        <a:xfrm>
          <a:off x="177831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609600</xdr:colOff>
      <xdr:row>512</xdr:row>
      <xdr:rowOff>0</xdr:rowOff>
    </xdr:from>
    <xdr:to>
      <xdr:col>29</xdr:col>
      <xdr:colOff>85725</xdr:colOff>
      <xdr:row>512</xdr:row>
      <xdr:rowOff>0</xdr:rowOff>
    </xdr:to>
    <xdr:sp macro="" textlink="">
      <xdr:nvSpPr>
        <xdr:cNvPr id="57" name="TextBox 56"/>
        <xdr:cNvSpPr txBox="1"/>
      </xdr:nvSpPr>
      <xdr:spPr>
        <a:xfrm>
          <a:off x="177831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512</xdr:row>
      <xdr:rowOff>0</xdr:rowOff>
    </xdr:from>
    <xdr:to>
      <xdr:col>44</xdr:col>
      <xdr:colOff>85725</xdr:colOff>
      <xdr:row>512</xdr:row>
      <xdr:rowOff>0</xdr:rowOff>
    </xdr:to>
    <xdr:sp macro="" textlink="">
      <xdr:nvSpPr>
        <xdr:cNvPr id="58" name="TextBox 57"/>
        <xdr:cNvSpPr txBox="1"/>
      </xdr:nvSpPr>
      <xdr:spPr>
        <a:xfrm>
          <a:off x="27012900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512</xdr:row>
      <xdr:rowOff>0</xdr:rowOff>
    </xdr:from>
    <xdr:to>
      <xdr:col>44</xdr:col>
      <xdr:colOff>85725</xdr:colOff>
      <xdr:row>512</xdr:row>
      <xdr:rowOff>0</xdr:rowOff>
    </xdr:to>
    <xdr:sp macro="" textlink="">
      <xdr:nvSpPr>
        <xdr:cNvPr id="59" name="TextBox 58"/>
        <xdr:cNvSpPr txBox="1"/>
      </xdr:nvSpPr>
      <xdr:spPr>
        <a:xfrm>
          <a:off x="27012900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512</xdr:row>
      <xdr:rowOff>0</xdr:rowOff>
    </xdr:from>
    <xdr:to>
      <xdr:col>44</xdr:col>
      <xdr:colOff>85725</xdr:colOff>
      <xdr:row>512</xdr:row>
      <xdr:rowOff>0</xdr:rowOff>
    </xdr:to>
    <xdr:sp macro="" textlink="">
      <xdr:nvSpPr>
        <xdr:cNvPr id="60" name="TextBox 59"/>
        <xdr:cNvSpPr txBox="1"/>
      </xdr:nvSpPr>
      <xdr:spPr>
        <a:xfrm>
          <a:off x="27012900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512</xdr:row>
      <xdr:rowOff>0</xdr:rowOff>
    </xdr:from>
    <xdr:to>
      <xdr:col>44</xdr:col>
      <xdr:colOff>85725</xdr:colOff>
      <xdr:row>512</xdr:row>
      <xdr:rowOff>0</xdr:rowOff>
    </xdr:to>
    <xdr:sp macro="" textlink="">
      <xdr:nvSpPr>
        <xdr:cNvPr id="61" name="TextBox 60"/>
        <xdr:cNvSpPr txBox="1"/>
      </xdr:nvSpPr>
      <xdr:spPr>
        <a:xfrm>
          <a:off x="27012900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512</xdr:row>
      <xdr:rowOff>0</xdr:rowOff>
    </xdr:from>
    <xdr:to>
      <xdr:col>59</xdr:col>
      <xdr:colOff>85725</xdr:colOff>
      <xdr:row>512</xdr:row>
      <xdr:rowOff>0</xdr:rowOff>
    </xdr:to>
    <xdr:sp macro="" textlink="">
      <xdr:nvSpPr>
        <xdr:cNvPr id="62" name="TextBox 61"/>
        <xdr:cNvSpPr txBox="1"/>
      </xdr:nvSpPr>
      <xdr:spPr>
        <a:xfrm>
          <a:off x="36195000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512</xdr:row>
      <xdr:rowOff>0</xdr:rowOff>
    </xdr:from>
    <xdr:to>
      <xdr:col>59</xdr:col>
      <xdr:colOff>85725</xdr:colOff>
      <xdr:row>512</xdr:row>
      <xdr:rowOff>0</xdr:rowOff>
    </xdr:to>
    <xdr:sp macro="" textlink="">
      <xdr:nvSpPr>
        <xdr:cNvPr id="63" name="TextBox 62"/>
        <xdr:cNvSpPr txBox="1"/>
      </xdr:nvSpPr>
      <xdr:spPr>
        <a:xfrm>
          <a:off x="36195000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512</xdr:row>
      <xdr:rowOff>0</xdr:rowOff>
    </xdr:from>
    <xdr:to>
      <xdr:col>59</xdr:col>
      <xdr:colOff>85725</xdr:colOff>
      <xdr:row>512</xdr:row>
      <xdr:rowOff>0</xdr:rowOff>
    </xdr:to>
    <xdr:sp macro="" textlink="">
      <xdr:nvSpPr>
        <xdr:cNvPr id="64" name="TextBox 63"/>
        <xdr:cNvSpPr txBox="1"/>
      </xdr:nvSpPr>
      <xdr:spPr>
        <a:xfrm>
          <a:off x="36195000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512</xdr:row>
      <xdr:rowOff>0</xdr:rowOff>
    </xdr:from>
    <xdr:to>
      <xdr:col>59</xdr:col>
      <xdr:colOff>85725</xdr:colOff>
      <xdr:row>512</xdr:row>
      <xdr:rowOff>0</xdr:rowOff>
    </xdr:to>
    <xdr:sp macro="" textlink="">
      <xdr:nvSpPr>
        <xdr:cNvPr id="65" name="TextBox 64"/>
        <xdr:cNvSpPr txBox="1"/>
      </xdr:nvSpPr>
      <xdr:spPr>
        <a:xfrm>
          <a:off x="36195000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512</xdr:row>
      <xdr:rowOff>0</xdr:rowOff>
    </xdr:from>
    <xdr:to>
      <xdr:col>74</xdr:col>
      <xdr:colOff>85725</xdr:colOff>
      <xdr:row>512</xdr:row>
      <xdr:rowOff>0</xdr:rowOff>
    </xdr:to>
    <xdr:sp macro="" textlink="">
      <xdr:nvSpPr>
        <xdr:cNvPr id="66" name="TextBox 65"/>
        <xdr:cNvSpPr txBox="1"/>
      </xdr:nvSpPr>
      <xdr:spPr>
        <a:xfrm>
          <a:off x="454056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512</xdr:row>
      <xdr:rowOff>0</xdr:rowOff>
    </xdr:from>
    <xdr:to>
      <xdr:col>74</xdr:col>
      <xdr:colOff>85725</xdr:colOff>
      <xdr:row>512</xdr:row>
      <xdr:rowOff>0</xdr:rowOff>
    </xdr:to>
    <xdr:sp macro="" textlink="">
      <xdr:nvSpPr>
        <xdr:cNvPr id="67" name="TextBox 66"/>
        <xdr:cNvSpPr txBox="1"/>
      </xdr:nvSpPr>
      <xdr:spPr>
        <a:xfrm>
          <a:off x="454056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512</xdr:row>
      <xdr:rowOff>0</xdr:rowOff>
    </xdr:from>
    <xdr:to>
      <xdr:col>74</xdr:col>
      <xdr:colOff>85725</xdr:colOff>
      <xdr:row>512</xdr:row>
      <xdr:rowOff>0</xdr:rowOff>
    </xdr:to>
    <xdr:sp macro="" textlink="">
      <xdr:nvSpPr>
        <xdr:cNvPr id="68" name="TextBox 67"/>
        <xdr:cNvSpPr txBox="1"/>
      </xdr:nvSpPr>
      <xdr:spPr>
        <a:xfrm>
          <a:off x="454056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590550</xdr:colOff>
      <xdr:row>512</xdr:row>
      <xdr:rowOff>0</xdr:rowOff>
    </xdr:from>
    <xdr:to>
      <xdr:col>74</xdr:col>
      <xdr:colOff>85725</xdr:colOff>
      <xdr:row>512</xdr:row>
      <xdr:rowOff>0</xdr:rowOff>
    </xdr:to>
    <xdr:sp macro="" textlink="">
      <xdr:nvSpPr>
        <xdr:cNvPr id="69" name="TextBox 68"/>
        <xdr:cNvSpPr txBox="1"/>
      </xdr:nvSpPr>
      <xdr:spPr>
        <a:xfrm>
          <a:off x="454056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609600</xdr:colOff>
      <xdr:row>75</xdr:row>
      <xdr:rowOff>97155</xdr:rowOff>
    </xdr:from>
    <xdr:to>
      <xdr:col>14</xdr:col>
      <xdr:colOff>85725</xdr:colOff>
      <xdr:row>75</xdr:row>
      <xdr:rowOff>142875</xdr:rowOff>
    </xdr:to>
    <xdr:sp macro="" textlink="">
      <xdr:nvSpPr>
        <xdr:cNvPr id="2" name="TextBox 1"/>
        <xdr:cNvSpPr txBox="1"/>
      </xdr:nvSpPr>
      <xdr:spPr>
        <a:xfrm>
          <a:off x="8020050" y="2876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657225</xdr:colOff>
      <xdr:row>75</xdr:row>
      <xdr:rowOff>97155</xdr:rowOff>
    </xdr:from>
    <xdr:to>
      <xdr:col>29</xdr:col>
      <xdr:colOff>85725</xdr:colOff>
      <xdr:row>75</xdr:row>
      <xdr:rowOff>142875</xdr:rowOff>
    </xdr:to>
    <xdr:sp macro="" textlink="">
      <xdr:nvSpPr>
        <xdr:cNvPr id="5" name="TextBox 4"/>
        <xdr:cNvSpPr txBox="1"/>
      </xdr:nvSpPr>
      <xdr:spPr>
        <a:xfrm>
          <a:off x="900112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75</xdr:row>
      <xdr:rowOff>97155</xdr:rowOff>
    </xdr:from>
    <xdr:to>
      <xdr:col>44</xdr:col>
      <xdr:colOff>85725</xdr:colOff>
      <xdr:row>75</xdr:row>
      <xdr:rowOff>142875</xdr:rowOff>
    </xdr:to>
    <xdr:sp macro="" textlink="">
      <xdr:nvSpPr>
        <xdr:cNvPr id="6" name="TextBox 5"/>
        <xdr:cNvSpPr txBox="1"/>
      </xdr:nvSpPr>
      <xdr:spPr>
        <a:xfrm>
          <a:off x="900112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75</xdr:row>
      <xdr:rowOff>97155</xdr:rowOff>
    </xdr:from>
    <xdr:to>
      <xdr:col>59</xdr:col>
      <xdr:colOff>85725</xdr:colOff>
      <xdr:row>75</xdr:row>
      <xdr:rowOff>142875</xdr:rowOff>
    </xdr:to>
    <xdr:sp macro="" textlink="">
      <xdr:nvSpPr>
        <xdr:cNvPr id="8" name="TextBox 7"/>
        <xdr:cNvSpPr txBox="1"/>
      </xdr:nvSpPr>
      <xdr:spPr>
        <a:xfrm>
          <a:off x="900112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75</xdr:row>
      <xdr:rowOff>97155</xdr:rowOff>
    </xdr:from>
    <xdr:to>
      <xdr:col>74</xdr:col>
      <xdr:colOff>85725</xdr:colOff>
      <xdr:row>75</xdr:row>
      <xdr:rowOff>142875</xdr:rowOff>
    </xdr:to>
    <xdr:sp macro="" textlink="">
      <xdr:nvSpPr>
        <xdr:cNvPr id="9" name="TextBox 8"/>
        <xdr:cNvSpPr txBox="1"/>
      </xdr:nvSpPr>
      <xdr:spPr>
        <a:xfrm>
          <a:off x="900112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657225</xdr:colOff>
      <xdr:row>75</xdr:row>
      <xdr:rowOff>97155</xdr:rowOff>
    </xdr:from>
    <xdr:to>
      <xdr:col>29</xdr:col>
      <xdr:colOff>85725</xdr:colOff>
      <xdr:row>75</xdr:row>
      <xdr:rowOff>142875</xdr:rowOff>
    </xdr:to>
    <xdr:sp macro="" textlink="">
      <xdr:nvSpPr>
        <xdr:cNvPr id="10" name="TextBox 9"/>
        <xdr:cNvSpPr txBox="1"/>
      </xdr:nvSpPr>
      <xdr:spPr>
        <a:xfrm>
          <a:off x="900112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75</xdr:row>
      <xdr:rowOff>97155</xdr:rowOff>
    </xdr:from>
    <xdr:to>
      <xdr:col>44</xdr:col>
      <xdr:colOff>85725</xdr:colOff>
      <xdr:row>75</xdr:row>
      <xdr:rowOff>142875</xdr:rowOff>
    </xdr:to>
    <xdr:sp macro="" textlink="">
      <xdr:nvSpPr>
        <xdr:cNvPr id="11" name="TextBox 10"/>
        <xdr:cNvSpPr txBox="1"/>
      </xdr:nvSpPr>
      <xdr:spPr>
        <a:xfrm>
          <a:off x="900112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75</xdr:row>
      <xdr:rowOff>97155</xdr:rowOff>
    </xdr:from>
    <xdr:to>
      <xdr:col>59</xdr:col>
      <xdr:colOff>85725</xdr:colOff>
      <xdr:row>75</xdr:row>
      <xdr:rowOff>142875</xdr:rowOff>
    </xdr:to>
    <xdr:sp macro="" textlink="">
      <xdr:nvSpPr>
        <xdr:cNvPr id="12" name="TextBox 11"/>
        <xdr:cNvSpPr txBox="1"/>
      </xdr:nvSpPr>
      <xdr:spPr>
        <a:xfrm>
          <a:off x="900112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75</xdr:row>
      <xdr:rowOff>97155</xdr:rowOff>
    </xdr:from>
    <xdr:to>
      <xdr:col>74</xdr:col>
      <xdr:colOff>85725</xdr:colOff>
      <xdr:row>75</xdr:row>
      <xdr:rowOff>142875</xdr:rowOff>
    </xdr:to>
    <xdr:sp macro="" textlink="">
      <xdr:nvSpPr>
        <xdr:cNvPr id="14" name="TextBox 13"/>
        <xdr:cNvSpPr txBox="1"/>
      </xdr:nvSpPr>
      <xdr:spPr>
        <a:xfrm>
          <a:off x="900112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75</xdr:row>
      <xdr:rowOff>97155</xdr:rowOff>
    </xdr:from>
    <xdr:to>
      <xdr:col>59</xdr:col>
      <xdr:colOff>85725</xdr:colOff>
      <xdr:row>75</xdr:row>
      <xdr:rowOff>142875</xdr:rowOff>
    </xdr:to>
    <xdr:sp macro="" textlink="">
      <xdr:nvSpPr>
        <xdr:cNvPr id="13" name="TextBox 12"/>
        <xdr:cNvSpPr txBox="1"/>
      </xdr:nvSpPr>
      <xdr:spPr>
        <a:xfrm>
          <a:off x="338613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59</xdr:col>
      <xdr:colOff>419100</xdr:colOff>
      <xdr:row>87</xdr:row>
      <xdr:rowOff>144780</xdr:rowOff>
    </xdr:from>
    <xdr:to>
      <xdr:col>59</xdr:col>
      <xdr:colOff>504825</xdr:colOff>
      <xdr:row>87</xdr:row>
      <xdr:rowOff>190500</xdr:rowOff>
    </xdr:to>
    <xdr:sp macro="" textlink="">
      <xdr:nvSpPr>
        <xdr:cNvPr id="15" name="TextBox 14"/>
        <xdr:cNvSpPr txBox="1"/>
      </xdr:nvSpPr>
      <xdr:spPr>
        <a:xfrm>
          <a:off x="338613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75</xdr:row>
      <xdr:rowOff>97155</xdr:rowOff>
    </xdr:from>
    <xdr:to>
      <xdr:col>74</xdr:col>
      <xdr:colOff>85725</xdr:colOff>
      <xdr:row>75</xdr:row>
      <xdr:rowOff>142875</xdr:rowOff>
    </xdr:to>
    <xdr:sp macro="" textlink="">
      <xdr:nvSpPr>
        <xdr:cNvPr id="16" name="TextBox 15"/>
        <xdr:cNvSpPr txBox="1"/>
      </xdr:nvSpPr>
      <xdr:spPr>
        <a:xfrm>
          <a:off x="4585335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75</xdr:row>
      <xdr:rowOff>97155</xdr:rowOff>
    </xdr:from>
    <xdr:to>
      <xdr:col>74</xdr:col>
      <xdr:colOff>85725</xdr:colOff>
      <xdr:row>75</xdr:row>
      <xdr:rowOff>142875</xdr:rowOff>
    </xdr:to>
    <xdr:sp macro="" textlink="">
      <xdr:nvSpPr>
        <xdr:cNvPr id="17" name="TextBox 16"/>
        <xdr:cNvSpPr txBox="1"/>
      </xdr:nvSpPr>
      <xdr:spPr>
        <a:xfrm>
          <a:off x="4585335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75</xdr:row>
      <xdr:rowOff>97155</xdr:rowOff>
    </xdr:from>
    <xdr:to>
      <xdr:col>74</xdr:col>
      <xdr:colOff>85725</xdr:colOff>
      <xdr:row>75</xdr:row>
      <xdr:rowOff>142875</xdr:rowOff>
    </xdr:to>
    <xdr:sp macro="" textlink="">
      <xdr:nvSpPr>
        <xdr:cNvPr id="18" name="TextBox 17"/>
        <xdr:cNvSpPr txBox="1"/>
      </xdr:nvSpPr>
      <xdr:spPr>
        <a:xfrm>
          <a:off x="4585335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75</xdr:row>
      <xdr:rowOff>97155</xdr:rowOff>
    </xdr:from>
    <xdr:to>
      <xdr:col>74</xdr:col>
      <xdr:colOff>85725</xdr:colOff>
      <xdr:row>75</xdr:row>
      <xdr:rowOff>142875</xdr:rowOff>
    </xdr:to>
    <xdr:sp macro="" textlink="">
      <xdr:nvSpPr>
        <xdr:cNvPr id="19" name="TextBox 18"/>
        <xdr:cNvSpPr txBox="1"/>
      </xdr:nvSpPr>
      <xdr:spPr>
        <a:xfrm>
          <a:off x="45853350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75</xdr:row>
      <xdr:rowOff>97155</xdr:rowOff>
    </xdr:from>
    <xdr:to>
      <xdr:col>89</xdr:col>
      <xdr:colOff>85725</xdr:colOff>
      <xdr:row>75</xdr:row>
      <xdr:rowOff>142875</xdr:rowOff>
    </xdr:to>
    <xdr:sp macro="" textlink="">
      <xdr:nvSpPr>
        <xdr:cNvPr id="20" name="TextBox 19"/>
        <xdr:cNvSpPr txBox="1"/>
      </xdr:nvSpPr>
      <xdr:spPr>
        <a:xfrm>
          <a:off x="58024182" y="124016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75</xdr:row>
      <xdr:rowOff>97155</xdr:rowOff>
    </xdr:from>
    <xdr:to>
      <xdr:col>89</xdr:col>
      <xdr:colOff>85725</xdr:colOff>
      <xdr:row>75</xdr:row>
      <xdr:rowOff>142875</xdr:rowOff>
    </xdr:to>
    <xdr:sp macro="" textlink="">
      <xdr:nvSpPr>
        <xdr:cNvPr id="21" name="TextBox 20"/>
        <xdr:cNvSpPr txBox="1"/>
      </xdr:nvSpPr>
      <xdr:spPr>
        <a:xfrm>
          <a:off x="58024182" y="124016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75</xdr:row>
      <xdr:rowOff>97155</xdr:rowOff>
    </xdr:from>
    <xdr:to>
      <xdr:col>89</xdr:col>
      <xdr:colOff>85725</xdr:colOff>
      <xdr:row>75</xdr:row>
      <xdr:rowOff>142875</xdr:rowOff>
    </xdr:to>
    <xdr:sp macro="" textlink="">
      <xdr:nvSpPr>
        <xdr:cNvPr id="22" name="TextBox 21"/>
        <xdr:cNvSpPr txBox="1"/>
      </xdr:nvSpPr>
      <xdr:spPr>
        <a:xfrm>
          <a:off x="58024182" y="124016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75</xdr:row>
      <xdr:rowOff>97155</xdr:rowOff>
    </xdr:from>
    <xdr:to>
      <xdr:col>89</xdr:col>
      <xdr:colOff>85725</xdr:colOff>
      <xdr:row>75</xdr:row>
      <xdr:rowOff>142875</xdr:rowOff>
    </xdr:to>
    <xdr:sp macro="" textlink="">
      <xdr:nvSpPr>
        <xdr:cNvPr id="23" name="TextBox 22"/>
        <xdr:cNvSpPr txBox="1"/>
      </xdr:nvSpPr>
      <xdr:spPr>
        <a:xfrm>
          <a:off x="58024182" y="124016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75</xdr:row>
      <xdr:rowOff>97155</xdr:rowOff>
    </xdr:from>
    <xdr:to>
      <xdr:col>89</xdr:col>
      <xdr:colOff>85725</xdr:colOff>
      <xdr:row>75</xdr:row>
      <xdr:rowOff>142875</xdr:rowOff>
    </xdr:to>
    <xdr:sp macro="" textlink="">
      <xdr:nvSpPr>
        <xdr:cNvPr id="24" name="TextBox 23"/>
        <xdr:cNvSpPr txBox="1"/>
      </xdr:nvSpPr>
      <xdr:spPr>
        <a:xfrm>
          <a:off x="58024182" y="124016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75</xdr:row>
      <xdr:rowOff>97155</xdr:rowOff>
    </xdr:from>
    <xdr:to>
      <xdr:col>89</xdr:col>
      <xdr:colOff>85725</xdr:colOff>
      <xdr:row>75</xdr:row>
      <xdr:rowOff>142875</xdr:rowOff>
    </xdr:to>
    <xdr:sp macro="" textlink="">
      <xdr:nvSpPr>
        <xdr:cNvPr id="25" name="TextBox 24"/>
        <xdr:cNvSpPr txBox="1"/>
      </xdr:nvSpPr>
      <xdr:spPr>
        <a:xfrm>
          <a:off x="58024182" y="124016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13</xdr:col>
      <xdr:colOff>609600</xdr:colOff>
      <xdr:row>93</xdr:row>
      <xdr:rowOff>97155</xdr:rowOff>
    </xdr:from>
    <xdr:to>
      <xdr:col>14</xdr:col>
      <xdr:colOff>85725</xdr:colOff>
      <xdr:row>93</xdr:row>
      <xdr:rowOff>142875</xdr:rowOff>
    </xdr:to>
    <xdr:sp macro="" textlink="">
      <xdr:nvSpPr>
        <xdr:cNvPr id="26" name="TextBox 25"/>
        <xdr:cNvSpPr txBox="1"/>
      </xdr:nvSpPr>
      <xdr:spPr>
        <a:xfrm>
          <a:off x="9510183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657225</xdr:colOff>
      <xdr:row>93</xdr:row>
      <xdr:rowOff>97155</xdr:rowOff>
    </xdr:from>
    <xdr:to>
      <xdr:col>29</xdr:col>
      <xdr:colOff>85725</xdr:colOff>
      <xdr:row>93</xdr:row>
      <xdr:rowOff>142875</xdr:rowOff>
    </xdr:to>
    <xdr:sp macro="" textlink="">
      <xdr:nvSpPr>
        <xdr:cNvPr id="27" name="TextBox 26"/>
        <xdr:cNvSpPr txBox="1"/>
      </xdr:nvSpPr>
      <xdr:spPr>
        <a:xfrm>
          <a:off x="18717683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93</xdr:row>
      <xdr:rowOff>97155</xdr:rowOff>
    </xdr:from>
    <xdr:to>
      <xdr:col>44</xdr:col>
      <xdr:colOff>85725</xdr:colOff>
      <xdr:row>93</xdr:row>
      <xdr:rowOff>142875</xdr:rowOff>
    </xdr:to>
    <xdr:sp macro="" textlink="">
      <xdr:nvSpPr>
        <xdr:cNvPr id="28" name="TextBox 27"/>
        <xdr:cNvSpPr txBox="1"/>
      </xdr:nvSpPr>
      <xdr:spPr>
        <a:xfrm>
          <a:off x="27925185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93</xdr:row>
      <xdr:rowOff>97155</xdr:rowOff>
    </xdr:from>
    <xdr:to>
      <xdr:col>59</xdr:col>
      <xdr:colOff>85725</xdr:colOff>
      <xdr:row>93</xdr:row>
      <xdr:rowOff>142875</xdr:rowOff>
    </xdr:to>
    <xdr:sp macro="" textlink="">
      <xdr:nvSpPr>
        <xdr:cNvPr id="29" name="TextBox 28"/>
        <xdr:cNvSpPr txBox="1"/>
      </xdr:nvSpPr>
      <xdr:spPr>
        <a:xfrm>
          <a:off x="37132685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93</xdr:row>
      <xdr:rowOff>97155</xdr:rowOff>
    </xdr:from>
    <xdr:to>
      <xdr:col>74</xdr:col>
      <xdr:colOff>85725</xdr:colOff>
      <xdr:row>93</xdr:row>
      <xdr:rowOff>142875</xdr:rowOff>
    </xdr:to>
    <xdr:sp macro="" textlink="">
      <xdr:nvSpPr>
        <xdr:cNvPr id="30" name="TextBox 29"/>
        <xdr:cNvSpPr txBox="1"/>
      </xdr:nvSpPr>
      <xdr:spPr>
        <a:xfrm>
          <a:off x="463401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28</xdr:col>
      <xdr:colOff>657225</xdr:colOff>
      <xdr:row>93</xdr:row>
      <xdr:rowOff>97155</xdr:rowOff>
    </xdr:from>
    <xdr:to>
      <xdr:col>29</xdr:col>
      <xdr:colOff>85725</xdr:colOff>
      <xdr:row>93</xdr:row>
      <xdr:rowOff>142875</xdr:rowOff>
    </xdr:to>
    <xdr:sp macro="" textlink="">
      <xdr:nvSpPr>
        <xdr:cNvPr id="31" name="TextBox 30"/>
        <xdr:cNvSpPr txBox="1"/>
      </xdr:nvSpPr>
      <xdr:spPr>
        <a:xfrm>
          <a:off x="18717683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43</xdr:col>
      <xdr:colOff>609600</xdr:colOff>
      <xdr:row>93</xdr:row>
      <xdr:rowOff>97155</xdr:rowOff>
    </xdr:from>
    <xdr:to>
      <xdr:col>44</xdr:col>
      <xdr:colOff>85725</xdr:colOff>
      <xdr:row>93</xdr:row>
      <xdr:rowOff>142875</xdr:rowOff>
    </xdr:to>
    <xdr:sp macro="" textlink="">
      <xdr:nvSpPr>
        <xdr:cNvPr id="32" name="TextBox 31"/>
        <xdr:cNvSpPr txBox="1"/>
      </xdr:nvSpPr>
      <xdr:spPr>
        <a:xfrm>
          <a:off x="27925185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93</xdr:row>
      <xdr:rowOff>97155</xdr:rowOff>
    </xdr:from>
    <xdr:to>
      <xdr:col>59</xdr:col>
      <xdr:colOff>85725</xdr:colOff>
      <xdr:row>93</xdr:row>
      <xdr:rowOff>142875</xdr:rowOff>
    </xdr:to>
    <xdr:sp macro="" textlink="">
      <xdr:nvSpPr>
        <xdr:cNvPr id="33" name="TextBox 32"/>
        <xdr:cNvSpPr txBox="1"/>
      </xdr:nvSpPr>
      <xdr:spPr>
        <a:xfrm>
          <a:off x="37132685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93</xdr:row>
      <xdr:rowOff>97155</xdr:rowOff>
    </xdr:from>
    <xdr:to>
      <xdr:col>74</xdr:col>
      <xdr:colOff>85725</xdr:colOff>
      <xdr:row>93</xdr:row>
      <xdr:rowOff>142875</xdr:rowOff>
    </xdr:to>
    <xdr:sp macro="" textlink="">
      <xdr:nvSpPr>
        <xdr:cNvPr id="34" name="TextBox 33"/>
        <xdr:cNvSpPr txBox="1"/>
      </xdr:nvSpPr>
      <xdr:spPr>
        <a:xfrm>
          <a:off x="463401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93</xdr:row>
      <xdr:rowOff>97155</xdr:rowOff>
    </xdr:from>
    <xdr:to>
      <xdr:col>59</xdr:col>
      <xdr:colOff>85725</xdr:colOff>
      <xdr:row>93</xdr:row>
      <xdr:rowOff>142875</xdr:rowOff>
    </xdr:to>
    <xdr:sp macro="" textlink="">
      <xdr:nvSpPr>
        <xdr:cNvPr id="35" name="TextBox 34"/>
        <xdr:cNvSpPr txBox="1"/>
      </xdr:nvSpPr>
      <xdr:spPr>
        <a:xfrm>
          <a:off x="37132685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609600</xdr:colOff>
      <xdr:row>93</xdr:row>
      <xdr:rowOff>97155</xdr:rowOff>
    </xdr:from>
    <xdr:to>
      <xdr:col>59</xdr:col>
      <xdr:colOff>85725</xdr:colOff>
      <xdr:row>93</xdr:row>
      <xdr:rowOff>142875</xdr:rowOff>
    </xdr:to>
    <xdr:sp macro="" textlink="">
      <xdr:nvSpPr>
        <xdr:cNvPr id="36" name="TextBox 35"/>
        <xdr:cNvSpPr txBox="1"/>
      </xdr:nvSpPr>
      <xdr:spPr>
        <a:xfrm>
          <a:off x="37132685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93</xdr:row>
      <xdr:rowOff>97155</xdr:rowOff>
    </xdr:from>
    <xdr:to>
      <xdr:col>74</xdr:col>
      <xdr:colOff>85725</xdr:colOff>
      <xdr:row>93</xdr:row>
      <xdr:rowOff>142875</xdr:rowOff>
    </xdr:to>
    <xdr:sp macro="" textlink="">
      <xdr:nvSpPr>
        <xdr:cNvPr id="37" name="TextBox 36"/>
        <xdr:cNvSpPr txBox="1"/>
      </xdr:nvSpPr>
      <xdr:spPr>
        <a:xfrm>
          <a:off x="463401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93</xdr:row>
      <xdr:rowOff>97155</xdr:rowOff>
    </xdr:from>
    <xdr:to>
      <xdr:col>74</xdr:col>
      <xdr:colOff>85725</xdr:colOff>
      <xdr:row>93</xdr:row>
      <xdr:rowOff>142875</xdr:rowOff>
    </xdr:to>
    <xdr:sp macro="" textlink="">
      <xdr:nvSpPr>
        <xdr:cNvPr id="38" name="TextBox 37"/>
        <xdr:cNvSpPr txBox="1"/>
      </xdr:nvSpPr>
      <xdr:spPr>
        <a:xfrm>
          <a:off x="463401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93</xdr:row>
      <xdr:rowOff>97155</xdr:rowOff>
    </xdr:from>
    <xdr:to>
      <xdr:col>74</xdr:col>
      <xdr:colOff>85725</xdr:colOff>
      <xdr:row>93</xdr:row>
      <xdr:rowOff>142875</xdr:rowOff>
    </xdr:to>
    <xdr:sp macro="" textlink="">
      <xdr:nvSpPr>
        <xdr:cNvPr id="39" name="TextBox 38"/>
        <xdr:cNvSpPr txBox="1"/>
      </xdr:nvSpPr>
      <xdr:spPr>
        <a:xfrm>
          <a:off x="463401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73</xdr:col>
      <xdr:colOff>657225</xdr:colOff>
      <xdr:row>93</xdr:row>
      <xdr:rowOff>97155</xdr:rowOff>
    </xdr:from>
    <xdr:to>
      <xdr:col>74</xdr:col>
      <xdr:colOff>85725</xdr:colOff>
      <xdr:row>93</xdr:row>
      <xdr:rowOff>142875</xdr:rowOff>
    </xdr:to>
    <xdr:sp macro="" textlink="">
      <xdr:nvSpPr>
        <xdr:cNvPr id="40" name="TextBox 39"/>
        <xdr:cNvSpPr txBox="1"/>
      </xdr:nvSpPr>
      <xdr:spPr>
        <a:xfrm>
          <a:off x="463401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93</xdr:row>
      <xdr:rowOff>97155</xdr:rowOff>
    </xdr:from>
    <xdr:to>
      <xdr:col>89</xdr:col>
      <xdr:colOff>85725</xdr:colOff>
      <xdr:row>93</xdr:row>
      <xdr:rowOff>142875</xdr:rowOff>
    </xdr:to>
    <xdr:sp macro="" textlink="">
      <xdr:nvSpPr>
        <xdr:cNvPr id="41" name="TextBox 40"/>
        <xdr:cNvSpPr txBox="1"/>
      </xdr:nvSpPr>
      <xdr:spPr>
        <a:xfrm>
          <a:off x="555476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93</xdr:row>
      <xdr:rowOff>97155</xdr:rowOff>
    </xdr:from>
    <xdr:to>
      <xdr:col>89</xdr:col>
      <xdr:colOff>85725</xdr:colOff>
      <xdr:row>93</xdr:row>
      <xdr:rowOff>142875</xdr:rowOff>
    </xdr:to>
    <xdr:sp macro="" textlink="">
      <xdr:nvSpPr>
        <xdr:cNvPr id="42" name="TextBox 41"/>
        <xdr:cNvSpPr txBox="1"/>
      </xdr:nvSpPr>
      <xdr:spPr>
        <a:xfrm>
          <a:off x="555476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93</xdr:row>
      <xdr:rowOff>97155</xdr:rowOff>
    </xdr:from>
    <xdr:to>
      <xdr:col>89</xdr:col>
      <xdr:colOff>85725</xdr:colOff>
      <xdr:row>93</xdr:row>
      <xdr:rowOff>142875</xdr:rowOff>
    </xdr:to>
    <xdr:sp macro="" textlink="">
      <xdr:nvSpPr>
        <xdr:cNvPr id="43" name="TextBox 42"/>
        <xdr:cNvSpPr txBox="1"/>
      </xdr:nvSpPr>
      <xdr:spPr>
        <a:xfrm>
          <a:off x="555476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93</xdr:row>
      <xdr:rowOff>97155</xdr:rowOff>
    </xdr:from>
    <xdr:to>
      <xdr:col>89</xdr:col>
      <xdr:colOff>85725</xdr:colOff>
      <xdr:row>93</xdr:row>
      <xdr:rowOff>142875</xdr:rowOff>
    </xdr:to>
    <xdr:sp macro="" textlink="">
      <xdr:nvSpPr>
        <xdr:cNvPr id="44" name="TextBox 43"/>
        <xdr:cNvSpPr txBox="1"/>
      </xdr:nvSpPr>
      <xdr:spPr>
        <a:xfrm>
          <a:off x="555476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93</xdr:row>
      <xdr:rowOff>97155</xdr:rowOff>
    </xdr:from>
    <xdr:to>
      <xdr:col>89</xdr:col>
      <xdr:colOff>85725</xdr:colOff>
      <xdr:row>93</xdr:row>
      <xdr:rowOff>142875</xdr:rowOff>
    </xdr:to>
    <xdr:sp macro="" textlink="">
      <xdr:nvSpPr>
        <xdr:cNvPr id="45" name="TextBox 44"/>
        <xdr:cNvSpPr txBox="1"/>
      </xdr:nvSpPr>
      <xdr:spPr>
        <a:xfrm>
          <a:off x="555476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88</xdr:col>
      <xdr:colOff>609600</xdr:colOff>
      <xdr:row>93</xdr:row>
      <xdr:rowOff>97155</xdr:rowOff>
    </xdr:from>
    <xdr:to>
      <xdr:col>89</xdr:col>
      <xdr:colOff>85725</xdr:colOff>
      <xdr:row>93</xdr:row>
      <xdr:rowOff>142875</xdr:rowOff>
    </xdr:to>
    <xdr:sp macro="" textlink="">
      <xdr:nvSpPr>
        <xdr:cNvPr id="46" name="TextBox 45"/>
        <xdr:cNvSpPr txBox="1"/>
      </xdr:nvSpPr>
      <xdr:spPr>
        <a:xfrm>
          <a:off x="55547682" y="7378490"/>
          <a:ext cx="8995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609600</xdr:colOff>
      <xdr:row>6</xdr:row>
      <xdr:rowOff>97155</xdr:rowOff>
    </xdr:from>
    <xdr:to>
      <xdr:col>12</xdr:col>
      <xdr:colOff>85725</xdr:colOff>
      <xdr:row>6</xdr:row>
      <xdr:rowOff>142875</xdr:rowOff>
    </xdr:to>
    <xdr:sp macro="" textlink="">
      <xdr:nvSpPr>
        <xdr:cNvPr id="74" name="TextBox 73"/>
        <xdr:cNvSpPr txBox="1"/>
      </xdr:nvSpPr>
      <xdr:spPr>
        <a:xfrm>
          <a:off x="80676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6</xdr:row>
      <xdr:rowOff>97155</xdr:rowOff>
    </xdr:from>
    <xdr:to>
      <xdr:col>28</xdr:col>
      <xdr:colOff>85725</xdr:colOff>
      <xdr:row>6</xdr:row>
      <xdr:rowOff>142875</xdr:rowOff>
    </xdr:to>
    <xdr:sp macro="" textlink="">
      <xdr:nvSpPr>
        <xdr:cNvPr id="75" name="TextBox 74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6</xdr:row>
      <xdr:rowOff>97155</xdr:rowOff>
    </xdr:from>
    <xdr:to>
      <xdr:col>28</xdr:col>
      <xdr:colOff>85725</xdr:colOff>
      <xdr:row>6</xdr:row>
      <xdr:rowOff>142875</xdr:rowOff>
    </xdr:to>
    <xdr:sp macro="" textlink="">
      <xdr:nvSpPr>
        <xdr:cNvPr id="76" name="TextBox 75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6</xdr:row>
      <xdr:rowOff>97155</xdr:rowOff>
    </xdr:from>
    <xdr:to>
      <xdr:col>28</xdr:col>
      <xdr:colOff>85725</xdr:colOff>
      <xdr:row>6</xdr:row>
      <xdr:rowOff>142875</xdr:rowOff>
    </xdr:to>
    <xdr:sp macro="" textlink="">
      <xdr:nvSpPr>
        <xdr:cNvPr id="77" name="TextBox 76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6</xdr:row>
      <xdr:rowOff>97155</xdr:rowOff>
    </xdr:from>
    <xdr:to>
      <xdr:col>28</xdr:col>
      <xdr:colOff>85725</xdr:colOff>
      <xdr:row>6</xdr:row>
      <xdr:rowOff>142875</xdr:rowOff>
    </xdr:to>
    <xdr:sp macro="" textlink="">
      <xdr:nvSpPr>
        <xdr:cNvPr id="78" name="TextBox 77"/>
        <xdr:cNvSpPr txBox="1"/>
      </xdr:nvSpPr>
      <xdr:spPr>
        <a:xfrm>
          <a:off x="17783175" y="124016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11</xdr:col>
      <xdr:colOff>609600</xdr:colOff>
      <xdr:row>333</xdr:row>
      <xdr:rowOff>97155</xdr:rowOff>
    </xdr:from>
    <xdr:to>
      <xdr:col>12</xdr:col>
      <xdr:colOff>85725</xdr:colOff>
      <xdr:row>333</xdr:row>
      <xdr:rowOff>142875</xdr:rowOff>
    </xdr:to>
    <xdr:sp macro="" textlink="">
      <xdr:nvSpPr>
        <xdr:cNvPr id="91" name="TextBox 90"/>
        <xdr:cNvSpPr txBox="1"/>
      </xdr:nvSpPr>
      <xdr:spPr>
        <a:xfrm>
          <a:off x="80676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333</xdr:row>
      <xdr:rowOff>97155</xdr:rowOff>
    </xdr:from>
    <xdr:to>
      <xdr:col>28</xdr:col>
      <xdr:colOff>85725</xdr:colOff>
      <xdr:row>333</xdr:row>
      <xdr:rowOff>142875</xdr:rowOff>
    </xdr:to>
    <xdr:sp macro="" textlink="">
      <xdr:nvSpPr>
        <xdr:cNvPr id="92" name="TextBox 91"/>
        <xdr:cNvSpPr txBox="1"/>
      </xdr:nvSpPr>
      <xdr:spPr>
        <a:xfrm>
          <a:off x="177831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333</xdr:row>
      <xdr:rowOff>97155</xdr:rowOff>
    </xdr:from>
    <xdr:to>
      <xdr:col>28</xdr:col>
      <xdr:colOff>85725</xdr:colOff>
      <xdr:row>333</xdr:row>
      <xdr:rowOff>142875</xdr:rowOff>
    </xdr:to>
    <xdr:sp macro="" textlink="">
      <xdr:nvSpPr>
        <xdr:cNvPr id="93" name="TextBox 92"/>
        <xdr:cNvSpPr txBox="1"/>
      </xdr:nvSpPr>
      <xdr:spPr>
        <a:xfrm>
          <a:off x="177831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333</xdr:row>
      <xdr:rowOff>97155</xdr:rowOff>
    </xdr:from>
    <xdr:to>
      <xdr:col>28</xdr:col>
      <xdr:colOff>85725</xdr:colOff>
      <xdr:row>333</xdr:row>
      <xdr:rowOff>142875</xdr:rowOff>
    </xdr:to>
    <xdr:sp macro="" textlink="">
      <xdr:nvSpPr>
        <xdr:cNvPr id="94" name="TextBox 93"/>
        <xdr:cNvSpPr txBox="1"/>
      </xdr:nvSpPr>
      <xdr:spPr>
        <a:xfrm>
          <a:off x="177831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333</xdr:row>
      <xdr:rowOff>97155</xdr:rowOff>
    </xdr:from>
    <xdr:to>
      <xdr:col>28</xdr:col>
      <xdr:colOff>85725</xdr:colOff>
      <xdr:row>333</xdr:row>
      <xdr:rowOff>142875</xdr:rowOff>
    </xdr:to>
    <xdr:sp macro="" textlink="">
      <xdr:nvSpPr>
        <xdr:cNvPr id="95" name="TextBox 94"/>
        <xdr:cNvSpPr txBox="1"/>
      </xdr:nvSpPr>
      <xdr:spPr>
        <a:xfrm>
          <a:off x="17783175" y="63314580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11</xdr:col>
      <xdr:colOff>609600</xdr:colOff>
      <xdr:row>485</xdr:row>
      <xdr:rowOff>97155</xdr:rowOff>
    </xdr:from>
    <xdr:to>
      <xdr:col>12</xdr:col>
      <xdr:colOff>85725</xdr:colOff>
      <xdr:row>485</xdr:row>
      <xdr:rowOff>142875</xdr:rowOff>
    </xdr:to>
    <xdr:sp macro="" textlink="">
      <xdr:nvSpPr>
        <xdr:cNvPr id="12" name="TextBox 11"/>
        <xdr:cNvSpPr txBox="1"/>
      </xdr:nvSpPr>
      <xdr:spPr>
        <a:xfrm>
          <a:off x="8229600" y="1240160"/>
          <a:ext cx="89958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485</xdr:row>
      <xdr:rowOff>97155</xdr:rowOff>
    </xdr:from>
    <xdr:to>
      <xdr:col>28</xdr:col>
      <xdr:colOff>85725</xdr:colOff>
      <xdr:row>485</xdr:row>
      <xdr:rowOff>142875</xdr:rowOff>
    </xdr:to>
    <xdr:sp macro="" textlink="">
      <xdr:nvSpPr>
        <xdr:cNvPr id="13" name="TextBox 12"/>
        <xdr:cNvSpPr txBox="1"/>
      </xdr:nvSpPr>
      <xdr:spPr>
        <a:xfrm>
          <a:off x="18008600" y="1240160"/>
          <a:ext cx="89958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485</xdr:row>
      <xdr:rowOff>97155</xdr:rowOff>
    </xdr:from>
    <xdr:to>
      <xdr:col>28</xdr:col>
      <xdr:colOff>85725</xdr:colOff>
      <xdr:row>485</xdr:row>
      <xdr:rowOff>142875</xdr:rowOff>
    </xdr:to>
    <xdr:sp macro="" textlink="">
      <xdr:nvSpPr>
        <xdr:cNvPr id="14" name="TextBox 13"/>
        <xdr:cNvSpPr txBox="1"/>
      </xdr:nvSpPr>
      <xdr:spPr>
        <a:xfrm>
          <a:off x="18008600" y="1240160"/>
          <a:ext cx="89958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485</xdr:row>
      <xdr:rowOff>97155</xdr:rowOff>
    </xdr:from>
    <xdr:to>
      <xdr:col>28</xdr:col>
      <xdr:colOff>85725</xdr:colOff>
      <xdr:row>485</xdr:row>
      <xdr:rowOff>142875</xdr:rowOff>
    </xdr:to>
    <xdr:sp macro="" textlink="">
      <xdr:nvSpPr>
        <xdr:cNvPr id="15" name="TextBox 14"/>
        <xdr:cNvSpPr txBox="1"/>
      </xdr:nvSpPr>
      <xdr:spPr>
        <a:xfrm>
          <a:off x="18008600" y="1240160"/>
          <a:ext cx="89958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485</xdr:row>
      <xdr:rowOff>97155</xdr:rowOff>
    </xdr:from>
    <xdr:to>
      <xdr:col>28</xdr:col>
      <xdr:colOff>85725</xdr:colOff>
      <xdr:row>485</xdr:row>
      <xdr:rowOff>142875</xdr:rowOff>
    </xdr:to>
    <xdr:sp macro="" textlink="">
      <xdr:nvSpPr>
        <xdr:cNvPr id="16" name="TextBox 15"/>
        <xdr:cNvSpPr txBox="1"/>
      </xdr:nvSpPr>
      <xdr:spPr>
        <a:xfrm>
          <a:off x="18008600" y="1240160"/>
          <a:ext cx="89958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11</xdr:col>
      <xdr:colOff>609600</xdr:colOff>
      <xdr:row>694</xdr:row>
      <xdr:rowOff>0</xdr:rowOff>
    </xdr:from>
    <xdr:to>
      <xdr:col>12</xdr:col>
      <xdr:colOff>85725</xdr:colOff>
      <xdr:row>694</xdr:row>
      <xdr:rowOff>0</xdr:rowOff>
    </xdr:to>
    <xdr:sp macro="" textlink="">
      <xdr:nvSpPr>
        <xdr:cNvPr id="17" name="TextBox 16"/>
        <xdr:cNvSpPr txBox="1"/>
      </xdr:nvSpPr>
      <xdr:spPr>
        <a:xfrm>
          <a:off x="8229600" y="63343155"/>
          <a:ext cx="89958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694</xdr:row>
      <xdr:rowOff>0</xdr:rowOff>
    </xdr:from>
    <xdr:to>
      <xdr:col>28</xdr:col>
      <xdr:colOff>85725</xdr:colOff>
      <xdr:row>694</xdr:row>
      <xdr:rowOff>0</xdr:rowOff>
    </xdr:to>
    <xdr:sp macro="" textlink="">
      <xdr:nvSpPr>
        <xdr:cNvPr id="18" name="TextBox 17"/>
        <xdr:cNvSpPr txBox="1"/>
      </xdr:nvSpPr>
      <xdr:spPr>
        <a:xfrm>
          <a:off x="18008600" y="63343155"/>
          <a:ext cx="89958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694</xdr:row>
      <xdr:rowOff>0</xdr:rowOff>
    </xdr:from>
    <xdr:to>
      <xdr:col>28</xdr:col>
      <xdr:colOff>85725</xdr:colOff>
      <xdr:row>694</xdr:row>
      <xdr:rowOff>0</xdr:rowOff>
    </xdr:to>
    <xdr:sp macro="" textlink="">
      <xdr:nvSpPr>
        <xdr:cNvPr id="19" name="TextBox 18"/>
        <xdr:cNvSpPr txBox="1"/>
      </xdr:nvSpPr>
      <xdr:spPr>
        <a:xfrm>
          <a:off x="18008600" y="63343155"/>
          <a:ext cx="89958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694</xdr:row>
      <xdr:rowOff>0</xdr:rowOff>
    </xdr:from>
    <xdr:to>
      <xdr:col>28</xdr:col>
      <xdr:colOff>85725</xdr:colOff>
      <xdr:row>694</xdr:row>
      <xdr:rowOff>0</xdr:rowOff>
    </xdr:to>
    <xdr:sp macro="" textlink="">
      <xdr:nvSpPr>
        <xdr:cNvPr id="20" name="TextBox 19"/>
        <xdr:cNvSpPr txBox="1"/>
      </xdr:nvSpPr>
      <xdr:spPr>
        <a:xfrm>
          <a:off x="18008600" y="63343155"/>
          <a:ext cx="89958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609600</xdr:colOff>
      <xdr:row>694</xdr:row>
      <xdr:rowOff>0</xdr:rowOff>
    </xdr:from>
    <xdr:to>
      <xdr:col>28</xdr:col>
      <xdr:colOff>85725</xdr:colOff>
      <xdr:row>694</xdr:row>
      <xdr:rowOff>0</xdr:rowOff>
    </xdr:to>
    <xdr:sp macro="" textlink="">
      <xdr:nvSpPr>
        <xdr:cNvPr id="21" name="TextBox 20"/>
        <xdr:cNvSpPr txBox="1"/>
      </xdr:nvSpPr>
      <xdr:spPr>
        <a:xfrm>
          <a:off x="18008600" y="63343155"/>
          <a:ext cx="89958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381000</xdr:colOff>
      <xdr:row>18</xdr:row>
      <xdr:rowOff>182880</xdr:rowOff>
    </xdr:from>
    <xdr:to>
      <xdr:col>57</xdr:col>
      <xdr:colOff>819150</xdr:colOff>
      <xdr:row>19</xdr:row>
      <xdr:rowOff>38100</xdr:rowOff>
    </xdr:to>
    <xdr:sp macro="" textlink="">
      <xdr:nvSpPr>
        <xdr:cNvPr id="13" name="TextBox 12"/>
        <xdr:cNvSpPr txBox="1"/>
      </xdr:nvSpPr>
      <xdr:spPr>
        <a:xfrm>
          <a:off x="3574732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12</xdr:col>
      <xdr:colOff>609600</xdr:colOff>
      <xdr:row>24</xdr:row>
      <xdr:rowOff>97155</xdr:rowOff>
    </xdr:from>
    <xdr:to>
      <xdr:col>13</xdr:col>
      <xdr:colOff>85725</xdr:colOff>
      <xdr:row>24</xdr:row>
      <xdr:rowOff>142875</xdr:rowOff>
    </xdr:to>
    <xdr:sp macro="" textlink="">
      <xdr:nvSpPr>
        <xdr:cNvPr id="6" name="TextBox 5"/>
        <xdr:cNvSpPr txBox="1"/>
      </xdr:nvSpPr>
      <xdr:spPr>
        <a:xfrm>
          <a:off x="8172450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657225</xdr:colOff>
      <xdr:row>24</xdr:row>
      <xdr:rowOff>97155</xdr:rowOff>
    </xdr:from>
    <xdr:to>
      <xdr:col>28</xdr:col>
      <xdr:colOff>85725</xdr:colOff>
      <xdr:row>24</xdr:row>
      <xdr:rowOff>142875</xdr:rowOff>
    </xdr:to>
    <xdr:sp macro="" textlink="">
      <xdr:nvSpPr>
        <xdr:cNvPr id="9" name="TextBox 8"/>
        <xdr:cNvSpPr txBox="1"/>
      </xdr:nvSpPr>
      <xdr:spPr>
        <a:xfrm>
          <a:off x="1736407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42</xdr:col>
      <xdr:colOff>571500</xdr:colOff>
      <xdr:row>24</xdr:row>
      <xdr:rowOff>97155</xdr:rowOff>
    </xdr:from>
    <xdr:to>
      <xdr:col>43</xdr:col>
      <xdr:colOff>85725</xdr:colOff>
      <xdr:row>24</xdr:row>
      <xdr:rowOff>142875</xdr:rowOff>
    </xdr:to>
    <xdr:sp macro="" textlink="">
      <xdr:nvSpPr>
        <xdr:cNvPr id="11" name="TextBox 10"/>
        <xdr:cNvSpPr txBox="1"/>
      </xdr:nvSpPr>
      <xdr:spPr>
        <a:xfrm>
          <a:off x="26555700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24</xdr:row>
      <xdr:rowOff>97155</xdr:rowOff>
    </xdr:from>
    <xdr:to>
      <xdr:col>73</xdr:col>
      <xdr:colOff>85725</xdr:colOff>
      <xdr:row>24</xdr:row>
      <xdr:rowOff>142875</xdr:rowOff>
    </xdr:to>
    <xdr:sp macro="" textlink="">
      <xdr:nvSpPr>
        <xdr:cNvPr id="14" name="TextBox 13"/>
        <xdr:cNvSpPr txBox="1"/>
      </xdr:nvSpPr>
      <xdr:spPr>
        <a:xfrm>
          <a:off x="44938950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657225</xdr:colOff>
      <xdr:row>24</xdr:row>
      <xdr:rowOff>97155</xdr:rowOff>
    </xdr:from>
    <xdr:to>
      <xdr:col>28</xdr:col>
      <xdr:colOff>85725</xdr:colOff>
      <xdr:row>24</xdr:row>
      <xdr:rowOff>142875</xdr:rowOff>
    </xdr:to>
    <xdr:sp macro="" textlink="">
      <xdr:nvSpPr>
        <xdr:cNvPr id="15" name="TextBox 14"/>
        <xdr:cNvSpPr txBox="1"/>
      </xdr:nvSpPr>
      <xdr:spPr>
        <a:xfrm>
          <a:off x="1736407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42</xdr:col>
      <xdr:colOff>571500</xdr:colOff>
      <xdr:row>24</xdr:row>
      <xdr:rowOff>97155</xdr:rowOff>
    </xdr:from>
    <xdr:to>
      <xdr:col>43</xdr:col>
      <xdr:colOff>85725</xdr:colOff>
      <xdr:row>24</xdr:row>
      <xdr:rowOff>142875</xdr:rowOff>
    </xdr:to>
    <xdr:sp macro="" textlink="">
      <xdr:nvSpPr>
        <xdr:cNvPr id="16" name="TextBox 15"/>
        <xdr:cNvSpPr txBox="1"/>
      </xdr:nvSpPr>
      <xdr:spPr>
        <a:xfrm>
          <a:off x="26555700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60</xdr:col>
      <xdr:colOff>381000</xdr:colOff>
      <xdr:row>19</xdr:row>
      <xdr:rowOff>49530</xdr:rowOff>
    </xdr:from>
    <xdr:to>
      <xdr:col>61</xdr:col>
      <xdr:colOff>209550</xdr:colOff>
      <xdr:row>19</xdr:row>
      <xdr:rowOff>95250</xdr:rowOff>
    </xdr:to>
    <xdr:sp macro="" textlink="">
      <xdr:nvSpPr>
        <xdr:cNvPr id="17" name="TextBox 16"/>
        <xdr:cNvSpPr txBox="1"/>
      </xdr:nvSpPr>
      <xdr:spPr>
        <a:xfrm>
          <a:off x="3574732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24</xdr:row>
      <xdr:rowOff>97155</xdr:rowOff>
    </xdr:from>
    <xdr:to>
      <xdr:col>73</xdr:col>
      <xdr:colOff>85725</xdr:colOff>
      <xdr:row>24</xdr:row>
      <xdr:rowOff>142875</xdr:rowOff>
    </xdr:to>
    <xdr:sp macro="" textlink="">
      <xdr:nvSpPr>
        <xdr:cNvPr id="18" name="TextBox 17"/>
        <xdr:cNvSpPr txBox="1"/>
      </xdr:nvSpPr>
      <xdr:spPr>
        <a:xfrm>
          <a:off x="44938950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59</xdr:col>
      <xdr:colOff>390525</xdr:colOff>
      <xdr:row>19</xdr:row>
      <xdr:rowOff>49530</xdr:rowOff>
    </xdr:from>
    <xdr:to>
      <xdr:col>60</xdr:col>
      <xdr:colOff>171450</xdr:colOff>
      <xdr:row>19</xdr:row>
      <xdr:rowOff>95250</xdr:rowOff>
    </xdr:to>
    <xdr:sp macro="" textlink="">
      <xdr:nvSpPr>
        <xdr:cNvPr id="19" name="TextBox 18"/>
        <xdr:cNvSpPr txBox="1"/>
      </xdr:nvSpPr>
      <xdr:spPr>
        <a:xfrm>
          <a:off x="3574732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66675</xdr:colOff>
      <xdr:row>19</xdr:row>
      <xdr:rowOff>1905</xdr:rowOff>
    </xdr:from>
    <xdr:to>
      <xdr:col>58</xdr:col>
      <xdr:colOff>504825</xdr:colOff>
      <xdr:row>19</xdr:row>
      <xdr:rowOff>47625</xdr:rowOff>
    </xdr:to>
    <xdr:sp macro="" textlink="">
      <xdr:nvSpPr>
        <xdr:cNvPr id="20" name="TextBox 19"/>
        <xdr:cNvSpPr txBox="1"/>
      </xdr:nvSpPr>
      <xdr:spPr>
        <a:xfrm>
          <a:off x="3574732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24</xdr:row>
      <xdr:rowOff>97155</xdr:rowOff>
    </xdr:from>
    <xdr:to>
      <xdr:col>73</xdr:col>
      <xdr:colOff>85725</xdr:colOff>
      <xdr:row>24</xdr:row>
      <xdr:rowOff>142875</xdr:rowOff>
    </xdr:to>
    <xdr:sp macro="" textlink="">
      <xdr:nvSpPr>
        <xdr:cNvPr id="21" name="TextBox 20"/>
        <xdr:cNvSpPr txBox="1"/>
      </xdr:nvSpPr>
      <xdr:spPr>
        <a:xfrm>
          <a:off x="44938950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24</xdr:row>
      <xdr:rowOff>97155</xdr:rowOff>
    </xdr:from>
    <xdr:to>
      <xdr:col>73</xdr:col>
      <xdr:colOff>85725</xdr:colOff>
      <xdr:row>24</xdr:row>
      <xdr:rowOff>142875</xdr:rowOff>
    </xdr:to>
    <xdr:sp macro="" textlink="">
      <xdr:nvSpPr>
        <xdr:cNvPr id="22" name="TextBox 21"/>
        <xdr:cNvSpPr txBox="1"/>
      </xdr:nvSpPr>
      <xdr:spPr>
        <a:xfrm>
          <a:off x="44938950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24</xdr:row>
      <xdr:rowOff>97155</xdr:rowOff>
    </xdr:from>
    <xdr:to>
      <xdr:col>73</xdr:col>
      <xdr:colOff>85725</xdr:colOff>
      <xdr:row>24</xdr:row>
      <xdr:rowOff>142875</xdr:rowOff>
    </xdr:to>
    <xdr:sp macro="" textlink="">
      <xdr:nvSpPr>
        <xdr:cNvPr id="23" name="TextBox 22"/>
        <xdr:cNvSpPr txBox="1"/>
      </xdr:nvSpPr>
      <xdr:spPr>
        <a:xfrm>
          <a:off x="44938950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24</xdr:row>
      <xdr:rowOff>97155</xdr:rowOff>
    </xdr:from>
    <xdr:to>
      <xdr:col>73</xdr:col>
      <xdr:colOff>85725</xdr:colOff>
      <xdr:row>24</xdr:row>
      <xdr:rowOff>142875</xdr:rowOff>
    </xdr:to>
    <xdr:sp macro="" textlink="">
      <xdr:nvSpPr>
        <xdr:cNvPr id="24" name="TextBox 23"/>
        <xdr:cNvSpPr txBox="1"/>
      </xdr:nvSpPr>
      <xdr:spPr>
        <a:xfrm>
          <a:off x="44938950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24</xdr:row>
      <xdr:rowOff>97155</xdr:rowOff>
    </xdr:from>
    <xdr:to>
      <xdr:col>88</xdr:col>
      <xdr:colOff>85725</xdr:colOff>
      <xdr:row>24</xdr:row>
      <xdr:rowOff>142875</xdr:rowOff>
    </xdr:to>
    <xdr:sp macro="" textlink="">
      <xdr:nvSpPr>
        <xdr:cNvPr id="25" name="TextBox 24"/>
        <xdr:cNvSpPr txBox="1"/>
      </xdr:nvSpPr>
      <xdr:spPr>
        <a:xfrm>
          <a:off x="5413057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24</xdr:row>
      <xdr:rowOff>97155</xdr:rowOff>
    </xdr:from>
    <xdr:to>
      <xdr:col>88</xdr:col>
      <xdr:colOff>85725</xdr:colOff>
      <xdr:row>24</xdr:row>
      <xdr:rowOff>142875</xdr:rowOff>
    </xdr:to>
    <xdr:sp macro="" textlink="">
      <xdr:nvSpPr>
        <xdr:cNvPr id="26" name="TextBox 25"/>
        <xdr:cNvSpPr txBox="1"/>
      </xdr:nvSpPr>
      <xdr:spPr>
        <a:xfrm>
          <a:off x="5413057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24</xdr:row>
      <xdr:rowOff>97155</xdr:rowOff>
    </xdr:from>
    <xdr:to>
      <xdr:col>88</xdr:col>
      <xdr:colOff>85725</xdr:colOff>
      <xdr:row>24</xdr:row>
      <xdr:rowOff>142875</xdr:rowOff>
    </xdr:to>
    <xdr:sp macro="" textlink="">
      <xdr:nvSpPr>
        <xdr:cNvPr id="27" name="TextBox 26"/>
        <xdr:cNvSpPr txBox="1"/>
      </xdr:nvSpPr>
      <xdr:spPr>
        <a:xfrm>
          <a:off x="5413057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24</xdr:row>
      <xdr:rowOff>97155</xdr:rowOff>
    </xdr:from>
    <xdr:to>
      <xdr:col>88</xdr:col>
      <xdr:colOff>85725</xdr:colOff>
      <xdr:row>24</xdr:row>
      <xdr:rowOff>142875</xdr:rowOff>
    </xdr:to>
    <xdr:sp macro="" textlink="">
      <xdr:nvSpPr>
        <xdr:cNvPr id="28" name="TextBox 27"/>
        <xdr:cNvSpPr txBox="1"/>
      </xdr:nvSpPr>
      <xdr:spPr>
        <a:xfrm>
          <a:off x="5413057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24</xdr:row>
      <xdr:rowOff>97155</xdr:rowOff>
    </xdr:from>
    <xdr:to>
      <xdr:col>88</xdr:col>
      <xdr:colOff>85725</xdr:colOff>
      <xdr:row>24</xdr:row>
      <xdr:rowOff>142875</xdr:rowOff>
    </xdr:to>
    <xdr:sp macro="" textlink="">
      <xdr:nvSpPr>
        <xdr:cNvPr id="29" name="TextBox 28"/>
        <xdr:cNvSpPr txBox="1"/>
      </xdr:nvSpPr>
      <xdr:spPr>
        <a:xfrm>
          <a:off x="5413057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24</xdr:row>
      <xdr:rowOff>97155</xdr:rowOff>
    </xdr:from>
    <xdr:to>
      <xdr:col>88</xdr:col>
      <xdr:colOff>85725</xdr:colOff>
      <xdr:row>24</xdr:row>
      <xdr:rowOff>142875</xdr:rowOff>
    </xdr:to>
    <xdr:sp macro="" textlink="">
      <xdr:nvSpPr>
        <xdr:cNvPr id="30" name="TextBox 29"/>
        <xdr:cNvSpPr txBox="1"/>
      </xdr:nvSpPr>
      <xdr:spPr>
        <a:xfrm>
          <a:off x="54130575" y="7374257"/>
          <a:ext cx="8572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12</xdr:col>
      <xdr:colOff>609600</xdr:colOff>
      <xdr:row>44</xdr:row>
      <xdr:rowOff>97155</xdr:rowOff>
    </xdr:from>
    <xdr:to>
      <xdr:col>13</xdr:col>
      <xdr:colOff>85725</xdr:colOff>
      <xdr:row>44</xdr:row>
      <xdr:rowOff>142875</xdr:rowOff>
    </xdr:to>
    <xdr:sp macro="" textlink="">
      <xdr:nvSpPr>
        <xdr:cNvPr id="31" name="TextBox 30"/>
        <xdr:cNvSpPr txBox="1"/>
      </xdr:nvSpPr>
      <xdr:spPr>
        <a:xfrm>
          <a:off x="8159907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657225</xdr:colOff>
      <xdr:row>44</xdr:row>
      <xdr:rowOff>97155</xdr:rowOff>
    </xdr:from>
    <xdr:to>
      <xdr:col>28</xdr:col>
      <xdr:colOff>85725</xdr:colOff>
      <xdr:row>44</xdr:row>
      <xdr:rowOff>142875</xdr:rowOff>
    </xdr:to>
    <xdr:sp macro="" textlink="">
      <xdr:nvSpPr>
        <xdr:cNvPr id="32" name="TextBox 31"/>
        <xdr:cNvSpPr txBox="1"/>
      </xdr:nvSpPr>
      <xdr:spPr>
        <a:xfrm>
          <a:off x="17336429" y="4580877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42</xdr:col>
      <xdr:colOff>571500</xdr:colOff>
      <xdr:row>44</xdr:row>
      <xdr:rowOff>97155</xdr:rowOff>
    </xdr:from>
    <xdr:to>
      <xdr:col>43</xdr:col>
      <xdr:colOff>85725</xdr:colOff>
      <xdr:row>44</xdr:row>
      <xdr:rowOff>142875</xdr:rowOff>
    </xdr:to>
    <xdr:sp macro="" textlink="">
      <xdr:nvSpPr>
        <xdr:cNvPr id="33" name="TextBox 32"/>
        <xdr:cNvSpPr txBox="1"/>
      </xdr:nvSpPr>
      <xdr:spPr>
        <a:xfrm>
          <a:off x="26512955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57</xdr:col>
      <xdr:colOff>781050</xdr:colOff>
      <xdr:row>44</xdr:row>
      <xdr:rowOff>97155</xdr:rowOff>
    </xdr:from>
    <xdr:to>
      <xdr:col>58</xdr:col>
      <xdr:colOff>85725</xdr:colOff>
      <xdr:row>44</xdr:row>
      <xdr:rowOff>142875</xdr:rowOff>
    </xdr:to>
    <xdr:sp macro="" textlink="">
      <xdr:nvSpPr>
        <xdr:cNvPr id="34" name="TextBox 33"/>
        <xdr:cNvSpPr txBox="1"/>
      </xdr:nvSpPr>
      <xdr:spPr>
        <a:xfrm>
          <a:off x="35689478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44</xdr:row>
      <xdr:rowOff>97155</xdr:rowOff>
    </xdr:from>
    <xdr:to>
      <xdr:col>73</xdr:col>
      <xdr:colOff>85725</xdr:colOff>
      <xdr:row>44</xdr:row>
      <xdr:rowOff>142875</xdr:rowOff>
    </xdr:to>
    <xdr:sp macro="" textlink="">
      <xdr:nvSpPr>
        <xdr:cNvPr id="35" name="TextBox 34"/>
        <xdr:cNvSpPr txBox="1"/>
      </xdr:nvSpPr>
      <xdr:spPr>
        <a:xfrm>
          <a:off x="44866005" y="4580877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657225</xdr:colOff>
      <xdr:row>44</xdr:row>
      <xdr:rowOff>97155</xdr:rowOff>
    </xdr:from>
    <xdr:to>
      <xdr:col>28</xdr:col>
      <xdr:colOff>85725</xdr:colOff>
      <xdr:row>44</xdr:row>
      <xdr:rowOff>142875</xdr:rowOff>
    </xdr:to>
    <xdr:sp macro="" textlink="">
      <xdr:nvSpPr>
        <xdr:cNvPr id="36" name="TextBox 35"/>
        <xdr:cNvSpPr txBox="1"/>
      </xdr:nvSpPr>
      <xdr:spPr>
        <a:xfrm>
          <a:off x="17336429" y="4580877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42</xdr:col>
      <xdr:colOff>571500</xdr:colOff>
      <xdr:row>44</xdr:row>
      <xdr:rowOff>97155</xdr:rowOff>
    </xdr:from>
    <xdr:to>
      <xdr:col>43</xdr:col>
      <xdr:colOff>85725</xdr:colOff>
      <xdr:row>44</xdr:row>
      <xdr:rowOff>142875</xdr:rowOff>
    </xdr:to>
    <xdr:sp macro="" textlink="">
      <xdr:nvSpPr>
        <xdr:cNvPr id="37" name="TextBox 36"/>
        <xdr:cNvSpPr txBox="1"/>
      </xdr:nvSpPr>
      <xdr:spPr>
        <a:xfrm>
          <a:off x="26512955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57</xdr:col>
      <xdr:colOff>781050</xdr:colOff>
      <xdr:row>44</xdr:row>
      <xdr:rowOff>97155</xdr:rowOff>
    </xdr:from>
    <xdr:to>
      <xdr:col>58</xdr:col>
      <xdr:colOff>85725</xdr:colOff>
      <xdr:row>44</xdr:row>
      <xdr:rowOff>142875</xdr:rowOff>
    </xdr:to>
    <xdr:sp macro="" textlink="">
      <xdr:nvSpPr>
        <xdr:cNvPr id="38" name="TextBox 37"/>
        <xdr:cNvSpPr txBox="1"/>
      </xdr:nvSpPr>
      <xdr:spPr>
        <a:xfrm>
          <a:off x="35689478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44</xdr:row>
      <xdr:rowOff>97155</xdr:rowOff>
    </xdr:from>
    <xdr:to>
      <xdr:col>73</xdr:col>
      <xdr:colOff>85725</xdr:colOff>
      <xdr:row>44</xdr:row>
      <xdr:rowOff>142875</xdr:rowOff>
    </xdr:to>
    <xdr:sp macro="" textlink="">
      <xdr:nvSpPr>
        <xdr:cNvPr id="39" name="TextBox 38"/>
        <xdr:cNvSpPr txBox="1"/>
      </xdr:nvSpPr>
      <xdr:spPr>
        <a:xfrm>
          <a:off x="44866005" y="4580877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57</xdr:col>
      <xdr:colOff>781050</xdr:colOff>
      <xdr:row>44</xdr:row>
      <xdr:rowOff>97155</xdr:rowOff>
    </xdr:from>
    <xdr:to>
      <xdr:col>58</xdr:col>
      <xdr:colOff>85725</xdr:colOff>
      <xdr:row>44</xdr:row>
      <xdr:rowOff>142875</xdr:rowOff>
    </xdr:to>
    <xdr:sp macro="" textlink="">
      <xdr:nvSpPr>
        <xdr:cNvPr id="40" name="TextBox 39"/>
        <xdr:cNvSpPr txBox="1"/>
      </xdr:nvSpPr>
      <xdr:spPr>
        <a:xfrm>
          <a:off x="35689478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57</xdr:col>
      <xdr:colOff>781050</xdr:colOff>
      <xdr:row>44</xdr:row>
      <xdr:rowOff>97155</xdr:rowOff>
    </xdr:from>
    <xdr:to>
      <xdr:col>58</xdr:col>
      <xdr:colOff>85725</xdr:colOff>
      <xdr:row>44</xdr:row>
      <xdr:rowOff>142875</xdr:rowOff>
    </xdr:to>
    <xdr:sp macro="" textlink="">
      <xdr:nvSpPr>
        <xdr:cNvPr id="41" name="TextBox 40"/>
        <xdr:cNvSpPr txBox="1"/>
      </xdr:nvSpPr>
      <xdr:spPr>
        <a:xfrm>
          <a:off x="35689478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44</xdr:row>
      <xdr:rowOff>97155</xdr:rowOff>
    </xdr:from>
    <xdr:to>
      <xdr:col>73</xdr:col>
      <xdr:colOff>85725</xdr:colOff>
      <xdr:row>44</xdr:row>
      <xdr:rowOff>142875</xdr:rowOff>
    </xdr:to>
    <xdr:sp macro="" textlink="">
      <xdr:nvSpPr>
        <xdr:cNvPr id="42" name="TextBox 41"/>
        <xdr:cNvSpPr txBox="1"/>
      </xdr:nvSpPr>
      <xdr:spPr>
        <a:xfrm>
          <a:off x="44866005" y="4580877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44</xdr:row>
      <xdr:rowOff>97155</xdr:rowOff>
    </xdr:from>
    <xdr:to>
      <xdr:col>73</xdr:col>
      <xdr:colOff>85725</xdr:colOff>
      <xdr:row>44</xdr:row>
      <xdr:rowOff>142875</xdr:rowOff>
    </xdr:to>
    <xdr:sp macro="" textlink="">
      <xdr:nvSpPr>
        <xdr:cNvPr id="43" name="TextBox 42"/>
        <xdr:cNvSpPr txBox="1"/>
      </xdr:nvSpPr>
      <xdr:spPr>
        <a:xfrm>
          <a:off x="44866005" y="4580877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44</xdr:row>
      <xdr:rowOff>97155</xdr:rowOff>
    </xdr:from>
    <xdr:to>
      <xdr:col>73</xdr:col>
      <xdr:colOff>85725</xdr:colOff>
      <xdr:row>44</xdr:row>
      <xdr:rowOff>142875</xdr:rowOff>
    </xdr:to>
    <xdr:sp macro="" textlink="">
      <xdr:nvSpPr>
        <xdr:cNvPr id="44" name="TextBox 43"/>
        <xdr:cNvSpPr txBox="1"/>
      </xdr:nvSpPr>
      <xdr:spPr>
        <a:xfrm>
          <a:off x="44866005" y="4580877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44</xdr:row>
      <xdr:rowOff>97155</xdr:rowOff>
    </xdr:from>
    <xdr:to>
      <xdr:col>73</xdr:col>
      <xdr:colOff>85725</xdr:colOff>
      <xdr:row>44</xdr:row>
      <xdr:rowOff>142875</xdr:rowOff>
    </xdr:to>
    <xdr:sp macro="" textlink="">
      <xdr:nvSpPr>
        <xdr:cNvPr id="45" name="TextBox 44"/>
        <xdr:cNvSpPr txBox="1"/>
      </xdr:nvSpPr>
      <xdr:spPr>
        <a:xfrm>
          <a:off x="44866005" y="4580877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44</xdr:row>
      <xdr:rowOff>97155</xdr:rowOff>
    </xdr:from>
    <xdr:to>
      <xdr:col>88</xdr:col>
      <xdr:colOff>85725</xdr:colOff>
      <xdr:row>44</xdr:row>
      <xdr:rowOff>142875</xdr:rowOff>
    </xdr:to>
    <xdr:sp macro="" textlink="">
      <xdr:nvSpPr>
        <xdr:cNvPr id="46" name="TextBox 45"/>
        <xdr:cNvSpPr txBox="1"/>
      </xdr:nvSpPr>
      <xdr:spPr>
        <a:xfrm>
          <a:off x="54042529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44</xdr:row>
      <xdr:rowOff>97155</xdr:rowOff>
    </xdr:from>
    <xdr:to>
      <xdr:col>88</xdr:col>
      <xdr:colOff>85725</xdr:colOff>
      <xdr:row>44</xdr:row>
      <xdr:rowOff>142875</xdr:rowOff>
    </xdr:to>
    <xdr:sp macro="" textlink="">
      <xdr:nvSpPr>
        <xdr:cNvPr id="47" name="TextBox 46"/>
        <xdr:cNvSpPr txBox="1"/>
      </xdr:nvSpPr>
      <xdr:spPr>
        <a:xfrm>
          <a:off x="54042529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44</xdr:row>
      <xdr:rowOff>97155</xdr:rowOff>
    </xdr:from>
    <xdr:to>
      <xdr:col>88</xdr:col>
      <xdr:colOff>85725</xdr:colOff>
      <xdr:row>44</xdr:row>
      <xdr:rowOff>142875</xdr:rowOff>
    </xdr:to>
    <xdr:sp macro="" textlink="">
      <xdr:nvSpPr>
        <xdr:cNvPr id="48" name="TextBox 47"/>
        <xdr:cNvSpPr txBox="1"/>
      </xdr:nvSpPr>
      <xdr:spPr>
        <a:xfrm>
          <a:off x="54042529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44</xdr:row>
      <xdr:rowOff>97155</xdr:rowOff>
    </xdr:from>
    <xdr:to>
      <xdr:col>88</xdr:col>
      <xdr:colOff>85725</xdr:colOff>
      <xdr:row>44</xdr:row>
      <xdr:rowOff>142875</xdr:rowOff>
    </xdr:to>
    <xdr:sp macro="" textlink="">
      <xdr:nvSpPr>
        <xdr:cNvPr id="49" name="TextBox 48"/>
        <xdr:cNvSpPr txBox="1"/>
      </xdr:nvSpPr>
      <xdr:spPr>
        <a:xfrm>
          <a:off x="54042529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44</xdr:row>
      <xdr:rowOff>97155</xdr:rowOff>
    </xdr:from>
    <xdr:to>
      <xdr:col>88</xdr:col>
      <xdr:colOff>85725</xdr:colOff>
      <xdr:row>44</xdr:row>
      <xdr:rowOff>142875</xdr:rowOff>
    </xdr:to>
    <xdr:sp macro="" textlink="">
      <xdr:nvSpPr>
        <xdr:cNvPr id="50" name="TextBox 49"/>
        <xdr:cNvSpPr txBox="1"/>
      </xdr:nvSpPr>
      <xdr:spPr>
        <a:xfrm>
          <a:off x="54042529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44</xdr:row>
      <xdr:rowOff>97155</xdr:rowOff>
    </xdr:from>
    <xdr:to>
      <xdr:col>88</xdr:col>
      <xdr:colOff>85725</xdr:colOff>
      <xdr:row>44</xdr:row>
      <xdr:rowOff>142875</xdr:rowOff>
    </xdr:to>
    <xdr:sp macro="" textlink="">
      <xdr:nvSpPr>
        <xdr:cNvPr id="51" name="TextBox 50"/>
        <xdr:cNvSpPr txBox="1"/>
      </xdr:nvSpPr>
      <xdr:spPr>
        <a:xfrm>
          <a:off x="54042529" y="4580877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12</xdr:col>
      <xdr:colOff>609600</xdr:colOff>
      <xdr:row>62</xdr:row>
      <xdr:rowOff>97155</xdr:rowOff>
    </xdr:from>
    <xdr:to>
      <xdr:col>13</xdr:col>
      <xdr:colOff>85725</xdr:colOff>
      <xdr:row>62</xdr:row>
      <xdr:rowOff>142875</xdr:rowOff>
    </xdr:to>
    <xdr:sp macro="" textlink="">
      <xdr:nvSpPr>
        <xdr:cNvPr id="52" name="TextBox 51"/>
        <xdr:cNvSpPr txBox="1"/>
      </xdr:nvSpPr>
      <xdr:spPr>
        <a:xfrm>
          <a:off x="7695273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657225</xdr:colOff>
      <xdr:row>62</xdr:row>
      <xdr:rowOff>97155</xdr:rowOff>
    </xdr:from>
    <xdr:to>
      <xdr:col>28</xdr:col>
      <xdr:colOff>85725</xdr:colOff>
      <xdr:row>62</xdr:row>
      <xdr:rowOff>142875</xdr:rowOff>
    </xdr:to>
    <xdr:sp macro="" textlink="">
      <xdr:nvSpPr>
        <xdr:cNvPr id="53" name="TextBox 52"/>
        <xdr:cNvSpPr txBox="1"/>
      </xdr:nvSpPr>
      <xdr:spPr>
        <a:xfrm>
          <a:off x="16871795" y="8309565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42</xdr:col>
      <xdr:colOff>571500</xdr:colOff>
      <xdr:row>62</xdr:row>
      <xdr:rowOff>97155</xdr:rowOff>
    </xdr:from>
    <xdr:to>
      <xdr:col>43</xdr:col>
      <xdr:colOff>85725</xdr:colOff>
      <xdr:row>62</xdr:row>
      <xdr:rowOff>142875</xdr:rowOff>
    </xdr:to>
    <xdr:sp macro="" textlink="">
      <xdr:nvSpPr>
        <xdr:cNvPr id="54" name="TextBox 53"/>
        <xdr:cNvSpPr txBox="1"/>
      </xdr:nvSpPr>
      <xdr:spPr>
        <a:xfrm>
          <a:off x="26048321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60</xdr:col>
      <xdr:colOff>533400</xdr:colOff>
      <xdr:row>56</xdr:row>
      <xdr:rowOff>182880</xdr:rowOff>
    </xdr:from>
    <xdr:to>
      <xdr:col>61</xdr:col>
      <xdr:colOff>361950</xdr:colOff>
      <xdr:row>57</xdr:row>
      <xdr:rowOff>38100</xdr:rowOff>
    </xdr:to>
    <xdr:sp macro="" textlink="">
      <xdr:nvSpPr>
        <xdr:cNvPr id="55" name="TextBox 54"/>
        <xdr:cNvSpPr txBox="1"/>
      </xdr:nvSpPr>
      <xdr:spPr>
        <a:xfrm>
          <a:off x="35224845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62</xdr:row>
      <xdr:rowOff>97155</xdr:rowOff>
    </xdr:from>
    <xdr:to>
      <xdr:col>73</xdr:col>
      <xdr:colOff>85725</xdr:colOff>
      <xdr:row>62</xdr:row>
      <xdr:rowOff>142875</xdr:rowOff>
    </xdr:to>
    <xdr:sp macro="" textlink="">
      <xdr:nvSpPr>
        <xdr:cNvPr id="56" name="TextBox 55"/>
        <xdr:cNvSpPr txBox="1"/>
      </xdr:nvSpPr>
      <xdr:spPr>
        <a:xfrm>
          <a:off x="44401368" y="8309565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27</xdr:col>
      <xdr:colOff>657225</xdr:colOff>
      <xdr:row>62</xdr:row>
      <xdr:rowOff>97155</xdr:rowOff>
    </xdr:from>
    <xdr:to>
      <xdr:col>28</xdr:col>
      <xdr:colOff>85725</xdr:colOff>
      <xdr:row>62</xdr:row>
      <xdr:rowOff>142875</xdr:rowOff>
    </xdr:to>
    <xdr:sp macro="" textlink="">
      <xdr:nvSpPr>
        <xdr:cNvPr id="57" name="TextBox 56"/>
        <xdr:cNvSpPr txBox="1"/>
      </xdr:nvSpPr>
      <xdr:spPr>
        <a:xfrm>
          <a:off x="16871795" y="8309565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42</xdr:col>
      <xdr:colOff>571500</xdr:colOff>
      <xdr:row>62</xdr:row>
      <xdr:rowOff>97155</xdr:rowOff>
    </xdr:from>
    <xdr:to>
      <xdr:col>43</xdr:col>
      <xdr:colOff>85725</xdr:colOff>
      <xdr:row>62</xdr:row>
      <xdr:rowOff>142875</xdr:rowOff>
    </xdr:to>
    <xdr:sp macro="" textlink="">
      <xdr:nvSpPr>
        <xdr:cNvPr id="58" name="TextBox 57"/>
        <xdr:cNvSpPr txBox="1"/>
      </xdr:nvSpPr>
      <xdr:spPr>
        <a:xfrm>
          <a:off x="26048321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59</xdr:col>
      <xdr:colOff>361950</xdr:colOff>
      <xdr:row>57</xdr:row>
      <xdr:rowOff>125730</xdr:rowOff>
    </xdr:from>
    <xdr:to>
      <xdr:col>60</xdr:col>
      <xdr:colOff>142875</xdr:colOff>
      <xdr:row>57</xdr:row>
      <xdr:rowOff>171450</xdr:rowOff>
    </xdr:to>
    <xdr:sp macro="" textlink="">
      <xdr:nvSpPr>
        <xdr:cNvPr id="59" name="TextBox 58"/>
        <xdr:cNvSpPr txBox="1"/>
      </xdr:nvSpPr>
      <xdr:spPr>
        <a:xfrm>
          <a:off x="35224845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62</xdr:row>
      <xdr:rowOff>97155</xdr:rowOff>
    </xdr:from>
    <xdr:to>
      <xdr:col>73</xdr:col>
      <xdr:colOff>85725</xdr:colOff>
      <xdr:row>62</xdr:row>
      <xdr:rowOff>142875</xdr:rowOff>
    </xdr:to>
    <xdr:sp macro="" textlink="">
      <xdr:nvSpPr>
        <xdr:cNvPr id="60" name="TextBox 59"/>
        <xdr:cNvSpPr txBox="1"/>
      </xdr:nvSpPr>
      <xdr:spPr>
        <a:xfrm>
          <a:off x="44401368" y="8309565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58</xdr:col>
      <xdr:colOff>371475</xdr:colOff>
      <xdr:row>57</xdr:row>
      <xdr:rowOff>78105</xdr:rowOff>
    </xdr:from>
    <xdr:to>
      <xdr:col>59</xdr:col>
      <xdr:colOff>238125</xdr:colOff>
      <xdr:row>57</xdr:row>
      <xdr:rowOff>123825</xdr:rowOff>
    </xdr:to>
    <xdr:sp macro="" textlink="">
      <xdr:nvSpPr>
        <xdr:cNvPr id="61" name="TextBox 60"/>
        <xdr:cNvSpPr txBox="1"/>
      </xdr:nvSpPr>
      <xdr:spPr>
        <a:xfrm>
          <a:off x="35224845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57</xdr:col>
      <xdr:colOff>847725</xdr:colOff>
      <xdr:row>57</xdr:row>
      <xdr:rowOff>49530</xdr:rowOff>
    </xdr:from>
    <xdr:to>
      <xdr:col>58</xdr:col>
      <xdr:colOff>152400</xdr:colOff>
      <xdr:row>57</xdr:row>
      <xdr:rowOff>95250</xdr:rowOff>
    </xdr:to>
    <xdr:sp macro="" textlink="">
      <xdr:nvSpPr>
        <xdr:cNvPr id="62" name="TextBox 61"/>
        <xdr:cNvSpPr txBox="1"/>
      </xdr:nvSpPr>
      <xdr:spPr>
        <a:xfrm>
          <a:off x="35224845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62</xdr:row>
      <xdr:rowOff>97155</xdr:rowOff>
    </xdr:from>
    <xdr:to>
      <xdr:col>73</xdr:col>
      <xdr:colOff>85725</xdr:colOff>
      <xdr:row>62</xdr:row>
      <xdr:rowOff>142875</xdr:rowOff>
    </xdr:to>
    <xdr:sp macro="" textlink="">
      <xdr:nvSpPr>
        <xdr:cNvPr id="63" name="TextBox 62"/>
        <xdr:cNvSpPr txBox="1"/>
      </xdr:nvSpPr>
      <xdr:spPr>
        <a:xfrm>
          <a:off x="44401368" y="8309565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62</xdr:row>
      <xdr:rowOff>97155</xdr:rowOff>
    </xdr:from>
    <xdr:to>
      <xdr:col>73</xdr:col>
      <xdr:colOff>85725</xdr:colOff>
      <xdr:row>62</xdr:row>
      <xdr:rowOff>142875</xdr:rowOff>
    </xdr:to>
    <xdr:sp macro="" textlink="">
      <xdr:nvSpPr>
        <xdr:cNvPr id="64" name="TextBox 63"/>
        <xdr:cNvSpPr txBox="1"/>
      </xdr:nvSpPr>
      <xdr:spPr>
        <a:xfrm>
          <a:off x="44401368" y="8309565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62</xdr:row>
      <xdr:rowOff>97155</xdr:rowOff>
    </xdr:from>
    <xdr:to>
      <xdr:col>73</xdr:col>
      <xdr:colOff>85725</xdr:colOff>
      <xdr:row>62</xdr:row>
      <xdr:rowOff>142875</xdr:rowOff>
    </xdr:to>
    <xdr:sp macro="" textlink="">
      <xdr:nvSpPr>
        <xdr:cNvPr id="65" name="TextBox 64"/>
        <xdr:cNvSpPr txBox="1"/>
      </xdr:nvSpPr>
      <xdr:spPr>
        <a:xfrm>
          <a:off x="44401368" y="8309565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72</xdr:col>
      <xdr:colOff>609600</xdr:colOff>
      <xdr:row>62</xdr:row>
      <xdr:rowOff>97155</xdr:rowOff>
    </xdr:from>
    <xdr:to>
      <xdr:col>73</xdr:col>
      <xdr:colOff>85725</xdr:colOff>
      <xdr:row>62</xdr:row>
      <xdr:rowOff>142875</xdr:rowOff>
    </xdr:to>
    <xdr:sp macro="" textlink="">
      <xdr:nvSpPr>
        <xdr:cNvPr id="66" name="TextBox 65"/>
        <xdr:cNvSpPr txBox="1"/>
      </xdr:nvSpPr>
      <xdr:spPr>
        <a:xfrm>
          <a:off x="44401368" y="8309565"/>
          <a:ext cx="80151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62</xdr:row>
      <xdr:rowOff>97155</xdr:rowOff>
    </xdr:from>
    <xdr:to>
      <xdr:col>88</xdr:col>
      <xdr:colOff>85725</xdr:colOff>
      <xdr:row>62</xdr:row>
      <xdr:rowOff>142875</xdr:rowOff>
    </xdr:to>
    <xdr:sp macro="" textlink="">
      <xdr:nvSpPr>
        <xdr:cNvPr id="67" name="TextBox 66"/>
        <xdr:cNvSpPr txBox="1"/>
      </xdr:nvSpPr>
      <xdr:spPr>
        <a:xfrm>
          <a:off x="53577892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62</xdr:row>
      <xdr:rowOff>97155</xdr:rowOff>
    </xdr:from>
    <xdr:to>
      <xdr:col>88</xdr:col>
      <xdr:colOff>85725</xdr:colOff>
      <xdr:row>62</xdr:row>
      <xdr:rowOff>142875</xdr:rowOff>
    </xdr:to>
    <xdr:sp macro="" textlink="">
      <xdr:nvSpPr>
        <xdr:cNvPr id="68" name="TextBox 67"/>
        <xdr:cNvSpPr txBox="1"/>
      </xdr:nvSpPr>
      <xdr:spPr>
        <a:xfrm>
          <a:off x="53577892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62</xdr:row>
      <xdr:rowOff>97155</xdr:rowOff>
    </xdr:from>
    <xdr:to>
      <xdr:col>88</xdr:col>
      <xdr:colOff>85725</xdr:colOff>
      <xdr:row>62</xdr:row>
      <xdr:rowOff>142875</xdr:rowOff>
    </xdr:to>
    <xdr:sp macro="" textlink="">
      <xdr:nvSpPr>
        <xdr:cNvPr id="69" name="TextBox 68"/>
        <xdr:cNvSpPr txBox="1"/>
      </xdr:nvSpPr>
      <xdr:spPr>
        <a:xfrm>
          <a:off x="53577892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62</xdr:row>
      <xdr:rowOff>97155</xdr:rowOff>
    </xdr:from>
    <xdr:to>
      <xdr:col>88</xdr:col>
      <xdr:colOff>85725</xdr:colOff>
      <xdr:row>62</xdr:row>
      <xdr:rowOff>142875</xdr:rowOff>
    </xdr:to>
    <xdr:sp macro="" textlink="">
      <xdr:nvSpPr>
        <xdr:cNvPr id="70" name="TextBox 69"/>
        <xdr:cNvSpPr txBox="1"/>
      </xdr:nvSpPr>
      <xdr:spPr>
        <a:xfrm>
          <a:off x="53577892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62</xdr:row>
      <xdr:rowOff>97155</xdr:rowOff>
    </xdr:from>
    <xdr:to>
      <xdr:col>88</xdr:col>
      <xdr:colOff>85725</xdr:colOff>
      <xdr:row>62</xdr:row>
      <xdr:rowOff>142875</xdr:rowOff>
    </xdr:to>
    <xdr:sp macro="" textlink="">
      <xdr:nvSpPr>
        <xdr:cNvPr id="71" name="TextBox 70"/>
        <xdr:cNvSpPr txBox="1"/>
      </xdr:nvSpPr>
      <xdr:spPr>
        <a:xfrm>
          <a:off x="53577892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  <xdr:twoCellAnchor>
    <xdr:from>
      <xdr:col>87</xdr:col>
      <xdr:colOff>657225</xdr:colOff>
      <xdr:row>62</xdr:row>
      <xdr:rowOff>97155</xdr:rowOff>
    </xdr:from>
    <xdr:to>
      <xdr:col>88</xdr:col>
      <xdr:colOff>85725</xdr:colOff>
      <xdr:row>62</xdr:row>
      <xdr:rowOff>142875</xdr:rowOff>
    </xdr:to>
    <xdr:sp macro="" textlink="">
      <xdr:nvSpPr>
        <xdr:cNvPr id="72" name="TextBox 71"/>
        <xdr:cNvSpPr txBox="1"/>
      </xdr:nvSpPr>
      <xdr:spPr>
        <a:xfrm>
          <a:off x="53577892" y="8309565"/>
          <a:ext cx="80149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X1047694"/>
  <sheetViews>
    <sheetView zoomScale="80" zoomScaleNormal="80" zoomScaleSheetLayoutView="100" workbookViewId="0">
      <pane xSplit="2" topLeftCell="C1" activePane="topRight" state="frozen"/>
      <selection activeCell="H61" sqref="H61"/>
      <selection pane="topRight" activeCell="G8" sqref="G8:G9"/>
    </sheetView>
  </sheetViews>
  <sheetFormatPr defaultRowHeight="15" x14ac:dyDescent="0.25"/>
  <cols>
    <col min="1" max="1" width="8.7109375"/>
    <col min="2" max="2" width="12.85546875" customWidth="1"/>
    <col min="3" max="3" width="7.42578125" customWidth="1"/>
    <col min="4" max="4" width="9.5703125" bestFit="1" customWidth="1"/>
    <col min="5" max="5" width="7.5703125" customWidth="1"/>
    <col min="6" max="6" width="7.42578125" customWidth="1"/>
    <col min="7" max="7" width="8.28515625" customWidth="1"/>
    <col min="8" max="9" width="9.140625" customWidth="1"/>
    <col min="10" max="10" width="9.28515625" customWidth="1"/>
    <col min="11" max="11" width="10.42578125" customWidth="1"/>
    <col min="12" max="12" width="8.85546875" bestFit="1" customWidth="1"/>
    <col min="13" max="13" width="13" customWidth="1"/>
    <col min="14" max="14" width="16.28515625" customWidth="1"/>
    <col min="15" max="15" width="7.7109375"/>
    <col min="16" max="16" width="8.5703125" bestFit="1" customWidth="1"/>
    <col min="17" max="17" width="10.5703125"/>
    <col min="18" max="18" width="7.7109375"/>
    <col min="19" max="19" width="12.7109375" bestFit="1" customWidth="1"/>
    <col min="20" max="20" width="10" customWidth="1"/>
    <col min="21" max="21" width="26.7109375" bestFit="1" customWidth="1"/>
    <col min="22" max="22" width="8.85546875" bestFit="1" customWidth="1"/>
    <col min="23" max="23" width="10.42578125"/>
    <col min="24" max="24" width="7.7109375"/>
    <col min="25" max="25" width="11.28515625" customWidth="1"/>
    <col min="26" max="26" width="7.85546875" customWidth="1"/>
    <col min="27" max="27" width="7.7109375"/>
    <col min="28" max="28" width="8.42578125"/>
    <col min="29" max="29" width="10.5703125"/>
    <col min="30" max="30" width="7.7109375"/>
    <col min="31" max="31" width="7.85546875"/>
    <col min="32" max="32" width="11.140625" customWidth="1"/>
    <col min="33" max="33" width="7.7109375"/>
    <col min="34" max="34" width="7.85546875"/>
    <col min="35" max="35" width="10.5703125"/>
    <col min="36" max="36" width="8.28515625" bestFit="1" customWidth="1"/>
    <col min="37" max="37" width="7.85546875"/>
    <col min="38" max="38" width="10.5703125"/>
    <col min="39" max="39" width="7.7109375"/>
    <col min="40" max="40" width="8.42578125" bestFit="1" customWidth="1"/>
    <col min="41" max="41" width="10.5703125"/>
    <col min="42" max="42" width="7.7109375"/>
    <col min="43" max="43" width="7.85546875"/>
    <col min="44" max="44" width="10.42578125" customWidth="1"/>
    <col min="45" max="45" width="9.28515625"/>
    <col min="46" max="46" width="8.42578125"/>
    <col min="47" max="47" width="10"/>
    <col min="48" max="48" width="7.7109375"/>
    <col min="49" max="49" width="7.85546875"/>
    <col min="50" max="50" width="10.5703125"/>
    <col min="51" max="51" width="7.7109375"/>
    <col min="52" max="52" width="8.42578125" bestFit="1" customWidth="1"/>
    <col min="53" max="53" width="10.5703125"/>
    <col min="54" max="54" width="7.7109375"/>
    <col min="55" max="55" width="6.7109375"/>
    <col min="56" max="56" width="10.5703125"/>
    <col min="57" max="57" width="7.7109375"/>
    <col min="58" max="58" width="6.7109375"/>
    <col min="59" max="59" width="10.5703125"/>
    <col min="60" max="60" width="7.7109375"/>
    <col min="61" max="61" width="8.42578125"/>
    <col min="62" max="62" width="10.5703125"/>
    <col min="63" max="63" width="7.7109375"/>
    <col min="64" max="64" width="7.85546875"/>
    <col min="65" max="65" width="10.5703125"/>
    <col min="66" max="66" width="7.7109375"/>
    <col min="67" max="67" width="6.7109375"/>
    <col min="68" max="68" width="10.5703125"/>
    <col min="69" max="69" width="7.7109375"/>
    <col min="70" max="70" width="6.7109375"/>
    <col min="71" max="71" width="10.42578125" customWidth="1"/>
    <col min="72" max="72" width="7.7109375"/>
    <col min="73" max="73" width="8.85546875" bestFit="1" customWidth="1"/>
    <col min="74" max="74" width="10" bestFit="1" customWidth="1"/>
    <col min="75" max="75" width="7.7109375"/>
    <col min="76" max="76" width="6.7109375"/>
    <col min="77" max="77" width="10" bestFit="1" customWidth="1"/>
    <col min="78" max="78" width="7.7109375"/>
    <col min="79" max="79" width="6.7109375"/>
    <col min="81" max="81" width="7.7109375"/>
    <col min="82" max="82" width="6.7109375"/>
    <col min="84" max="84" width="7.7109375"/>
    <col min="85" max="85" width="6.7109375"/>
    <col min="87" max="87" width="7.7109375"/>
    <col min="88" max="88" width="8.42578125" bestFit="1" customWidth="1"/>
    <col min="90" max="90" width="7.7109375"/>
    <col min="91" max="91" width="8.42578125" bestFit="1" customWidth="1"/>
    <col min="93" max="93" width="7.7109375"/>
    <col min="94" max="94" width="6.7109375"/>
    <col min="96" max="96" width="7.7109375"/>
    <col min="97" max="97" width="8.42578125"/>
    <col min="99" max="99" width="9.28515625" bestFit="1" customWidth="1"/>
    <col min="100" max="100" width="10.42578125" style="32"/>
    <col min="101" max="1025" width="8.7109375"/>
  </cols>
  <sheetData>
    <row r="1" spans="2:100" x14ac:dyDescent="0.25">
      <c r="CV1" s="33"/>
    </row>
    <row r="2" spans="2:100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2:100" x14ac:dyDescent="0.25">
      <c r="B3" s="357" t="s">
        <v>88</v>
      </c>
      <c r="C3" s="361" t="s">
        <v>5</v>
      </c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56" t="s">
        <v>6</v>
      </c>
      <c r="AI3" s="356" t="s">
        <v>7</v>
      </c>
      <c r="AJ3" s="356" t="s">
        <v>8</v>
      </c>
    </row>
    <row r="4" spans="2:100" x14ac:dyDescent="0.25">
      <c r="B4" s="358"/>
      <c r="C4" s="34">
        <v>1</v>
      </c>
      <c r="D4" s="34">
        <v>2</v>
      </c>
      <c r="E4" s="34">
        <v>3</v>
      </c>
      <c r="F4" s="34">
        <v>4</v>
      </c>
      <c r="G4" s="34">
        <v>5</v>
      </c>
      <c r="H4" s="34">
        <v>6</v>
      </c>
      <c r="I4" s="34">
        <v>7</v>
      </c>
      <c r="J4" s="34">
        <v>8</v>
      </c>
      <c r="K4" s="34">
        <v>9</v>
      </c>
      <c r="L4" s="34">
        <v>10</v>
      </c>
      <c r="M4" s="34">
        <v>11</v>
      </c>
      <c r="N4" s="34">
        <v>12</v>
      </c>
      <c r="O4" s="34">
        <v>13</v>
      </c>
      <c r="P4" s="34">
        <v>14</v>
      </c>
      <c r="Q4" s="34">
        <v>15</v>
      </c>
      <c r="R4" s="34">
        <v>16</v>
      </c>
      <c r="S4" s="34">
        <v>17</v>
      </c>
      <c r="T4" s="34">
        <v>18</v>
      </c>
      <c r="U4" s="34">
        <v>19</v>
      </c>
      <c r="V4" s="34">
        <v>20</v>
      </c>
      <c r="W4" s="34">
        <v>21</v>
      </c>
      <c r="X4" s="34">
        <v>22</v>
      </c>
      <c r="Y4" s="34">
        <v>23</v>
      </c>
      <c r="Z4" s="34">
        <v>24</v>
      </c>
      <c r="AA4" s="34">
        <v>25</v>
      </c>
      <c r="AB4" s="34">
        <v>26</v>
      </c>
      <c r="AC4" s="34">
        <v>27</v>
      </c>
      <c r="AD4" s="34">
        <v>28</v>
      </c>
      <c r="AE4" s="34">
        <v>29</v>
      </c>
      <c r="AF4" s="34">
        <v>30</v>
      </c>
      <c r="AG4" s="34">
        <v>31</v>
      </c>
      <c r="AH4" s="356"/>
      <c r="AI4" s="356"/>
      <c r="AJ4" s="356"/>
    </row>
    <row r="5" spans="2:100" x14ac:dyDescent="0.25">
      <c r="B5" s="13" t="s">
        <v>89</v>
      </c>
      <c r="C5" s="16">
        <v>1</v>
      </c>
      <c r="D5" s="16"/>
      <c r="E5" s="16"/>
      <c r="F5" s="16"/>
      <c r="G5" s="16"/>
      <c r="H5" s="16">
        <v>0</v>
      </c>
      <c r="I5" s="16"/>
      <c r="J5" s="16">
        <v>1</v>
      </c>
      <c r="K5" s="16">
        <v>1</v>
      </c>
      <c r="L5" s="16">
        <v>0</v>
      </c>
      <c r="M5" s="16">
        <v>0</v>
      </c>
      <c r="N5" s="16">
        <v>0</v>
      </c>
      <c r="O5" s="16">
        <v>0</v>
      </c>
      <c r="P5" s="16"/>
      <c r="Q5" s="16">
        <v>1</v>
      </c>
      <c r="R5" s="16">
        <v>0</v>
      </c>
      <c r="S5" s="16">
        <v>1</v>
      </c>
      <c r="T5" s="16">
        <v>0</v>
      </c>
      <c r="U5" s="16">
        <v>0</v>
      </c>
      <c r="V5" s="16">
        <v>0</v>
      </c>
      <c r="W5" s="16">
        <v>1</v>
      </c>
      <c r="X5" s="16">
        <v>0</v>
      </c>
      <c r="Y5" s="16"/>
      <c r="Z5" s="16">
        <v>1</v>
      </c>
      <c r="AA5" s="16">
        <v>1</v>
      </c>
      <c r="AB5" s="16"/>
      <c r="AC5" s="16">
        <v>0</v>
      </c>
      <c r="AD5" s="16"/>
      <c r="AE5" s="16"/>
      <c r="AF5" s="16"/>
      <c r="AG5" s="16"/>
      <c r="AH5" s="35">
        <f>SUM(C5:AG5)</f>
        <v>8</v>
      </c>
      <c r="AI5" s="26">
        <v>30000</v>
      </c>
      <c r="AJ5" s="35">
        <f>AH5*AI5</f>
        <v>240000</v>
      </c>
    </row>
    <row r="7" spans="2:100" x14ac:dyDescent="0.25">
      <c r="H7" s="1"/>
    </row>
    <row r="8" spans="2:100" ht="15" customHeight="1" x14ac:dyDescent="0.25">
      <c r="B8" s="357" t="s">
        <v>90</v>
      </c>
      <c r="C8" s="367" t="s">
        <v>91</v>
      </c>
      <c r="D8" s="359" t="s">
        <v>92</v>
      </c>
      <c r="E8" s="367" t="s">
        <v>93</v>
      </c>
      <c r="F8" s="367" t="s">
        <v>94</v>
      </c>
      <c r="G8" s="367" t="s">
        <v>95</v>
      </c>
      <c r="H8" s="371" t="s">
        <v>96</v>
      </c>
      <c r="I8" s="367" t="s">
        <v>97</v>
      </c>
      <c r="J8" s="367" t="s">
        <v>98</v>
      </c>
      <c r="K8" s="371" t="s">
        <v>99</v>
      </c>
      <c r="L8" s="36"/>
      <c r="M8" s="367" t="s">
        <v>100</v>
      </c>
      <c r="N8" s="362" t="s">
        <v>101</v>
      </c>
      <c r="O8" s="367" t="s">
        <v>93</v>
      </c>
      <c r="P8" s="367" t="s">
        <v>102</v>
      </c>
      <c r="Q8" s="363" t="s">
        <v>92</v>
      </c>
      <c r="R8" s="365" t="s">
        <v>103</v>
      </c>
      <c r="S8" s="38"/>
      <c r="T8" s="366" t="s">
        <v>100</v>
      </c>
      <c r="U8" s="362" t="s">
        <v>104</v>
      </c>
      <c r="V8" s="366" t="s">
        <v>93</v>
      </c>
      <c r="W8" s="366" t="s">
        <v>102</v>
      </c>
      <c r="X8" s="365" t="s">
        <v>92</v>
      </c>
      <c r="Y8" s="366" t="s">
        <v>105</v>
      </c>
      <c r="Z8" s="373" t="s">
        <v>103</v>
      </c>
      <c r="AA8" s="366" t="s">
        <v>106</v>
      </c>
      <c r="CQ8" s="32"/>
      <c r="CV8"/>
    </row>
    <row r="9" spans="2:100" x14ac:dyDescent="0.25">
      <c r="B9" s="358"/>
      <c r="C9" s="368"/>
      <c r="D9" s="360"/>
      <c r="E9" s="368"/>
      <c r="F9" s="368"/>
      <c r="G9" s="368"/>
      <c r="H9" s="372"/>
      <c r="I9" s="368"/>
      <c r="J9" s="368"/>
      <c r="K9" s="372"/>
      <c r="L9" s="36"/>
      <c r="M9" s="368"/>
      <c r="N9" s="362"/>
      <c r="O9" s="368"/>
      <c r="P9" s="368"/>
      <c r="Q9" s="364"/>
      <c r="R9" s="365"/>
      <c r="S9" s="38"/>
      <c r="T9" s="366"/>
      <c r="U9" s="362"/>
      <c r="V9" s="366"/>
      <c r="W9" s="366"/>
      <c r="X9" s="365"/>
      <c r="Y9" s="366"/>
      <c r="Z9" s="373"/>
      <c r="AA9" s="366"/>
      <c r="CQ9" s="32"/>
      <c r="CV9"/>
    </row>
    <row r="10" spans="2:100" ht="15.75" x14ac:dyDescent="0.25">
      <c r="B10" s="39" t="s">
        <v>840</v>
      </c>
      <c r="C10" s="40">
        <v>1</v>
      </c>
      <c r="D10" s="40">
        <v>2</v>
      </c>
      <c r="E10" s="40"/>
      <c r="F10" s="40"/>
      <c r="G10" s="41"/>
      <c r="H10" s="42"/>
      <c r="I10" s="42"/>
      <c r="J10" s="42"/>
      <c r="K10" s="42">
        <v>2</v>
      </c>
      <c r="L10" s="5"/>
      <c r="M10" s="42"/>
      <c r="N10" s="39"/>
      <c r="O10" s="40"/>
      <c r="P10" s="40"/>
      <c r="Q10" s="43"/>
      <c r="R10" s="40"/>
      <c r="S10" s="44"/>
      <c r="T10" s="42" t="s">
        <v>967</v>
      </c>
      <c r="U10" s="39" t="s">
        <v>1013</v>
      </c>
      <c r="V10" s="40">
        <v>76</v>
      </c>
      <c r="W10" s="40"/>
      <c r="X10" s="40">
        <v>48</v>
      </c>
      <c r="Y10" s="42"/>
      <c r="Z10" s="42"/>
      <c r="AA10" s="42"/>
      <c r="CQ10" s="32"/>
      <c r="CV10"/>
    </row>
    <row r="11" spans="2:100" ht="15.75" x14ac:dyDescent="0.25">
      <c r="B11" s="39" t="s">
        <v>1146</v>
      </c>
      <c r="C11" s="40"/>
      <c r="D11" s="40"/>
      <c r="E11" s="40"/>
      <c r="F11" s="40"/>
      <c r="G11" s="41"/>
      <c r="H11" s="42"/>
      <c r="I11" s="42"/>
      <c r="J11" s="42"/>
      <c r="K11" s="42"/>
      <c r="L11" s="8"/>
      <c r="M11" s="42"/>
      <c r="N11" s="39"/>
      <c r="O11" s="40"/>
      <c r="P11" s="40"/>
      <c r="Q11" s="43"/>
      <c r="R11" s="40"/>
      <c r="S11" s="44"/>
      <c r="T11" s="42" t="s">
        <v>1038</v>
      </c>
      <c r="U11" s="39" t="s">
        <v>1042</v>
      </c>
      <c r="V11" s="40">
        <v>10</v>
      </c>
      <c r="W11" s="40"/>
      <c r="X11" s="40">
        <v>10</v>
      </c>
      <c r="Y11" s="42"/>
      <c r="Z11" s="42"/>
      <c r="AA11" s="42"/>
      <c r="CQ11" s="32"/>
      <c r="CV11"/>
    </row>
    <row r="12" spans="2:100" ht="15.75" x14ac:dyDescent="0.25">
      <c r="B12" s="39"/>
      <c r="C12" s="40"/>
      <c r="D12" s="40"/>
      <c r="E12" s="40"/>
      <c r="F12" s="40"/>
      <c r="G12" s="41"/>
      <c r="H12" s="42"/>
      <c r="I12" s="42"/>
      <c r="J12" s="42"/>
      <c r="K12" s="42"/>
      <c r="L12" s="8"/>
      <c r="M12" s="42"/>
      <c r="N12" s="39"/>
      <c r="O12" s="40"/>
      <c r="P12" s="40"/>
      <c r="Q12" s="43"/>
      <c r="R12" s="40"/>
      <c r="S12" s="44"/>
      <c r="T12" s="42"/>
      <c r="U12" s="45" t="s">
        <v>1043</v>
      </c>
      <c r="V12" s="40"/>
      <c r="W12" s="40"/>
      <c r="X12" s="40">
        <v>7</v>
      </c>
      <c r="Y12" s="42"/>
      <c r="Z12" s="42"/>
      <c r="AA12" s="42"/>
      <c r="CQ12" s="32"/>
      <c r="CV12"/>
    </row>
    <row r="13" spans="2:100" ht="15.75" x14ac:dyDescent="0.25">
      <c r="B13" s="39" t="s">
        <v>1075</v>
      </c>
      <c r="C13" s="40"/>
      <c r="D13" s="40">
        <v>2</v>
      </c>
      <c r="E13" s="40"/>
      <c r="F13" s="40"/>
      <c r="G13" s="41"/>
      <c r="H13" s="42"/>
      <c r="I13" s="42"/>
      <c r="J13" s="42"/>
      <c r="K13" s="42"/>
      <c r="L13" s="8"/>
      <c r="M13" s="42"/>
      <c r="N13" s="39"/>
      <c r="O13" s="40"/>
      <c r="P13" s="40"/>
      <c r="Q13" s="43"/>
      <c r="R13" s="40"/>
      <c r="S13" s="44"/>
      <c r="T13" s="42" t="s">
        <v>1113</v>
      </c>
      <c r="U13" s="45" t="s">
        <v>1114</v>
      </c>
      <c r="V13" s="40"/>
      <c r="W13" s="40"/>
      <c r="X13" s="40">
        <v>24</v>
      </c>
      <c r="Y13" s="42"/>
      <c r="Z13" s="42"/>
      <c r="AA13" s="42"/>
      <c r="CQ13" s="32"/>
      <c r="CV13"/>
    </row>
    <row r="14" spans="2:100" ht="15.75" x14ac:dyDescent="0.25">
      <c r="B14" s="39" t="s">
        <v>1147</v>
      </c>
      <c r="C14" s="40"/>
      <c r="D14" s="40"/>
      <c r="E14" s="40"/>
      <c r="F14" s="40"/>
      <c r="G14" s="41"/>
      <c r="H14" s="42"/>
      <c r="I14" s="42"/>
      <c r="J14" s="42"/>
      <c r="K14" s="42"/>
      <c r="L14" s="8"/>
      <c r="M14" s="42"/>
      <c r="N14" s="46"/>
      <c r="P14" s="40"/>
      <c r="R14" s="42"/>
      <c r="S14" s="44"/>
      <c r="T14" s="42" t="s">
        <v>1099</v>
      </c>
      <c r="U14" s="45" t="s">
        <v>1115</v>
      </c>
      <c r="V14" s="40"/>
      <c r="W14" s="40"/>
      <c r="X14" s="40">
        <v>15</v>
      </c>
      <c r="Y14" s="42"/>
      <c r="Z14" s="42"/>
      <c r="AA14" s="42"/>
      <c r="CQ14" s="32"/>
      <c r="CV14"/>
    </row>
    <row r="15" spans="2:100" ht="15.75" x14ac:dyDescent="0.25">
      <c r="B15" s="351">
        <v>46270</v>
      </c>
      <c r="C15" s="40">
        <v>0</v>
      </c>
      <c r="D15" s="40">
        <v>0</v>
      </c>
      <c r="E15" s="40">
        <v>0</v>
      </c>
      <c r="F15" s="40">
        <v>0</v>
      </c>
      <c r="G15" s="41">
        <v>0</v>
      </c>
      <c r="H15" s="42"/>
      <c r="I15" s="42"/>
      <c r="J15" s="42"/>
      <c r="K15" s="42"/>
      <c r="L15" s="8"/>
      <c r="M15" s="42"/>
      <c r="N15" s="39"/>
      <c r="O15" s="40"/>
      <c r="P15" s="40"/>
      <c r="Q15" s="43"/>
      <c r="R15" s="40"/>
      <c r="S15" s="44"/>
      <c r="T15" s="42" t="s">
        <v>1099</v>
      </c>
      <c r="U15" s="39" t="s">
        <v>1116</v>
      </c>
      <c r="V15" s="40"/>
      <c r="W15" s="40"/>
      <c r="X15" s="40">
        <v>8</v>
      </c>
      <c r="Y15" s="42"/>
      <c r="Z15" s="42"/>
      <c r="AA15" s="42"/>
      <c r="CQ15" s="32"/>
      <c r="CV15"/>
    </row>
    <row r="16" spans="2:100" ht="15.75" x14ac:dyDescent="0.25">
      <c r="B16" s="39" t="s">
        <v>1016</v>
      </c>
      <c r="C16" s="40">
        <v>0</v>
      </c>
      <c r="D16" s="40">
        <v>0</v>
      </c>
      <c r="E16" s="40"/>
      <c r="F16" s="40"/>
      <c r="G16" s="41"/>
      <c r="H16" s="42"/>
      <c r="I16" s="42"/>
      <c r="J16" s="42"/>
      <c r="K16" s="42"/>
      <c r="L16" s="8"/>
      <c r="M16" s="42"/>
      <c r="N16" s="39"/>
      <c r="O16" s="40"/>
      <c r="P16" s="40"/>
      <c r="Q16" s="43"/>
      <c r="R16" s="40"/>
      <c r="S16" s="44"/>
      <c r="T16" s="42" t="s">
        <v>1131</v>
      </c>
      <c r="U16" s="39" t="s">
        <v>1132</v>
      </c>
      <c r="V16" s="40">
        <v>4</v>
      </c>
      <c r="W16" s="40"/>
      <c r="X16" s="40"/>
      <c r="Y16" s="42"/>
      <c r="Z16" s="42"/>
      <c r="AA16" s="42"/>
      <c r="CQ16" s="32"/>
      <c r="CV16"/>
    </row>
    <row r="17" spans="2:100" ht="15.75" x14ac:dyDescent="0.25">
      <c r="B17" s="39" t="s">
        <v>1040</v>
      </c>
      <c r="C17" s="40"/>
      <c r="D17" s="40">
        <v>2</v>
      </c>
      <c r="E17" s="40">
        <v>2</v>
      </c>
      <c r="F17" s="40"/>
      <c r="G17" s="41"/>
      <c r="H17" s="42"/>
      <c r="I17" s="42"/>
      <c r="J17" s="42"/>
      <c r="K17" s="42"/>
      <c r="L17" s="8"/>
      <c r="M17" s="42"/>
      <c r="N17" s="47"/>
      <c r="O17" s="40"/>
      <c r="P17" s="40"/>
      <c r="Q17" s="43"/>
      <c r="R17" s="40"/>
      <c r="S17" s="8"/>
      <c r="T17" s="42" t="s">
        <v>1138</v>
      </c>
      <c r="U17" s="45" t="s">
        <v>1041</v>
      </c>
      <c r="V17" s="40">
        <v>2</v>
      </c>
      <c r="W17" s="40"/>
      <c r="X17" s="40"/>
      <c r="Y17" s="42"/>
      <c r="Z17" s="42"/>
      <c r="AA17" s="42"/>
      <c r="CQ17" s="32"/>
      <c r="CV17"/>
    </row>
    <row r="18" spans="2:100" ht="15.75" x14ac:dyDescent="0.25">
      <c r="B18" s="39" t="s">
        <v>1038</v>
      </c>
      <c r="C18" s="40">
        <v>1</v>
      </c>
      <c r="D18" s="40">
        <v>2</v>
      </c>
      <c r="E18" s="40"/>
      <c r="F18" s="40"/>
      <c r="G18" s="41"/>
      <c r="H18" s="42"/>
      <c r="I18" s="42"/>
      <c r="J18" s="42"/>
      <c r="K18" s="42">
        <v>2</v>
      </c>
      <c r="L18" s="8"/>
      <c r="M18" s="42"/>
      <c r="N18" s="39"/>
      <c r="O18" s="40"/>
      <c r="P18" s="40"/>
      <c r="Q18" s="43"/>
      <c r="R18" s="40"/>
      <c r="S18" s="44"/>
      <c r="T18" s="42"/>
      <c r="U18" s="39" t="s">
        <v>1115</v>
      </c>
      <c r="V18" s="40">
        <v>20</v>
      </c>
      <c r="W18" s="40"/>
      <c r="X18" s="40">
        <v>24</v>
      </c>
      <c r="Y18" s="42"/>
      <c r="Z18" s="42"/>
      <c r="AA18" s="42"/>
      <c r="CQ18" s="32"/>
      <c r="CV18"/>
    </row>
    <row r="19" spans="2:100" ht="15.75" x14ac:dyDescent="0.25">
      <c r="B19" s="45" t="s">
        <v>1123</v>
      </c>
      <c r="C19" s="40"/>
      <c r="D19" s="40"/>
      <c r="E19" s="40">
        <v>2</v>
      </c>
      <c r="F19" s="40"/>
      <c r="G19" s="41">
        <v>1</v>
      </c>
      <c r="H19" s="42"/>
      <c r="I19" s="42">
        <v>1</v>
      </c>
      <c r="J19" s="42"/>
      <c r="K19" s="42"/>
      <c r="L19" s="8"/>
      <c r="M19" s="42"/>
      <c r="N19" s="39"/>
      <c r="O19" s="40"/>
      <c r="P19" s="40"/>
      <c r="Q19" s="43"/>
      <c r="R19" s="40"/>
      <c r="S19" s="44"/>
      <c r="T19" s="42"/>
      <c r="U19" s="39" t="s">
        <v>1139</v>
      </c>
      <c r="V19" s="40">
        <v>1</v>
      </c>
      <c r="W19" s="40"/>
      <c r="X19" s="40">
        <v>2</v>
      </c>
      <c r="Y19" s="42"/>
      <c r="Z19" s="42"/>
      <c r="AA19" s="42">
        <v>1</v>
      </c>
      <c r="CQ19" s="32"/>
      <c r="CV19"/>
    </row>
    <row r="20" spans="2:100" ht="15.75" x14ac:dyDescent="0.25">
      <c r="B20" s="39" t="s">
        <v>1122</v>
      </c>
      <c r="C20" s="40">
        <v>1</v>
      </c>
      <c r="D20" s="40">
        <v>2</v>
      </c>
      <c r="E20" s="40"/>
      <c r="F20" s="40"/>
      <c r="G20" s="41"/>
      <c r="H20" s="42"/>
      <c r="I20" s="42"/>
      <c r="J20" s="42"/>
      <c r="K20" s="42"/>
      <c r="L20" s="8"/>
      <c r="M20" s="42"/>
      <c r="N20" s="39"/>
      <c r="O20" s="40"/>
      <c r="P20" s="40"/>
      <c r="Q20" s="43"/>
      <c r="R20" s="40"/>
      <c r="S20" s="44"/>
      <c r="T20" s="42" t="s">
        <v>1152</v>
      </c>
      <c r="U20" s="39" t="s">
        <v>1154</v>
      </c>
      <c r="V20" s="40"/>
      <c r="W20" s="40"/>
      <c r="X20" s="40">
        <v>15</v>
      </c>
      <c r="Y20" s="42"/>
      <c r="Z20" s="42"/>
      <c r="AA20" s="42"/>
      <c r="CQ20" s="32"/>
      <c r="CV20"/>
    </row>
    <row r="21" spans="2:100" ht="15.75" x14ac:dyDescent="0.25">
      <c r="B21" s="39" t="s">
        <v>1131</v>
      </c>
      <c r="C21" s="40">
        <v>1</v>
      </c>
      <c r="D21" s="40">
        <v>2</v>
      </c>
      <c r="E21" s="40">
        <v>2</v>
      </c>
      <c r="F21" s="40"/>
      <c r="G21" s="41"/>
      <c r="H21" s="42"/>
      <c r="I21" s="42">
        <v>2</v>
      </c>
      <c r="J21" s="42"/>
      <c r="K21" s="42"/>
      <c r="L21" s="8"/>
      <c r="M21" s="42"/>
      <c r="N21" s="45"/>
      <c r="O21" s="40"/>
      <c r="P21" s="40"/>
      <c r="Q21" s="43"/>
      <c r="R21" s="40"/>
      <c r="S21" s="44"/>
      <c r="T21" s="42" t="s">
        <v>1191</v>
      </c>
      <c r="U21" s="45" t="s">
        <v>1192</v>
      </c>
      <c r="V21" s="40"/>
      <c r="W21" s="40"/>
      <c r="X21" s="40">
        <v>25</v>
      </c>
      <c r="Y21" s="42">
        <v>25</v>
      </c>
      <c r="Z21" s="42"/>
      <c r="AA21" s="42">
        <v>25</v>
      </c>
      <c r="CQ21" s="32"/>
      <c r="CV21"/>
    </row>
    <row r="22" spans="2:100" ht="15.75" x14ac:dyDescent="0.25">
      <c r="B22" s="45" t="s">
        <v>1138</v>
      </c>
      <c r="C22" s="40">
        <v>0</v>
      </c>
      <c r="D22" s="40">
        <v>0</v>
      </c>
      <c r="E22" s="40"/>
      <c r="F22" s="40"/>
      <c r="G22" s="41"/>
      <c r="H22" s="42"/>
      <c r="I22" s="42"/>
      <c r="J22" s="42"/>
      <c r="K22" s="42"/>
      <c r="L22" s="8"/>
      <c r="M22" s="42"/>
      <c r="N22" s="39"/>
      <c r="O22" s="40"/>
      <c r="P22" s="40"/>
      <c r="Q22" s="43"/>
      <c r="R22" s="40"/>
      <c r="S22" s="44"/>
      <c r="T22" s="42" t="s">
        <v>1203</v>
      </c>
      <c r="U22" s="39" t="s">
        <v>1204</v>
      </c>
      <c r="V22" s="40"/>
      <c r="W22" s="40">
        <v>20</v>
      </c>
      <c r="X22" s="40">
        <v>24</v>
      </c>
      <c r="Y22" s="42"/>
      <c r="Z22" s="42"/>
      <c r="AA22" s="42"/>
      <c r="CQ22" s="32"/>
      <c r="CV22"/>
    </row>
    <row r="23" spans="2:100" ht="15.75" x14ac:dyDescent="0.25">
      <c r="B23" s="39" t="s">
        <v>1142</v>
      </c>
      <c r="C23" s="40">
        <v>0</v>
      </c>
      <c r="D23" s="40">
        <v>0</v>
      </c>
      <c r="E23" s="40">
        <v>0</v>
      </c>
      <c r="F23" s="40">
        <v>0</v>
      </c>
      <c r="G23" s="41"/>
      <c r="H23" s="42"/>
      <c r="I23" s="42"/>
      <c r="J23" s="42"/>
      <c r="K23" s="42"/>
      <c r="L23" s="8"/>
      <c r="M23" s="42"/>
      <c r="N23" s="39"/>
      <c r="O23" s="40"/>
      <c r="P23" s="40"/>
      <c r="Q23" s="43"/>
      <c r="R23" s="40"/>
      <c r="S23" s="44"/>
      <c r="T23" s="42"/>
      <c r="U23" s="39" t="s">
        <v>1205</v>
      </c>
      <c r="V23" s="40"/>
      <c r="W23" s="40"/>
      <c r="X23" s="40">
        <v>20</v>
      </c>
      <c r="Y23" s="42"/>
      <c r="Z23" s="42"/>
      <c r="AA23" s="42"/>
      <c r="CQ23" s="32"/>
      <c r="CV23"/>
    </row>
    <row r="24" spans="2:100" ht="15.75" x14ac:dyDescent="0.25">
      <c r="B24" s="47" t="s">
        <v>1152</v>
      </c>
      <c r="C24" s="40"/>
      <c r="D24" s="40">
        <v>2</v>
      </c>
      <c r="E24" s="40">
        <v>2</v>
      </c>
      <c r="F24" s="40"/>
      <c r="G24" s="41"/>
      <c r="H24" s="42">
        <v>1</v>
      </c>
      <c r="I24" s="42"/>
      <c r="J24" s="42"/>
      <c r="K24" s="42"/>
      <c r="L24" s="8"/>
      <c r="M24" s="42"/>
      <c r="N24" s="45"/>
      <c r="O24" s="40"/>
      <c r="P24" s="40"/>
      <c r="Q24" s="43"/>
      <c r="R24" s="40"/>
      <c r="S24" s="44"/>
      <c r="T24" s="42"/>
      <c r="U24" s="45" t="s">
        <v>1206</v>
      </c>
      <c r="V24" s="40"/>
      <c r="W24" s="40"/>
      <c r="X24" s="40"/>
      <c r="Y24" s="42"/>
      <c r="Z24" s="42">
        <v>40</v>
      </c>
      <c r="AA24" s="42"/>
      <c r="CQ24" s="32"/>
      <c r="CV24"/>
    </row>
    <row r="25" spans="2:100" ht="15.75" x14ac:dyDescent="0.25">
      <c r="B25" s="47" t="s">
        <v>1156</v>
      </c>
      <c r="C25" s="40">
        <v>2</v>
      </c>
      <c r="D25" s="40">
        <v>2</v>
      </c>
      <c r="E25" s="40"/>
      <c r="F25" s="40"/>
      <c r="G25" s="41"/>
      <c r="H25" s="42"/>
      <c r="I25" s="42"/>
      <c r="J25" s="42"/>
      <c r="K25" s="42">
        <v>2</v>
      </c>
      <c r="L25" s="8"/>
      <c r="M25" s="42"/>
      <c r="N25" s="39"/>
      <c r="O25" s="40"/>
      <c r="P25" s="40"/>
      <c r="Q25" s="43"/>
      <c r="R25" s="40"/>
      <c r="S25" s="44"/>
      <c r="T25" s="42"/>
      <c r="U25" s="39" t="s">
        <v>1207</v>
      </c>
      <c r="V25" s="40">
        <v>11</v>
      </c>
      <c r="W25" s="40"/>
      <c r="X25" s="40">
        <v>31</v>
      </c>
      <c r="Y25" s="42"/>
      <c r="Z25" s="42"/>
      <c r="AA25" s="42"/>
      <c r="CQ25" s="32"/>
      <c r="CV25"/>
    </row>
    <row r="26" spans="2:100" x14ac:dyDescent="0.25">
      <c r="B26" s="47" t="s">
        <v>1189</v>
      </c>
      <c r="C26" s="40"/>
      <c r="D26" s="40">
        <v>2</v>
      </c>
      <c r="E26" s="40">
        <v>2</v>
      </c>
      <c r="F26" s="40"/>
      <c r="G26" s="41">
        <v>1</v>
      </c>
      <c r="H26" s="42"/>
      <c r="I26" s="42"/>
      <c r="J26" s="42"/>
      <c r="K26" s="42"/>
      <c r="L26" s="8"/>
      <c r="M26" s="42"/>
      <c r="N26" s="47"/>
      <c r="O26" s="40"/>
      <c r="P26" s="40"/>
      <c r="Q26" s="43"/>
      <c r="R26" s="40"/>
      <c r="S26" s="44"/>
      <c r="T26" s="42" t="s">
        <v>1260</v>
      </c>
      <c r="U26" s="42" t="s">
        <v>1261</v>
      </c>
      <c r="V26" s="42"/>
      <c r="W26" s="42"/>
      <c r="X26" s="42">
        <v>25</v>
      </c>
      <c r="Y26" s="42"/>
      <c r="Z26" s="42"/>
      <c r="AA26" s="42"/>
      <c r="CQ26" s="32"/>
      <c r="CV26"/>
    </row>
    <row r="27" spans="2:100" ht="15.75" x14ac:dyDescent="0.25">
      <c r="B27" s="39" t="s">
        <v>1191</v>
      </c>
      <c r="C27" s="40">
        <v>1</v>
      </c>
      <c r="D27" s="40">
        <v>2</v>
      </c>
      <c r="E27" s="40"/>
      <c r="F27" s="40">
        <v>1</v>
      </c>
      <c r="G27" s="41"/>
      <c r="H27" s="42"/>
      <c r="I27" s="42">
        <v>1</v>
      </c>
      <c r="J27" s="42"/>
      <c r="K27" s="42"/>
      <c r="L27" s="8"/>
      <c r="M27" s="42"/>
      <c r="N27" s="47"/>
      <c r="O27" s="40"/>
      <c r="P27" s="40"/>
      <c r="Q27" s="43"/>
      <c r="R27" s="40"/>
      <c r="S27" s="44"/>
      <c r="T27" s="42"/>
      <c r="U27" s="47" t="s">
        <v>1263</v>
      </c>
      <c r="V27" s="40"/>
      <c r="W27" s="40"/>
      <c r="X27" s="40"/>
      <c r="Y27" s="42"/>
      <c r="Z27" s="42"/>
      <c r="AA27" s="42">
        <v>1</v>
      </c>
      <c r="CQ27" s="32"/>
      <c r="CV27"/>
    </row>
    <row r="28" spans="2:100" x14ac:dyDescent="0.25">
      <c r="B28" s="42" t="s">
        <v>1201</v>
      </c>
      <c r="C28" s="42">
        <v>1</v>
      </c>
      <c r="D28" s="42">
        <v>2</v>
      </c>
      <c r="E28" s="42">
        <v>2</v>
      </c>
      <c r="F28" s="42"/>
      <c r="G28" s="42"/>
      <c r="H28" s="42"/>
      <c r="I28" s="42">
        <v>2</v>
      </c>
      <c r="J28" s="42"/>
      <c r="K28" s="42"/>
      <c r="L28" s="8"/>
      <c r="M28" s="42"/>
      <c r="N28" s="47"/>
      <c r="O28" s="40"/>
      <c r="P28" s="40"/>
      <c r="Q28" s="43"/>
      <c r="R28" s="40"/>
      <c r="S28" s="44"/>
      <c r="T28" s="42"/>
      <c r="U28" s="47"/>
      <c r="V28" s="40"/>
      <c r="W28" s="40"/>
      <c r="X28" s="40"/>
      <c r="Y28" s="42"/>
      <c r="Z28" s="42"/>
      <c r="AA28" s="42"/>
      <c r="CQ28" s="32"/>
      <c r="CV28"/>
    </row>
    <row r="29" spans="2:100" ht="15.75" x14ac:dyDescent="0.25">
      <c r="B29" s="71"/>
      <c r="C29" s="42"/>
      <c r="D29" s="42"/>
      <c r="E29" s="42"/>
      <c r="F29" s="42"/>
      <c r="G29" s="42"/>
      <c r="H29" s="42"/>
      <c r="I29" s="42"/>
      <c r="J29" s="42"/>
      <c r="K29" s="42"/>
      <c r="L29" s="8"/>
      <c r="M29" s="42"/>
      <c r="N29" s="39"/>
      <c r="O29" s="40"/>
      <c r="P29" s="40"/>
      <c r="Q29" s="43"/>
      <c r="R29" s="40"/>
      <c r="S29" s="44"/>
      <c r="T29" s="42"/>
      <c r="U29" s="39"/>
      <c r="V29" s="40"/>
      <c r="W29" s="40"/>
      <c r="X29" s="40"/>
      <c r="Y29" s="42"/>
      <c r="Z29" s="42"/>
      <c r="AA29" s="42"/>
      <c r="CQ29" s="32"/>
      <c r="CV29"/>
    </row>
    <row r="30" spans="2:100" ht="15.75" x14ac:dyDescent="0.25">
      <c r="B30" s="321" t="s">
        <v>1252</v>
      </c>
      <c r="C30" s="40">
        <v>0</v>
      </c>
      <c r="D30" s="40">
        <v>0</v>
      </c>
      <c r="E30" s="40">
        <v>0</v>
      </c>
      <c r="F30" s="40"/>
      <c r="G30" s="41"/>
      <c r="H30" s="42"/>
      <c r="I30" s="42"/>
      <c r="J30" s="42"/>
      <c r="K30" s="42"/>
      <c r="L30" s="8"/>
      <c r="M30" s="42"/>
      <c r="N30" s="39"/>
      <c r="O30" s="40"/>
      <c r="P30" s="40"/>
      <c r="Q30" s="43"/>
      <c r="R30" s="40"/>
      <c r="S30" s="44"/>
      <c r="T30" s="42"/>
      <c r="U30" s="39"/>
      <c r="V30" s="40"/>
      <c r="W30" s="40"/>
      <c r="X30" s="40"/>
      <c r="Y30" s="42"/>
      <c r="Z30" s="42"/>
      <c r="AA30" s="42"/>
      <c r="CQ30" s="32"/>
      <c r="CV30"/>
    </row>
    <row r="31" spans="2:100" ht="15.75" x14ac:dyDescent="0.25">
      <c r="B31" s="321" t="s">
        <v>1256</v>
      </c>
      <c r="C31" s="40">
        <v>0</v>
      </c>
      <c r="D31" s="40">
        <v>2</v>
      </c>
      <c r="E31" s="40">
        <v>1</v>
      </c>
      <c r="F31" s="40">
        <v>0</v>
      </c>
      <c r="G31" s="41">
        <v>0</v>
      </c>
      <c r="H31" s="42">
        <v>1</v>
      </c>
      <c r="I31" s="42"/>
      <c r="J31" s="42">
        <v>0</v>
      </c>
      <c r="K31" s="42">
        <v>0</v>
      </c>
      <c r="L31" s="8"/>
      <c r="M31" s="42"/>
      <c r="N31" s="39"/>
      <c r="O31" s="40"/>
      <c r="P31" s="40"/>
      <c r="Q31" s="43"/>
      <c r="R31" s="40"/>
      <c r="S31" s="44"/>
      <c r="T31" s="42"/>
      <c r="U31" s="39"/>
      <c r="V31" s="40"/>
      <c r="W31" s="40"/>
      <c r="X31" s="40"/>
      <c r="Y31" s="42"/>
      <c r="Z31" s="42"/>
      <c r="AA31" s="42"/>
      <c r="CQ31" s="32"/>
      <c r="CV31"/>
    </row>
    <row r="32" spans="2:100" ht="15.75" x14ac:dyDescent="0.25">
      <c r="B32" s="39" t="s">
        <v>1266</v>
      </c>
      <c r="C32" s="40">
        <v>2</v>
      </c>
      <c r="D32" s="40">
        <v>2</v>
      </c>
      <c r="E32" s="40"/>
      <c r="F32" s="40"/>
      <c r="G32" s="41"/>
      <c r="H32" s="42"/>
      <c r="I32" s="42"/>
      <c r="J32" s="42"/>
      <c r="K32" s="42">
        <v>1</v>
      </c>
      <c r="L32" s="8"/>
      <c r="M32" s="42"/>
      <c r="N32" s="39"/>
      <c r="O32" s="40"/>
      <c r="P32" s="40"/>
      <c r="Q32" s="43"/>
      <c r="R32" s="40"/>
      <c r="S32" s="44"/>
      <c r="T32" s="42"/>
      <c r="U32" s="39"/>
      <c r="V32" s="40"/>
      <c r="W32" s="40"/>
      <c r="X32" s="40"/>
      <c r="Y32" s="42"/>
      <c r="Z32" s="42"/>
      <c r="AA32" s="42"/>
      <c r="CQ32" s="32"/>
      <c r="CV32"/>
    </row>
    <row r="33" spans="2:100" ht="15.75" x14ac:dyDescent="0.25">
      <c r="B33" s="39"/>
      <c r="C33" s="40"/>
      <c r="D33" s="40"/>
      <c r="E33" s="40"/>
      <c r="F33" s="40"/>
      <c r="G33" s="41"/>
      <c r="H33" s="42"/>
      <c r="I33" s="42"/>
      <c r="J33" s="42"/>
      <c r="K33" s="42"/>
      <c r="L33" s="50"/>
      <c r="M33" s="369" t="s">
        <v>6</v>
      </c>
      <c r="N33" s="370"/>
      <c r="O33" s="324">
        <f>SUM(O10:O32)</f>
        <v>0</v>
      </c>
      <c r="P33" s="42"/>
      <c r="Q33" s="42"/>
      <c r="R33" s="42"/>
      <c r="S33" s="44"/>
      <c r="T33" s="369" t="s">
        <v>6</v>
      </c>
      <c r="U33" s="370"/>
      <c r="V33" s="49">
        <f t="shared" ref="V33:AA33" si="0">SUM(V10:V32)</f>
        <v>124</v>
      </c>
      <c r="W33" s="49">
        <f t="shared" si="0"/>
        <v>20</v>
      </c>
      <c r="X33" s="49">
        <f t="shared" si="0"/>
        <v>278</v>
      </c>
      <c r="Y33" s="49">
        <f t="shared" si="0"/>
        <v>25</v>
      </c>
      <c r="Z33" s="49">
        <f t="shared" si="0"/>
        <v>40</v>
      </c>
      <c r="AA33" s="49">
        <f t="shared" si="0"/>
        <v>27</v>
      </c>
      <c r="CQ33" s="32"/>
      <c r="CV33"/>
    </row>
    <row r="34" spans="2:100" ht="15.75" x14ac:dyDescent="0.25">
      <c r="B34" s="321" t="s">
        <v>1274</v>
      </c>
      <c r="C34" s="40">
        <v>1</v>
      </c>
      <c r="D34" s="40">
        <v>2</v>
      </c>
      <c r="E34" s="40"/>
      <c r="F34" s="40">
        <v>1</v>
      </c>
      <c r="G34" s="41"/>
      <c r="H34" s="42"/>
      <c r="I34" s="42"/>
      <c r="J34" s="42"/>
      <c r="K34" s="42"/>
      <c r="L34" s="8"/>
      <c r="M34" s="8"/>
      <c r="N34" s="51"/>
      <c r="O34" s="44">
        <v>13000</v>
      </c>
      <c r="P34" s="42"/>
      <c r="Q34" s="42"/>
      <c r="R34" s="42"/>
      <c r="S34" s="44"/>
      <c r="T34" s="8"/>
      <c r="U34" s="51"/>
      <c r="V34" s="44">
        <v>13000</v>
      </c>
      <c r="W34" s="44">
        <v>7500</v>
      </c>
      <c r="X34" s="44">
        <v>1540</v>
      </c>
      <c r="Y34" s="53">
        <v>10000</v>
      </c>
      <c r="Z34" s="53">
        <v>458</v>
      </c>
      <c r="CQ34" s="32"/>
      <c r="CV34"/>
    </row>
    <row r="35" spans="2:100" ht="15.75" x14ac:dyDescent="0.25">
      <c r="B35" s="39" t="s">
        <v>1276</v>
      </c>
      <c r="C35" s="40">
        <v>1</v>
      </c>
      <c r="D35" s="40">
        <v>2</v>
      </c>
      <c r="E35" s="40">
        <v>1</v>
      </c>
      <c r="F35" s="40"/>
      <c r="G35" s="41"/>
      <c r="H35" s="42"/>
      <c r="I35" s="42">
        <v>2</v>
      </c>
      <c r="J35" s="42"/>
      <c r="K35" s="42"/>
      <c r="L35" s="8"/>
      <c r="M35" s="8"/>
      <c r="N35" s="51"/>
      <c r="O35" s="44"/>
      <c r="P35" s="42"/>
      <c r="Q35" s="42"/>
      <c r="R35" s="42"/>
      <c r="S35" s="44"/>
      <c r="T35" s="8"/>
      <c r="U35" s="51"/>
      <c r="V35" s="44"/>
      <c r="W35" s="44"/>
      <c r="X35" s="44"/>
      <c r="Y35" s="8"/>
      <c r="CQ35" s="32"/>
      <c r="CV35"/>
    </row>
    <row r="36" spans="2:100" ht="15.75" x14ac:dyDescent="0.25">
      <c r="B36" s="39" t="s">
        <v>1280</v>
      </c>
      <c r="C36" s="40"/>
      <c r="D36" s="40"/>
      <c r="E36" s="40"/>
      <c r="F36" s="40"/>
      <c r="G36" s="41"/>
      <c r="H36" s="42"/>
      <c r="I36" s="42"/>
      <c r="J36" s="42"/>
      <c r="K36" s="42"/>
      <c r="L36" s="8"/>
      <c r="M36" s="8"/>
      <c r="N36" s="51"/>
      <c r="O36" s="44">
        <f>O34*O33</f>
        <v>0</v>
      </c>
      <c r="P36" s="49">
        <f>SUM(P10:P32)</f>
        <v>0</v>
      </c>
      <c r="Q36" s="49">
        <f>SUM(Q10:Q32)</f>
        <v>0</v>
      </c>
      <c r="R36" s="49">
        <f>SUM(R10:R32)</f>
        <v>0</v>
      </c>
      <c r="S36" s="44"/>
      <c r="T36" s="8"/>
      <c r="U36" s="51"/>
      <c r="V36" s="44">
        <f t="shared" ref="V36:AA36" si="1">V34*V33</f>
        <v>1612000</v>
      </c>
      <c r="W36" s="44">
        <f t="shared" si="1"/>
        <v>150000</v>
      </c>
      <c r="X36" s="44">
        <f t="shared" si="1"/>
        <v>428120</v>
      </c>
      <c r="Y36" s="44">
        <f t="shared" si="1"/>
        <v>250000</v>
      </c>
      <c r="Z36" s="44">
        <f t="shared" si="1"/>
        <v>18320</v>
      </c>
      <c r="AA36" s="44">
        <f t="shared" si="1"/>
        <v>0</v>
      </c>
      <c r="CQ36" s="32"/>
      <c r="CV36"/>
    </row>
    <row r="37" spans="2:100" ht="15.75" x14ac:dyDescent="0.25">
      <c r="B37" s="39" t="s">
        <v>1281</v>
      </c>
      <c r="C37" s="40">
        <v>0</v>
      </c>
      <c r="D37" s="40">
        <v>0</v>
      </c>
      <c r="E37" s="40">
        <v>0</v>
      </c>
      <c r="F37" s="40"/>
      <c r="G37" s="41"/>
      <c r="H37" s="42"/>
      <c r="I37" s="42"/>
      <c r="J37" s="42"/>
      <c r="K37" s="42"/>
      <c r="L37" s="8"/>
      <c r="M37" s="54" t="s">
        <v>107</v>
      </c>
      <c r="O37" s="55">
        <f>O36+P39+Q39+R39</f>
        <v>0</v>
      </c>
      <c r="P37" s="44">
        <v>7500</v>
      </c>
      <c r="Q37" s="44">
        <v>1541</v>
      </c>
      <c r="R37" s="44">
        <v>458</v>
      </c>
      <c r="S37" s="44"/>
      <c r="T37" s="54" t="s">
        <v>107</v>
      </c>
      <c r="V37" s="55">
        <f>V36+W36+X36+Y36+Z36</f>
        <v>2458440</v>
      </c>
      <c r="W37" s="44"/>
      <c r="X37" s="44"/>
      <c r="Y37" s="8"/>
      <c r="CQ37" s="32"/>
      <c r="CV37"/>
    </row>
    <row r="38" spans="2:100" ht="15.75" x14ac:dyDescent="0.25">
      <c r="B38" s="39" t="s">
        <v>1285</v>
      </c>
      <c r="C38" s="40"/>
      <c r="D38" s="40">
        <v>2</v>
      </c>
      <c r="E38" s="40">
        <v>2</v>
      </c>
      <c r="F38" s="40"/>
      <c r="G38" s="41"/>
      <c r="H38" s="42">
        <v>1</v>
      </c>
      <c r="I38" s="42"/>
      <c r="J38" s="42"/>
      <c r="K38" s="42"/>
      <c r="L38" s="8"/>
      <c r="M38" s="8" t="s">
        <v>109</v>
      </c>
      <c r="N38" s="51">
        <v>15000</v>
      </c>
      <c r="O38" s="44"/>
      <c r="P38" s="44"/>
      <c r="Q38" s="44"/>
      <c r="R38" s="44"/>
      <c r="S38" s="44"/>
      <c r="T38" s="8"/>
      <c r="U38" s="51"/>
      <c r="V38" s="44"/>
      <c r="W38" s="44"/>
      <c r="X38" s="44"/>
      <c r="Y38" s="8"/>
      <c r="CQ38" s="32"/>
      <c r="CV38"/>
    </row>
    <row r="39" spans="2:100" ht="15.75" x14ac:dyDescent="0.25">
      <c r="B39" s="39"/>
      <c r="C39" s="40"/>
      <c r="D39" s="40"/>
      <c r="E39" s="40"/>
      <c r="F39" s="40"/>
      <c r="G39" s="41"/>
      <c r="H39" s="42"/>
      <c r="I39" s="42"/>
      <c r="J39" s="42"/>
      <c r="K39" s="42"/>
      <c r="L39" s="8"/>
      <c r="M39" s="8"/>
      <c r="N39" s="51"/>
      <c r="O39" s="44"/>
      <c r="P39" s="44">
        <f>P37*P36</f>
        <v>0</v>
      </c>
      <c r="Q39" s="44">
        <f>Q37*Q36</f>
        <v>0</v>
      </c>
      <c r="R39" s="44">
        <f>R37*R36</f>
        <v>0</v>
      </c>
      <c r="S39" s="44"/>
      <c r="T39" s="8"/>
      <c r="U39" s="51"/>
      <c r="V39" s="44"/>
      <c r="W39" s="44"/>
      <c r="X39" s="44"/>
      <c r="Y39" s="8"/>
      <c r="CQ39" s="32"/>
      <c r="CV39"/>
    </row>
    <row r="40" spans="2:100" ht="15.75" x14ac:dyDescent="0.25">
      <c r="B40" s="321"/>
      <c r="C40" s="40"/>
      <c r="D40" s="40"/>
      <c r="E40" s="40"/>
      <c r="F40" s="40"/>
      <c r="G40" s="41"/>
      <c r="H40" s="42"/>
      <c r="I40" s="42"/>
      <c r="J40" s="42"/>
      <c r="K40" s="42"/>
      <c r="L40" s="8"/>
      <c r="M40" s="8"/>
      <c r="N40" s="51"/>
      <c r="O40" s="44"/>
      <c r="P40" s="44"/>
      <c r="Q40" s="44"/>
      <c r="R40" s="44"/>
      <c r="S40" s="44"/>
      <c r="T40" s="8"/>
      <c r="U40" s="51"/>
      <c r="V40" s="44"/>
      <c r="W40" s="44"/>
      <c r="X40" s="44"/>
      <c r="Y40" s="8"/>
      <c r="CQ40" s="32"/>
      <c r="CV40"/>
    </row>
    <row r="41" spans="2:100" ht="15.75" x14ac:dyDescent="0.25">
      <c r="B41" s="321"/>
      <c r="C41" s="40"/>
      <c r="D41" s="40"/>
      <c r="E41" s="40"/>
      <c r="F41" s="40"/>
      <c r="G41" s="41"/>
      <c r="H41" s="42"/>
      <c r="I41" s="42"/>
      <c r="J41" s="42"/>
      <c r="K41" s="42"/>
      <c r="L41" s="8"/>
      <c r="O41" s="44"/>
      <c r="P41" s="44"/>
      <c r="Q41" s="44"/>
      <c r="R41" s="44"/>
      <c r="S41" s="44"/>
      <c r="T41" s="8"/>
      <c r="U41" s="51"/>
      <c r="V41" s="44"/>
      <c r="W41" s="44"/>
      <c r="X41" s="44"/>
      <c r="Y41" s="8"/>
      <c r="CQ41" s="32"/>
      <c r="CV41"/>
    </row>
    <row r="42" spans="2:100" ht="15.75" x14ac:dyDescent="0.25">
      <c r="B42" s="39"/>
      <c r="C42" s="40"/>
      <c r="D42" s="40"/>
      <c r="E42" s="40"/>
      <c r="F42" s="40"/>
      <c r="G42" s="41"/>
      <c r="H42" s="42"/>
      <c r="I42" s="42"/>
      <c r="J42" s="42"/>
      <c r="K42" s="42"/>
      <c r="L42" s="8"/>
      <c r="M42" s="8"/>
      <c r="N42" s="51"/>
      <c r="O42" s="44"/>
      <c r="P42" s="44"/>
      <c r="Q42" s="44"/>
      <c r="R42" s="44"/>
      <c r="S42" s="44"/>
      <c r="T42" s="8"/>
      <c r="U42" s="51"/>
      <c r="V42" s="44"/>
      <c r="W42" s="44"/>
      <c r="X42" s="44"/>
      <c r="Y42" s="8"/>
      <c r="CQ42" s="32"/>
      <c r="CV42"/>
    </row>
    <row r="43" spans="2:100" ht="15.75" x14ac:dyDescent="0.25">
      <c r="B43" s="48" t="s">
        <v>6</v>
      </c>
      <c r="C43" s="49">
        <f t="shared" ref="C43:K43" si="2">SUM(C10:C42)</f>
        <v>12</v>
      </c>
      <c r="D43" s="49">
        <f t="shared" si="2"/>
        <v>32</v>
      </c>
      <c r="E43" s="49">
        <f t="shared" si="2"/>
        <v>16</v>
      </c>
      <c r="F43" s="49">
        <f t="shared" si="2"/>
        <v>2</v>
      </c>
      <c r="G43" s="49">
        <f t="shared" si="2"/>
        <v>2</v>
      </c>
      <c r="H43" s="49">
        <f t="shared" si="2"/>
        <v>3</v>
      </c>
      <c r="I43" s="49">
        <f t="shared" si="2"/>
        <v>8</v>
      </c>
      <c r="J43" s="49">
        <f t="shared" si="2"/>
        <v>0</v>
      </c>
      <c r="K43" s="49">
        <f t="shared" si="2"/>
        <v>7</v>
      </c>
      <c r="L43" s="8"/>
      <c r="M43" s="8"/>
      <c r="N43" s="51"/>
      <c r="O43" s="44"/>
      <c r="P43" s="44"/>
      <c r="Q43" s="44"/>
      <c r="R43" s="44"/>
      <c r="S43" s="44"/>
      <c r="T43" s="8"/>
      <c r="U43" s="51"/>
      <c r="V43" s="44"/>
      <c r="W43" s="44"/>
      <c r="X43" s="44"/>
      <c r="Y43" s="8"/>
      <c r="CQ43" s="32"/>
      <c r="CV43"/>
    </row>
    <row r="44" spans="2:100" ht="15.75" x14ac:dyDescent="0.25">
      <c r="B44" s="51"/>
      <c r="C44" s="44">
        <v>4500</v>
      </c>
      <c r="D44" s="44">
        <v>1916</v>
      </c>
      <c r="E44" s="44">
        <v>3500</v>
      </c>
      <c r="F44" s="44">
        <v>5403</v>
      </c>
      <c r="G44" s="52">
        <v>7300</v>
      </c>
      <c r="H44" s="53">
        <v>9943</v>
      </c>
      <c r="I44" s="53">
        <v>2000</v>
      </c>
      <c r="J44" s="53">
        <v>5000</v>
      </c>
      <c r="K44" s="53">
        <v>2902</v>
      </c>
      <c r="L44" s="8"/>
      <c r="M44" s="8"/>
      <c r="N44" s="51"/>
      <c r="O44" s="44"/>
      <c r="P44" s="44"/>
      <c r="Q44" s="44"/>
      <c r="R44" s="44"/>
      <c r="S44" s="44"/>
      <c r="T44" s="8"/>
      <c r="U44" s="51"/>
      <c r="V44" s="44"/>
      <c r="W44" s="44"/>
      <c r="X44" s="44"/>
      <c r="Y44" s="8"/>
      <c r="CQ44" s="32"/>
      <c r="CV44"/>
    </row>
    <row r="45" spans="2:100" ht="15.75" x14ac:dyDescent="0.25">
      <c r="B45" s="51"/>
      <c r="C45" s="44"/>
      <c r="D45" s="44"/>
      <c r="E45" s="44"/>
      <c r="F45" s="44"/>
      <c r="G45" s="52"/>
      <c r="H45" s="8"/>
      <c r="I45" s="8"/>
      <c r="J45" s="8"/>
      <c r="K45" s="8"/>
      <c r="L45" s="8"/>
      <c r="M45" s="8"/>
      <c r="N45" s="51"/>
      <c r="O45" s="44"/>
      <c r="P45" s="44"/>
      <c r="Q45" s="44"/>
      <c r="R45" s="44"/>
      <c r="T45" s="51"/>
      <c r="U45" s="44"/>
      <c r="V45" s="44"/>
      <c r="W45" s="44"/>
      <c r="X45" s="8"/>
      <c r="Y45" s="8"/>
      <c r="CP45" s="32"/>
      <c r="CV45"/>
    </row>
    <row r="46" spans="2:100" ht="15.75" x14ac:dyDescent="0.25">
      <c r="B46" s="51"/>
      <c r="C46" s="44">
        <f>C44*C43</f>
        <v>54000</v>
      </c>
      <c r="D46" s="44">
        <f>D44*D43</f>
        <v>61312</v>
      </c>
      <c r="E46" s="44">
        <f t="shared" ref="E46:K46" si="3">E44*E43</f>
        <v>56000</v>
      </c>
      <c r="F46" s="44">
        <f t="shared" si="3"/>
        <v>10806</v>
      </c>
      <c r="G46" s="44">
        <f t="shared" si="3"/>
        <v>14600</v>
      </c>
      <c r="H46" s="44">
        <f t="shared" si="3"/>
        <v>29829</v>
      </c>
      <c r="I46" s="44">
        <f t="shared" si="3"/>
        <v>16000</v>
      </c>
      <c r="J46" s="44">
        <f t="shared" si="3"/>
        <v>0</v>
      </c>
      <c r="K46" s="44">
        <f t="shared" si="3"/>
        <v>20314</v>
      </c>
      <c r="L46" s="8"/>
      <c r="M46" s="8"/>
      <c r="N46" s="51"/>
      <c r="O46" s="44"/>
      <c r="P46" s="44"/>
      <c r="Q46" s="44"/>
      <c r="R46" s="44"/>
      <c r="CP46" s="32"/>
      <c r="CV46"/>
    </row>
    <row r="47" spans="2:100" ht="15.75" x14ac:dyDescent="0.25">
      <c r="B47" s="51"/>
      <c r="C47" s="44"/>
      <c r="D47" s="44"/>
      <c r="E47" s="44"/>
      <c r="F47" s="44"/>
      <c r="G47" s="52"/>
      <c r="H47" s="8"/>
      <c r="I47" s="8"/>
      <c r="J47" s="8"/>
      <c r="K47" s="8"/>
      <c r="L47" s="8"/>
      <c r="M47" s="8"/>
      <c r="N47" s="51"/>
      <c r="O47" s="44"/>
      <c r="P47" s="44"/>
      <c r="Q47" s="44"/>
      <c r="R47" s="44"/>
      <c r="CP47" s="32"/>
      <c r="CV47"/>
    </row>
    <row r="48" spans="2:100" ht="15.75" x14ac:dyDescent="0.25">
      <c r="B48" s="56" t="s">
        <v>108</v>
      </c>
      <c r="C48" s="44">
        <f>C46+D46+E46+F46+G46+H46+I46+J46+K46+L36</f>
        <v>262861</v>
      </c>
      <c r="D48" s="44"/>
      <c r="E48" s="44"/>
      <c r="F48" s="44"/>
      <c r="G48" s="52"/>
      <c r="H48" s="8"/>
      <c r="I48" s="8"/>
      <c r="J48" s="8"/>
      <c r="K48" s="8"/>
      <c r="L48" s="8"/>
      <c r="M48" s="8"/>
      <c r="N48" s="51"/>
      <c r="O48" s="44"/>
      <c r="P48" s="44"/>
      <c r="Q48" s="44"/>
      <c r="R48" s="44"/>
      <c r="CP48" s="32"/>
      <c r="CV48"/>
    </row>
    <row r="49" spans="2:101" ht="15.75" x14ac:dyDescent="0.25">
      <c r="B49" s="56" t="s">
        <v>110</v>
      </c>
      <c r="C49" s="44">
        <f>AJ5</f>
        <v>240000</v>
      </c>
      <c r="D49" s="44"/>
      <c r="E49" s="44"/>
      <c r="F49" s="44"/>
      <c r="G49" s="52"/>
      <c r="H49" s="8"/>
      <c r="I49" s="8"/>
      <c r="J49" s="8"/>
      <c r="K49" s="8"/>
      <c r="L49" s="8"/>
      <c r="M49" s="8"/>
      <c r="N49" s="51"/>
      <c r="O49" s="44"/>
      <c r="P49" s="44"/>
      <c r="Q49" s="44"/>
      <c r="R49" s="44"/>
      <c r="CP49" s="32"/>
      <c r="CV49"/>
    </row>
    <row r="50" spans="2:101" ht="15.75" x14ac:dyDescent="0.25">
      <c r="B50" s="57"/>
      <c r="C50" s="55">
        <f>C48+C49</f>
        <v>502861</v>
      </c>
      <c r="D50" s="44" t="s">
        <v>111</v>
      </c>
      <c r="E50" s="44"/>
      <c r="F50" s="44"/>
      <c r="G50" s="52"/>
      <c r="H50" s="58"/>
      <c r="I50" s="8"/>
      <c r="J50" s="8"/>
      <c r="K50" s="8"/>
      <c r="L50" s="8"/>
      <c r="M50" s="8"/>
      <c r="N50" s="51"/>
      <c r="O50" s="44"/>
      <c r="P50" s="44"/>
      <c r="Q50" s="44"/>
      <c r="R50" s="44"/>
      <c r="CP50" s="32"/>
      <c r="CV50"/>
    </row>
    <row r="51" spans="2:101" ht="47.25" x14ac:dyDescent="0.25">
      <c r="B51" s="59" t="s">
        <v>112</v>
      </c>
      <c r="C51" s="60">
        <f>AH5</f>
        <v>8</v>
      </c>
      <c r="D51" s="61">
        <f>C51*50000</f>
        <v>400000</v>
      </c>
      <c r="E51" s="62" t="s">
        <v>113</v>
      </c>
      <c r="F51" s="44"/>
      <c r="G51" s="52"/>
      <c r="H51" s="8"/>
      <c r="I51" s="8"/>
      <c r="J51" s="8"/>
      <c r="K51" s="8"/>
      <c r="L51" s="8"/>
      <c r="M51" s="8"/>
      <c r="N51" s="51"/>
      <c r="O51" s="44"/>
      <c r="P51" s="44"/>
      <c r="Q51" s="44"/>
      <c r="R51" s="44"/>
      <c r="CP51" s="32"/>
      <c r="CV51"/>
    </row>
    <row r="52" spans="2:101" ht="15.75" x14ac:dyDescent="0.25">
      <c r="B52" s="51"/>
      <c r="C52" s="44"/>
      <c r="D52" s="44"/>
      <c r="E52" s="44"/>
      <c r="F52" s="44"/>
      <c r="G52" s="52"/>
      <c r="H52" s="8"/>
      <c r="I52" s="8"/>
      <c r="J52" s="8"/>
      <c r="K52" s="8"/>
      <c r="L52" s="8"/>
      <c r="M52" s="8"/>
      <c r="N52" s="51"/>
      <c r="O52" s="44"/>
      <c r="P52" s="44"/>
      <c r="Q52" s="44"/>
      <c r="R52" s="44"/>
      <c r="CP52" s="32"/>
      <c r="CV52"/>
    </row>
    <row r="53" spans="2:101" ht="15.75" x14ac:dyDescent="0.25">
      <c r="B53" s="51"/>
      <c r="C53" s="44"/>
      <c r="D53" s="44"/>
      <c r="E53" s="44"/>
      <c r="F53" s="44"/>
      <c r="G53" s="52"/>
      <c r="H53" s="8"/>
      <c r="I53" s="8"/>
      <c r="J53" s="8"/>
      <c r="K53" s="8"/>
      <c r="L53" s="8"/>
      <c r="M53" s="8"/>
      <c r="N53" s="51"/>
      <c r="O53" s="44"/>
      <c r="P53" s="44"/>
      <c r="Q53" s="44"/>
      <c r="R53" s="44"/>
      <c r="CP53" s="32"/>
      <c r="CV53"/>
    </row>
    <row r="54" spans="2:101" ht="15.75" x14ac:dyDescent="0.25">
      <c r="B54" s="51"/>
      <c r="C54" s="44"/>
      <c r="D54" s="44"/>
      <c r="E54" s="44"/>
      <c r="F54" s="44"/>
      <c r="G54" s="52"/>
      <c r="H54" s="8"/>
      <c r="I54" s="8"/>
      <c r="J54" s="8"/>
      <c r="K54" s="8"/>
      <c r="L54" s="8"/>
      <c r="M54" s="8"/>
      <c r="N54" s="51"/>
      <c r="O54" s="44"/>
      <c r="P54" s="44"/>
      <c r="Q54" s="44"/>
      <c r="R54" s="44"/>
      <c r="CP54" s="32"/>
      <c r="CV54"/>
    </row>
    <row r="55" spans="2:101" ht="15.75" x14ac:dyDescent="0.25">
      <c r="B55" s="51"/>
      <c r="C55" s="44"/>
      <c r="D55" s="44"/>
      <c r="E55" s="44"/>
      <c r="F55" s="44"/>
      <c r="G55" s="52"/>
      <c r="H55" s="8"/>
      <c r="I55" s="8"/>
      <c r="J55" s="8"/>
      <c r="K55" s="8"/>
      <c r="L55" s="8"/>
      <c r="M55" s="8"/>
      <c r="N55" s="51"/>
      <c r="O55" s="44"/>
      <c r="P55" s="44"/>
      <c r="Q55" s="44"/>
      <c r="R55" s="44"/>
      <c r="CP55" s="32"/>
      <c r="CV55"/>
    </row>
    <row r="56" spans="2:101" ht="15.75" x14ac:dyDescent="0.25">
      <c r="B56" s="51"/>
      <c r="C56" s="44"/>
      <c r="D56" s="44"/>
      <c r="E56" s="44"/>
      <c r="F56" s="44"/>
      <c r="G56" s="52"/>
      <c r="H56" s="8"/>
      <c r="I56" s="8"/>
      <c r="J56" s="8"/>
      <c r="K56" s="8"/>
      <c r="L56" s="8"/>
      <c r="M56" s="8"/>
      <c r="N56" s="63"/>
      <c r="O56" s="44"/>
      <c r="P56" s="44"/>
      <c r="Q56" s="44"/>
      <c r="R56" s="44"/>
      <c r="CP56" s="32"/>
      <c r="CV56"/>
    </row>
    <row r="57" spans="2:101" ht="15.75" x14ac:dyDescent="0.25">
      <c r="B57" s="51"/>
      <c r="C57" s="44"/>
      <c r="D57" s="44"/>
      <c r="E57" s="44"/>
      <c r="F57" s="44"/>
      <c r="G57" s="52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CV57"/>
      <c r="CW57" s="32"/>
    </row>
    <row r="58" spans="2:101" ht="15.75" x14ac:dyDescent="0.25">
      <c r="B58" s="51"/>
      <c r="C58" s="44"/>
      <c r="D58" s="44"/>
      <c r="E58" s="44"/>
      <c r="F58" s="44"/>
      <c r="G58" s="52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CV58"/>
      <c r="CW58" s="32"/>
    </row>
    <row r="59" spans="2:101" ht="15.75" x14ac:dyDescent="0.25">
      <c r="B59" s="51"/>
      <c r="C59" s="44"/>
      <c r="D59" s="44"/>
      <c r="E59" s="44"/>
      <c r="F59" s="44"/>
      <c r="G59" s="52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CV59"/>
      <c r="CW59" s="32"/>
    </row>
    <row r="60" spans="2:101" ht="15.75" x14ac:dyDescent="0.25">
      <c r="B60" s="51"/>
      <c r="C60" s="44"/>
      <c r="D60" s="44"/>
      <c r="E60" s="44"/>
      <c r="F60" s="44"/>
      <c r="G60" s="52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CV60"/>
      <c r="CW60" s="32"/>
    </row>
    <row r="61" spans="2:101" ht="15.75" x14ac:dyDescent="0.25">
      <c r="B61" s="51"/>
      <c r="C61" s="44"/>
      <c r="D61" s="44"/>
      <c r="E61" s="44"/>
      <c r="F61" s="44"/>
      <c r="G61" s="52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CV61"/>
      <c r="CW61" s="32"/>
    </row>
    <row r="62" spans="2:101" ht="15.75" x14ac:dyDescent="0.25">
      <c r="B62" s="51"/>
      <c r="C62" s="44"/>
      <c r="D62" s="44"/>
      <c r="E62" s="44"/>
      <c r="F62" s="44"/>
      <c r="G62" s="52">
        <v>10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CV62"/>
      <c r="CW62" s="32"/>
    </row>
    <row r="63" spans="2:101" ht="15.75" x14ac:dyDescent="0.25">
      <c r="B63" s="51"/>
      <c r="C63" s="44"/>
      <c r="D63" s="44"/>
      <c r="E63" s="44"/>
      <c r="F63" s="44"/>
      <c r="G63" s="52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CV63"/>
      <c r="CW63" s="32"/>
    </row>
    <row r="64" spans="2:101" ht="15.75" x14ac:dyDescent="0.25">
      <c r="B64" s="51"/>
      <c r="C64" s="44"/>
      <c r="D64" s="44"/>
      <c r="E64" s="44"/>
      <c r="F64" s="44"/>
      <c r="G64" s="52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CV64"/>
      <c r="CW64" s="32"/>
    </row>
    <row r="65" spans="2:102" ht="15.75" x14ac:dyDescent="0.25">
      <c r="B65" s="51"/>
      <c r="C65" s="44"/>
      <c r="D65" s="44"/>
      <c r="E65" s="44"/>
      <c r="F65" s="44"/>
      <c r="G65" s="52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CV65"/>
      <c r="CW65" s="32"/>
    </row>
    <row r="66" spans="2:102" x14ac:dyDescent="0.25">
      <c r="B66" s="63"/>
      <c r="C66" s="44"/>
      <c r="D66" s="44"/>
      <c r="E66" s="44"/>
      <c r="F66" s="44"/>
      <c r="G66" s="52"/>
      <c r="H66" s="8"/>
      <c r="I66" s="8"/>
      <c r="J66" s="8"/>
      <c r="K66" s="8"/>
      <c r="L66" s="8"/>
      <c r="CV66"/>
      <c r="CW66" s="32"/>
    </row>
    <row r="67" spans="2:102" x14ac:dyDescent="0.25">
      <c r="B67" s="63"/>
      <c r="C67" s="44"/>
      <c r="D67" s="44"/>
      <c r="E67" s="44"/>
      <c r="F67" s="44"/>
      <c r="G67" s="52"/>
      <c r="H67" s="8"/>
      <c r="I67" s="8"/>
      <c r="J67" s="8"/>
      <c r="K67" s="8"/>
      <c r="L67" s="8"/>
      <c r="CV67"/>
      <c r="CW67" s="32"/>
    </row>
    <row r="68" spans="2:102" x14ac:dyDescent="0.25">
      <c r="B68" s="63"/>
      <c r="C68" s="44"/>
      <c r="D68" s="44"/>
      <c r="E68" s="44"/>
      <c r="F68" s="44"/>
      <c r="G68" s="52"/>
      <c r="H68" s="8"/>
      <c r="I68" s="8"/>
      <c r="J68" s="8"/>
      <c r="K68" s="8"/>
      <c r="L68" s="8"/>
      <c r="CV68"/>
      <c r="CW68" s="32"/>
    </row>
    <row r="69" spans="2:102" x14ac:dyDescent="0.25">
      <c r="B69" s="63"/>
      <c r="C69" s="44"/>
      <c r="D69" s="44"/>
      <c r="E69" s="44"/>
      <c r="F69" s="44"/>
      <c r="G69" s="52"/>
      <c r="H69" s="8"/>
      <c r="I69" s="8"/>
      <c r="J69" s="8"/>
      <c r="K69" s="8"/>
      <c r="L69" s="8"/>
      <c r="CV69"/>
      <c r="CW69" s="32"/>
    </row>
    <row r="70" spans="2:102" x14ac:dyDescent="0.25">
      <c r="B70" s="64"/>
      <c r="C70" s="44"/>
      <c r="D70" s="44"/>
      <c r="E70" s="44"/>
      <c r="F70" s="44"/>
      <c r="G70" s="52">
        <v>79</v>
      </c>
      <c r="H70" s="8"/>
      <c r="I70" s="8"/>
      <c r="J70" s="8"/>
      <c r="K70" s="8"/>
      <c r="L70" s="8"/>
      <c r="CV70"/>
      <c r="CW70" s="32"/>
    </row>
    <row r="71" spans="2:102" x14ac:dyDescent="0.25">
      <c r="B71" s="63"/>
      <c r="C71" s="44"/>
      <c r="D71" s="44"/>
      <c r="E71" s="44"/>
      <c r="F71" s="44"/>
      <c r="G71" s="52"/>
      <c r="H71" s="8"/>
      <c r="I71" s="8"/>
      <c r="J71" s="8"/>
      <c r="K71" s="8"/>
      <c r="L71" s="8"/>
      <c r="CV71"/>
      <c r="CW71" s="32"/>
    </row>
    <row r="72" spans="2:102" x14ac:dyDescent="0.25">
      <c r="B72" s="64"/>
      <c r="C72" s="65"/>
      <c r="D72" s="65"/>
      <c r="E72" s="65"/>
      <c r="F72" s="65"/>
      <c r="G72" s="64"/>
      <c r="H72" s="8"/>
      <c r="I72" s="8"/>
      <c r="J72" s="8"/>
      <c r="K72" s="8"/>
      <c r="L72" s="8"/>
      <c r="CV72"/>
      <c r="CW72" s="32"/>
    </row>
    <row r="73" spans="2:102" x14ac:dyDescent="0.25">
      <c r="B73" s="63"/>
      <c r="C73" s="8"/>
      <c r="D73" s="8"/>
      <c r="E73" s="8"/>
      <c r="F73" s="8"/>
      <c r="G73" s="52"/>
      <c r="H73" s="8"/>
      <c r="I73" s="8"/>
      <c r="J73" s="8"/>
      <c r="K73" s="8"/>
      <c r="L73" s="8"/>
      <c r="CV73"/>
      <c r="CW73" s="32"/>
    </row>
    <row r="74" spans="2:102" x14ac:dyDescent="0.25">
      <c r="B74" s="63"/>
      <c r="C74" s="8"/>
      <c r="D74" s="53"/>
      <c r="E74" s="8"/>
      <c r="F74" s="8"/>
      <c r="G74" s="52"/>
      <c r="H74" s="8"/>
      <c r="I74" s="8"/>
      <c r="J74" s="8"/>
      <c r="K74" s="8"/>
      <c r="L74" s="8"/>
      <c r="CV74"/>
      <c r="CX74" s="32"/>
    </row>
    <row r="75" spans="2:102" x14ac:dyDescent="0.25">
      <c r="B75" s="63"/>
      <c r="C75" s="8"/>
      <c r="D75" s="66"/>
      <c r="E75" s="8"/>
      <c r="F75" s="8"/>
      <c r="G75" s="52"/>
      <c r="H75" s="8"/>
      <c r="I75" s="8"/>
      <c r="J75" s="8"/>
      <c r="K75" s="8"/>
      <c r="L75" s="8"/>
      <c r="CV75"/>
      <c r="CX75" s="32"/>
    </row>
    <row r="76" spans="2:102" x14ac:dyDescent="0.25">
      <c r="B76" s="8"/>
      <c r="C76" s="8"/>
      <c r="D76" s="8"/>
      <c r="E76" s="8"/>
      <c r="F76" s="8"/>
      <c r="G76" s="52"/>
      <c r="H76" s="8"/>
      <c r="I76" s="8"/>
      <c r="J76" s="8"/>
      <c r="K76" s="8"/>
      <c r="L76" s="8"/>
      <c r="CV76"/>
      <c r="CX76" s="32"/>
    </row>
    <row r="77" spans="2:102" x14ac:dyDescent="0.25">
      <c r="B77" s="8"/>
      <c r="C77" s="8"/>
      <c r="D77" s="8"/>
      <c r="E77" s="8"/>
      <c r="F77" s="8"/>
      <c r="G77" s="52"/>
      <c r="H77" s="8"/>
      <c r="I77" s="8"/>
      <c r="J77" s="8"/>
      <c r="K77" s="8"/>
      <c r="L77" s="8"/>
      <c r="CV77"/>
      <c r="CX77" s="32"/>
    </row>
    <row r="78" spans="2:102" x14ac:dyDescent="0.25">
      <c r="B78" s="8"/>
      <c r="C78" s="8"/>
      <c r="D78" s="8"/>
      <c r="E78" s="8"/>
      <c r="F78" s="8"/>
      <c r="G78" s="52"/>
      <c r="H78" s="8"/>
      <c r="I78" s="8"/>
      <c r="J78" s="8"/>
      <c r="K78" s="8"/>
      <c r="L78" s="8"/>
      <c r="CV78"/>
      <c r="CX78" s="32"/>
    </row>
    <row r="79" spans="2:102" x14ac:dyDescent="0.25">
      <c r="B79" s="8"/>
      <c r="C79" s="8"/>
      <c r="D79" s="8"/>
      <c r="E79" s="8"/>
      <c r="F79" s="8"/>
      <c r="G79" s="52"/>
      <c r="H79" s="8"/>
      <c r="I79" s="8"/>
      <c r="J79" s="8"/>
      <c r="K79" s="8"/>
      <c r="L79" s="8"/>
      <c r="CV79"/>
      <c r="CX79" s="32"/>
    </row>
    <row r="80" spans="2:102" x14ac:dyDescent="0.25">
      <c r="B80" s="8"/>
      <c r="C80" s="8"/>
      <c r="D80" s="8"/>
      <c r="E80" s="8"/>
      <c r="F80" s="8"/>
      <c r="G80" s="52"/>
      <c r="H80" s="8"/>
      <c r="I80" s="8"/>
      <c r="J80" s="8"/>
      <c r="K80" s="8"/>
      <c r="L80" s="8"/>
      <c r="CV80"/>
      <c r="CX80" s="32"/>
    </row>
    <row r="81" spans="2:102" x14ac:dyDescent="0.25">
      <c r="B81" s="8"/>
      <c r="C81" s="8"/>
      <c r="D81" s="8"/>
      <c r="E81" s="8"/>
      <c r="F81" s="8"/>
      <c r="G81" s="52"/>
      <c r="H81" s="8"/>
      <c r="I81" s="8"/>
      <c r="J81" s="8"/>
      <c r="K81" s="8"/>
      <c r="L81" s="8"/>
      <c r="CV81"/>
      <c r="CX81" s="32"/>
    </row>
    <row r="82" spans="2:102" x14ac:dyDescent="0.25">
      <c r="B82" s="8"/>
      <c r="C82" s="8"/>
      <c r="D82" s="8"/>
      <c r="E82" s="8"/>
      <c r="F82" s="8"/>
      <c r="G82" s="52"/>
      <c r="H82" s="8"/>
      <c r="I82" s="8"/>
      <c r="J82" s="8"/>
      <c r="K82" s="8"/>
      <c r="L82" s="8"/>
      <c r="CV82"/>
      <c r="CX82" s="32"/>
    </row>
    <row r="83" spans="2:102" x14ac:dyDescent="0.25">
      <c r="B83" s="8"/>
      <c r="C83" s="8"/>
      <c r="D83" s="8"/>
      <c r="E83" s="8"/>
      <c r="F83" s="8"/>
      <c r="G83" s="52"/>
      <c r="H83" s="8"/>
      <c r="I83" s="8"/>
      <c r="J83" s="8"/>
      <c r="K83" s="8"/>
      <c r="L83" s="8"/>
      <c r="CV83"/>
      <c r="CX83" s="32"/>
    </row>
    <row r="84" spans="2:102" x14ac:dyDescent="0.25">
      <c r="B84" s="8"/>
      <c r="C84" s="8"/>
      <c r="D84" s="8"/>
      <c r="E84" s="8"/>
      <c r="F84" s="8"/>
      <c r="G84" s="8"/>
      <c r="H84" s="52"/>
      <c r="I84" s="8"/>
      <c r="J84" s="8"/>
      <c r="K84" s="8"/>
      <c r="L84" s="8"/>
      <c r="CV84"/>
      <c r="CX84" s="32"/>
    </row>
    <row r="85" spans="2:102" x14ac:dyDescent="0.25">
      <c r="B85" s="8"/>
      <c r="C85" s="8"/>
      <c r="D85" s="8"/>
      <c r="E85" s="8"/>
      <c r="F85" s="8"/>
      <c r="G85" s="8"/>
      <c r="H85" s="52"/>
      <c r="I85" s="8"/>
      <c r="J85" s="8"/>
      <c r="K85" s="8"/>
      <c r="L85" s="8"/>
      <c r="CV85"/>
      <c r="CW85" s="32"/>
    </row>
    <row r="86" spans="2:102" x14ac:dyDescent="0.25">
      <c r="B86" s="8"/>
      <c r="C86" s="8"/>
      <c r="D86" s="8"/>
      <c r="E86" s="8"/>
      <c r="F86" s="8"/>
      <c r="G86" s="8"/>
      <c r="H86" s="52"/>
      <c r="I86" s="8"/>
      <c r="J86" s="8"/>
      <c r="K86" s="8"/>
      <c r="L86" s="8"/>
      <c r="CV86"/>
      <c r="CW86" s="32"/>
    </row>
    <row r="87" spans="2:102" x14ac:dyDescent="0.25">
      <c r="B87" s="8"/>
      <c r="C87" s="8"/>
      <c r="D87" s="8"/>
      <c r="E87" s="8"/>
      <c r="F87" s="8"/>
      <c r="G87" s="8"/>
      <c r="H87" s="52"/>
      <c r="I87" s="8"/>
      <c r="J87" s="8"/>
      <c r="K87" s="8"/>
      <c r="L87" s="8"/>
      <c r="CV87"/>
      <c r="CW87" s="32"/>
    </row>
    <row r="88" spans="2:102" x14ac:dyDescent="0.25">
      <c r="B88" s="8"/>
      <c r="C88" s="8"/>
      <c r="D88" s="8"/>
      <c r="E88" s="8"/>
      <c r="F88" s="8"/>
      <c r="G88" s="8"/>
      <c r="H88" s="52"/>
      <c r="I88" s="8"/>
      <c r="J88" s="8"/>
      <c r="K88" s="8"/>
      <c r="L88" s="8"/>
      <c r="CV88"/>
      <c r="CW88" s="32"/>
    </row>
    <row r="89" spans="2:102" x14ac:dyDescent="0.25">
      <c r="B89" s="8"/>
      <c r="C89" s="8"/>
      <c r="D89" s="8"/>
      <c r="E89" s="8"/>
      <c r="F89" s="8"/>
      <c r="G89" s="8"/>
      <c r="H89" s="52"/>
      <c r="I89" s="8"/>
      <c r="J89" s="8"/>
      <c r="K89" s="8"/>
      <c r="L89" s="8"/>
      <c r="CV89"/>
      <c r="CW89" s="32"/>
    </row>
    <row r="90" spans="2:102" x14ac:dyDescent="0.25">
      <c r="B90" s="8"/>
      <c r="C90" s="8"/>
      <c r="D90" s="8"/>
      <c r="E90" s="8"/>
      <c r="F90" s="8"/>
      <c r="G90" s="8"/>
      <c r="H90" s="52"/>
      <c r="I90" s="8"/>
      <c r="J90" s="8"/>
      <c r="K90" s="8"/>
      <c r="L90" s="8"/>
      <c r="CV90"/>
      <c r="CW90" s="32"/>
    </row>
    <row r="91" spans="2:102" x14ac:dyDescent="0.25">
      <c r="B91" s="8"/>
      <c r="C91" s="8"/>
      <c r="D91" s="8"/>
      <c r="E91" s="8"/>
      <c r="F91" s="8"/>
      <c r="G91" s="8"/>
      <c r="H91" s="52"/>
      <c r="I91" s="8"/>
      <c r="J91" s="8"/>
      <c r="K91" s="8"/>
      <c r="L91" s="8"/>
      <c r="CV91"/>
      <c r="CW91" s="32"/>
    </row>
    <row r="92" spans="2:102" x14ac:dyDescent="0.25">
      <c r="B92" s="8"/>
      <c r="C92" s="8"/>
      <c r="D92" s="8"/>
      <c r="E92" s="8"/>
      <c r="F92" s="8"/>
      <c r="G92" s="8"/>
      <c r="H92" s="52"/>
      <c r="I92" s="8"/>
      <c r="J92" s="8"/>
      <c r="K92" s="8"/>
      <c r="L92" s="8"/>
      <c r="CV92"/>
      <c r="CW92" s="32"/>
    </row>
    <row r="93" spans="2:102" x14ac:dyDescent="0.25">
      <c r="B93" s="8"/>
      <c r="C93" s="8"/>
      <c r="D93" s="8"/>
      <c r="E93" s="8"/>
      <c r="F93" s="8"/>
      <c r="G93" s="8"/>
      <c r="H93" s="52"/>
      <c r="I93" s="8"/>
      <c r="J93" s="8"/>
      <c r="K93" s="8"/>
      <c r="L93" s="8"/>
      <c r="CV93"/>
      <c r="CW93" s="32"/>
    </row>
    <row r="94" spans="2:102" x14ac:dyDescent="0.25">
      <c r="B94" s="8"/>
      <c r="C94" s="8"/>
      <c r="D94" s="8"/>
      <c r="E94" s="8"/>
      <c r="F94" s="8"/>
      <c r="G94" s="8"/>
      <c r="H94" s="52"/>
      <c r="I94" s="8"/>
      <c r="J94" s="8"/>
      <c r="K94" s="8"/>
      <c r="L94" s="8"/>
      <c r="CV94"/>
      <c r="CW94" s="32"/>
    </row>
    <row r="95" spans="2:102" x14ac:dyDescent="0.25">
      <c r="B95" s="8"/>
      <c r="C95" s="8"/>
      <c r="D95" s="8"/>
      <c r="E95" s="8"/>
      <c r="F95" s="8"/>
      <c r="G95" s="8"/>
      <c r="H95" s="52"/>
      <c r="I95" s="8"/>
      <c r="J95" s="8"/>
      <c r="K95" s="8"/>
      <c r="L95" s="8"/>
      <c r="CV95"/>
      <c r="CW95" s="32"/>
    </row>
    <row r="96" spans="2:102" x14ac:dyDescent="0.25">
      <c r="B96" s="8"/>
      <c r="C96" s="8"/>
      <c r="D96" s="8"/>
      <c r="E96" s="8"/>
      <c r="F96" s="8"/>
      <c r="G96" s="8"/>
      <c r="H96" s="52"/>
      <c r="I96" s="8"/>
      <c r="J96" s="8"/>
      <c r="K96" s="8"/>
      <c r="L96" s="8"/>
      <c r="CV96"/>
      <c r="CW96" s="32"/>
    </row>
    <row r="97" spans="2:101" x14ac:dyDescent="0.25">
      <c r="B97" s="8"/>
      <c r="C97" s="8"/>
      <c r="D97" s="8"/>
      <c r="E97" s="8"/>
      <c r="F97" s="8"/>
      <c r="G97" s="8"/>
      <c r="H97" s="52"/>
      <c r="I97" s="8"/>
      <c r="J97" s="8"/>
      <c r="K97" s="8"/>
      <c r="L97" s="8"/>
      <c r="CV97"/>
      <c r="CW97" s="32"/>
    </row>
    <row r="98" spans="2:101" x14ac:dyDescent="0.25">
      <c r="B98" s="8"/>
      <c r="C98" s="8"/>
      <c r="D98" s="8"/>
      <c r="E98" s="8"/>
      <c r="F98" s="8"/>
      <c r="G98" s="8"/>
      <c r="H98" s="52"/>
      <c r="I98" s="8"/>
      <c r="J98" s="8"/>
      <c r="K98" s="8"/>
      <c r="L98" s="8"/>
      <c r="CV98"/>
      <c r="CW98" s="32"/>
    </row>
    <row r="99" spans="2:101" x14ac:dyDescent="0.25">
      <c r="B99" s="8"/>
      <c r="C99" s="8"/>
      <c r="D99" s="8"/>
      <c r="E99" s="8"/>
      <c r="F99" s="8"/>
      <c r="G99" s="8"/>
      <c r="H99" s="52"/>
      <c r="I99" s="8"/>
      <c r="J99" s="8"/>
      <c r="K99" s="8"/>
      <c r="L99" s="8"/>
      <c r="CV99"/>
      <c r="CW99" s="32"/>
    </row>
    <row r="100" spans="2:101" x14ac:dyDescent="0.25">
      <c r="B100" s="8"/>
      <c r="C100" s="8"/>
      <c r="D100" s="8"/>
      <c r="E100" s="8"/>
      <c r="F100" s="8"/>
      <c r="G100" s="8"/>
      <c r="H100" s="52"/>
      <c r="I100" s="8"/>
      <c r="J100" s="8"/>
      <c r="K100" s="8"/>
      <c r="L100" s="8"/>
      <c r="CV100"/>
      <c r="CW100" s="32"/>
    </row>
    <row r="101" spans="2:101" x14ac:dyDescent="0.25">
      <c r="B101" s="8"/>
      <c r="C101" s="8"/>
      <c r="D101" s="8"/>
      <c r="E101" s="8"/>
      <c r="F101" s="8"/>
      <c r="G101" s="8"/>
      <c r="H101" s="52"/>
      <c r="I101" s="8"/>
      <c r="J101" s="8"/>
      <c r="K101" s="8"/>
    </row>
    <row r="102" spans="2:101" x14ac:dyDescent="0.25">
      <c r="B102" s="8"/>
      <c r="C102" s="8"/>
      <c r="D102" s="8"/>
      <c r="E102" s="8"/>
      <c r="F102" s="8"/>
      <c r="G102" s="8"/>
      <c r="H102" s="52"/>
      <c r="I102" s="8"/>
      <c r="J102" s="8"/>
      <c r="K102" s="8"/>
    </row>
    <row r="103" spans="2:101" x14ac:dyDescent="0.25">
      <c r="B103" s="8"/>
      <c r="C103" s="8"/>
      <c r="D103" s="8"/>
      <c r="E103" s="8"/>
      <c r="F103" s="8"/>
      <c r="G103" s="8"/>
      <c r="H103" s="52"/>
      <c r="I103" s="8"/>
      <c r="J103" s="8"/>
      <c r="K103" s="8"/>
    </row>
    <row r="104" spans="2:101" x14ac:dyDescent="0.25">
      <c r="B104" s="8"/>
      <c r="C104" s="8"/>
      <c r="D104" s="8"/>
      <c r="E104" s="8"/>
      <c r="F104" s="8"/>
      <c r="G104" s="8"/>
      <c r="H104" s="52"/>
      <c r="I104" s="8"/>
      <c r="J104" s="8"/>
      <c r="K104" s="8"/>
    </row>
    <row r="105" spans="2:101" x14ac:dyDescent="0.25">
      <c r="B105" s="8"/>
      <c r="C105" s="8"/>
      <c r="D105" s="8"/>
      <c r="E105" s="8"/>
      <c r="F105" s="8"/>
      <c r="G105" s="8"/>
      <c r="H105" s="52"/>
      <c r="I105" s="8"/>
      <c r="J105" s="8"/>
      <c r="K105" s="8"/>
    </row>
    <row r="106" spans="2:101" x14ac:dyDescent="0.25">
      <c r="B106" s="8"/>
      <c r="C106" s="8"/>
      <c r="D106" s="8"/>
      <c r="E106" s="8"/>
      <c r="F106" s="8"/>
      <c r="G106" s="8"/>
      <c r="H106" s="52"/>
      <c r="I106" s="8"/>
      <c r="J106" s="8"/>
      <c r="K106" s="8"/>
    </row>
    <row r="107" spans="2:101" x14ac:dyDescent="0.25">
      <c r="B107" s="8"/>
      <c r="C107" s="8"/>
      <c r="D107" s="8"/>
      <c r="E107" s="8"/>
      <c r="F107" s="8"/>
      <c r="G107" s="8"/>
      <c r="H107" s="52"/>
      <c r="I107" s="8"/>
      <c r="J107" s="8"/>
      <c r="K107" s="8"/>
    </row>
    <row r="108" spans="2:101" x14ac:dyDescent="0.25">
      <c r="B108" s="8"/>
      <c r="C108" s="8"/>
      <c r="D108" s="8"/>
      <c r="E108" s="8"/>
      <c r="F108" s="8"/>
      <c r="G108" s="8"/>
      <c r="H108" s="52"/>
      <c r="I108" s="8"/>
      <c r="J108" s="8"/>
      <c r="K108" s="8"/>
    </row>
    <row r="109" spans="2:101" x14ac:dyDescent="0.25">
      <c r="B109" s="8"/>
      <c r="C109" s="8"/>
      <c r="D109" s="8"/>
      <c r="E109" s="8"/>
      <c r="F109" s="8"/>
      <c r="G109" s="8"/>
      <c r="H109" s="52"/>
      <c r="I109" s="8"/>
      <c r="J109" s="8"/>
      <c r="K109" s="8"/>
    </row>
    <row r="110" spans="2:101" x14ac:dyDescent="0.25">
      <c r="B110" s="8"/>
      <c r="C110" s="8"/>
      <c r="D110" s="8"/>
      <c r="E110" s="8"/>
      <c r="F110" s="8"/>
      <c r="G110" s="8"/>
      <c r="H110" s="52"/>
      <c r="I110" s="8"/>
      <c r="J110" s="8"/>
      <c r="K110" s="8"/>
    </row>
    <row r="111" spans="2:101" x14ac:dyDescent="0.25">
      <c r="B111" s="8"/>
      <c r="C111" s="8"/>
      <c r="D111" s="8"/>
      <c r="E111" s="8"/>
      <c r="F111" s="8"/>
      <c r="G111" s="8"/>
      <c r="H111" s="52"/>
      <c r="I111" s="8"/>
      <c r="J111" s="8"/>
      <c r="K111" s="8"/>
    </row>
    <row r="112" spans="2:101" x14ac:dyDescent="0.25">
      <c r="B112" s="8"/>
      <c r="C112" s="8"/>
      <c r="D112" s="8"/>
      <c r="E112" s="8"/>
      <c r="F112" s="8"/>
      <c r="G112" s="8"/>
      <c r="H112" s="52"/>
      <c r="I112" s="8"/>
      <c r="J112" s="8"/>
      <c r="K112" s="8"/>
    </row>
    <row r="113" spans="2:11" x14ac:dyDescent="0.25">
      <c r="B113" s="8"/>
      <c r="C113" s="8"/>
      <c r="D113" s="8"/>
      <c r="E113" s="8"/>
      <c r="F113" s="8"/>
      <c r="G113" s="8"/>
      <c r="H113" s="52"/>
      <c r="I113" s="8"/>
      <c r="J113" s="8"/>
      <c r="K113" s="8"/>
    </row>
    <row r="114" spans="2:11" x14ac:dyDescent="0.25">
      <c r="B114" s="8"/>
      <c r="C114" s="8"/>
      <c r="D114" s="8"/>
      <c r="E114" s="8"/>
      <c r="F114" s="8"/>
      <c r="G114" s="8"/>
      <c r="H114" s="52"/>
      <c r="I114" s="8"/>
      <c r="J114" s="8"/>
      <c r="K114" s="8"/>
    </row>
    <row r="115" spans="2:11" x14ac:dyDescent="0.25">
      <c r="B115" s="8"/>
      <c r="C115" s="8"/>
      <c r="D115" s="8"/>
      <c r="E115" s="8"/>
      <c r="F115" s="8"/>
      <c r="G115" s="8"/>
      <c r="H115" s="52"/>
      <c r="I115" s="8"/>
      <c r="J115" s="8"/>
      <c r="K115" s="8"/>
    </row>
    <row r="116" spans="2:11" x14ac:dyDescent="0.25">
      <c r="B116" s="8"/>
      <c r="C116" s="8"/>
      <c r="D116" s="8"/>
      <c r="E116" s="8"/>
      <c r="F116" s="8"/>
      <c r="G116" s="8"/>
      <c r="H116" s="52"/>
      <c r="I116" s="8"/>
      <c r="J116" s="8"/>
      <c r="K116" s="8"/>
    </row>
    <row r="117" spans="2:11" x14ac:dyDescent="0.25">
      <c r="B117" s="8"/>
      <c r="C117" s="8"/>
      <c r="D117" s="8"/>
      <c r="E117" s="8"/>
      <c r="F117" s="8"/>
      <c r="G117" s="8"/>
      <c r="H117" s="52"/>
      <c r="I117" s="8"/>
      <c r="J117" s="8"/>
      <c r="K117" s="8"/>
    </row>
    <row r="118" spans="2:11" x14ac:dyDescent="0.25">
      <c r="B118" s="8"/>
      <c r="C118" s="8"/>
      <c r="D118" s="8"/>
      <c r="E118" s="8"/>
      <c r="F118" s="8"/>
      <c r="G118" s="8"/>
      <c r="H118" s="52"/>
      <c r="I118" s="8"/>
      <c r="J118" s="8"/>
      <c r="K118" s="8"/>
    </row>
    <row r="119" spans="2:11" x14ac:dyDescent="0.25">
      <c r="B119" s="8"/>
      <c r="C119" s="8"/>
      <c r="D119" s="8"/>
      <c r="E119" s="8"/>
      <c r="F119" s="8"/>
      <c r="G119" s="8"/>
      <c r="H119" s="52"/>
      <c r="I119" s="8"/>
      <c r="J119" s="8"/>
      <c r="K119" s="8"/>
    </row>
    <row r="120" spans="2:11" x14ac:dyDescent="0.25">
      <c r="B120" s="8"/>
      <c r="C120" s="8"/>
      <c r="D120" s="8"/>
      <c r="E120" s="8"/>
      <c r="F120" s="8"/>
      <c r="G120" s="8"/>
      <c r="H120" s="52"/>
      <c r="I120" s="8"/>
      <c r="J120" s="8"/>
      <c r="K120" s="8"/>
    </row>
    <row r="121" spans="2:11" x14ac:dyDescent="0.25">
      <c r="B121" s="8"/>
      <c r="C121" s="8"/>
      <c r="D121" s="8"/>
      <c r="E121" s="8"/>
      <c r="F121" s="8"/>
      <c r="G121" s="8"/>
      <c r="H121" s="52"/>
      <c r="I121" s="8"/>
      <c r="J121" s="8"/>
      <c r="K121" s="8"/>
    </row>
    <row r="122" spans="2:11" x14ac:dyDescent="0.25">
      <c r="B122" s="8"/>
      <c r="C122" s="8"/>
      <c r="D122" s="8"/>
      <c r="E122" s="8"/>
      <c r="F122" s="8"/>
      <c r="G122" s="8"/>
      <c r="H122" s="52"/>
      <c r="I122" s="8"/>
      <c r="J122" s="8"/>
      <c r="K122" s="8"/>
    </row>
    <row r="123" spans="2:11" x14ac:dyDescent="0.25">
      <c r="B123" s="8"/>
      <c r="C123" s="8"/>
      <c r="D123" s="8"/>
      <c r="E123" s="8"/>
      <c r="F123" s="8"/>
      <c r="G123" s="8"/>
      <c r="H123" s="52"/>
      <c r="I123" s="8"/>
      <c r="J123" s="8"/>
      <c r="K123" s="8"/>
    </row>
    <row r="124" spans="2:11" x14ac:dyDescent="0.25">
      <c r="B124" s="8"/>
      <c r="C124" s="8"/>
      <c r="D124" s="8"/>
      <c r="E124" s="8"/>
      <c r="F124" s="8"/>
      <c r="G124" s="8"/>
      <c r="H124" s="52"/>
      <c r="I124" s="8"/>
      <c r="J124" s="8"/>
      <c r="K124" s="8"/>
    </row>
    <row r="125" spans="2:11" x14ac:dyDescent="0.25">
      <c r="B125" s="8"/>
      <c r="C125" s="8"/>
      <c r="D125" s="8"/>
      <c r="E125" s="8"/>
      <c r="F125" s="8"/>
      <c r="G125" s="8"/>
      <c r="H125" s="52"/>
      <c r="I125" s="8"/>
      <c r="J125" s="8"/>
      <c r="K125" s="8"/>
    </row>
    <row r="126" spans="2:11" x14ac:dyDescent="0.25">
      <c r="B126" s="8"/>
      <c r="C126" s="8"/>
      <c r="D126" s="8"/>
      <c r="E126" s="8"/>
      <c r="F126" s="8"/>
      <c r="G126" s="8"/>
      <c r="H126" s="52"/>
      <c r="I126" s="8"/>
      <c r="J126" s="8"/>
      <c r="K126" s="8"/>
    </row>
    <row r="127" spans="2:11" x14ac:dyDescent="0.25">
      <c r="B127" s="8"/>
      <c r="C127" s="8"/>
      <c r="D127" s="8"/>
      <c r="E127" s="8"/>
      <c r="F127" s="8"/>
      <c r="G127" s="8"/>
      <c r="H127" s="52"/>
      <c r="I127" s="8"/>
      <c r="J127" s="8"/>
      <c r="K127" s="8"/>
    </row>
    <row r="128" spans="2:11" x14ac:dyDescent="0.25">
      <c r="B128" s="8"/>
      <c r="C128" s="8"/>
      <c r="D128" s="8"/>
      <c r="E128" s="8"/>
      <c r="F128" s="8"/>
      <c r="G128" s="8"/>
      <c r="H128" s="52"/>
      <c r="I128" s="8"/>
      <c r="J128" s="8"/>
      <c r="K128" s="8"/>
    </row>
    <row r="129" spans="2:11" x14ac:dyDescent="0.25">
      <c r="B129" s="8"/>
      <c r="C129" s="8"/>
      <c r="D129" s="8"/>
      <c r="E129" s="8"/>
      <c r="F129" s="8"/>
      <c r="G129" s="8"/>
      <c r="H129" s="52"/>
      <c r="I129" s="8"/>
      <c r="J129" s="8"/>
      <c r="K129" s="8"/>
    </row>
    <row r="130" spans="2:11" x14ac:dyDescent="0.25">
      <c r="B130" s="8"/>
      <c r="C130" s="8"/>
      <c r="D130" s="8"/>
      <c r="E130" s="8"/>
      <c r="F130" s="8"/>
      <c r="G130" s="8"/>
      <c r="H130" s="52"/>
      <c r="I130" s="8"/>
      <c r="J130" s="8"/>
      <c r="K130" s="8"/>
    </row>
    <row r="131" spans="2:11" x14ac:dyDescent="0.25">
      <c r="B131" s="8"/>
      <c r="C131" s="8"/>
      <c r="D131" s="8"/>
      <c r="E131" s="8"/>
      <c r="F131" s="8"/>
      <c r="G131" s="8"/>
      <c r="H131" s="52"/>
      <c r="I131" s="8"/>
      <c r="J131" s="8"/>
      <c r="K131" s="8"/>
    </row>
    <row r="132" spans="2:11" x14ac:dyDescent="0.25">
      <c r="B132" s="8"/>
      <c r="C132" s="8"/>
      <c r="D132" s="8"/>
      <c r="E132" s="8"/>
      <c r="F132" s="8"/>
      <c r="G132" s="8"/>
      <c r="H132" s="52"/>
      <c r="I132" s="8"/>
      <c r="J132" s="8"/>
      <c r="K132" s="8"/>
    </row>
    <row r="133" spans="2:11" x14ac:dyDescent="0.25">
      <c r="B133" s="8"/>
      <c r="C133" s="8"/>
      <c r="D133" s="8"/>
      <c r="E133" s="8"/>
      <c r="F133" s="8"/>
      <c r="G133" s="8"/>
      <c r="H133" s="52"/>
      <c r="I133" s="8"/>
      <c r="J133" s="8"/>
      <c r="K133" s="8"/>
    </row>
    <row r="134" spans="2:11" x14ac:dyDescent="0.25">
      <c r="B134" s="8"/>
      <c r="C134" s="8"/>
      <c r="D134" s="8"/>
      <c r="E134" s="8"/>
      <c r="F134" s="8"/>
      <c r="G134" s="8"/>
      <c r="H134" s="52"/>
      <c r="I134" s="8"/>
      <c r="J134" s="8"/>
      <c r="K134" s="8"/>
    </row>
    <row r="135" spans="2:11" x14ac:dyDescent="0.25">
      <c r="B135" s="8"/>
      <c r="C135" s="8"/>
      <c r="D135" s="8"/>
      <c r="E135" s="8"/>
      <c r="F135" s="8"/>
      <c r="G135" s="8"/>
      <c r="H135" s="52"/>
      <c r="I135" s="8"/>
      <c r="J135" s="8"/>
      <c r="K135" s="8"/>
    </row>
    <row r="136" spans="2:11" x14ac:dyDescent="0.25">
      <c r="B136" s="8"/>
      <c r="C136" s="8"/>
      <c r="D136" s="8"/>
      <c r="E136" s="8"/>
      <c r="F136" s="8"/>
      <c r="G136" s="8"/>
      <c r="H136" s="52"/>
      <c r="I136" s="8"/>
      <c r="J136" s="8"/>
      <c r="K136" s="8"/>
    </row>
    <row r="137" spans="2:11" x14ac:dyDescent="0.25">
      <c r="B137" s="8"/>
      <c r="C137" s="8"/>
      <c r="D137" s="8"/>
      <c r="E137" s="8"/>
      <c r="F137" s="8"/>
      <c r="G137" s="8"/>
      <c r="H137" s="52"/>
      <c r="I137" s="8"/>
      <c r="J137" s="8"/>
      <c r="K137" s="8"/>
    </row>
    <row r="138" spans="2:11" x14ac:dyDescent="0.25">
      <c r="H138" s="1"/>
    </row>
    <row r="139" spans="2:11" x14ac:dyDescent="0.25">
      <c r="H139" s="1"/>
    </row>
    <row r="140" spans="2:11" x14ac:dyDescent="0.25">
      <c r="H140" s="1"/>
    </row>
    <row r="141" spans="2:11" x14ac:dyDescent="0.25">
      <c r="H141" s="1"/>
    </row>
    <row r="142" spans="2:11" x14ac:dyDescent="0.25">
      <c r="H142" s="1"/>
    </row>
    <row r="143" spans="2:11" x14ac:dyDescent="0.25">
      <c r="H143" s="1"/>
    </row>
    <row r="144" spans="2:11" x14ac:dyDescent="0.25">
      <c r="H144" s="1"/>
    </row>
    <row r="145" spans="8:8" x14ac:dyDescent="0.25">
      <c r="H145" s="1"/>
    </row>
    <row r="146" spans="8:8" x14ac:dyDescent="0.25">
      <c r="H146" s="1"/>
    </row>
    <row r="147" spans="8:8" x14ac:dyDescent="0.25">
      <c r="H147" s="1"/>
    </row>
    <row r="148" spans="8:8" x14ac:dyDescent="0.25">
      <c r="H148" s="1"/>
    </row>
    <row r="149" spans="8:8" x14ac:dyDescent="0.25">
      <c r="H149" s="1"/>
    </row>
    <row r="150" spans="8:8" x14ac:dyDescent="0.25">
      <c r="H150" s="1"/>
    </row>
    <row r="151" spans="8:8" x14ac:dyDescent="0.25">
      <c r="H151" s="1"/>
    </row>
    <row r="152" spans="8:8" x14ac:dyDescent="0.25">
      <c r="H152" s="1"/>
    </row>
    <row r="153" spans="8:8" x14ac:dyDescent="0.25">
      <c r="H153" s="1"/>
    </row>
    <row r="154" spans="8:8" x14ac:dyDescent="0.25">
      <c r="H154" s="1"/>
    </row>
    <row r="155" spans="8:8" x14ac:dyDescent="0.25">
      <c r="H155" s="1"/>
    </row>
    <row r="156" spans="8:8" x14ac:dyDescent="0.25">
      <c r="H156" s="1"/>
    </row>
    <row r="157" spans="8:8" x14ac:dyDescent="0.25">
      <c r="H157" s="1"/>
    </row>
    <row r="158" spans="8:8" x14ac:dyDescent="0.25">
      <c r="H158" s="1"/>
    </row>
    <row r="159" spans="8:8" x14ac:dyDescent="0.25">
      <c r="H159" s="1"/>
    </row>
    <row r="160" spans="8:8" x14ac:dyDescent="0.25">
      <c r="H160" s="1"/>
    </row>
    <row r="161" spans="8:8" x14ac:dyDescent="0.25">
      <c r="H161" s="1"/>
    </row>
    <row r="162" spans="8:8" x14ac:dyDescent="0.25">
      <c r="H162" s="1"/>
    </row>
    <row r="163" spans="8:8" x14ac:dyDescent="0.25">
      <c r="H163" s="1"/>
    </row>
    <row r="164" spans="8:8" x14ac:dyDescent="0.25">
      <c r="H164" s="1"/>
    </row>
    <row r="165" spans="8:8" x14ac:dyDescent="0.25">
      <c r="H165" s="1"/>
    </row>
    <row r="166" spans="8:8" x14ac:dyDescent="0.25">
      <c r="H166" s="1"/>
    </row>
    <row r="167" spans="8:8" x14ac:dyDescent="0.25">
      <c r="H167" s="1"/>
    </row>
    <row r="168" spans="8:8" x14ac:dyDescent="0.25">
      <c r="H168" s="1"/>
    </row>
    <row r="169" spans="8:8" x14ac:dyDescent="0.25">
      <c r="H169" s="1"/>
    </row>
    <row r="170" spans="8:8" x14ac:dyDescent="0.25">
      <c r="H170" s="1"/>
    </row>
    <row r="171" spans="8:8" x14ac:dyDescent="0.25">
      <c r="H171" s="1"/>
    </row>
    <row r="172" spans="8:8" x14ac:dyDescent="0.25">
      <c r="H172" s="1"/>
    </row>
    <row r="173" spans="8:8" x14ac:dyDescent="0.25">
      <c r="H173" s="1"/>
    </row>
    <row r="174" spans="8:8" x14ac:dyDescent="0.25">
      <c r="H174" s="1"/>
    </row>
    <row r="175" spans="8:8" x14ac:dyDescent="0.25">
      <c r="H175" s="1"/>
    </row>
    <row r="176" spans="8:8" x14ac:dyDescent="0.25">
      <c r="H176" s="1"/>
    </row>
    <row r="177" spans="8:8" x14ac:dyDescent="0.25">
      <c r="H177" s="1"/>
    </row>
    <row r="178" spans="8:8" x14ac:dyDescent="0.25">
      <c r="H178" s="1"/>
    </row>
    <row r="179" spans="8:8" x14ac:dyDescent="0.25">
      <c r="H179" s="1"/>
    </row>
    <row r="180" spans="8:8" x14ac:dyDescent="0.25">
      <c r="H180" s="1"/>
    </row>
    <row r="181" spans="8:8" x14ac:dyDescent="0.25">
      <c r="H181" s="1"/>
    </row>
    <row r="182" spans="8:8" x14ac:dyDescent="0.25">
      <c r="H182" s="1"/>
    </row>
    <row r="183" spans="8:8" x14ac:dyDescent="0.25">
      <c r="H183" s="1"/>
    </row>
    <row r="184" spans="8:8" x14ac:dyDescent="0.25">
      <c r="H184" s="1"/>
    </row>
    <row r="185" spans="8:8" x14ac:dyDescent="0.25">
      <c r="H185" s="1"/>
    </row>
    <row r="186" spans="8:8" x14ac:dyDescent="0.25">
      <c r="H186" s="1"/>
    </row>
    <row r="187" spans="8:8" x14ac:dyDescent="0.25">
      <c r="H187" s="1"/>
    </row>
    <row r="188" spans="8:8" x14ac:dyDescent="0.25">
      <c r="H188" s="1"/>
    </row>
    <row r="272" spans="6:6" x14ac:dyDescent="0.25">
      <c r="F272">
        <v>2</v>
      </c>
    </row>
    <row r="276" spans="6:6" x14ac:dyDescent="0.25">
      <c r="F276">
        <v>82</v>
      </c>
    </row>
    <row r="280" spans="6:6" x14ac:dyDescent="0.25">
      <c r="F280">
        <v>8</v>
      </c>
    </row>
    <row r="284" spans="6:6" x14ac:dyDescent="0.25">
      <c r="F284">
        <v>275</v>
      </c>
    </row>
    <row r="290" spans="6:6" x14ac:dyDescent="0.25">
      <c r="F290">
        <v>3</v>
      </c>
    </row>
    <row r="291" spans="6:6" x14ac:dyDescent="0.25">
      <c r="F291">
        <v>3</v>
      </c>
    </row>
    <row r="292" spans="6:6" x14ac:dyDescent="0.25">
      <c r="F292">
        <v>4</v>
      </c>
    </row>
    <row r="293" spans="6:6" x14ac:dyDescent="0.25">
      <c r="F293">
        <v>5</v>
      </c>
    </row>
    <row r="294" spans="6:6" x14ac:dyDescent="0.25">
      <c r="F294">
        <v>3</v>
      </c>
    </row>
    <row r="295" spans="6:6" x14ac:dyDescent="0.25">
      <c r="F295">
        <v>5</v>
      </c>
    </row>
    <row r="296" spans="6:6" x14ac:dyDescent="0.25">
      <c r="F296">
        <v>4</v>
      </c>
    </row>
    <row r="297" spans="6:6" x14ac:dyDescent="0.25">
      <c r="F297">
        <v>2</v>
      </c>
    </row>
    <row r="298" spans="6:6" x14ac:dyDescent="0.25">
      <c r="F298">
        <v>1</v>
      </c>
    </row>
    <row r="299" spans="6:6" x14ac:dyDescent="0.25">
      <c r="F299">
        <v>2</v>
      </c>
    </row>
    <row r="300" spans="6:6" x14ac:dyDescent="0.25">
      <c r="F300">
        <v>2</v>
      </c>
    </row>
    <row r="301" spans="6:6" x14ac:dyDescent="0.25">
      <c r="F301">
        <v>4</v>
      </c>
    </row>
    <row r="302" spans="6:6" x14ac:dyDescent="0.25">
      <c r="F302">
        <v>1</v>
      </c>
    </row>
    <row r="303" spans="6:6" x14ac:dyDescent="0.25">
      <c r="F303">
        <v>13</v>
      </c>
    </row>
    <row r="304" spans="6:6" x14ac:dyDescent="0.25">
      <c r="F304">
        <v>1</v>
      </c>
    </row>
    <row r="305" spans="6:6" x14ac:dyDescent="0.25">
      <c r="F305">
        <v>1</v>
      </c>
    </row>
    <row r="306" spans="6:6" x14ac:dyDescent="0.25">
      <c r="F306">
        <v>1</v>
      </c>
    </row>
    <row r="307" spans="6:6" x14ac:dyDescent="0.25">
      <c r="F307">
        <v>5</v>
      </c>
    </row>
    <row r="308" spans="6:6" x14ac:dyDescent="0.25">
      <c r="F308">
        <v>4</v>
      </c>
    </row>
    <row r="309" spans="6:6" x14ac:dyDescent="0.25">
      <c r="F309">
        <v>0</v>
      </c>
    </row>
    <row r="310" spans="6:6" x14ac:dyDescent="0.25">
      <c r="F310">
        <v>2</v>
      </c>
    </row>
    <row r="1047694" spans="83:83" x14ac:dyDescent="0.25">
      <c r="CE1047694" t="s">
        <v>114</v>
      </c>
    </row>
  </sheetData>
  <mergeCells count="31">
    <mergeCell ref="V8:V9"/>
    <mergeCell ref="W8:W9"/>
    <mergeCell ref="Z8:Z9"/>
    <mergeCell ref="O8:O9"/>
    <mergeCell ref="P8:P9"/>
    <mergeCell ref="R8:R9"/>
    <mergeCell ref="T33:U33"/>
    <mergeCell ref="T8:T9"/>
    <mergeCell ref="M33:N33"/>
    <mergeCell ref="G8:G9"/>
    <mergeCell ref="H8:H9"/>
    <mergeCell ref="I8:I9"/>
    <mergeCell ref="J8:J9"/>
    <mergeCell ref="K8:K9"/>
    <mergeCell ref="M8:M9"/>
    <mergeCell ref="AH3:AH4"/>
    <mergeCell ref="AI3:AI4"/>
    <mergeCell ref="AJ3:AJ4"/>
    <mergeCell ref="B8:B9"/>
    <mergeCell ref="D8:D9"/>
    <mergeCell ref="B3:B4"/>
    <mergeCell ref="C3:AG3"/>
    <mergeCell ref="N8:N9"/>
    <mergeCell ref="Q8:Q9"/>
    <mergeCell ref="U8:U9"/>
    <mergeCell ref="X8:X9"/>
    <mergeCell ref="Y8:Y9"/>
    <mergeCell ref="C8:C9"/>
    <mergeCell ref="E8:E9"/>
    <mergeCell ref="F8:F9"/>
    <mergeCell ref="AA8:AA9"/>
  </mergeCells>
  <pageMargins left="0.3097222" right="0.27013890000000002" top="0.3097222" bottom="0.74027779999999999" header="0.51180550000000002" footer="0.51180550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311"/>
  <sheetViews>
    <sheetView tabSelected="1" zoomScale="80" zoomScaleNormal="80" workbookViewId="0">
      <pane xSplit="2" topLeftCell="C1" activePane="topRight" state="frozen"/>
      <selection activeCell="G476" sqref="G476"/>
      <selection pane="topRight" activeCell="AG286" sqref="AG286"/>
    </sheetView>
  </sheetViews>
  <sheetFormatPr defaultRowHeight="15" x14ac:dyDescent="0.25"/>
  <cols>
    <col min="1" max="1" width="3.85546875" style="9" customWidth="1"/>
    <col min="2" max="2" width="33.140625" style="9" customWidth="1"/>
    <col min="3" max="3" width="4.7109375" style="9"/>
    <col min="4" max="4" width="4.7109375" style="9" customWidth="1"/>
    <col min="5" max="5" width="4.5703125" style="9" customWidth="1"/>
    <col min="6" max="6" width="4.7109375" style="9" customWidth="1"/>
    <col min="7" max="11" width="4.7109375" style="9"/>
    <col min="12" max="12" width="5.5703125" style="9" bestFit="1" customWidth="1"/>
    <col min="13" max="13" width="4.7109375" style="9"/>
    <col min="14" max="14" width="4.42578125" style="9" bestFit="1" customWidth="1"/>
    <col min="15" max="15" width="4.7109375" style="9"/>
    <col min="16" max="16" width="5" style="9" customWidth="1"/>
    <col min="17" max="17" width="4.7109375" style="9"/>
    <col min="18" max="18" width="4.85546875" style="9" bestFit="1" customWidth="1"/>
    <col min="19" max="20" width="4.7109375" style="9"/>
    <col min="21" max="21" width="4.7109375" style="9" customWidth="1"/>
    <col min="22" max="23" width="4.7109375" style="9"/>
    <col min="24" max="24" width="5.140625" style="9" bestFit="1" customWidth="1"/>
    <col min="25" max="29" width="4.7109375" style="9"/>
    <col min="30" max="30" width="4.7109375" style="9" customWidth="1"/>
    <col min="31" max="33" width="4.7109375" style="9"/>
    <col min="34" max="34" width="10.28515625" style="9" bestFit="1" customWidth="1"/>
    <col min="35" max="35" width="9.5703125" style="9"/>
    <col min="36" max="36" width="11.28515625" style="9" bestFit="1" customWidth="1"/>
    <col min="37" max="37" width="17.28515625" style="9" bestFit="1" customWidth="1"/>
    <col min="38" max="39" width="12.5703125" style="9" bestFit="1" customWidth="1"/>
    <col min="40" max="40" width="17.5703125" style="9" customWidth="1"/>
    <col min="41" max="41" width="9.140625" style="9"/>
    <col min="42" max="42" width="10.140625" style="9" bestFit="1" customWidth="1"/>
    <col min="43" max="43" width="9.140625" style="9"/>
    <col min="44" max="44" width="24.28515625" style="9" bestFit="1" customWidth="1"/>
    <col min="45" max="45" width="13.140625" style="9" bestFit="1" customWidth="1"/>
    <col min="46" max="53" width="9.140625" style="9"/>
    <col min="54" max="1024" width="8.7109375" style="9"/>
    <col min="1025" max="16384" width="9.140625" style="9"/>
  </cols>
  <sheetData>
    <row r="1" spans="2:46" ht="18.75" x14ac:dyDescent="0.3">
      <c r="B1" s="381" t="s">
        <v>0</v>
      </c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</row>
    <row r="2" spans="2:46" ht="18.75" x14ac:dyDescent="0.3">
      <c r="B2" s="381" t="s">
        <v>1</v>
      </c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</row>
    <row r="3" spans="2:46" ht="12.75" customHeight="1" x14ac:dyDescent="0.3">
      <c r="N3" s="10"/>
      <c r="O3" s="10"/>
      <c r="P3" s="10"/>
      <c r="S3" s="9" t="s">
        <v>2</v>
      </c>
    </row>
    <row r="4" spans="2:46" x14ac:dyDescent="0.2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2"/>
      <c r="AI4" s="12"/>
      <c r="AJ4" s="12"/>
    </row>
    <row r="5" spans="2:46" x14ac:dyDescent="0.25">
      <c r="B5" s="9" t="s">
        <v>3</v>
      </c>
    </row>
    <row r="6" spans="2:46" x14ac:dyDescent="0.25">
      <c r="B6" s="374" t="s">
        <v>4</v>
      </c>
      <c r="C6" s="375" t="s">
        <v>5</v>
      </c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  <c r="AA6" s="375"/>
      <c r="AB6" s="375"/>
      <c r="AC6" s="375"/>
      <c r="AD6" s="375"/>
      <c r="AE6" s="375"/>
      <c r="AF6" s="375"/>
      <c r="AG6" s="375"/>
      <c r="AH6" s="374" t="s">
        <v>6</v>
      </c>
      <c r="AI6" s="374" t="s">
        <v>7</v>
      </c>
      <c r="AJ6" s="374" t="s">
        <v>8</v>
      </c>
      <c r="AM6" s="9" t="s">
        <v>9</v>
      </c>
      <c r="AO6" s="9" t="s">
        <v>10</v>
      </c>
      <c r="AR6" s="9" t="s">
        <v>11</v>
      </c>
    </row>
    <row r="7" spans="2:46" x14ac:dyDescent="0.25">
      <c r="B7" s="374"/>
      <c r="C7" s="14">
        <v>1</v>
      </c>
      <c r="D7" s="14">
        <v>2</v>
      </c>
      <c r="E7" s="14">
        <v>3</v>
      </c>
      <c r="F7" s="14">
        <v>4</v>
      </c>
      <c r="G7" s="14">
        <v>5</v>
      </c>
      <c r="H7" s="14">
        <v>6</v>
      </c>
      <c r="I7" s="14">
        <v>7</v>
      </c>
      <c r="J7" s="14">
        <v>8</v>
      </c>
      <c r="K7" s="14">
        <v>9</v>
      </c>
      <c r="L7" s="14">
        <v>10</v>
      </c>
      <c r="M7" s="14">
        <v>11</v>
      </c>
      <c r="N7" s="14">
        <v>12</v>
      </c>
      <c r="O7" s="14">
        <v>13</v>
      </c>
      <c r="P7" s="14">
        <v>14</v>
      </c>
      <c r="Q7" s="14">
        <v>15</v>
      </c>
      <c r="R7" s="14">
        <v>16</v>
      </c>
      <c r="S7" s="14">
        <v>17</v>
      </c>
      <c r="T7" s="14">
        <v>18</v>
      </c>
      <c r="U7" s="14">
        <v>19</v>
      </c>
      <c r="V7" s="14">
        <v>20</v>
      </c>
      <c r="W7" s="14">
        <v>21</v>
      </c>
      <c r="X7" s="14">
        <v>22</v>
      </c>
      <c r="Y7" s="14">
        <v>23</v>
      </c>
      <c r="Z7" s="14">
        <v>24</v>
      </c>
      <c r="AA7" s="14">
        <v>25</v>
      </c>
      <c r="AB7" s="14">
        <v>26</v>
      </c>
      <c r="AC7" s="14">
        <v>27</v>
      </c>
      <c r="AD7" s="14">
        <v>28</v>
      </c>
      <c r="AE7" s="14">
        <v>29</v>
      </c>
      <c r="AF7" s="14">
        <v>30</v>
      </c>
      <c r="AG7" s="14">
        <v>31</v>
      </c>
      <c r="AH7" s="374"/>
      <c r="AI7" s="374"/>
      <c r="AJ7" s="374"/>
      <c r="AO7" s="9" t="s">
        <v>12</v>
      </c>
      <c r="AP7" s="15">
        <f>AH11+AH28+AH177</f>
        <v>0</v>
      </c>
      <c r="AR7" s="9" t="s">
        <v>13</v>
      </c>
      <c r="AS7" s="15">
        <f>AJ11+AJ28+AJ177</f>
        <v>0</v>
      </c>
    </row>
    <row r="8" spans="2:46" x14ac:dyDescent="0.25">
      <c r="B8" s="16" t="s">
        <v>14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7">
        <f>SUM(C8:AG8)</f>
        <v>0</v>
      </c>
      <c r="AI8" s="17">
        <v>29030</v>
      </c>
      <c r="AJ8" s="17">
        <f>AH8*AI8</f>
        <v>0</v>
      </c>
      <c r="AO8" s="9" t="s">
        <v>15</v>
      </c>
      <c r="AP8" s="15">
        <f>AH20+AH37+AH46+AH71+AH96+AH123+AH150+AH186+AH213+AH240</f>
        <v>0</v>
      </c>
      <c r="AR8" s="9" t="s">
        <v>15</v>
      </c>
      <c r="AS8" s="15">
        <f>AJ20+AJ37+AJ46+AJ71+AJ96+AJ123+AJ150+AJ186+AJ213+AJ240</f>
        <v>0</v>
      </c>
      <c r="AT8" s="12"/>
    </row>
    <row r="9" spans="2:46" x14ac:dyDescent="0.25">
      <c r="B9" s="16" t="s">
        <v>16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7">
        <f>SUM(C9:AG9)</f>
        <v>0</v>
      </c>
      <c r="AI9" s="17">
        <v>29030</v>
      </c>
      <c r="AJ9" s="17">
        <f>AH9*AI9</f>
        <v>0</v>
      </c>
      <c r="AO9" s="9" t="s">
        <v>17</v>
      </c>
      <c r="AP9" s="15">
        <f>AH55+AH79+AH105+AH132+AH159+AH195+AH222+AH249</f>
        <v>0</v>
      </c>
      <c r="AR9" s="9" t="s">
        <v>17</v>
      </c>
      <c r="AS9" s="15">
        <f>AJ55+AJ79+AJ105+AJ132+AJ159+AJ195+AJ222+AJ249</f>
        <v>0</v>
      </c>
    </row>
    <row r="10" spans="2:46" x14ac:dyDescent="0.25">
      <c r="B10" s="16" t="s">
        <v>18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7">
        <f>SUM(C10:AG10)</f>
        <v>0</v>
      </c>
      <c r="AI10" s="17">
        <v>29030</v>
      </c>
      <c r="AJ10" s="17">
        <f>AH10*AI10</f>
        <v>0</v>
      </c>
      <c r="AO10" s="9" t="s">
        <v>19</v>
      </c>
      <c r="AP10" s="15">
        <f>AH63+AH87+AH114+AH141+AH168+AH204+AH231+AH258</f>
        <v>0</v>
      </c>
      <c r="AR10" s="9" t="s">
        <v>19</v>
      </c>
      <c r="AS10" s="15">
        <f>AJ63+AJ87+AJ114+AJ141+AJ168+AJ204+AJ231+AJ258</f>
        <v>0</v>
      </c>
    </row>
    <row r="11" spans="2:46" x14ac:dyDescent="0.25">
      <c r="B11" s="16" t="s">
        <v>6</v>
      </c>
      <c r="C11" s="16">
        <f>SUM(C8:C10)</f>
        <v>0</v>
      </c>
      <c r="D11" s="16">
        <f t="shared" ref="D11:AG11" si="0">SUM(D8:D10)</f>
        <v>0</v>
      </c>
      <c r="E11" s="16">
        <f t="shared" si="0"/>
        <v>0</v>
      </c>
      <c r="F11" s="16">
        <f t="shared" si="0"/>
        <v>0</v>
      </c>
      <c r="G11" s="16">
        <f t="shared" si="0"/>
        <v>0</v>
      </c>
      <c r="H11" s="16">
        <f t="shared" si="0"/>
        <v>0</v>
      </c>
      <c r="I11" s="16">
        <f t="shared" si="0"/>
        <v>0</v>
      </c>
      <c r="J11" s="16">
        <f t="shared" si="0"/>
        <v>0</v>
      </c>
      <c r="K11" s="16">
        <f t="shared" si="0"/>
        <v>0</v>
      </c>
      <c r="L11" s="16">
        <f t="shared" si="0"/>
        <v>0</v>
      </c>
      <c r="M11" s="16">
        <f t="shared" si="0"/>
        <v>0</v>
      </c>
      <c r="N11" s="16">
        <f t="shared" si="0"/>
        <v>0</v>
      </c>
      <c r="O11" s="16">
        <f t="shared" si="0"/>
        <v>0</v>
      </c>
      <c r="P11" s="16">
        <f t="shared" si="0"/>
        <v>0</v>
      </c>
      <c r="Q11" s="16">
        <f t="shared" si="0"/>
        <v>0</v>
      </c>
      <c r="R11" s="16">
        <f t="shared" si="0"/>
        <v>0</v>
      </c>
      <c r="S11" s="16">
        <f t="shared" si="0"/>
        <v>0</v>
      </c>
      <c r="T11" s="16">
        <f t="shared" si="0"/>
        <v>0</v>
      </c>
      <c r="U11" s="16">
        <f t="shared" si="0"/>
        <v>0</v>
      </c>
      <c r="V11" s="16">
        <f t="shared" si="0"/>
        <v>0</v>
      </c>
      <c r="W11" s="16">
        <f t="shared" si="0"/>
        <v>0</v>
      </c>
      <c r="X11" s="16">
        <f t="shared" si="0"/>
        <v>0</v>
      </c>
      <c r="Y11" s="16">
        <f t="shared" si="0"/>
        <v>0</v>
      </c>
      <c r="Z11" s="16">
        <f t="shared" si="0"/>
        <v>0</v>
      </c>
      <c r="AA11" s="16">
        <f t="shared" si="0"/>
        <v>0</v>
      </c>
      <c r="AB11" s="16">
        <f t="shared" si="0"/>
        <v>0</v>
      </c>
      <c r="AC11" s="16">
        <f t="shared" si="0"/>
        <v>0</v>
      </c>
      <c r="AD11" s="16">
        <f t="shared" si="0"/>
        <v>0</v>
      </c>
      <c r="AE11" s="16">
        <f t="shared" si="0"/>
        <v>0</v>
      </c>
      <c r="AF11" s="16">
        <f t="shared" si="0"/>
        <v>0</v>
      </c>
      <c r="AG11" s="16">
        <f t="shared" si="0"/>
        <v>0</v>
      </c>
      <c r="AH11" s="17">
        <f>SUM(AH8:AH10)</f>
        <v>0</v>
      </c>
      <c r="AI11" s="17">
        <f>SUM(AI8:AI10)</f>
        <v>87090</v>
      </c>
      <c r="AJ11" s="17">
        <f>SUM(AJ8:AJ10)</f>
        <v>0</v>
      </c>
      <c r="AL11" s="15">
        <f>SUM(C11:AG11)</f>
        <v>0</v>
      </c>
      <c r="AM11" s="15">
        <f>SUM(C11:AG11)</f>
        <v>0</v>
      </c>
      <c r="AP11" s="15">
        <f>SUM(AP7:AP10)</f>
        <v>0</v>
      </c>
      <c r="AS11" s="15">
        <f>SUM(AS7:AS10)</f>
        <v>0</v>
      </c>
    </row>
    <row r="12" spans="2:46" x14ac:dyDescent="0.25">
      <c r="AP12" s="15">
        <f>AL259</f>
        <v>0</v>
      </c>
      <c r="AS12" s="15">
        <f>AL303</f>
        <v>0</v>
      </c>
    </row>
    <row r="13" spans="2:46" x14ac:dyDescent="0.25">
      <c r="B13" s="9" t="s">
        <v>20</v>
      </c>
      <c r="AP13" s="15"/>
    </row>
    <row r="14" spans="2:46" x14ac:dyDescent="0.25">
      <c r="O14" s="9" t="s">
        <v>827</v>
      </c>
      <c r="AP14" s="15" t="s">
        <v>21</v>
      </c>
      <c r="AR14" s="9" t="e">
        <f>AS12/AP12</f>
        <v>#DIV/0!</v>
      </c>
      <c r="AS14" s="15"/>
    </row>
    <row r="15" spans="2:46" x14ac:dyDescent="0.25">
      <c r="B15" s="374" t="s">
        <v>4</v>
      </c>
      <c r="C15" s="375" t="s">
        <v>5</v>
      </c>
      <c r="D15" s="375"/>
      <c r="E15" s="375"/>
      <c r="F15" s="375"/>
      <c r="G15" s="375"/>
      <c r="H15" s="375"/>
      <c r="I15" s="375"/>
      <c r="J15" s="375"/>
      <c r="K15" s="375"/>
      <c r="L15" s="375"/>
      <c r="M15" s="375"/>
      <c r="N15" s="375"/>
      <c r="O15" s="375"/>
      <c r="P15" s="375"/>
      <c r="Q15" s="375"/>
      <c r="R15" s="375"/>
      <c r="S15" s="375"/>
      <c r="T15" s="375"/>
      <c r="U15" s="375"/>
      <c r="V15" s="375"/>
      <c r="W15" s="375"/>
      <c r="X15" s="375"/>
      <c r="Y15" s="375"/>
      <c r="Z15" s="375"/>
      <c r="AA15" s="375"/>
      <c r="AB15" s="375"/>
      <c r="AC15" s="375"/>
      <c r="AD15" s="375"/>
      <c r="AE15" s="375"/>
      <c r="AF15" s="375"/>
      <c r="AG15" s="375"/>
      <c r="AH15" s="374" t="s">
        <v>6</v>
      </c>
      <c r="AI15" s="374" t="s">
        <v>7</v>
      </c>
      <c r="AJ15" s="374" t="s">
        <v>8</v>
      </c>
      <c r="AS15" s="15"/>
    </row>
    <row r="16" spans="2:46" x14ac:dyDescent="0.25">
      <c r="B16" s="374"/>
      <c r="C16" s="14">
        <v>1</v>
      </c>
      <c r="D16" s="14">
        <v>2</v>
      </c>
      <c r="E16" s="14">
        <v>3</v>
      </c>
      <c r="F16" s="14">
        <v>4</v>
      </c>
      <c r="G16" s="14">
        <v>5</v>
      </c>
      <c r="H16" s="14">
        <v>6</v>
      </c>
      <c r="I16" s="14">
        <v>7</v>
      </c>
      <c r="J16" s="14">
        <v>8</v>
      </c>
      <c r="K16" s="14">
        <v>9</v>
      </c>
      <c r="L16" s="14">
        <v>10</v>
      </c>
      <c r="M16" s="14">
        <v>11</v>
      </c>
      <c r="N16" s="14">
        <v>12</v>
      </c>
      <c r="O16" s="14">
        <v>13</v>
      </c>
      <c r="P16" s="14">
        <v>14</v>
      </c>
      <c r="Q16" s="14">
        <v>15</v>
      </c>
      <c r="R16" s="14">
        <v>16</v>
      </c>
      <c r="S16" s="14">
        <v>17</v>
      </c>
      <c r="T16" s="14">
        <v>18</v>
      </c>
      <c r="U16" s="14">
        <v>19</v>
      </c>
      <c r="V16" s="14">
        <v>20</v>
      </c>
      <c r="W16" s="14">
        <v>21</v>
      </c>
      <c r="X16" s="14">
        <v>22</v>
      </c>
      <c r="Y16" s="14">
        <v>23</v>
      </c>
      <c r="Z16" s="14">
        <v>24</v>
      </c>
      <c r="AA16" s="14">
        <v>25</v>
      </c>
      <c r="AB16" s="14">
        <v>26</v>
      </c>
      <c r="AC16" s="14">
        <v>27</v>
      </c>
      <c r="AD16" s="14">
        <v>28</v>
      </c>
      <c r="AE16" s="14">
        <v>29</v>
      </c>
      <c r="AF16" s="14">
        <v>30</v>
      </c>
      <c r="AG16" s="14">
        <v>31</v>
      </c>
      <c r="AH16" s="374"/>
      <c r="AI16" s="374"/>
      <c r="AJ16" s="374"/>
      <c r="AS16" s="15"/>
    </row>
    <row r="17" spans="2:45" x14ac:dyDescent="0.25">
      <c r="B17" s="16" t="s">
        <v>14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7">
        <f>SUM(C17:AG17)</f>
        <v>0</v>
      </c>
      <c r="AI17" s="17">
        <v>19482</v>
      </c>
      <c r="AJ17" s="17">
        <f>AH17*AI17</f>
        <v>0</v>
      </c>
      <c r="AS17" s="15"/>
    </row>
    <row r="18" spans="2:45" x14ac:dyDescent="0.25">
      <c r="B18" s="16" t="s">
        <v>16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7">
        <f>SUM(C18:AG18)</f>
        <v>0</v>
      </c>
      <c r="AI18" s="17">
        <v>19482</v>
      </c>
      <c r="AJ18" s="17">
        <f>AH18*AI18</f>
        <v>0</v>
      </c>
      <c r="AS18" s="15"/>
    </row>
    <row r="19" spans="2:45" x14ac:dyDescent="0.25">
      <c r="B19" s="16" t="s">
        <v>18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7">
        <f>SUM(C19:AG19)</f>
        <v>0</v>
      </c>
      <c r="AI19" s="17">
        <v>19482</v>
      </c>
      <c r="AJ19" s="17">
        <f>AH19*AI19</f>
        <v>0</v>
      </c>
      <c r="AS19" s="15"/>
    </row>
    <row r="20" spans="2:45" x14ac:dyDescent="0.25">
      <c r="B20" s="16" t="s">
        <v>6</v>
      </c>
      <c r="C20" s="16">
        <f>SUM(C17:C19)</f>
        <v>0</v>
      </c>
      <c r="D20" s="16">
        <f t="shared" ref="D20:AG20" si="1">SUM(D17:D19)</f>
        <v>0</v>
      </c>
      <c r="E20" s="16">
        <f t="shared" si="1"/>
        <v>0</v>
      </c>
      <c r="F20" s="16">
        <f t="shared" si="1"/>
        <v>0</v>
      </c>
      <c r="G20" s="16">
        <f t="shared" si="1"/>
        <v>0</v>
      </c>
      <c r="H20" s="16">
        <f t="shared" si="1"/>
        <v>0</v>
      </c>
      <c r="I20" s="16">
        <f t="shared" si="1"/>
        <v>0</v>
      </c>
      <c r="J20" s="16">
        <f t="shared" si="1"/>
        <v>0</v>
      </c>
      <c r="K20" s="16">
        <f t="shared" si="1"/>
        <v>0</v>
      </c>
      <c r="L20" s="16">
        <f t="shared" si="1"/>
        <v>0</v>
      </c>
      <c r="M20" s="16">
        <f t="shared" si="1"/>
        <v>0</v>
      </c>
      <c r="N20" s="16">
        <f t="shared" si="1"/>
        <v>0</v>
      </c>
      <c r="O20" s="16">
        <f t="shared" si="1"/>
        <v>0</v>
      </c>
      <c r="P20" s="16">
        <f t="shared" si="1"/>
        <v>0</v>
      </c>
      <c r="Q20" s="16">
        <f t="shared" si="1"/>
        <v>0</v>
      </c>
      <c r="R20" s="16">
        <f t="shared" si="1"/>
        <v>0</v>
      </c>
      <c r="S20" s="16">
        <f t="shared" si="1"/>
        <v>0</v>
      </c>
      <c r="T20" s="16">
        <f t="shared" si="1"/>
        <v>0</v>
      </c>
      <c r="U20" s="16">
        <f t="shared" si="1"/>
        <v>0</v>
      </c>
      <c r="V20" s="16">
        <f t="shared" si="1"/>
        <v>0</v>
      </c>
      <c r="W20" s="16">
        <f t="shared" si="1"/>
        <v>0</v>
      </c>
      <c r="X20" s="16">
        <f t="shared" si="1"/>
        <v>0</v>
      </c>
      <c r="Y20" s="16">
        <f t="shared" si="1"/>
        <v>0</v>
      </c>
      <c r="Z20" s="16">
        <f t="shared" si="1"/>
        <v>0</v>
      </c>
      <c r="AA20" s="16">
        <f t="shared" si="1"/>
        <v>0</v>
      </c>
      <c r="AB20" s="16">
        <f t="shared" si="1"/>
        <v>0</v>
      </c>
      <c r="AC20" s="16">
        <f t="shared" si="1"/>
        <v>0</v>
      </c>
      <c r="AD20" s="16">
        <f t="shared" si="1"/>
        <v>0</v>
      </c>
      <c r="AE20" s="16">
        <f t="shared" si="1"/>
        <v>0</v>
      </c>
      <c r="AF20" s="16">
        <f t="shared" si="1"/>
        <v>0</v>
      </c>
      <c r="AG20" s="16">
        <f t="shared" si="1"/>
        <v>0</v>
      </c>
      <c r="AH20" s="17">
        <f>SUM(AH17:AH19)</f>
        <v>0</v>
      </c>
      <c r="AI20" s="17">
        <f>SUM(AI17:AI19)</f>
        <v>58446</v>
      </c>
      <c r="AJ20" s="17">
        <f>SUM(AJ17:AJ19)</f>
        <v>0</v>
      </c>
      <c r="AL20" s="15">
        <f>SUM(C20:AG20)</f>
        <v>0</v>
      </c>
      <c r="AM20" s="15">
        <f>SUM(C20:AG20)</f>
        <v>0</v>
      </c>
      <c r="AS20" s="15"/>
    </row>
    <row r="21" spans="2:45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2"/>
      <c r="AI21" s="12"/>
      <c r="AJ21" s="12"/>
      <c r="AL21" s="15"/>
      <c r="AM21" s="15"/>
      <c r="AS21" s="15"/>
    </row>
    <row r="22" spans="2:45" hidden="1" x14ac:dyDescent="0.25">
      <c r="B22" s="9" t="s">
        <v>22</v>
      </c>
    </row>
    <row r="23" spans="2:45" hidden="1" x14ac:dyDescent="0.25">
      <c r="B23" s="374" t="s">
        <v>4</v>
      </c>
      <c r="C23" s="375" t="s">
        <v>5</v>
      </c>
      <c r="D23" s="375"/>
      <c r="E23" s="375"/>
      <c r="F23" s="375"/>
      <c r="G23" s="375"/>
      <c r="H23" s="375"/>
      <c r="I23" s="375"/>
      <c r="J23" s="375"/>
      <c r="K23" s="375"/>
      <c r="L23" s="375"/>
      <c r="M23" s="375"/>
      <c r="N23" s="375"/>
      <c r="O23" s="375"/>
      <c r="P23" s="375"/>
      <c r="Q23" s="375"/>
      <c r="R23" s="375"/>
      <c r="S23" s="375"/>
      <c r="T23" s="375"/>
      <c r="U23" s="375"/>
      <c r="V23" s="375"/>
      <c r="W23" s="375"/>
      <c r="X23" s="375"/>
      <c r="Y23" s="375"/>
      <c r="Z23" s="375"/>
      <c r="AA23" s="375"/>
      <c r="AB23" s="375"/>
      <c r="AC23" s="375"/>
      <c r="AD23" s="375"/>
      <c r="AE23" s="375"/>
      <c r="AF23" s="375"/>
      <c r="AG23" s="375"/>
      <c r="AH23" s="374" t="s">
        <v>6</v>
      </c>
      <c r="AI23" s="374" t="s">
        <v>7</v>
      </c>
      <c r="AJ23" s="374" t="s">
        <v>8</v>
      </c>
    </row>
    <row r="24" spans="2:45" hidden="1" x14ac:dyDescent="0.25">
      <c r="B24" s="374"/>
      <c r="C24" s="14">
        <v>1</v>
      </c>
      <c r="D24" s="14">
        <v>2</v>
      </c>
      <c r="E24" s="14">
        <v>3</v>
      </c>
      <c r="F24" s="14">
        <v>4</v>
      </c>
      <c r="G24" s="14">
        <v>5</v>
      </c>
      <c r="H24" s="14">
        <v>6</v>
      </c>
      <c r="I24" s="14">
        <v>7</v>
      </c>
      <c r="J24" s="14">
        <v>8</v>
      </c>
      <c r="K24" s="14">
        <v>9</v>
      </c>
      <c r="L24" s="14">
        <v>10</v>
      </c>
      <c r="M24" s="14">
        <v>11</v>
      </c>
      <c r="N24" s="14">
        <v>12</v>
      </c>
      <c r="O24" s="14">
        <v>13</v>
      </c>
      <c r="P24" s="14">
        <v>14</v>
      </c>
      <c r="Q24" s="14">
        <v>15</v>
      </c>
      <c r="R24" s="14">
        <v>16</v>
      </c>
      <c r="S24" s="14">
        <v>17</v>
      </c>
      <c r="T24" s="14">
        <v>18</v>
      </c>
      <c r="U24" s="14">
        <v>19</v>
      </c>
      <c r="V24" s="14">
        <v>20</v>
      </c>
      <c r="W24" s="14">
        <v>21</v>
      </c>
      <c r="X24" s="14">
        <v>22</v>
      </c>
      <c r="Y24" s="14">
        <v>23</v>
      </c>
      <c r="Z24" s="14">
        <v>24</v>
      </c>
      <c r="AA24" s="14">
        <v>25</v>
      </c>
      <c r="AB24" s="14">
        <v>26</v>
      </c>
      <c r="AC24" s="14">
        <v>27</v>
      </c>
      <c r="AD24" s="14">
        <v>28</v>
      </c>
      <c r="AE24" s="14">
        <v>29</v>
      </c>
      <c r="AF24" s="14">
        <v>30</v>
      </c>
      <c r="AG24" s="14">
        <v>31</v>
      </c>
      <c r="AH24" s="374"/>
      <c r="AI24" s="374"/>
      <c r="AJ24" s="374"/>
    </row>
    <row r="25" spans="2:45" hidden="1" x14ac:dyDescent="0.25">
      <c r="B25" s="16" t="s">
        <v>14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7">
        <f>SUM(C25:AG25)</f>
        <v>0</v>
      </c>
      <c r="AI25" s="17">
        <v>29030</v>
      </c>
      <c r="AJ25" s="17">
        <f>AH25*AI25</f>
        <v>0</v>
      </c>
    </row>
    <row r="26" spans="2:45" hidden="1" x14ac:dyDescent="0.25">
      <c r="B26" s="16" t="s">
        <v>16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7">
        <f>SUM(C26:AG26)</f>
        <v>0</v>
      </c>
      <c r="AI26" s="17">
        <v>29030</v>
      </c>
      <c r="AJ26" s="17">
        <f>AH26*AI26</f>
        <v>0</v>
      </c>
    </row>
    <row r="27" spans="2:45" hidden="1" x14ac:dyDescent="0.25">
      <c r="B27" s="16" t="s">
        <v>18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7">
        <f>SUM(C27:AG27)</f>
        <v>0</v>
      </c>
      <c r="AI27" s="17">
        <v>29030</v>
      </c>
      <c r="AJ27" s="17">
        <f>AH27*AI27</f>
        <v>0</v>
      </c>
    </row>
    <row r="28" spans="2:45" hidden="1" x14ac:dyDescent="0.25">
      <c r="B28" s="16" t="s">
        <v>6</v>
      </c>
      <c r="C28" s="16">
        <f>SUM(C25:C27)</f>
        <v>0</v>
      </c>
      <c r="D28" s="16">
        <f t="shared" ref="D28:AG28" si="2">SUM(D25:D27)</f>
        <v>0</v>
      </c>
      <c r="E28" s="16">
        <f t="shared" si="2"/>
        <v>0</v>
      </c>
      <c r="F28" s="16">
        <f t="shared" si="2"/>
        <v>0</v>
      </c>
      <c r="G28" s="16">
        <f t="shared" si="2"/>
        <v>0</v>
      </c>
      <c r="H28" s="16">
        <f t="shared" si="2"/>
        <v>0</v>
      </c>
      <c r="I28" s="16">
        <f t="shared" si="2"/>
        <v>0</v>
      </c>
      <c r="J28" s="16">
        <f t="shared" si="2"/>
        <v>0</v>
      </c>
      <c r="K28" s="16">
        <f t="shared" si="2"/>
        <v>0</v>
      </c>
      <c r="L28" s="16">
        <f t="shared" si="2"/>
        <v>0</v>
      </c>
      <c r="M28" s="16">
        <f t="shared" si="2"/>
        <v>0</v>
      </c>
      <c r="N28" s="16">
        <f t="shared" si="2"/>
        <v>0</v>
      </c>
      <c r="O28" s="16">
        <f t="shared" si="2"/>
        <v>0</v>
      </c>
      <c r="P28" s="16">
        <f t="shared" si="2"/>
        <v>0</v>
      </c>
      <c r="Q28" s="16">
        <f t="shared" si="2"/>
        <v>0</v>
      </c>
      <c r="R28" s="16">
        <f t="shared" si="2"/>
        <v>0</v>
      </c>
      <c r="S28" s="16">
        <f t="shared" si="2"/>
        <v>0</v>
      </c>
      <c r="T28" s="16">
        <f t="shared" si="2"/>
        <v>0</v>
      </c>
      <c r="U28" s="16">
        <f t="shared" si="2"/>
        <v>0</v>
      </c>
      <c r="V28" s="16">
        <f t="shared" si="2"/>
        <v>0</v>
      </c>
      <c r="W28" s="16">
        <f t="shared" si="2"/>
        <v>0</v>
      </c>
      <c r="X28" s="16">
        <f t="shared" si="2"/>
        <v>0</v>
      </c>
      <c r="Y28" s="16">
        <f t="shared" si="2"/>
        <v>0</v>
      </c>
      <c r="Z28" s="16">
        <f t="shared" si="2"/>
        <v>0</v>
      </c>
      <c r="AA28" s="16">
        <f t="shared" si="2"/>
        <v>0</v>
      </c>
      <c r="AB28" s="16">
        <f t="shared" si="2"/>
        <v>0</v>
      </c>
      <c r="AC28" s="16">
        <f>SUM(AC25:AC27)</f>
        <v>0</v>
      </c>
      <c r="AD28" s="16">
        <f t="shared" si="2"/>
        <v>0</v>
      </c>
      <c r="AE28" s="16">
        <f t="shared" si="2"/>
        <v>0</v>
      </c>
      <c r="AF28" s="16">
        <f t="shared" si="2"/>
        <v>0</v>
      </c>
      <c r="AG28" s="16">
        <f t="shared" si="2"/>
        <v>0</v>
      </c>
      <c r="AH28" s="17">
        <f>SUM(AH25:AH27)</f>
        <v>0</v>
      </c>
      <c r="AI28" s="17">
        <f>SUM(AI25:AI27)</f>
        <v>87090</v>
      </c>
      <c r="AJ28" s="17">
        <f>SUM(AJ25:AJ27)</f>
        <v>0</v>
      </c>
      <c r="AL28" s="15">
        <f>SUM(C28:AG28)</f>
        <v>0</v>
      </c>
      <c r="AM28" s="15">
        <f>SUM(C28:AG28)</f>
        <v>0</v>
      </c>
    </row>
    <row r="29" spans="2:45" hidden="1" x14ac:dyDescent="0.25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2"/>
      <c r="AI29" s="12"/>
      <c r="AJ29" s="12"/>
      <c r="AL29" s="15"/>
      <c r="AM29" s="15"/>
    </row>
    <row r="30" spans="2:45" hidden="1" x14ac:dyDescent="0.25">
      <c r="B30" s="9" t="s">
        <v>23</v>
      </c>
    </row>
    <row r="31" spans="2:45" hidden="1" x14ac:dyDescent="0.25"/>
    <row r="32" spans="2:45" hidden="1" x14ac:dyDescent="0.25">
      <c r="B32" s="374" t="s">
        <v>4</v>
      </c>
      <c r="C32" s="375" t="s">
        <v>5</v>
      </c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  <c r="AH32" s="374" t="s">
        <v>6</v>
      </c>
      <c r="AI32" s="374" t="s">
        <v>7</v>
      </c>
      <c r="AJ32" s="374" t="s">
        <v>8</v>
      </c>
    </row>
    <row r="33" spans="2:42" hidden="1" x14ac:dyDescent="0.25">
      <c r="B33" s="374"/>
      <c r="C33" s="14">
        <v>1</v>
      </c>
      <c r="D33" s="14">
        <v>2</v>
      </c>
      <c r="E33" s="14">
        <v>3</v>
      </c>
      <c r="F33" s="14">
        <v>4</v>
      </c>
      <c r="G33" s="14">
        <v>5</v>
      </c>
      <c r="H33" s="14">
        <v>6</v>
      </c>
      <c r="I33" s="14">
        <v>7</v>
      </c>
      <c r="J33" s="14">
        <v>8</v>
      </c>
      <c r="K33" s="14">
        <v>9</v>
      </c>
      <c r="L33" s="14">
        <v>10</v>
      </c>
      <c r="M33" s="14">
        <v>11</v>
      </c>
      <c r="N33" s="14">
        <v>12</v>
      </c>
      <c r="O33" s="14">
        <v>13</v>
      </c>
      <c r="P33" s="14">
        <v>14</v>
      </c>
      <c r="Q33" s="14">
        <v>15</v>
      </c>
      <c r="R33" s="14">
        <v>16</v>
      </c>
      <c r="S33" s="14">
        <v>17</v>
      </c>
      <c r="T33" s="14">
        <v>18</v>
      </c>
      <c r="U33" s="14">
        <v>19</v>
      </c>
      <c r="V33" s="14">
        <v>20</v>
      </c>
      <c r="W33" s="14">
        <v>21</v>
      </c>
      <c r="X33" s="14">
        <v>22</v>
      </c>
      <c r="Y33" s="14">
        <v>23</v>
      </c>
      <c r="Z33" s="14">
        <v>24</v>
      </c>
      <c r="AA33" s="14">
        <v>25</v>
      </c>
      <c r="AB33" s="14">
        <v>26</v>
      </c>
      <c r="AC33" s="14">
        <v>27</v>
      </c>
      <c r="AD33" s="14">
        <v>28</v>
      </c>
      <c r="AE33" s="14">
        <v>29</v>
      </c>
      <c r="AF33" s="14">
        <v>30</v>
      </c>
      <c r="AG33" s="14">
        <v>31</v>
      </c>
      <c r="AH33" s="374"/>
      <c r="AI33" s="374"/>
      <c r="AJ33" s="374"/>
    </row>
    <row r="34" spans="2:42" hidden="1" x14ac:dyDescent="0.25">
      <c r="B34" s="16" t="s">
        <v>14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7">
        <f>SUM(C34:AG34)</f>
        <v>0</v>
      </c>
      <c r="AI34" s="17">
        <v>19482</v>
      </c>
      <c r="AJ34" s="17">
        <f>AH34*AI34</f>
        <v>0</v>
      </c>
    </row>
    <row r="35" spans="2:42" hidden="1" x14ac:dyDescent="0.25">
      <c r="B35" s="16" t="s">
        <v>16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7">
        <f>SUM(C35:AG35)</f>
        <v>0</v>
      </c>
      <c r="AI35" s="17">
        <v>19482</v>
      </c>
      <c r="AJ35" s="17">
        <f>AH35*AI35</f>
        <v>0</v>
      </c>
    </row>
    <row r="36" spans="2:42" hidden="1" x14ac:dyDescent="0.25">
      <c r="B36" s="16" t="s">
        <v>18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7">
        <f>SUM(C36:AG36)</f>
        <v>0</v>
      </c>
      <c r="AI36" s="17">
        <v>19482</v>
      </c>
      <c r="AJ36" s="17">
        <f>AH36*AI36</f>
        <v>0</v>
      </c>
    </row>
    <row r="37" spans="2:42" hidden="1" x14ac:dyDescent="0.25">
      <c r="B37" s="16" t="s">
        <v>6</v>
      </c>
      <c r="C37" s="16">
        <f>SUM(C34:C36)</f>
        <v>0</v>
      </c>
      <c r="D37" s="16">
        <f t="shared" ref="D37:AG37" si="3">SUM(D34:D36)</f>
        <v>0</v>
      </c>
      <c r="E37" s="16">
        <f t="shared" si="3"/>
        <v>0</v>
      </c>
      <c r="F37" s="16">
        <f t="shared" si="3"/>
        <v>0</v>
      </c>
      <c r="G37" s="16">
        <f t="shared" si="3"/>
        <v>0</v>
      </c>
      <c r="H37" s="16">
        <f t="shared" si="3"/>
        <v>0</v>
      </c>
      <c r="I37" s="16">
        <f t="shared" si="3"/>
        <v>0</v>
      </c>
      <c r="J37" s="16">
        <f t="shared" si="3"/>
        <v>0</v>
      </c>
      <c r="K37" s="16">
        <f t="shared" si="3"/>
        <v>0</v>
      </c>
      <c r="L37" s="16">
        <f t="shared" si="3"/>
        <v>0</v>
      </c>
      <c r="M37" s="16">
        <f t="shared" si="3"/>
        <v>0</v>
      </c>
      <c r="N37" s="16">
        <f t="shared" si="3"/>
        <v>0</v>
      </c>
      <c r="O37" s="16">
        <f t="shared" si="3"/>
        <v>0</v>
      </c>
      <c r="P37" s="16">
        <f t="shared" si="3"/>
        <v>0</v>
      </c>
      <c r="Q37" s="16">
        <f t="shared" si="3"/>
        <v>0</v>
      </c>
      <c r="R37" s="16">
        <f t="shared" si="3"/>
        <v>0</v>
      </c>
      <c r="S37" s="16">
        <f t="shared" si="3"/>
        <v>0</v>
      </c>
      <c r="T37" s="16">
        <f t="shared" si="3"/>
        <v>0</v>
      </c>
      <c r="U37" s="16">
        <f t="shared" si="3"/>
        <v>0</v>
      </c>
      <c r="V37" s="16">
        <f t="shared" si="3"/>
        <v>0</v>
      </c>
      <c r="W37" s="16">
        <f t="shared" si="3"/>
        <v>0</v>
      </c>
      <c r="X37" s="16">
        <f t="shared" si="3"/>
        <v>0</v>
      </c>
      <c r="Y37" s="16">
        <f t="shared" si="3"/>
        <v>0</v>
      </c>
      <c r="Z37" s="16">
        <f t="shared" si="3"/>
        <v>0</v>
      </c>
      <c r="AA37" s="16">
        <f t="shared" si="3"/>
        <v>0</v>
      </c>
      <c r="AB37" s="16">
        <f t="shared" si="3"/>
        <v>0</v>
      </c>
      <c r="AC37" s="16">
        <f t="shared" si="3"/>
        <v>0</v>
      </c>
      <c r="AD37" s="16">
        <f t="shared" si="3"/>
        <v>0</v>
      </c>
      <c r="AE37" s="16">
        <f t="shared" si="3"/>
        <v>0</v>
      </c>
      <c r="AF37" s="16">
        <f t="shared" si="3"/>
        <v>0</v>
      </c>
      <c r="AG37" s="16">
        <f t="shared" si="3"/>
        <v>0</v>
      </c>
      <c r="AH37" s="17">
        <f>SUM(AH34:AH36)</f>
        <v>0</v>
      </c>
      <c r="AI37" s="17">
        <f>SUM(AI34:AI36)</f>
        <v>58446</v>
      </c>
      <c r="AJ37" s="17">
        <f>SUM(AJ34:AJ36)</f>
        <v>0</v>
      </c>
      <c r="AL37" s="15">
        <f>SUM(C37:AG37)</f>
        <v>0</v>
      </c>
      <c r="AM37" s="15">
        <f>SUM(C37:AG37)</f>
        <v>0</v>
      </c>
      <c r="AP37" s="15"/>
    </row>
    <row r="38" spans="2:42" hidden="1" x14ac:dyDescent="0.25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2"/>
      <c r="AI38" s="12"/>
      <c r="AJ38" s="12"/>
    </row>
    <row r="39" spans="2:42" hidden="1" x14ac:dyDescent="0.25">
      <c r="B39" s="9" t="s">
        <v>24</v>
      </c>
    </row>
    <row r="40" spans="2:42" hidden="1" x14ac:dyDescent="0.25"/>
    <row r="41" spans="2:42" hidden="1" x14ac:dyDescent="0.25">
      <c r="B41" s="376" t="s">
        <v>4</v>
      </c>
      <c r="C41" s="378" t="s">
        <v>5</v>
      </c>
      <c r="D41" s="379"/>
      <c r="E41" s="379"/>
      <c r="F41" s="379"/>
      <c r="G41" s="379"/>
      <c r="H41" s="379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Y41" s="379"/>
      <c r="Z41" s="379"/>
      <c r="AA41" s="379"/>
      <c r="AB41" s="379"/>
      <c r="AC41" s="379"/>
      <c r="AD41" s="379"/>
      <c r="AE41" s="379"/>
      <c r="AF41" s="379"/>
      <c r="AG41" s="380"/>
      <c r="AH41" s="376" t="s">
        <v>6</v>
      </c>
      <c r="AI41" s="376" t="s">
        <v>7</v>
      </c>
      <c r="AJ41" s="376" t="s">
        <v>8</v>
      </c>
    </row>
    <row r="42" spans="2:42" hidden="1" x14ac:dyDescent="0.25">
      <c r="B42" s="377"/>
      <c r="C42" s="14">
        <v>1</v>
      </c>
      <c r="D42" s="14">
        <v>2</v>
      </c>
      <c r="E42" s="14">
        <v>3</v>
      </c>
      <c r="F42" s="14">
        <v>4</v>
      </c>
      <c r="G42" s="14">
        <v>5</v>
      </c>
      <c r="H42" s="14">
        <v>6</v>
      </c>
      <c r="I42" s="14">
        <v>7</v>
      </c>
      <c r="J42" s="14">
        <v>8</v>
      </c>
      <c r="K42" s="14">
        <v>9</v>
      </c>
      <c r="L42" s="14">
        <v>10</v>
      </c>
      <c r="M42" s="14">
        <v>11</v>
      </c>
      <c r="N42" s="14">
        <v>12</v>
      </c>
      <c r="O42" s="14">
        <v>13</v>
      </c>
      <c r="P42" s="14">
        <v>14</v>
      </c>
      <c r="Q42" s="14">
        <v>15</v>
      </c>
      <c r="R42" s="14">
        <v>16</v>
      </c>
      <c r="S42" s="14">
        <v>17</v>
      </c>
      <c r="T42" s="14">
        <v>18</v>
      </c>
      <c r="U42" s="14">
        <v>19</v>
      </c>
      <c r="V42" s="14">
        <v>20</v>
      </c>
      <c r="W42" s="14">
        <v>21</v>
      </c>
      <c r="X42" s="14">
        <v>22</v>
      </c>
      <c r="Y42" s="14">
        <v>23</v>
      </c>
      <c r="Z42" s="14">
        <v>24</v>
      </c>
      <c r="AA42" s="14">
        <v>25</v>
      </c>
      <c r="AB42" s="14">
        <v>26</v>
      </c>
      <c r="AC42" s="14">
        <v>27</v>
      </c>
      <c r="AD42" s="14">
        <v>28</v>
      </c>
      <c r="AE42" s="14">
        <v>29</v>
      </c>
      <c r="AF42" s="14">
        <v>30</v>
      </c>
      <c r="AG42" s="14">
        <v>31</v>
      </c>
      <c r="AH42" s="377"/>
      <c r="AI42" s="377"/>
      <c r="AJ42" s="377"/>
    </row>
    <row r="43" spans="2:42" hidden="1" x14ac:dyDescent="0.25">
      <c r="B43" s="16" t="s">
        <v>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7">
        <f>SUM(C43:AG43)</f>
        <v>0</v>
      </c>
      <c r="AI43" s="17">
        <v>19482</v>
      </c>
      <c r="AJ43" s="17">
        <f>AH43*AI43</f>
        <v>0</v>
      </c>
    </row>
    <row r="44" spans="2:42" hidden="1" x14ac:dyDescent="0.25">
      <c r="B44" s="16" t="s">
        <v>16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7">
        <f>SUM(C44:AG44)</f>
        <v>0</v>
      </c>
      <c r="AI44" s="17">
        <v>19482</v>
      </c>
      <c r="AJ44" s="17">
        <f>AH44*AI44</f>
        <v>0</v>
      </c>
    </row>
    <row r="45" spans="2:42" hidden="1" x14ac:dyDescent="0.25">
      <c r="B45" s="16" t="s">
        <v>18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7">
        <f>SUM(C45:AG45)</f>
        <v>0</v>
      </c>
      <c r="AI45" s="17">
        <v>19482</v>
      </c>
      <c r="AJ45" s="17">
        <f>AH45*AI45</f>
        <v>0</v>
      </c>
    </row>
    <row r="46" spans="2:42" hidden="1" x14ac:dyDescent="0.25">
      <c r="B46" s="16" t="s">
        <v>6</v>
      </c>
      <c r="C46" s="16">
        <f>SUM(C43:C45)</f>
        <v>0</v>
      </c>
      <c r="D46" s="16">
        <f t="shared" ref="D46:AG46" si="4">SUM(D43:D45)</f>
        <v>0</v>
      </c>
      <c r="E46" s="16">
        <f t="shared" si="4"/>
        <v>0</v>
      </c>
      <c r="F46" s="16">
        <f t="shared" si="4"/>
        <v>0</v>
      </c>
      <c r="G46" s="16">
        <f t="shared" si="4"/>
        <v>0</v>
      </c>
      <c r="H46" s="16">
        <f t="shared" si="4"/>
        <v>0</v>
      </c>
      <c r="I46" s="16">
        <f t="shared" si="4"/>
        <v>0</v>
      </c>
      <c r="J46" s="16">
        <f t="shared" si="4"/>
        <v>0</v>
      </c>
      <c r="K46" s="16">
        <f t="shared" si="4"/>
        <v>0</v>
      </c>
      <c r="L46" s="16">
        <f t="shared" si="4"/>
        <v>0</v>
      </c>
      <c r="M46" s="16">
        <f t="shared" si="4"/>
        <v>0</v>
      </c>
      <c r="N46" s="16">
        <f t="shared" si="4"/>
        <v>0</v>
      </c>
      <c r="O46" s="16">
        <f t="shared" si="4"/>
        <v>0</v>
      </c>
      <c r="P46" s="16">
        <f t="shared" si="4"/>
        <v>0</v>
      </c>
      <c r="Q46" s="16">
        <f t="shared" si="4"/>
        <v>0</v>
      </c>
      <c r="R46" s="16">
        <f t="shared" si="4"/>
        <v>0</v>
      </c>
      <c r="S46" s="16">
        <f t="shared" si="4"/>
        <v>0</v>
      </c>
      <c r="T46" s="16">
        <f t="shared" si="4"/>
        <v>0</v>
      </c>
      <c r="U46" s="16">
        <f t="shared" si="4"/>
        <v>0</v>
      </c>
      <c r="V46" s="16">
        <f t="shared" si="4"/>
        <v>0</v>
      </c>
      <c r="W46" s="16">
        <f t="shared" si="4"/>
        <v>0</v>
      </c>
      <c r="X46" s="16">
        <f t="shared" si="4"/>
        <v>0</v>
      </c>
      <c r="Y46" s="16">
        <f t="shared" si="4"/>
        <v>0</v>
      </c>
      <c r="Z46" s="16">
        <f t="shared" si="4"/>
        <v>0</v>
      </c>
      <c r="AA46" s="16">
        <f t="shared" si="4"/>
        <v>0</v>
      </c>
      <c r="AB46" s="16">
        <f t="shared" si="4"/>
        <v>0</v>
      </c>
      <c r="AC46" s="16">
        <f t="shared" si="4"/>
        <v>0</v>
      </c>
      <c r="AD46" s="16">
        <f t="shared" si="4"/>
        <v>0</v>
      </c>
      <c r="AE46" s="16">
        <f t="shared" si="4"/>
        <v>0</v>
      </c>
      <c r="AF46" s="16">
        <f t="shared" si="4"/>
        <v>0</v>
      </c>
      <c r="AG46" s="16">
        <f t="shared" si="4"/>
        <v>0</v>
      </c>
      <c r="AH46" s="17">
        <f>SUM(AH43:AH45)</f>
        <v>0</v>
      </c>
      <c r="AI46" s="17">
        <f>SUM(AI43:AI45)</f>
        <v>58446</v>
      </c>
      <c r="AJ46" s="17">
        <f>SUM(AJ43:AJ45)</f>
        <v>0</v>
      </c>
      <c r="AL46" s="15">
        <f>SUM(C46:AG46)</f>
        <v>0</v>
      </c>
      <c r="AM46" s="15">
        <f>SUM(C46:AG46)</f>
        <v>0</v>
      </c>
    </row>
    <row r="47" spans="2:42" x14ac:dyDescent="0.25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2"/>
      <c r="AI47" s="12"/>
      <c r="AJ47" s="12"/>
      <c r="AL47" s="15"/>
      <c r="AM47" s="15"/>
    </row>
    <row r="48" spans="2:42" x14ac:dyDescent="0.25">
      <c r="B48" s="9" t="s">
        <v>25</v>
      </c>
    </row>
    <row r="50" spans="2:39" x14ac:dyDescent="0.25">
      <c r="B50" s="376" t="s">
        <v>4</v>
      </c>
      <c r="C50" s="378" t="s">
        <v>5</v>
      </c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Y50" s="379"/>
      <c r="Z50" s="379"/>
      <c r="AA50" s="379"/>
      <c r="AB50" s="379"/>
      <c r="AC50" s="379"/>
      <c r="AD50" s="379"/>
      <c r="AE50" s="379"/>
      <c r="AF50" s="379"/>
      <c r="AG50" s="380"/>
      <c r="AH50" s="376" t="s">
        <v>6</v>
      </c>
      <c r="AI50" s="376" t="s">
        <v>7</v>
      </c>
      <c r="AJ50" s="376" t="s">
        <v>8</v>
      </c>
    </row>
    <row r="51" spans="2:39" x14ac:dyDescent="0.25">
      <c r="B51" s="377"/>
      <c r="C51" s="14">
        <v>1</v>
      </c>
      <c r="D51" s="14">
        <v>2</v>
      </c>
      <c r="E51" s="14">
        <v>3</v>
      </c>
      <c r="F51" s="14">
        <v>4</v>
      </c>
      <c r="G51" s="14">
        <v>5</v>
      </c>
      <c r="H51" s="14">
        <v>6</v>
      </c>
      <c r="I51" s="14">
        <v>7</v>
      </c>
      <c r="J51" s="14">
        <v>8</v>
      </c>
      <c r="K51" s="14">
        <v>9</v>
      </c>
      <c r="L51" s="14">
        <v>10</v>
      </c>
      <c r="M51" s="14">
        <v>11</v>
      </c>
      <c r="N51" s="14">
        <v>12</v>
      </c>
      <c r="O51" s="14">
        <v>13</v>
      </c>
      <c r="P51" s="14">
        <v>14</v>
      </c>
      <c r="Q51" s="14">
        <v>15</v>
      </c>
      <c r="R51" s="14">
        <v>16</v>
      </c>
      <c r="S51" s="14">
        <v>17</v>
      </c>
      <c r="T51" s="14">
        <v>18</v>
      </c>
      <c r="U51" s="14">
        <v>19</v>
      </c>
      <c r="V51" s="14">
        <v>20</v>
      </c>
      <c r="W51" s="14">
        <v>21</v>
      </c>
      <c r="X51" s="14">
        <v>22</v>
      </c>
      <c r="Y51" s="14">
        <v>23</v>
      </c>
      <c r="Z51" s="14">
        <v>24</v>
      </c>
      <c r="AA51" s="14">
        <v>25</v>
      </c>
      <c r="AB51" s="14">
        <v>26</v>
      </c>
      <c r="AC51" s="14">
        <v>27</v>
      </c>
      <c r="AD51" s="14">
        <v>28</v>
      </c>
      <c r="AE51" s="14">
        <v>29</v>
      </c>
      <c r="AF51" s="14">
        <v>30</v>
      </c>
      <c r="AG51" s="14">
        <v>31</v>
      </c>
      <c r="AH51" s="377"/>
      <c r="AI51" s="377"/>
      <c r="AJ51" s="377"/>
    </row>
    <row r="52" spans="2:39" x14ac:dyDescent="0.25">
      <c r="B52" s="16" t="s">
        <v>14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7">
        <f>SUM(C52:AG52)</f>
        <v>0</v>
      </c>
      <c r="AI52" s="17">
        <v>13524</v>
      </c>
      <c r="AJ52" s="17">
        <f>AH52*AI52</f>
        <v>0</v>
      </c>
    </row>
    <row r="53" spans="2:39" x14ac:dyDescent="0.25">
      <c r="B53" s="16" t="s">
        <v>16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7">
        <f>SUM(C53:AG53)</f>
        <v>0</v>
      </c>
      <c r="AI53" s="17">
        <v>13524</v>
      </c>
      <c r="AJ53" s="17">
        <f>AH53*AI53</f>
        <v>0</v>
      </c>
    </row>
    <row r="54" spans="2:39" x14ac:dyDescent="0.25">
      <c r="B54" s="16" t="s">
        <v>18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7">
        <f>SUM(C54:AG54)</f>
        <v>0</v>
      </c>
      <c r="AI54" s="17">
        <v>13524</v>
      </c>
      <c r="AJ54" s="17">
        <f>AH54*AI54</f>
        <v>0</v>
      </c>
    </row>
    <row r="55" spans="2:39" x14ac:dyDescent="0.25">
      <c r="B55" s="16" t="s">
        <v>6</v>
      </c>
      <c r="C55" s="16">
        <f>SUM(C52:C54)</f>
        <v>0</v>
      </c>
      <c r="D55" s="16">
        <f t="shared" ref="D55:AG55" si="5">SUM(D52:D54)</f>
        <v>0</v>
      </c>
      <c r="E55" s="16">
        <f t="shared" si="5"/>
        <v>0</v>
      </c>
      <c r="F55" s="16">
        <f>SUM(F52:F54)</f>
        <v>0</v>
      </c>
      <c r="G55" s="16">
        <f t="shared" si="5"/>
        <v>0</v>
      </c>
      <c r="H55" s="16">
        <f t="shared" si="5"/>
        <v>0</v>
      </c>
      <c r="I55" s="16">
        <f t="shared" si="5"/>
        <v>0</v>
      </c>
      <c r="J55" s="16">
        <f t="shared" si="5"/>
        <v>0</v>
      </c>
      <c r="K55" s="16">
        <f t="shared" si="5"/>
        <v>0</v>
      </c>
      <c r="L55" s="16">
        <f t="shared" si="5"/>
        <v>0</v>
      </c>
      <c r="M55" s="16">
        <f t="shared" si="5"/>
        <v>0</v>
      </c>
      <c r="N55" s="16">
        <f t="shared" si="5"/>
        <v>0</v>
      </c>
      <c r="O55" s="16">
        <f t="shared" si="5"/>
        <v>0</v>
      </c>
      <c r="P55" s="16">
        <f t="shared" si="5"/>
        <v>0</v>
      </c>
      <c r="Q55" s="16">
        <f t="shared" si="5"/>
        <v>0</v>
      </c>
      <c r="R55" s="16">
        <f t="shared" si="5"/>
        <v>0</v>
      </c>
      <c r="S55" s="16">
        <f t="shared" si="5"/>
        <v>0</v>
      </c>
      <c r="T55" s="16">
        <f t="shared" si="5"/>
        <v>0</v>
      </c>
      <c r="U55" s="16">
        <f t="shared" si="5"/>
        <v>0</v>
      </c>
      <c r="V55" s="16">
        <f t="shared" si="5"/>
        <v>0</v>
      </c>
      <c r="W55" s="16">
        <f t="shared" si="5"/>
        <v>0</v>
      </c>
      <c r="X55" s="16">
        <f t="shared" si="5"/>
        <v>0</v>
      </c>
      <c r="Y55" s="16">
        <f t="shared" si="5"/>
        <v>0</v>
      </c>
      <c r="Z55" s="16">
        <f t="shared" si="5"/>
        <v>0</v>
      </c>
      <c r="AA55" s="16">
        <f t="shared" si="5"/>
        <v>0</v>
      </c>
      <c r="AB55" s="16">
        <f t="shared" si="5"/>
        <v>0</v>
      </c>
      <c r="AC55" s="16">
        <f t="shared" si="5"/>
        <v>0</v>
      </c>
      <c r="AD55" s="16">
        <f t="shared" si="5"/>
        <v>0</v>
      </c>
      <c r="AE55" s="16">
        <f t="shared" si="5"/>
        <v>0</v>
      </c>
      <c r="AF55" s="16">
        <f t="shared" si="5"/>
        <v>0</v>
      </c>
      <c r="AG55" s="16">
        <f t="shared" si="5"/>
        <v>0</v>
      </c>
      <c r="AH55" s="17">
        <f>SUM(AH52:AH54)</f>
        <v>0</v>
      </c>
      <c r="AI55" s="17">
        <f>SUM(AI52:AI54)</f>
        <v>40572</v>
      </c>
      <c r="AJ55" s="17">
        <f>SUM(AJ52:AJ54)</f>
        <v>0</v>
      </c>
      <c r="AL55" s="15">
        <f>SUM(C55:AG55)</f>
        <v>0</v>
      </c>
      <c r="AM55" s="15">
        <f>SUM(C55:AG55)</f>
        <v>0</v>
      </c>
    </row>
    <row r="56" spans="2:39" x14ac:dyDescent="0.25">
      <c r="X56" s="11"/>
      <c r="Y56" s="11"/>
      <c r="Z56" s="11"/>
    </row>
    <row r="57" spans="2:39" x14ac:dyDescent="0.25">
      <c r="B57" s="9" t="s">
        <v>26</v>
      </c>
    </row>
    <row r="58" spans="2:39" x14ac:dyDescent="0.25">
      <c r="B58" s="374" t="s">
        <v>4</v>
      </c>
      <c r="C58" s="375" t="s">
        <v>5</v>
      </c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  <c r="AF58" s="375"/>
      <c r="AG58" s="375"/>
      <c r="AH58" s="374" t="s">
        <v>6</v>
      </c>
      <c r="AI58" s="374" t="s">
        <v>7</v>
      </c>
      <c r="AJ58" s="374" t="s">
        <v>8</v>
      </c>
    </row>
    <row r="59" spans="2:39" x14ac:dyDescent="0.25">
      <c r="B59" s="374"/>
      <c r="C59" s="14">
        <v>1</v>
      </c>
      <c r="D59" s="14">
        <v>2</v>
      </c>
      <c r="E59" s="14">
        <v>3</v>
      </c>
      <c r="F59" s="14">
        <v>4</v>
      </c>
      <c r="G59" s="14">
        <v>5</v>
      </c>
      <c r="H59" s="14">
        <v>6</v>
      </c>
      <c r="I59" s="14">
        <v>7</v>
      </c>
      <c r="J59" s="14">
        <v>8</v>
      </c>
      <c r="K59" s="14">
        <v>9</v>
      </c>
      <c r="L59" s="14">
        <v>10</v>
      </c>
      <c r="M59" s="14">
        <v>11</v>
      </c>
      <c r="N59" s="14">
        <v>12</v>
      </c>
      <c r="O59" s="14">
        <v>13</v>
      </c>
      <c r="P59" s="14">
        <v>14</v>
      </c>
      <c r="Q59" s="14">
        <v>15</v>
      </c>
      <c r="R59" s="14">
        <v>16</v>
      </c>
      <c r="S59" s="14">
        <v>17</v>
      </c>
      <c r="T59" s="14">
        <v>18</v>
      </c>
      <c r="U59" s="14">
        <v>19</v>
      </c>
      <c r="V59" s="14">
        <v>20</v>
      </c>
      <c r="W59" s="14">
        <v>21</v>
      </c>
      <c r="X59" s="14">
        <v>22</v>
      </c>
      <c r="Y59" s="14">
        <v>23</v>
      </c>
      <c r="Z59" s="14">
        <v>24</v>
      </c>
      <c r="AA59" s="14">
        <v>25</v>
      </c>
      <c r="AB59" s="14">
        <v>26</v>
      </c>
      <c r="AC59" s="14">
        <v>27</v>
      </c>
      <c r="AD59" s="14">
        <v>28</v>
      </c>
      <c r="AE59" s="14">
        <v>29</v>
      </c>
      <c r="AF59" s="14">
        <v>30</v>
      </c>
      <c r="AG59" s="14">
        <v>31</v>
      </c>
      <c r="AH59" s="374"/>
      <c r="AI59" s="374"/>
      <c r="AJ59" s="374"/>
    </row>
    <row r="60" spans="2:39" x14ac:dyDescent="0.25">
      <c r="B60" s="16" t="s">
        <v>14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7">
        <f>SUM(C60:AG60)</f>
        <v>0</v>
      </c>
      <c r="AI60" s="17">
        <v>12049</v>
      </c>
      <c r="AJ60" s="17">
        <f>AH60*AI60</f>
        <v>0</v>
      </c>
    </row>
    <row r="61" spans="2:39" x14ac:dyDescent="0.25">
      <c r="B61" s="16" t="s">
        <v>16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7">
        <f>SUM(C61:AG61)</f>
        <v>0</v>
      </c>
      <c r="AI61" s="17">
        <v>12049</v>
      </c>
      <c r="AJ61" s="17">
        <f>AH61*AI61</f>
        <v>0</v>
      </c>
    </row>
    <row r="62" spans="2:39" x14ac:dyDescent="0.25">
      <c r="B62" s="16" t="s">
        <v>18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7">
        <f>SUM(C62:AG62)</f>
        <v>0</v>
      </c>
      <c r="AI62" s="17">
        <v>12049</v>
      </c>
      <c r="AJ62" s="17">
        <f>AH62*AI62</f>
        <v>0</v>
      </c>
    </row>
    <row r="63" spans="2:39" x14ac:dyDescent="0.25">
      <c r="B63" s="16" t="s">
        <v>6</v>
      </c>
      <c r="C63" s="16">
        <f t="shared" ref="C63:AJ63" si="6">SUM(C60:C62)</f>
        <v>0</v>
      </c>
      <c r="D63" s="16">
        <f t="shared" si="6"/>
        <v>0</v>
      </c>
      <c r="E63" s="16">
        <f t="shared" si="6"/>
        <v>0</v>
      </c>
      <c r="F63" s="16">
        <f t="shared" si="6"/>
        <v>0</v>
      </c>
      <c r="G63" s="16">
        <f t="shared" si="6"/>
        <v>0</v>
      </c>
      <c r="H63" s="16">
        <f t="shared" si="6"/>
        <v>0</v>
      </c>
      <c r="I63" s="16">
        <f t="shared" si="6"/>
        <v>0</v>
      </c>
      <c r="J63" s="16">
        <f t="shared" si="6"/>
        <v>0</v>
      </c>
      <c r="K63" s="16">
        <f t="shared" si="6"/>
        <v>0</v>
      </c>
      <c r="L63" s="16">
        <f t="shared" si="6"/>
        <v>0</v>
      </c>
      <c r="M63" s="16">
        <f t="shared" si="6"/>
        <v>0</v>
      </c>
      <c r="N63" s="16">
        <f t="shared" si="6"/>
        <v>0</v>
      </c>
      <c r="O63" s="16">
        <f t="shared" si="6"/>
        <v>0</v>
      </c>
      <c r="P63" s="16">
        <f t="shared" si="6"/>
        <v>0</v>
      </c>
      <c r="Q63" s="16">
        <f t="shared" si="6"/>
        <v>0</v>
      </c>
      <c r="R63" s="16">
        <f>SUM(R60:R62)</f>
        <v>0</v>
      </c>
      <c r="S63" s="16">
        <f t="shared" si="6"/>
        <v>0</v>
      </c>
      <c r="T63" s="16">
        <f t="shared" si="6"/>
        <v>0</v>
      </c>
      <c r="U63" s="16">
        <f t="shared" si="6"/>
        <v>0</v>
      </c>
      <c r="V63" s="16">
        <f t="shared" si="6"/>
        <v>0</v>
      </c>
      <c r="W63" s="16">
        <f t="shared" si="6"/>
        <v>0</v>
      </c>
      <c r="X63" s="16">
        <f t="shared" si="6"/>
        <v>0</v>
      </c>
      <c r="Y63" s="16">
        <f t="shared" si="6"/>
        <v>0</v>
      </c>
      <c r="Z63" s="16">
        <f t="shared" si="6"/>
        <v>0</v>
      </c>
      <c r="AA63" s="16">
        <f t="shared" si="6"/>
        <v>0</v>
      </c>
      <c r="AB63" s="16">
        <f t="shared" si="6"/>
        <v>0</v>
      </c>
      <c r="AC63" s="16">
        <f t="shared" si="6"/>
        <v>0</v>
      </c>
      <c r="AD63" s="16">
        <f t="shared" si="6"/>
        <v>0</v>
      </c>
      <c r="AE63" s="16">
        <f t="shared" si="6"/>
        <v>0</v>
      </c>
      <c r="AF63" s="16">
        <f t="shared" si="6"/>
        <v>0</v>
      </c>
      <c r="AG63" s="16">
        <f t="shared" si="6"/>
        <v>0</v>
      </c>
      <c r="AH63" s="17">
        <f t="shared" si="6"/>
        <v>0</v>
      </c>
      <c r="AI63" s="17">
        <f t="shared" si="6"/>
        <v>36147</v>
      </c>
      <c r="AJ63" s="17">
        <f t="shared" si="6"/>
        <v>0</v>
      </c>
      <c r="AL63" s="9">
        <f>SUM(C63:AG63)</f>
        <v>0</v>
      </c>
      <c r="AM63" s="15">
        <f>SUM(C63:AG63)</f>
        <v>0</v>
      </c>
    </row>
    <row r="65" spans="2:39" hidden="1" x14ac:dyDescent="0.25">
      <c r="B65" s="9" t="s">
        <v>27</v>
      </c>
    </row>
    <row r="66" spans="2:39" hidden="1" x14ac:dyDescent="0.25">
      <c r="B66" s="374" t="s">
        <v>4</v>
      </c>
      <c r="C66" s="375" t="s">
        <v>5</v>
      </c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  <c r="AB66" s="375"/>
      <c r="AC66" s="375"/>
      <c r="AD66" s="375"/>
      <c r="AE66" s="375"/>
      <c r="AF66" s="375"/>
      <c r="AG66" s="375"/>
      <c r="AH66" s="374" t="s">
        <v>6</v>
      </c>
      <c r="AI66" s="374" t="s">
        <v>7</v>
      </c>
      <c r="AJ66" s="374" t="s">
        <v>8</v>
      </c>
    </row>
    <row r="67" spans="2:39" hidden="1" x14ac:dyDescent="0.25">
      <c r="B67" s="374"/>
      <c r="C67" s="14">
        <v>1</v>
      </c>
      <c r="D67" s="14">
        <v>2</v>
      </c>
      <c r="E67" s="14">
        <v>3</v>
      </c>
      <c r="F67" s="14">
        <v>4</v>
      </c>
      <c r="G67" s="14">
        <v>5</v>
      </c>
      <c r="H67" s="14">
        <v>6</v>
      </c>
      <c r="I67" s="14">
        <v>7</v>
      </c>
      <c r="J67" s="14">
        <v>8</v>
      </c>
      <c r="K67" s="14">
        <v>9</v>
      </c>
      <c r="L67" s="14">
        <v>10</v>
      </c>
      <c r="M67" s="14">
        <v>11</v>
      </c>
      <c r="N67" s="14">
        <v>12</v>
      </c>
      <c r="O67" s="14">
        <v>13</v>
      </c>
      <c r="P67" s="14">
        <v>14</v>
      </c>
      <c r="Q67" s="14">
        <v>15</v>
      </c>
      <c r="R67" s="14">
        <v>16</v>
      </c>
      <c r="S67" s="14">
        <v>17</v>
      </c>
      <c r="T67" s="14">
        <v>18</v>
      </c>
      <c r="U67" s="14">
        <v>19</v>
      </c>
      <c r="V67" s="14">
        <v>20</v>
      </c>
      <c r="W67" s="14">
        <v>21</v>
      </c>
      <c r="X67" s="14">
        <v>22</v>
      </c>
      <c r="Y67" s="14">
        <v>23</v>
      </c>
      <c r="Z67" s="14">
        <v>24</v>
      </c>
      <c r="AA67" s="14">
        <v>25</v>
      </c>
      <c r="AB67" s="14">
        <v>26</v>
      </c>
      <c r="AC67" s="14">
        <v>27</v>
      </c>
      <c r="AD67" s="14">
        <v>28</v>
      </c>
      <c r="AE67" s="14">
        <v>29</v>
      </c>
      <c r="AF67" s="14">
        <v>30</v>
      </c>
      <c r="AG67" s="14">
        <v>31</v>
      </c>
      <c r="AH67" s="374"/>
      <c r="AI67" s="374"/>
      <c r="AJ67" s="374"/>
    </row>
    <row r="68" spans="2:39" hidden="1" x14ac:dyDescent="0.25">
      <c r="B68" s="16" t="s">
        <v>14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7">
        <f>SUM(C68:AG68)</f>
        <v>0</v>
      </c>
      <c r="AI68" s="17">
        <v>19482</v>
      </c>
      <c r="AJ68" s="17">
        <f>AH68*AI68</f>
        <v>0</v>
      </c>
    </row>
    <row r="69" spans="2:39" hidden="1" x14ac:dyDescent="0.25">
      <c r="B69" s="16" t="s">
        <v>16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7">
        <f>SUM(C69:AG69)</f>
        <v>0</v>
      </c>
      <c r="AI69" s="17">
        <v>19482</v>
      </c>
      <c r="AJ69" s="17">
        <f>AH69*AI69</f>
        <v>0</v>
      </c>
    </row>
    <row r="70" spans="2:39" hidden="1" x14ac:dyDescent="0.25">
      <c r="B70" s="16" t="s">
        <v>18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7">
        <f>SUM(C70:AG70)</f>
        <v>0</v>
      </c>
      <c r="AI70" s="17">
        <v>19482</v>
      </c>
      <c r="AJ70" s="17">
        <f>AH70*AI70</f>
        <v>0</v>
      </c>
    </row>
    <row r="71" spans="2:39" hidden="1" x14ac:dyDescent="0.25">
      <c r="B71" s="16" t="s">
        <v>6</v>
      </c>
      <c r="C71" s="16">
        <f t="shared" ref="C71:AJ71" si="7">SUM(C68:C70)</f>
        <v>0</v>
      </c>
      <c r="D71" s="16">
        <f t="shared" si="7"/>
        <v>0</v>
      </c>
      <c r="E71" s="16">
        <f t="shared" si="7"/>
        <v>0</v>
      </c>
      <c r="F71" s="16">
        <f t="shared" si="7"/>
        <v>0</v>
      </c>
      <c r="G71" s="16">
        <f t="shared" si="7"/>
        <v>0</v>
      </c>
      <c r="H71" s="16">
        <f t="shared" si="7"/>
        <v>0</v>
      </c>
      <c r="I71" s="16">
        <f t="shared" si="7"/>
        <v>0</v>
      </c>
      <c r="J71" s="16">
        <f t="shared" si="7"/>
        <v>0</v>
      </c>
      <c r="K71" s="16">
        <f t="shared" si="7"/>
        <v>0</v>
      </c>
      <c r="L71" s="16">
        <f t="shared" si="7"/>
        <v>0</v>
      </c>
      <c r="M71" s="16">
        <f>SUM(M68:M70)</f>
        <v>0</v>
      </c>
      <c r="N71" s="16">
        <f t="shared" si="7"/>
        <v>0</v>
      </c>
      <c r="O71" s="16">
        <f t="shared" si="7"/>
        <v>0</v>
      </c>
      <c r="P71" s="16">
        <f t="shared" si="7"/>
        <v>0</v>
      </c>
      <c r="Q71" s="16">
        <f t="shared" si="7"/>
        <v>0</v>
      </c>
      <c r="R71" s="16">
        <f t="shared" si="7"/>
        <v>0</v>
      </c>
      <c r="S71" s="16">
        <f t="shared" si="7"/>
        <v>0</v>
      </c>
      <c r="T71" s="16">
        <f t="shared" si="7"/>
        <v>0</v>
      </c>
      <c r="U71" s="16">
        <f t="shared" si="7"/>
        <v>0</v>
      </c>
      <c r="V71" s="16">
        <f t="shared" si="7"/>
        <v>0</v>
      </c>
      <c r="W71" s="16">
        <f t="shared" si="7"/>
        <v>0</v>
      </c>
      <c r="X71" s="16">
        <f t="shared" si="7"/>
        <v>0</v>
      </c>
      <c r="Y71" s="16">
        <f t="shared" si="7"/>
        <v>0</v>
      </c>
      <c r="Z71" s="16">
        <f t="shared" si="7"/>
        <v>0</v>
      </c>
      <c r="AA71" s="16">
        <f t="shared" si="7"/>
        <v>0</v>
      </c>
      <c r="AB71" s="16">
        <f t="shared" si="7"/>
        <v>0</v>
      </c>
      <c r="AC71" s="16">
        <f t="shared" si="7"/>
        <v>0</v>
      </c>
      <c r="AD71" s="16">
        <f t="shared" si="7"/>
        <v>0</v>
      </c>
      <c r="AE71" s="16">
        <f t="shared" si="7"/>
        <v>0</v>
      </c>
      <c r="AF71" s="16">
        <f t="shared" si="7"/>
        <v>0</v>
      </c>
      <c r="AG71" s="16">
        <f t="shared" si="7"/>
        <v>0</v>
      </c>
      <c r="AH71" s="17">
        <f t="shared" si="7"/>
        <v>0</v>
      </c>
      <c r="AI71" s="17">
        <f t="shared" si="7"/>
        <v>58446</v>
      </c>
      <c r="AJ71" s="17">
        <f t="shared" si="7"/>
        <v>0</v>
      </c>
      <c r="AL71" s="9">
        <f>SUM(C71:AG71)</f>
        <v>0</v>
      </c>
      <c r="AM71" s="15">
        <f>SUM(C71:AG71)</f>
        <v>0</v>
      </c>
    </row>
    <row r="72" spans="2:39" hidden="1" x14ac:dyDescent="0.2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2"/>
      <c r="AI72" s="12"/>
      <c r="AJ72" s="12"/>
    </row>
    <row r="73" spans="2:39" hidden="1" x14ac:dyDescent="0.25">
      <c r="B73" s="9" t="s">
        <v>28</v>
      </c>
    </row>
    <row r="74" spans="2:39" hidden="1" x14ac:dyDescent="0.25">
      <c r="B74" s="374" t="s">
        <v>4</v>
      </c>
      <c r="C74" s="375" t="s">
        <v>5</v>
      </c>
      <c r="D74" s="375"/>
      <c r="E74" s="375"/>
      <c r="F74" s="375"/>
      <c r="G74" s="375"/>
      <c r="H74" s="375"/>
      <c r="I74" s="375"/>
      <c r="J74" s="375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  <c r="AA74" s="375"/>
      <c r="AB74" s="375"/>
      <c r="AC74" s="375"/>
      <c r="AD74" s="375"/>
      <c r="AE74" s="375"/>
      <c r="AF74" s="375"/>
      <c r="AG74" s="375"/>
      <c r="AH74" s="374" t="s">
        <v>6</v>
      </c>
      <c r="AI74" s="374" t="s">
        <v>7</v>
      </c>
      <c r="AJ74" s="374" t="s">
        <v>8</v>
      </c>
    </row>
    <row r="75" spans="2:39" hidden="1" x14ac:dyDescent="0.25">
      <c r="B75" s="374"/>
      <c r="C75" s="14">
        <v>1</v>
      </c>
      <c r="D75" s="14">
        <v>2</v>
      </c>
      <c r="E75" s="14">
        <v>3</v>
      </c>
      <c r="F75" s="14">
        <v>4</v>
      </c>
      <c r="G75" s="14">
        <v>5</v>
      </c>
      <c r="H75" s="14">
        <v>6</v>
      </c>
      <c r="I75" s="14">
        <v>7</v>
      </c>
      <c r="J75" s="14">
        <v>8</v>
      </c>
      <c r="K75" s="14">
        <v>9</v>
      </c>
      <c r="L75" s="14">
        <v>10</v>
      </c>
      <c r="M75" s="14">
        <v>11</v>
      </c>
      <c r="N75" s="14">
        <v>12</v>
      </c>
      <c r="O75" s="14">
        <v>13</v>
      </c>
      <c r="P75" s="14">
        <v>14</v>
      </c>
      <c r="Q75" s="14">
        <v>15</v>
      </c>
      <c r="R75" s="14">
        <v>16</v>
      </c>
      <c r="S75" s="14">
        <v>17</v>
      </c>
      <c r="T75" s="14">
        <v>18</v>
      </c>
      <c r="U75" s="14">
        <v>19</v>
      </c>
      <c r="V75" s="14">
        <v>20</v>
      </c>
      <c r="W75" s="14">
        <v>21</v>
      </c>
      <c r="X75" s="14">
        <v>22</v>
      </c>
      <c r="Y75" s="14">
        <v>23</v>
      </c>
      <c r="Z75" s="14">
        <v>24</v>
      </c>
      <c r="AA75" s="14">
        <v>25</v>
      </c>
      <c r="AB75" s="14">
        <v>26</v>
      </c>
      <c r="AC75" s="14">
        <v>27</v>
      </c>
      <c r="AD75" s="14">
        <v>28</v>
      </c>
      <c r="AE75" s="14">
        <v>29</v>
      </c>
      <c r="AF75" s="14">
        <v>30</v>
      </c>
      <c r="AG75" s="14">
        <v>31</v>
      </c>
      <c r="AH75" s="374"/>
      <c r="AI75" s="374"/>
      <c r="AJ75" s="374"/>
    </row>
    <row r="76" spans="2:39" hidden="1" x14ac:dyDescent="0.25">
      <c r="B76" s="16" t="s">
        <v>14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7">
        <f>SUM(C76:AG76)</f>
        <v>0</v>
      </c>
      <c r="AI76" s="17">
        <v>13524</v>
      </c>
      <c r="AJ76" s="17">
        <f>AH76*AI76</f>
        <v>0</v>
      </c>
    </row>
    <row r="77" spans="2:39" hidden="1" x14ac:dyDescent="0.25">
      <c r="B77" s="16" t="s">
        <v>16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7">
        <f>SUM(C77:AG77)</f>
        <v>0</v>
      </c>
      <c r="AI77" s="17">
        <v>13524</v>
      </c>
      <c r="AJ77" s="17">
        <f>AH77*AI77</f>
        <v>0</v>
      </c>
    </row>
    <row r="78" spans="2:39" hidden="1" x14ac:dyDescent="0.25">
      <c r="B78" s="16" t="s">
        <v>18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7">
        <f>SUM(C78:AG78)</f>
        <v>0</v>
      </c>
      <c r="AI78" s="17">
        <v>13524</v>
      </c>
      <c r="AJ78" s="17">
        <f>AH78*AI78</f>
        <v>0</v>
      </c>
    </row>
    <row r="79" spans="2:39" hidden="1" x14ac:dyDescent="0.25">
      <c r="B79" s="16" t="s">
        <v>6</v>
      </c>
      <c r="C79" s="16">
        <f t="shared" ref="C79:AJ79" si="8">SUM(C76:C78)</f>
        <v>0</v>
      </c>
      <c r="D79" s="16">
        <f t="shared" si="8"/>
        <v>0</v>
      </c>
      <c r="E79" s="16">
        <f t="shared" si="8"/>
        <v>0</v>
      </c>
      <c r="F79" s="16">
        <f t="shared" si="8"/>
        <v>0</v>
      </c>
      <c r="G79" s="16">
        <f t="shared" si="8"/>
        <v>0</v>
      </c>
      <c r="H79" s="16">
        <f t="shared" si="8"/>
        <v>0</v>
      </c>
      <c r="I79" s="16">
        <f t="shared" si="8"/>
        <v>0</v>
      </c>
      <c r="J79" s="16">
        <f t="shared" si="8"/>
        <v>0</v>
      </c>
      <c r="K79" s="16">
        <f t="shared" si="8"/>
        <v>0</v>
      </c>
      <c r="L79" s="16">
        <f t="shared" si="8"/>
        <v>0</v>
      </c>
      <c r="M79" s="16">
        <f t="shared" si="8"/>
        <v>0</v>
      </c>
      <c r="N79" s="16">
        <f t="shared" si="8"/>
        <v>0</v>
      </c>
      <c r="O79" s="16">
        <f t="shared" si="8"/>
        <v>0</v>
      </c>
      <c r="P79" s="16">
        <f t="shared" si="8"/>
        <v>0</v>
      </c>
      <c r="Q79" s="16">
        <f t="shared" si="8"/>
        <v>0</v>
      </c>
      <c r="R79" s="16">
        <f t="shared" si="8"/>
        <v>0</v>
      </c>
      <c r="S79" s="16">
        <f t="shared" si="8"/>
        <v>0</v>
      </c>
      <c r="T79" s="16">
        <f t="shared" si="8"/>
        <v>0</v>
      </c>
      <c r="U79" s="16">
        <f t="shared" si="8"/>
        <v>0</v>
      </c>
      <c r="V79" s="16">
        <f t="shared" si="8"/>
        <v>0</v>
      </c>
      <c r="W79" s="16">
        <f t="shared" si="8"/>
        <v>0</v>
      </c>
      <c r="X79" s="16">
        <f t="shared" si="8"/>
        <v>0</v>
      </c>
      <c r="Y79" s="16">
        <f>AB77</f>
        <v>0</v>
      </c>
      <c r="Z79" s="16">
        <f t="shared" si="8"/>
        <v>0</v>
      </c>
      <c r="AA79" s="16">
        <f t="shared" si="8"/>
        <v>0</v>
      </c>
      <c r="AB79" s="16">
        <f t="shared" si="8"/>
        <v>0</v>
      </c>
      <c r="AC79" s="16">
        <f t="shared" si="8"/>
        <v>0</v>
      </c>
      <c r="AD79" s="16">
        <f t="shared" si="8"/>
        <v>0</v>
      </c>
      <c r="AE79" s="16">
        <f t="shared" si="8"/>
        <v>0</v>
      </c>
      <c r="AF79" s="16">
        <f t="shared" si="8"/>
        <v>0</v>
      </c>
      <c r="AG79" s="16">
        <f t="shared" si="8"/>
        <v>0</v>
      </c>
      <c r="AH79" s="17">
        <f t="shared" si="8"/>
        <v>0</v>
      </c>
      <c r="AI79" s="17">
        <f t="shared" si="8"/>
        <v>40572</v>
      </c>
      <c r="AJ79" s="17">
        <f t="shared" si="8"/>
        <v>0</v>
      </c>
      <c r="AL79" s="9">
        <f>SUM(C79:AG79)</f>
        <v>0</v>
      </c>
      <c r="AM79" s="15">
        <f>SUM(C79:AG79)</f>
        <v>0</v>
      </c>
    </row>
    <row r="80" spans="2:39" hidden="1" x14ac:dyDescent="0.25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2"/>
      <c r="AI80" s="12"/>
      <c r="AJ80" s="12"/>
    </row>
    <row r="81" spans="2:39" hidden="1" x14ac:dyDescent="0.25">
      <c r="B81" s="9" t="s">
        <v>29</v>
      </c>
    </row>
    <row r="82" spans="2:39" hidden="1" x14ac:dyDescent="0.25">
      <c r="B82" s="374" t="s">
        <v>4</v>
      </c>
      <c r="C82" s="375" t="s">
        <v>5</v>
      </c>
      <c r="D82" s="375"/>
      <c r="E82" s="375"/>
      <c r="F82" s="375"/>
      <c r="G82" s="375"/>
      <c r="H82" s="375"/>
      <c r="I82" s="375"/>
      <c r="J82" s="375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  <c r="AA82" s="375"/>
      <c r="AB82" s="375"/>
      <c r="AC82" s="375"/>
      <c r="AD82" s="375"/>
      <c r="AE82" s="375"/>
      <c r="AF82" s="375"/>
      <c r="AG82" s="375"/>
      <c r="AH82" s="374" t="s">
        <v>6</v>
      </c>
      <c r="AI82" s="374" t="s">
        <v>7</v>
      </c>
      <c r="AJ82" s="374" t="s">
        <v>8</v>
      </c>
    </row>
    <row r="83" spans="2:39" hidden="1" x14ac:dyDescent="0.25">
      <c r="B83" s="374"/>
      <c r="C83" s="14">
        <v>1</v>
      </c>
      <c r="D83" s="14">
        <v>2</v>
      </c>
      <c r="E83" s="14">
        <v>3</v>
      </c>
      <c r="F83" s="14">
        <v>4</v>
      </c>
      <c r="G83" s="14">
        <v>5</v>
      </c>
      <c r="H83" s="14">
        <v>6</v>
      </c>
      <c r="I83" s="14">
        <v>7</v>
      </c>
      <c r="J83" s="14">
        <v>8</v>
      </c>
      <c r="K83" s="14">
        <v>9</v>
      </c>
      <c r="L83" s="14">
        <v>10</v>
      </c>
      <c r="M83" s="14">
        <v>11</v>
      </c>
      <c r="N83" s="14">
        <v>12</v>
      </c>
      <c r="O83" s="14">
        <v>13</v>
      </c>
      <c r="P83" s="14">
        <v>14</v>
      </c>
      <c r="Q83" s="14">
        <v>15</v>
      </c>
      <c r="R83" s="14">
        <v>16</v>
      </c>
      <c r="S83" s="14">
        <v>17</v>
      </c>
      <c r="T83" s="14">
        <v>18</v>
      </c>
      <c r="U83" s="14">
        <v>19</v>
      </c>
      <c r="V83" s="14">
        <v>20</v>
      </c>
      <c r="W83" s="14">
        <v>21</v>
      </c>
      <c r="X83" s="14">
        <v>22</v>
      </c>
      <c r="Y83" s="14">
        <v>23</v>
      </c>
      <c r="Z83" s="14">
        <v>24</v>
      </c>
      <c r="AA83" s="14">
        <v>25</v>
      </c>
      <c r="AB83" s="14">
        <v>26</v>
      </c>
      <c r="AC83" s="14">
        <v>27</v>
      </c>
      <c r="AD83" s="14">
        <v>28</v>
      </c>
      <c r="AE83" s="14">
        <v>29</v>
      </c>
      <c r="AF83" s="14">
        <v>30</v>
      </c>
      <c r="AG83" s="14">
        <v>31</v>
      </c>
      <c r="AH83" s="374"/>
      <c r="AI83" s="374"/>
      <c r="AJ83" s="374"/>
    </row>
    <row r="84" spans="2:39" hidden="1" x14ac:dyDescent="0.25">
      <c r="B84" s="16" t="s">
        <v>14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7">
        <f>SUM(C84:AG84)</f>
        <v>0</v>
      </c>
      <c r="AI84" s="17">
        <v>12049</v>
      </c>
      <c r="AJ84" s="17">
        <f>AH84*AI84</f>
        <v>0</v>
      </c>
    </row>
    <row r="85" spans="2:39" hidden="1" x14ac:dyDescent="0.25">
      <c r="B85" s="16" t="s">
        <v>16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7">
        <f>SUM(C85:AG85)</f>
        <v>0</v>
      </c>
      <c r="AI85" s="17">
        <v>12049</v>
      </c>
      <c r="AJ85" s="17">
        <f>AH85*AI85</f>
        <v>0</v>
      </c>
    </row>
    <row r="86" spans="2:39" hidden="1" x14ac:dyDescent="0.25">
      <c r="B86" s="16" t="s">
        <v>18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7">
        <f>SUM(C86:AG86)</f>
        <v>0</v>
      </c>
      <c r="AI86" s="17">
        <v>12049</v>
      </c>
      <c r="AJ86" s="17">
        <f>AH86*AI86</f>
        <v>0</v>
      </c>
    </row>
    <row r="87" spans="2:39" hidden="1" x14ac:dyDescent="0.25">
      <c r="B87" s="16" t="s">
        <v>6</v>
      </c>
      <c r="C87" s="16">
        <f t="shared" ref="C87:AJ87" si="9">SUM(C84:C86)</f>
        <v>0</v>
      </c>
      <c r="D87" s="16">
        <f t="shared" si="9"/>
        <v>0</v>
      </c>
      <c r="E87" s="16">
        <f t="shared" si="9"/>
        <v>0</v>
      </c>
      <c r="F87" s="16">
        <f t="shared" si="9"/>
        <v>0</v>
      </c>
      <c r="G87" s="16">
        <f t="shared" si="9"/>
        <v>0</v>
      </c>
      <c r="H87" s="16">
        <f t="shared" si="9"/>
        <v>0</v>
      </c>
      <c r="I87" s="16">
        <f t="shared" si="9"/>
        <v>0</v>
      </c>
      <c r="J87" s="16">
        <f t="shared" si="9"/>
        <v>0</v>
      </c>
      <c r="K87" s="16">
        <f t="shared" si="9"/>
        <v>0</v>
      </c>
      <c r="L87" s="16">
        <f t="shared" si="9"/>
        <v>0</v>
      </c>
      <c r="M87" s="16">
        <f t="shared" si="9"/>
        <v>0</v>
      </c>
      <c r="N87" s="16">
        <f t="shared" si="9"/>
        <v>0</v>
      </c>
      <c r="O87" s="16">
        <f t="shared" si="9"/>
        <v>0</v>
      </c>
      <c r="P87" s="16">
        <f t="shared" si="9"/>
        <v>0</v>
      </c>
      <c r="Q87" s="16">
        <f t="shared" si="9"/>
        <v>0</v>
      </c>
      <c r="R87" s="16">
        <f t="shared" si="9"/>
        <v>0</v>
      </c>
      <c r="S87" s="16">
        <f t="shared" si="9"/>
        <v>0</v>
      </c>
      <c r="T87" s="16">
        <f t="shared" si="9"/>
        <v>0</v>
      </c>
      <c r="U87" s="16">
        <f t="shared" si="9"/>
        <v>0</v>
      </c>
      <c r="V87" s="16">
        <f t="shared" si="9"/>
        <v>0</v>
      </c>
      <c r="W87" s="16">
        <f t="shared" si="9"/>
        <v>0</v>
      </c>
      <c r="X87" s="16">
        <f t="shared" si="9"/>
        <v>0</v>
      </c>
      <c r="Y87" s="16">
        <f t="shared" si="9"/>
        <v>0</v>
      </c>
      <c r="Z87" s="16">
        <f t="shared" si="9"/>
        <v>0</v>
      </c>
      <c r="AA87" s="16">
        <f t="shared" si="9"/>
        <v>0</v>
      </c>
      <c r="AB87" s="16">
        <f t="shared" si="9"/>
        <v>0</v>
      </c>
      <c r="AC87" s="16">
        <f t="shared" si="9"/>
        <v>0</v>
      </c>
      <c r="AD87" s="16">
        <f t="shared" si="9"/>
        <v>0</v>
      </c>
      <c r="AE87" s="16">
        <f t="shared" si="9"/>
        <v>0</v>
      </c>
      <c r="AF87" s="16">
        <f t="shared" si="9"/>
        <v>0</v>
      </c>
      <c r="AG87" s="16">
        <f t="shared" si="9"/>
        <v>0</v>
      </c>
      <c r="AH87" s="17">
        <f t="shared" si="9"/>
        <v>0</v>
      </c>
      <c r="AI87" s="17">
        <f t="shared" si="9"/>
        <v>36147</v>
      </c>
      <c r="AJ87" s="17">
        <f t="shared" si="9"/>
        <v>0</v>
      </c>
      <c r="AL87" s="9">
        <f>SUM(C87:AG87)</f>
        <v>0</v>
      </c>
      <c r="AM87" s="15">
        <f>SUM(C87:AG87)</f>
        <v>0</v>
      </c>
    </row>
    <row r="88" spans="2:39" hidden="1" x14ac:dyDescent="0.2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2"/>
      <c r="AI88" s="12"/>
      <c r="AJ88" s="12"/>
    </row>
    <row r="89" spans="2:39" hidden="1" x14ac:dyDescent="0.25">
      <c r="B89" s="9" t="s">
        <v>30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2"/>
      <c r="AI89" s="12"/>
      <c r="AJ89" s="12"/>
    </row>
    <row r="90" spans="2:39" hidden="1" x14ac:dyDescent="0.25"/>
    <row r="91" spans="2:39" hidden="1" x14ac:dyDescent="0.25">
      <c r="B91" s="374" t="s">
        <v>4</v>
      </c>
      <c r="C91" s="375" t="s">
        <v>5</v>
      </c>
      <c r="D91" s="375"/>
      <c r="E91" s="375"/>
      <c r="F91" s="375"/>
      <c r="G91" s="375"/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  <c r="AA91" s="375"/>
      <c r="AB91" s="375"/>
      <c r="AC91" s="375"/>
      <c r="AD91" s="375"/>
      <c r="AE91" s="375"/>
      <c r="AF91" s="375"/>
      <c r="AG91" s="375"/>
      <c r="AH91" s="374" t="s">
        <v>6</v>
      </c>
      <c r="AI91" s="374" t="s">
        <v>7</v>
      </c>
      <c r="AJ91" s="374" t="s">
        <v>8</v>
      </c>
    </row>
    <row r="92" spans="2:39" hidden="1" x14ac:dyDescent="0.25">
      <c r="B92" s="374"/>
      <c r="C92" s="14">
        <v>1</v>
      </c>
      <c r="D92" s="14">
        <v>2</v>
      </c>
      <c r="E92" s="14">
        <v>3</v>
      </c>
      <c r="F92" s="14">
        <v>4</v>
      </c>
      <c r="G92" s="14">
        <v>5</v>
      </c>
      <c r="H92" s="14">
        <v>6</v>
      </c>
      <c r="I92" s="14">
        <v>7</v>
      </c>
      <c r="J92" s="14">
        <v>8</v>
      </c>
      <c r="K92" s="14">
        <v>9</v>
      </c>
      <c r="L92" s="14">
        <v>10</v>
      </c>
      <c r="M92" s="14">
        <v>11</v>
      </c>
      <c r="N92" s="14">
        <v>12</v>
      </c>
      <c r="O92" s="14">
        <v>13</v>
      </c>
      <c r="P92" s="14">
        <v>14</v>
      </c>
      <c r="Q92" s="14">
        <v>15</v>
      </c>
      <c r="R92" s="14">
        <v>16</v>
      </c>
      <c r="S92" s="14">
        <v>17</v>
      </c>
      <c r="T92" s="14">
        <v>18</v>
      </c>
      <c r="U92" s="14">
        <v>19</v>
      </c>
      <c r="V92" s="14">
        <v>20</v>
      </c>
      <c r="W92" s="14">
        <v>21</v>
      </c>
      <c r="X92" s="14">
        <v>22</v>
      </c>
      <c r="Y92" s="14">
        <v>23</v>
      </c>
      <c r="Z92" s="14">
        <v>24</v>
      </c>
      <c r="AA92" s="14">
        <v>25</v>
      </c>
      <c r="AB92" s="14">
        <v>26</v>
      </c>
      <c r="AC92" s="14">
        <v>27</v>
      </c>
      <c r="AD92" s="14">
        <v>28</v>
      </c>
      <c r="AE92" s="14">
        <v>29</v>
      </c>
      <c r="AF92" s="14">
        <v>30</v>
      </c>
      <c r="AG92" s="14">
        <v>31</v>
      </c>
      <c r="AH92" s="374"/>
      <c r="AI92" s="374"/>
      <c r="AJ92" s="374"/>
    </row>
    <row r="93" spans="2:39" hidden="1" x14ac:dyDescent="0.25">
      <c r="B93" s="16" t="s">
        <v>14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7">
        <f>SUM(C93:AG93)</f>
        <v>0</v>
      </c>
      <c r="AI93" s="17">
        <v>19482</v>
      </c>
      <c r="AJ93" s="17">
        <f>AH93*AI93</f>
        <v>0</v>
      </c>
    </row>
    <row r="94" spans="2:39" hidden="1" x14ac:dyDescent="0.25">
      <c r="B94" s="16" t="s">
        <v>16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7">
        <f>SUM(C94:AG94)</f>
        <v>0</v>
      </c>
      <c r="AI94" s="17">
        <v>19482</v>
      </c>
      <c r="AJ94" s="17">
        <f>AH94*AI94</f>
        <v>0</v>
      </c>
    </row>
    <row r="95" spans="2:39" hidden="1" x14ac:dyDescent="0.25">
      <c r="B95" s="16" t="s">
        <v>18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7">
        <f>SUM(C95:AG95)</f>
        <v>0</v>
      </c>
      <c r="AI95" s="17">
        <v>19482</v>
      </c>
      <c r="AJ95" s="17">
        <f>AH95*AI95</f>
        <v>0</v>
      </c>
    </row>
    <row r="96" spans="2:39" hidden="1" x14ac:dyDescent="0.25">
      <c r="B96" s="16" t="s">
        <v>6</v>
      </c>
      <c r="C96" s="16">
        <f t="shared" ref="C96:AJ96" si="10">SUM(C93:C95)</f>
        <v>0</v>
      </c>
      <c r="D96" s="16">
        <f t="shared" si="10"/>
        <v>0</v>
      </c>
      <c r="E96" s="16">
        <f t="shared" si="10"/>
        <v>0</v>
      </c>
      <c r="F96" s="16">
        <f t="shared" si="10"/>
        <v>0</v>
      </c>
      <c r="G96" s="16">
        <f t="shared" si="10"/>
        <v>0</v>
      </c>
      <c r="H96" s="16">
        <f t="shared" si="10"/>
        <v>0</v>
      </c>
      <c r="I96" s="16">
        <f t="shared" si="10"/>
        <v>0</v>
      </c>
      <c r="J96" s="16">
        <f t="shared" si="10"/>
        <v>0</v>
      </c>
      <c r="K96" s="16">
        <f t="shared" si="10"/>
        <v>0</v>
      </c>
      <c r="L96" s="16">
        <f t="shared" si="10"/>
        <v>0</v>
      </c>
      <c r="M96" s="16">
        <f t="shared" si="10"/>
        <v>0</v>
      </c>
      <c r="N96" s="16">
        <f t="shared" si="10"/>
        <v>0</v>
      </c>
      <c r="O96" s="16">
        <f t="shared" si="10"/>
        <v>0</v>
      </c>
      <c r="P96" s="16">
        <f t="shared" si="10"/>
        <v>0</v>
      </c>
      <c r="Q96" s="16">
        <f t="shared" si="10"/>
        <v>0</v>
      </c>
      <c r="R96" s="16">
        <f t="shared" si="10"/>
        <v>0</v>
      </c>
      <c r="S96" s="16">
        <f t="shared" si="10"/>
        <v>0</v>
      </c>
      <c r="T96" s="16">
        <f t="shared" si="10"/>
        <v>0</v>
      </c>
      <c r="U96" s="16">
        <f t="shared" si="10"/>
        <v>0</v>
      </c>
      <c r="V96" s="16">
        <f t="shared" si="10"/>
        <v>0</v>
      </c>
      <c r="W96" s="16">
        <f t="shared" si="10"/>
        <v>0</v>
      </c>
      <c r="X96" s="16">
        <f t="shared" si="10"/>
        <v>0</v>
      </c>
      <c r="Y96" s="16">
        <f t="shared" si="10"/>
        <v>0</v>
      </c>
      <c r="Z96" s="16">
        <f t="shared" si="10"/>
        <v>0</v>
      </c>
      <c r="AA96" s="16">
        <f t="shared" si="10"/>
        <v>0</v>
      </c>
      <c r="AB96" s="16">
        <f t="shared" si="10"/>
        <v>0</v>
      </c>
      <c r="AC96" s="16">
        <f t="shared" si="10"/>
        <v>0</v>
      </c>
      <c r="AD96" s="16">
        <f t="shared" si="10"/>
        <v>0</v>
      </c>
      <c r="AE96" s="16">
        <f t="shared" si="10"/>
        <v>0</v>
      </c>
      <c r="AF96" s="16">
        <f t="shared" si="10"/>
        <v>0</v>
      </c>
      <c r="AG96" s="16">
        <f t="shared" si="10"/>
        <v>0</v>
      </c>
      <c r="AH96" s="17">
        <f t="shared" si="10"/>
        <v>0</v>
      </c>
      <c r="AI96" s="17">
        <f t="shared" si="10"/>
        <v>58446</v>
      </c>
      <c r="AJ96" s="17">
        <f t="shared" si="10"/>
        <v>0</v>
      </c>
      <c r="AL96" s="9">
        <f>SUM(C96:AG96)</f>
        <v>0</v>
      </c>
      <c r="AM96" s="15">
        <f>SUM(C96:AG96)</f>
        <v>0</v>
      </c>
    </row>
    <row r="97" spans="2:39" hidden="1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2"/>
      <c r="AI97" s="12"/>
      <c r="AJ97" s="12"/>
    </row>
    <row r="98" spans="2:39" hidden="1" x14ac:dyDescent="0.25">
      <c r="B98" s="9" t="s">
        <v>31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2"/>
      <c r="AI98" s="12"/>
      <c r="AJ98" s="12"/>
    </row>
    <row r="99" spans="2:39" hidden="1" x14ac:dyDescent="0.25"/>
    <row r="100" spans="2:39" hidden="1" x14ac:dyDescent="0.25">
      <c r="B100" s="374" t="s">
        <v>4</v>
      </c>
      <c r="C100" s="375" t="s">
        <v>5</v>
      </c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  <c r="AA100" s="375"/>
      <c r="AB100" s="375"/>
      <c r="AC100" s="375"/>
      <c r="AD100" s="375"/>
      <c r="AE100" s="375"/>
      <c r="AF100" s="375"/>
      <c r="AG100" s="375"/>
      <c r="AH100" s="374" t="s">
        <v>6</v>
      </c>
      <c r="AI100" s="374" t="s">
        <v>7</v>
      </c>
      <c r="AJ100" s="374" t="s">
        <v>8</v>
      </c>
    </row>
    <row r="101" spans="2:39" hidden="1" x14ac:dyDescent="0.25">
      <c r="B101" s="374"/>
      <c r="C101" s="14">
        <v>1</v>
      </c>
      <c r="D101" s="14">
        <v>2</v>
      </c>
      <c r="E101" s="14">
        <v>3</v>
      </c>
      <c r="F101" s="14">
        <v>4</v>
      </c>
      <c r="G101" s="14">
        <v>5</v>
      </c>
      <c r="H101" s="14">
        <v>6</v>
      </c>
      <c r="I101" s="14">
        <v>7</v>
      </c>
      <c r="J101" s="14">
        <v>8</v>
      </c>
      <c r="K101" s="14">
        <v>9</v>
      </c>
      <c r="L101" s="14">
        <v>10</v>
      </c>
      <c r="M101" s="14">
        <v>11</v>
      </c>
      <c r="N101" s="14">
        <v>12</v>
      </c>
      <c r="O101" s="14">
        <v>13</v>
      </c>
      <c r="P101" s="14">
        <v>14</v>
      </c>
      <c r="Q101" s="14">
        <v>15</v>
      </c>
      <c r="R101" s="14">
        <v>16</v>
      </c>
      <c r="S101" s="14">
        <v>17</v>
      </c>
      <c r="T101" s="14">
        <v>18</v>
      </c>
      <c r="U101" s="14">
        <v>19</v>
      </c>
      <c r="V101" s="14">
        <v>20</v>
      </c>
      <c r="W101" s="14">
        <v>21</v>
      </c>
      <c r="X101" s="14">
        <v>22</v>
      </c>
      <c r="Y101" s="14">
        <v>23</v>
      </c>
      <c r="Z101" s="14">
        <v>24</v>
      </c>
      <c r="AA101" s="14">
        <v>25</v>
      </c>
      <c r="AB101" s="14">
        <v>26</v>
      </c>
      <c r="AC101" s="14">
        <v>27</v>
      </c>
      <c r="AD101" s="14">
        <v>28</v>
      </c>
      <c r="AE101" s="14">
        <v>29</v>
      </c>
      <c r="AF101" s="14">
        <v>30</v>
      </c>
      <c r="AG101" s="14">
        <v>31</v>
      </c>
      <c r="AH101" s="374"/>
      <c r="AI101" s="374"/>
      <c r="AJ101" s="374"/>
    </row>
    <row r="102" spans="2:39" hidden="1" x14ac:dyDescent="0.25">
      <c r="B102" s="16" t="s">
        <v>14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7">
        <f>SUM(C102:AG102)</f>
        <v>0</v>
      </c>
      <c r="AI102" s="17">
        <v>13524</v>
      </c>
      <c r="AJ102" s="17">
        <f>AH102*AI102</f>
        <v>0</v>
      </c>
    </row>
    <row r="103" spans="2:39" hidden="1" x14ac:dyDescent="0.25">
      <c r="B103" s="16" t="s">
        <v>16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7">
        <f>SUM(C103:AG103)</f>
        <v>0</v>
      </c>
      <c r="AI103" s="17">
        <v>13524</v>
      </c>
      <c r="AJ103" s="17">
        <f>AH103*AI103</f>
        <v>0</v>
      </c>
    </row>
    <row r="104" spans="2:39" hidden="1" x14ac:dyDescent="0.25">
      <c r="B104" s="16" t="s">
        <v>18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7">
        <f>SUM(C104:AG104)</f>
        <v>0</v>
      </c>
      <c r="AI104" s="17">
        <v>13524</v>
      </c>
      <c r="AJ104" s="17">
        <f>AH104*AI104</f>
        <v>0</v>
      </c>
    </row>
    <row r="105" spans="2:39" hidden="1" x14ac:dyDescent="0.25">
      <c r="B105" s="16" t="s">
        <v>6</v>
      </c>
      <c r="C105" s="16">
        <f t="shared" ref="C105:AJ105" si="11">SUM(C102:C104)</f>
        <v>0</v>
      </c>
      <c r="D105" s="16">
        <f t="shared" si="11"/>
        <v>0</v>
      </c>
      <c r="E105" s="16">
        <f t="shared" si="11"/>
        <v>0</v>
      </c>
      <c r="F105" s="16">
        <f t="shared" si="11"/>
        <v>0</v>
      </c>
      <c r="G105" s="16">
        <f t="shared" si="11"/>
        <v>0</v>
      </c>
      <c r="H105" s="16">
        <f t="shared" si="11"/>
        <v>0</v>
      </c>
      <c r="I105" s="16">
        <f t="shared" si="11"/>
        <v>0</v>
      </c>
      <c r="J105" s="16">
        <f t="shared" si="11"/>
        <v>0</v>
      </c>
      <c r="K105" s="16">
        <f t="shared" si="11"/>
        <v>0</v>
      </c>
      <c r="L105" s="16">
        <f t="shared" si="11"/>
        <v>0</v>
      </c>
      <c r="M105" s="16">
        <f t="shared" si="11"/>
        <v>0</v>
      </c>
      <c r="N105" s="16">
        <f t="shared" si="11"/>
        <v>0</v>
      </c>
      <c r="O105" s="16">
        <f t="shared" si="11"/>
        <v>0</v>
      </c>
      <c r="P105" s="16">
        <f t="shared" si="11"/>
        <v>0</v>
      </c>
      <c r="Q105" s="16">
        <f t="shared" si="11"/>
        <v>0</v>
      </c>
      <c r="R105" s="16">
        <f t="shared" si="11"/>
        <v>0</v>
      </c>
      <c r="S105" s="16">
        <f t="shared" si="11"/>
        <v>0</v>
      </c>
      <c r="T105" s="16">
        <f t="shared" si="11"/>
        <v>0</v>
      </c>
      <c r="U105" s="16">
        <f t="shared" si="11"/>
        <v>0</v>
      </c>
      <c r="V105" s="16">
        <f t="shared" si="11"/>
        <v>0</v>
      </c>
      <c r="W105" s="16">
        <f t="shared" si="11"/>
        <v>0</v>
      </c>
      <c r="X105" s="16">
        <f t="shared" si="11"/>
        <v>0</v>
      </c>
      <c r="Y105" s="16">
        <f t="shared" si="11"/>
        <v>0</v>
      </c>
      <c r="Z105" s="16">
        <f t="shared" si="11"/>
        <v>0</v>
      </c>
      <c r="AA105" s="16">
        <f t="shared" si="11"/>
        <v>0</v>
      </c>
      <c r="AB105" s="16">
        <f t="shared" si="11"/>
        <v>0</v>
      </c>
      <c r="AC105" s="16">
        <f t="shared" si="11"/>
        <v>0</v>
      </c>
      <c r="AD105" s="16">
        <f t="shared" si="11"/>
        <v>0</v>
      </c>
      <c r="AE105" s="16">
        <f t="shared" si="11"/>
        <v>0</v>
      </c>
      <c r="AF105" s="16">
        <f t="shared" si="11"/>
        <v>0</v>
      </c>
      <c r="AG105" s="16">
        <f t="shared" si="11"/>
        <v>0</v>
      </c>
      <c r="AH105" s="17">
        <f t="shared" si="11"/>
        <v>0</v>
      </c>
      <c r="AI105" s="17">
        <f t="shared" si="11"/>
        <v>40572</v>
      </c>
      <c r="AJ105" s="17">
        <f t="shared" si="11"/>
        <v>0</v>
      </c>
      <c r="AL105" s="9">
        <f>SUM(C105:AG105)</f>
        <v>0</v>
      </c>
      <c r="AM105" s="15">
        <f>SUM(C105:AG105)</f>
        <v>0</v>
      </c>
    </row>
    <row r="106" spans="2:39" hidden="1" x14ac:dyDescent="0.25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2"/>
      <c r="AI106" s="12"/>
      <c r="AJ106" s="12"/>
    </row>
    <row r="107" spans="2:39" hidden="1" x14ac:dyDescent="0.25">
      <c r="B107" s="9" t="s">
        <v>32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2"/>
      <c r="AI107" s="12"/>
      <c r="AJ107" s="12"/>
    </row>
    <row r="108" spans="2:39" hidden="1" x14ac:dyDescent="0.25"/>
    <row r="109" spans="2:39" hidden="1" x14ac:dyDescent="0.25">
      <c r="B109" s="374" t="s">
        <v>4</v>
      </c>
      <c r="C109" s="375" t="s">
        <v>5</v>
      </c>
      <c r="D109" s="375"/>
      <c r="E109" s="375"/>
      <c r="F109" s="375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  <c r="AA109" s="375"/>
      <c r="AB109" s="375"/>
      <c r="AC109" s="375"/>
      <c r="AD109" s="375"/>
      <c r="AE109" s="375"/>
      <c r="AF109" s="375"/>
      <c r="AG109" s="375"/>
      <c r="AH109" s="374" t="s">
        <v>6</v>
      </c>
      <c r="AI109" s="374" t="s">
        <v>7</v>
      </c>
      <c r="AJ109" s="374" t="s">
        <v>8</v>
      </c>
    </row>
    <row r="110" spans="2:39" hidden="1" x14ac:dyDescent="0.25">
      <c r="B110" s="374"/>
      <c r="C110" s="14">
        <v>1</v>
      </c>
      <c r="D110" s="14">
        <v>2</v>
      </c>
      <c r="E110" s="14">
        <v>3</v>
      </c>
      <c r="F110" s="14">
        <v>4</v>
      </c>
      <c r="G110" s="14">
        <v>5</v>
      </c>
      <c r="H110" s="14">
        <v>6</v>
      </c>
      <c r="I110" s="14">
        <v>7</v>
      </c>
      <c r="J110" s="14">
        <v>8</v>
      </c>
      <c r="K110" s="14">
        <v>9</v>
      </c>
      <c r="L110" s="14">
        <v>10</v>
      </c>
      <c r="M110" s="14">
        <v>11</v>
      </c>
      <c r="N110" s="14">
        <v>12</v>
      </c>
      <c r="O110" s="14">
        <v>13</v>
      </c>
      <c r="P110" s="14">
        <v>14</v>
      </c>
      <c r="Q110" s="14">
        <v>15</v>
      </c>
      <c r="R110" s="14">
        <v>16</v>
      </c>
      <c r="S110" s="14">
        <v>17</v>
      </c>
      <c r="T110" s="14">
        <v>18</v>
      </c>
      <c r="U110" s="14">
        <v>19</v>
      </c>
      <c r="V110" s="14">
        <v>20</v>
      </c>
      <c r="W110" s="14">
        <v>21</v>
      </c>
      <c r="X110" s="14">
        <v>22</v>
      </c>
      <c r="Y110" s="14">
        <v>23</v>
      </c>
      <c r="Z110" s="14">
        <v>24</v>
      </c>
      <c r="AA110" s="14">
        <v>25</v>
      </c>
      <c r="AB110" s="14">
        <v>26</v>
      </c>
      <c r="AC110" s="14">
        <v>27</v>
      </c>
      <c r="AD110" s="14">
        <v>28</v>
      </c>
      <c r="AE110" s="14">
        <v>29</v>
      </c>
      <c r="AF110" s="14">
        <v>30</v>
      </c>
      <c r="AG110" s="14">
        <v>31</v>
      </c>
      <c r="AH110" s="374"/>
      <c r="AI110" s="374"/>
      <c r="AJ110" s="374"/>
    </row>
    <row r="111" spans="2:39" hidden="1" x14ac:dyDescent="0.25">
      <c r="B111" s="16" t="s">
        <v>14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7">
        <f>SUM(C111:AG111)</f>
        <v>0</v>
      </c>
      <c r="AI111" s="17">
        <v>12049</v>
      </c>
      <c r="AJ111" s="17">
        <f>AH111*AI111</f>
        <v>0</v>
      </c>
    </row>
    <row r="112" spans="2:39" hidden="1" x14ac:dyDescent="0.25">
      <c r="B112" s="16" t="s">
        <v>16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7">
        <f>SUM(C112:AG112)</f>
        <v>0</v>
      </c>
      <c r="AI112" s="17">
        <v>12049</v>
      </c>
      <c r="AJ112" s="17">
        <f>AH112*AI112</f>
        <v>0</v>
      </c>
    </row>
    <row r="113" spans="2:39" hidden="1" x14ac:dyDescent="0.25">
      <c r="B113" s="16" t="s">
        <v>18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7">
        <f>SUM(C113:AG113)</f>
        <v>0</v>
      </c>
      <c r="AI113" s="17">
        <v>12049</v>
      </c>
      <c r="AJ113" s="17">
        <f>AH113*AI113</f>
        <v>0</v>
      </c>
    </row>
    <row r="114" spans="2:39" hidden="1" x14ac:dyDescent="0.25">
      <c r="B114" s="16" t="s">
        <v>6</v>
      </c>
      <c r="C114" s="16">
        <f t="shared" ref="C114:AJ114" si="12">SUM(C111:C113)</f>
        <v>0</v>
      </c>
      <c r="D114" s="16">
        <f t="shared" si="12"/>
        <v>0</v>
      </c>
      <c r="E114" s="16">
        <f t="shared" si="12"/>
        <v>0</v>
      </c>
      <c r="F114" s="16">
        <f t="shared" si="12"/>
        <v>0</v>
      </c>
      <c r="G114" s="16">
        <f t="shared" si="12"/>
        <v>0</v>
      </c>
      <c r="H114" s="16">
        <f t="shared" si="12"/>
        <v>0</v>
      </c>
      <c r="I114" s="16">
        <f t="shared" si="12"/>
        <v>0</v>
      </c>
      <c r="J114" s="16">
        <f t="shared" si="12"/>
        <v>0</v>
      </c>
      <c r="K114" s="16">
        <f t="shared" si="12"/>
        <v>0</v>
      </c>
      <c r="L114" s="16">
        <f t="shared" si="12"/>
        <v>0</v>
      </c>
      <c r="M114" s="16">
        <f t="shared" si="12"/>
        <v>0</v>
      </c>
      <c r="N114" s="16">
        <f t="shared" si="12"/>
        <v>0</v>
      </c>
      <c r="O114" s="16">
        <f t="shared" si="12"/>
        <v>0</v>
      </c>
      <c r="P114" s="16">
        <f t="shared" si="12"/>
        <v>0</v>
      </c>
      <c r="Q114" s="16">
        <f t="shared" si="12"/>
        <v>0</v>
      </c>
      <c r="R114" s="16">
        <f t="shared" si="12"/>
        <v>0</v>
      </c>
      <c r="S114" s="16">
        <f t="shared" si="12"/>
        <v>0</v>
      </c>
      <c r="T114" s="16">
        <f t="shared" si="12"/>
        <v>0</v>
      </c>
      <c r="U114" s="16">
        <f t="shared" si="12"/>
        <v>0</v>
      </c>
      <c r="V114" s="16">
        <f t="shared" si="12"/>
        <v>0</v>
      </c>
      <c r="W114" s="16">
        <f t="shared" si="12"/>
        <v>0</v>
      </c>
      <c r="X114" s="16">
        <f t="shared" si="12"/>
        <v>0</v>
      </c>
      <c r="Y114" s="16">
        <f t="shared" si="12"/>
        <v>0</v>
      </c>
      <c r="Z114" s="16">
        <f t="shared" si="12"/>
        <v>0</v>
      </c>
      <c r="AA114" s="16">
        <f t="shared" si="12"/>
        <v>0</v>
      </c>
      <c r="AB114" s="16">
        <f t="shared" si="12"/>
        <v>0</v>
      </c>
      <c r="AC114" s="16">
        <f t="shared" si="12"/>
        <v>0</v>
      </c>
      <c r="AD114" s="16">
        <f t="shared" si="12"/>
        <v>0</v>
      </c>
      <c r="AE114" s="16">
        <f t="shared" si="12"/>
        <v>0</v>
      </c>
      <c r="AF114" s="16">
        <f t="shared" si="12"/>
        <v>0</v>
      </c>
      <c r="AG114" s="16">
        <f t="shared" si="12"/>
        <v>0</v>
      </c>
      <c r="AH114" s="17">
        <f t="shared" si="12"/>
        <v>0</v>
      </c>
      <c r="AI114" s="17">
        <f t="shared" si="12"/>
        <v>36147</v>
      </c>
      <c r="AJ114" s="17">
        <f t="shared" si="12"/>
        <v>0</v>
      </c>
      <c r="AL114" s="9">
        <f>SUM(C114:AG114)</f>
        <v>0</v>
      </c>
      <c r="AM114" s="15">
        <f>SUM(C114:AG114)</f>
        <v>0</v>
      </c>
    </row>
    <row r="115" spans="2:39" hidden="1" x14ac:dyDescent="0.2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2"/>
      <c r="AI115" s="12"/>
      <c r="AJ115" s="12"/>
    </row>
    <row r="116" spans="2:39" hidden="1" x14ac:dyDescent="0.25">
      <c r="B116" s="9" t="s">
        <v>33</v>
      </c>
    </row>
    <row r="117" spans="2:39" hidden="1" x14ac:dyDescent="0.25"/>
    <row r="118" spans="2:39" hidden="1" x14ac:dyDescent="0.25">
      <c r="B118" s="374" t="s">
        <v>4</v>
      </c>
      <c r="C118" s="375" t="s">
        <v>5</v>
      </c>
      <c r="D118" s="375"/>
      <c r="E118" s="375"/>
      <c r="F118" s="375"/>
      <c r="G118" s="375"/>
      <c r="H118" s="375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  <c r="AA118" s="375"/>
      <c r="AB118" s="375"/>
      <c r="AC118" s="375"/>
      <c r="AD118" s="375"/>
      <c r="AE118" s="375"/>
      <c r="AF118" s="375"/>
      <c r="AG118" s="375"/>
      <c r="AH118" s="374" t="s">
        <v>6</v>
      </c>
      <c r="AI118" s="374" t="s">
        <v>7</v>
      </c>
      <c r="AJ118" s="374" t="s">
        <v>8</v>
      </c>
    </row>
    <row r="119" spans="2:39" hidden="1" x14ac:dyDescent="0.25">
      <c r="B119" s="374"/>
      <c r="C119" s="14">
        <v>1</v>
      </c>
      <c r="D119" s="14">
        <v>2</v>
      </c>
      <c r="E119" s="14">
        <v>3</v>
      </c>
      <c r="F119" s="14">
        <v>4</v>
      </c>
      <c r="G119" s="14">
        <v>5</v>
      </c>
      <c r="H119" s="14">
        <v>6</v>
      </c>
      <c r="I119" s="14">
        <v>7</v>
      </c>
      <c r="J119" s="14">
        <v>8</v>
      </c>
      <c r="K119" s="14">
        <v>9</v>
      </c>
      <c r="L119" s="14">
        <v>10</v>
      </c>
      <c r="M119" s="14">
        <v>11</v>
      </c>
      <c r="N119" s="14">
        <v>12</v>
      </c>
      <c r="O119" s="14">
        <v>13</v>
      </c>
      <c r="P119" s="14">
        <v>14</v>
      </c>
      <c r="Q119" s="14">
        <v>15</v>
      </c>
      <c r="R119" s="14">
        <v>16</v>
      </c>
      <c r="S119" s="14">
        <v>17</v>
      </c>
      <c r="T119" s="14">
        <v>18</v>
      </c>
      <c r="U119" s="14">
        <v>19</v>
      </c>
      <c r="V119" s="14">
        <v>20</v>
      </c>
      <c r="W119" s="14">
        <v>21</v>
      </c>
      <c r="X119" s="14">
        <v>22</v>
      </c>
      <c r="Y119" s="14">
        <v>23</v>
      </c>
      <c r="Z119" s="14">
        <v>24</v>
      </c>
      <c r="AA119" s="14">
        <v>25</v>
      </c>
      <c r="AB119" s="14">
        <v>26</v>
      </c>
      <c r="AC119" s="14">
        <v>27</v>
      </c>
      <c r="AD119" s="14">
        <v>28</v>
      </c>
      <c r="AE119" s="14">
        <v>29</v>
      </c>
      <c r="AF119" s="14">
        <v>30</v>
      </c>
      <c r="AG119" s="14">
        <v>31</v>
      </c>
      <c r="AH119" s="374"/>
      <c r="AI119" s="374"/>
      <c r="AJ119" s="374"/>
    </row>
    <row r="120" spans="2:39" hidden="1" x14ac:dyDescent="0.25">
      <c r="B120" s="16" t="s">
        <v>14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7">
        <f>SUM(C120:AG120)</f>
        <v>0</v>
      </c>
      <c r="AI120" s="17">
        <v>19482</v>
      </c>
      <c r="AJ120" s="17">
        <f>AH120*AI120</f>
        <v>0</v>
      </c>
    </row>
    <row r="121" spans="2:39" hidden="1" x14ac:dyDescent="0.25">
      <c r="B121" s="16" t="s">
        <v>16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7">
        <f>SUM(C121:AG121)</f>
        <v>0</v>
      </c>
      <c r="AI121" s="17">
        <v>19482</v>
      </c>
      <c r="AJ121" s="17">
        <f>AH121*AI121</f>
        <v>0</v>
      </c>
    </row>
    <row r="122" spans="2:39" hidden="1" x14ac:dyDescent="0.25">
      <c r="B122" s="16" t="s">
        <v>18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7">
        <f>SUM(C122:AG122)</f>
        <v>0</v>
      </c>
      <c r="AI122" s="17">
        <v>19482</v>
      </c>
      <c r="AJ122" s="17">
        <f>AH122*AI122</f>
        <v>0</v>
      </c>
    </row>
    <row r="123" spans="2:39" hidden="1" x14ac:dyDescent="0.25">
      <c r="B123" s="16" t="s">
        <v>6</v>
      </c>
      <c r="C123" s="16">
        <f t="shared" ref="C123:AC123" si="13">SUM(C120:C122)</f>
        <v>0</v>
      </c>
      <c r="D123" s="16">
        <f t="shared" si="13"/>
        <v>0</v>
      </c>
      <c r="E123" s="16">
        <f t="shared" si="13"/>
        <v>0</v>
      </c>
      <c r="F123" s="16">
        <f t="shared" si="13"/>
        <v>0</v>
      </c>
      <c r="G123" s="16">
        <f t="shared" si="13"/>
        <v>0</v>
      </c>
      <c r="H123" s="16">
        <f t="shared" si="13"/>
        <v>0</v>
      </c>
      <c r="I123" s="16">
        <f t="shared" si="13"/>
        <v>0</v>
      </c>
      <c r="J123" s="16">
        <f t="shared" si="13"/>
        <v>0</v>
      </c>
      <c r="K123" s="16">
        <f t="shared" si="13"/>
        <v>0</v>
      </c>
      <c r="L123" s="16">
        <f t="shared" si="13"/>
        <v>0</v>
      </c>
      <c r="M123" s="16">
        <f t="shared" si="13"/>
        <v>0</v>
      </c>
      <c r="N123" s="16">
        <f t="shared" si="13"/>
        <v>0</v>
      </c>
      <c r="O123" s="16">
        <f t="shared" si="13"/>
        <v>0</v>
      </c>
      <c r="P123" s="16">
        <f t="shared" si="13"/>
        <v>0</v>
      </c>
      <c r="Q123" s="16">
        <f t="shared" si="13"/>
        <v>0</v>
      </c>
      <c r="R123" s="16">
        <f t="shared" si="13"/>
        <v>0</v>
      </c>
      <c r="S123" s="16">
        <f t="shared" si="13"/>
        <v>0</v>
      </c>
      <c r="T123" s="16">
        <f t="shared" si="13"/>
        <v>0</v>
      </c>
      <c r="U123" s="16">
        <f t="shared" si="13"/>
        <v>0</v>
      </c>
      <c r="V123" s="16">
        <f t="shared" si="13"/>
        <v>0</v>
      </c>
      <c r="W123" s="16">
        <f t="shared" si="13"/>
        <v>0</v>
      </c>
      <c r="X123" s="16">
        <f t="shared" si="13"/>
        <v>0</v>
      </c>
      <c r="Y123" s="16">
        <f t="shared" si="13"/>
        <v>0</v>
      </c>
      <c r="Z123" s="16">
        <f t="shared" si="13"/>
        <v>0</v>
      </c>
      <c r="AA123" s="16">
        <f t="shared" si="13"/>
        <v>0</v>
      </c>
      <c r="AB123" s="16">
        <f t="shared" si="13"/>
        <v>0</v>
      </c>
      <c r="AC123" s="16">
        <f t="shared" si="13"/>
        <v>0</v>
      </c>
      <c r="AD123" s="16">
        <f t="shared" ref="AD123:AJ123" si="14">SUM(AD120:AD122)</f>
        <v>0</v>
      </c>
      <c r="AE123" s="16">
        <f t="shared" si="14"/>
        <v>0</v>
      </c>
      <c r="AF123" s="16">
        <f t="shared" si="14"/>
        <v>0</v>
      </c>
      <c r="AG123" s="16">
        <f t="shared" si="14"/>
        <v>0</v>
      </c>
      <c r="AH123" s="17">
        <f t="shared" si="14"/>
        <v>0</v>
      </c>
      <c r="AI123" s="17">
        <f t="shared" si="14"/>
        <v>58446</v>
      </c>
      <c r="AJ123" s="17">
        <f t="shared" si="14"/>
        <v>0</v>
      </c>
      <c r="AL123" s="9">
        <f>SUM(C123:AG123)</f>
        <v>0</v>
      </c>
      <c r="AM123" s="15">
        <f>SUM(C123:AG123)</f>
        <v>0</v>
      </c>
    </row>
    <row r="124" spans="2:39" hidden="1" x14ac:dyDescent="0.25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2"/>
      <c r="AI124" s="12"/>
      <c r="AJ124" s="12"/>
    </row>
    <row r="125" spans="2:39" hidden="1" x14ac:dyDescent="0.25">
      <c r="B125" s="9" t="s">
        <v>34</v>
      </c>
    </row>
    <row r="126" spans="2:39" hidden="1" x14ac:dyDescent="0.25"/>
    <row r="127" spans="2:39" hidden="1" x14ac:dyDescent="0.25">
      <c r="B127" s="374" t="s">
        <v>4</v>
      </c>
      <c r="C127" s="375" t="s">
        <v>5</v>
      </c>
      <c r="D127" s="375"/>
      <c r="E127" s="375"/>
      <c r="F127" s="375"/>
      <c r="G127" s="375"/>
      <c r="H127" s="375"/>
      <c r="I127" s="375"/>
      <c r="J127" s="375"/>
      <c r="K127" s="375"/>
      <c r="L127" s="375"/>
      <c r="M127" s="375"/>
      <c r="N127" s="375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  <c r="AA127" s="375"/>
      <c r="AB127" s="375"/>
      <c r="AC127" s="375"/>
      <c r="AD127" s="375"/>
      <c r="AE127" s="375"/>
      <c r="AF127" s="375"/>
      <c r="AG127" s="375"/>
      <c r="AH127" s="374" t="s">
        <v>6</v>
      </c>
      <c r="AI127" s="374" t="s">
        <v>7</v>
      </c>
      <c r="AJ127" s="374" t="s">
        <v>8</v>
      </c>
    </row>
    <row r="128" spans="2:39" hidden="1" x14ac:dyDescent="0.25">
      <c r="B128" s="374"/>
      <c r="C128" s="14">
        <v>1</v>
      </c>
      <c r="D128" s="14">
        <v>2</v>
      </c>
      <c r="E128" s="14">
        <v>3</v>
      </c>
      <c r="F128" s="14">
        <v>4</v>
      </c>
      <c r="G128" s="14">
        <v>5</v>
      </c>
      <c r="H128" s="14">
        <v>6</v>
      </c>
      <c r="I128" s="14">
        <v>7</v>
      </c>
      <c r="J128" s="14">
        <v>8</v>
      </c>
      <c r="K128" s="14">
        <v>9</v>
      </c>
      <c r="L128" s="14">
        <v>10</v>
      </c>
      <c r="M128" s="14">
        <v>11</v>
      </c>
      <c r="N128" s="14">
        <v>12</v>
      </c>
      <c r="O128" s="14">
        <v>13</v>
      </c>
      <c r="P128" s="14">
        <v>14</v>
      </c>
      <c r="Q128" s="14">
        <v>15</v>
      </c>
      <c r="R128" s="14">
        <v>16</v>
      </c>
      <c r="S128" s="14">
        <v>17</v>
      </c>
      <c r="T128" s="14">
        <v>18</v>
      </c>
      <c r="U128" s="14">
        <v>19</v>
      </c>
      <c r="V128" s="14">
        <v>20</v>
      </c>
      <c r="W128" s="14">
        <v>21</v>
      </c>
      <c r="X128" s="14">
        <v>22</v>
      </c>
      <c r="Y128" s="14">
        <v>23</v>
      </c>
      <c r="Z128" s="14">
        <v>24</v>
      </c>
      <c r="AA128" s="14">
        <v>25</v>
      </c>
      <c r="AB128" s="14">
        <v>26</v>
      </c>
      <c r="AC128" s="14">
        <v>27</v>
      </c>
      <c r="AD128" s="14">
        <v>28</v>
      </c>
      <c r="AE128" s="14">
        <v>29</v>
      </c>
      <c r="AF128" s="14">
        <v>30</v>
      </c>
      <c r="AG128" s="14">
        <v>31</v>
      </c>
      <c r="AH128" s="374"/>
      <c r="AI128" s="374"/>
      <c r="AJ128" s="374"/>
    </row>
    <row r="129" spans="2:39" hidden="1" x14ac:dyDescent="0.25">
      <c r="B129" s="16" t="s">
        <v>14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7">
        <f>SUM(C129:AG129)</f>
        <v>0</v>
      </c>
      <c r="AI129" s="17">
        <v>13524</v>
      </c>
      <c r="AJ129" s="17">
        <f>AH129*AI129</f>
        <v>0</v>
      </c>
    </row>
    <row r="130" spans="2:39" hidden="1" x14ac:dyDescent="0.25">
      <c r="B130" s="16" t="s">
        <v>16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7">
        <f>SUM(C130:AG130)</f>
        <v>0</v>
      </c>
      <c r="AI130" s="17">
        <v>13524</v>
      </c>
      <c r="AJ130" s="17">
        <f>AH130*AI130</f>
        <v>0</v>
      </c>
    </row>
    <row r="131" spans="2:39" hidden="1" x14ac:dyDescent="0.25">
      <c r="B131" s="16" t="s">
        <v>18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7">
        <f>SUM(C131:AG131)</f>
        <v>0</v>
      </c>
      <c r="AI131" s="17">
        <v>13524</v>
      </c>
      <c r="AJ131" s="17">
        <f>AH131*AI131</f>
        <v>0</v>
      </c>
    </row>
    <row r="132" spans="2:39" hidden="1" x14ac:dyDescent="0.25">
      <c r="B132" s="16" t="s">
        <v>6</v>
      </c>
      <c r="C132" s="16">
        <f>SUM(C129:C131)</f>
        <v>0</v>
      </c>
      <c r="D132" s="16">
        <f t="shared" ref="D132:AG132" si="15">SUM(D129:D131)</f>
        <v>0</v>
      </c>
      <c r="E132" s="16">
        <f t="shared" si="15"/>
        <v>0</v>
      </c>
      <c r="F132" s="16">
        <f t="shared" si="15"/>
        <v>0</v>
      </c>
      <c r="G132" s="16">
        <f t="shared" si="15"/>
        <v>0</v>
      </c>
      <c r="H132" s="16">
        <f t="shared" si="15"/>
        <v>0</v>
      </c>
      <c r="I132" s="16">
        <f t="shared" si="15"/>
        <v>0</v>
      </c>
      <c r="J132" s="16">
        <f t="shared" si="15"/>
        <v>0</v>
      </c>
      <c r="K132" s="16">
        <f t="shared" si="15"/>
        <v>0</v>
      </c>
      <c r="L132" s="16">
        <f t="shared" si="15"/>
        <v>0</v>
      </c>
      <c r="M132" s="16">
        <f t="shared" si="15"/>
        <v>0</v>
      </c>
      <c r="N132" s="16">
        <f t="shared" si="15"/>
        <v>0</v>
      </c>
      <c r="O132" s="16">
        <f t="shared" si="15"/>
        <v>0</v>
      </c>
      <c r="P132" s="16">
        <f t="shared" si="15"/>
        <v>0</v>
      </c>
      <c r="Q132" s="16">
        <f t="shared" si="15"/>
        <v>0</v>
      </c>
      <c r="R132" s="16">
        <f t="shared" si="15"/>
        <v>0</v>
      </c>
      <c r="S132" s="16">
        <f t="shared" si="15"/>
        <v>0</v>
      </c>
      <c r="T132" s="16">
        <f t="shared" si="15"/>
        <v>0</v>
      </c>
      <c r="U132" s="16">
        <f t="shared" si="15"/>
        <v>0</v>
      </c>
      <c r="V132" s="16">
        <f t="shared" si="15"/>
        <v>0</v>
      </c>
      <c r="W132" s="16">
        <f t="shared" si="15"/>
        <v>0</v>
      </c>
      <c r="X132" s="16">
        <f t="shared" si="15"/>
        <v>0</v>
      </c>
      <c r="Y132" s="16">
        <f t="shared" si="15"/>
        <v>0</v>
      </c>
      <c r="Z132" s="16">
        <f t="shared" si="15"/>
        <v>0</v>
      </c>
      <c r="AA132" s="16">
        <f t="shared" si="15"/>
        <v>0</v>
      </c>
      <c r="AB132" s="16">
        <f t="shared" si="15"/>
        <v>0</v>
      </c>
      <c r="AC132" s="16">
        <f t="shared" si="15"/>
        <v>0</v>
      </c>
      <c r="AD132" s="16">
        <f t="shared" si="15"/>
        <v>0</v>
      </c>
      <c r="AE132" s="16">
        <f t="shared" si="15"/>
        <v>0</v>
      </c>
      <c r="AF132" s="16">
        <f t="shared" si="15"/>
        <v>0</v>
      </c>
      <c r="AG132" s="16">
        <f t="shared" si="15"/>
        <v>0</v>
      </c>
      <c r="AH132" s="17">
        <f>SUM(AH129:AH131)</f>
        <v>0</v>
      </c>
      <c r="AI132" s="17">
        <f>SUM(AI129:AI131)</f>
        <v>40572</v>
      </c>
      <c r="AJ132" s="17">
        <f>SUM(AJ129:AJ131)</f>
        <v>0</v>
      </c>
      <c r="AL132" s="9">
        <f>SUM(C132:AG132)</f>
        <v>0</v>
      </c>
      <c r="AM132" s="15">
        <f>SUM(C132:AG132)</f>
        <v>0</v>
      </c>
    </row>
    <row r="133" spans="2:39" hidden="1" x14ac:dyDescent="0.25">
      <c r="P133" s="11"/>
      <c r="Q133" s="11"/>
    </row>
    <row r="134" spans="2:39" hidden="1" x14ac:dyDescent="0.25">
      <c r="B134" s="9" t="s">
        <v>35</v>
      </c>
    </row>
    <row r="135" spans="2:39" hidden="1" x14ac:dyDescent="0.25">
      <c r="U135" s="9" t="s">
        <v>36</v>
      </c>
    </row>
    <row r="136" spans="2:39" hidden="1" x14ac:dyDescent="0.25">
      <c r="B136" s="374" t="s">
        <v>4</v>
      </c>
      <c r="C136" s="375" t="s">
        <v>5</v>
      </c>
      <c r="D136" s="375"/>
      <c r="E136" s="375"/>
      <c r="F136" s="375"/>
      <c r="G136" s="375"/>
      <c r="H136" s="375"/>
      <c r="I136" s="375"/>
      <c r="J136" s="375"/>
      <c r="K136" s="375"/>
      <c r="L136" s="375"/>
      <c r="M136" s="375"/>
      <c r="N136" s="375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  <c r="AA136" s="375"/>
      <c r="AB136" s="375"/>
      <c r="AC136" s="375"/>
      <c r="AD136" s="375"/>
      <c r="AE136" s="375"/>
      <c r="AF136" s="375"/>
      <c r="AG136" s="375"/>
      <c r="AH136" s="374" t="s">
        <v>6</v>
      </c>
      <c r="AI136" s="374" t="s">
        <v>7</v>
      </c>
      <c r="AJ136" s="374" t="s">
        <v>8</v>
      </c>
    </row>
    <row r="137" spans="2:39" hidden="1" x14ac:dyDescent="0.25">
      <c r="B137" s="374"/>
      <c r="C137" s="14">
        <v>1</v>
      </c>
      <c r="D137" s="14">
        <v>2</v>
      </c>
      <c r="E137" s="14">
        <v>3</v>
      </c>
      <c r="F137" s="14">
        <v>4</v>
      </c>
      <c r="G137" s="14">
        <v>5</v>
      </c>
      <c r="H137" s="14">
        <v>6</v>
      </c>
      <c r="I137" s="14">
        <v>7</v>
      </c>
      <c r="J137" s="14">
        <v>8</v>
      </c>
      <c r="K137" s="14">
        <v>9</v>
      </c>
      <c r="L137" s="14">
        <v>10</v>
      </c>
      <c r="M137" s="14">
        <v>11</v>
      </c>
      <c r="N137" s="14">
        <v>12</v>
      </c>
      <c r="O137" s="14">
        <v>13</v>
      </c>
      <c r="P137" s="14">
        <v>14</v>
      </c>
      <c r="Q137" s="14">
        <v>15</v>
      </c>
      <c r="R137" s="14">
        <v>16</v>
      </c>
      <c r="S137" s="14">
        <v>17</v>
      </c>
      <c r="T137" s="14">
        <v>18</v>
      </c>
      <c r="U137" s="14">
        <v>19</v>
      </c>
      <c r="V137" s="14">
        <v>20</v>
      </c>
      <c r="W137" s="14">
        <v>21</v>
      </c>
      <c r="X137" s="14">
        <v>22</v>
      </c>
      <c r="Y137" s="14">
        <v>23</v>
      </c>
      <c r="Z137" s="14">
        <v>24</v>
      </c>
      <c r="AA137" s="14">
        <v>25</v>
      </c>
      <c r="AB137" s="14">
        <v>26</v>
      </c>
      <c r="AC137" s="14">
        <v>27</v>
      </c>
      <c r="AD137" s="14">
        <v>28</v>
      </c>
      <c r="AE137" s="14">
        <v>29</v>
      </c>
      <c r="AF137" s="14">
        <v>30</v>
      </c>
      <c r="AG137" s="14">
        <v>31</v>
      </c>
      <c r="AH137" s="374"/>
      <c r="AI137" s="374"/>
      <c r="AJ137" s="374"/>
    </row>
    <row r="138" spans="2:39" hidden="1" x14ac:dyDescent="0.25">
      <c r="B138" s="16" t="s">
        <v>14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7">
        <f>SUM(C138:AG138)</f>
        <v>0</v>
      </c>
      <c r="AI138" s="17">
        <v>12049</v>
      </c>
      <c r="AJ138" s="17">
        <f>AH138*AI138</f>
        <v>0</v>
      </c>
    </row>
    <row r="139" spans="2:39" hidden="1" x14ac:dyDescent="0.25">
      <c r="B139" s="16" t="s">
        <v>16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7">
        <f>SUM(C139:AG139)</f>
        <v>0</v>
      </c>
      <c r="AI139" s="17">
        <v>12049</v>
      </c>
      <c r="AJ139" s="17">
        <f>AH139*AI139</f>
        <v>0</v>
      </c>
    </row>
    <row r="140" spans="2:39" hidden="1" x14ac:dyDescent="0.25">
      <c r="B140" s="16" t="s">
        <v>18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7">
        <f>SUM(C140:AG140)</f>
        <v>0</v>
      </c>
      <c r="AI140" s="17">
        <v>12049</v>
      </c>
      <c r="AJ140" s="17">
        <f>AH140*AI140</f>
        <v>0</v>
      </c>
    </row>
    <row r="141" spans="2:39" hidden="1" x14ac:dyDescent="0.25">
      <c r="B141" s="16" t="s">
        <v>6</v>
      </c>
      <c r="C141" s="16">
        <f t="shared" ref="C141:AJ141" si="16">SUM(C138:C140)</f>
        <v>0</v>
      </c>
      <c r="D141" s="16">
        <f t="shared" si="16"/>
        <v>0</v>
      </c>
      <c r="E141" s="16">
        <f t="shared" si="16"/>
        <v>0</v>
      </c>
      <c r="F141" s="16">
        <f t="shared" si="16"/>
        <v>0</v>
      </c>
      <c r="G141" s="16">
        <f t="shared" si="16"/>
        <v>0</v>
      </c>
      <c r="H141" s="16">
        <f t="shared" si="16"/>
        <v>0</v>
      </c>
      <c r="I141" s="16">
        <f t="shared" si="16"/>
        <v>0</v>
      </c>
      <c r="J141" s="16">
        <f t="shared" si="16"/>
        <v>0</v>
      </c>
      <c r="K141" s="16">
        <f t="shared" si="16"/>
        <v>0</v>
      </c>
      <c r="L141" s="16">
        <f t="shared" si="16"/>
        <v>0</v>
      </c>
      <c r="M141" s="16">
        <f t="shared" si="16"/>
        <v>0</v>
      </c>
      <c r="N141" s="16">
        <f t="shared" si="16"/>
        <v>0</v>
      </c>
      <c r="O141" s="16">
        <f t="shared" si="16"/>
        <v>0</v>
      </c>
      <c r="P141" s="16">
        <f t="shared" si="16"/>
        <v>0</v>
      </c>
      <c r="Q141" s="16">
        <f t="shared" si="16"/>
        <v>0</v>
      </c>
      <c r="R141" s="16">
        <f t="shared" si="16"/>
        <v>0</v>
      </c>
      <c r="S141" s="16">
        <f t="shared" si="16"/>
        <v>0</v>
      </c>
      <c r="T141" s="16">
        <f t="shared" si="16"/>
        <v>0</v>
      </c>
      <c r="U141" s="16">
        <f t="shared" si="16"/>
        <v>0</v>
      </c>
      <c r="V141" s="16">
        <f t="shared" si="16"/>
        <v>0</v>
      </c>
      <c r="W141" s="16">
        <f t="shared" si="16"/>
        <v>0</v>
      </c>
      <c r="X141" s="16">
        <f t="shared" si="16"/>
        <v>0</v>
      </c>
      <c r="Y141" s="16">
        <f t="shared" si="16"/>
        <v>0</v>
      </c>
      <c r="Z141" s="16">
        <f t="shared" si="16"/>
        <v>0</v>
      </c>
      <c r="AA141" s="16">
        <f t="shared" si="16"/>
        <v>0</v>
      </c>
      <c r="AB141" s="16">
        <f t="shared" si="16"/>
        <v>0</v>
      </c>
      <c r="AC141" s="16">
        <f t="shared" si="16"/>
        <v>0</v>
      </c>
      <c r="AD141" s="16">
        <f t="shared" si="16"/>
        <v>0</v>
      </c>
      <c r="AE141" s="16">
        <f t="shared" si="16"/>
        <v>0</v>
      </c>
      <c r="AF141" s="16">
        <f>SUM(AF138:AF140)</f>
        <v>0</v>
      </c>
      <c r="AG141" s="16">
        <f>SUM(AG138:AG140)</f>
        <v>0</v>
      </c>
      <c r="AH141" s="17">
        <f t="shared" si="16"/>
        <v>0</v>
      </c>
      <c r="AI141" s="17">
        <f t="shared" si="16"/>
        <v>36147</v>
      </c>
      <c r="AJ141" s="17">
        <f t="shared" si="16"/>
        <v>0</v>
      </c>
      <c r="AL141" s="9">
        <f>SUM(C141:AG141)</f>
        <v>0</v>
      </c>
      <c r="AM141" s="15">
        <f>SUM(C141:AG141)</f>
        <v>0</v>
      </c>
    </row>
    <row r="142" spans="2:39" hidden="1" x14ac:dyDescent="0.25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2"/>
      <c r="AI142" s="12"/>
      <c r="AJ142" s="12"/>
    </row>
    <row r="143" spans="2:39" hidden="1" x14ac:dyDescent="0.25">
      <c r="B143" s="9" t="s">
        <v>37</v>
      </c>
    </row>
    <row r="144" spans="2:39" hidden="1" x14ac:dyDescent="0.25"/>
    <row r="145" spans="2:39" hidden="1" x14ac:dyDescent="0.25">
      <c r="B145" s="374" t="s">
        <v>4</v>
      </c>
      <c r="C145" s="375" t="s">
        <v>5</v>
      </c>
      <c r="D145" s="375"/>
      <c r="E145" s="375"/>
      <c r="F145" s="375"/>
      <c r="G145" s="375"/>
      <c r="H145" s="375"/>
      <c r="I145" s="375"/>
      <c r="J145" s="375"/>
      <c r="K145" s="375"/>
      <c r="L145" s="375"/>
      <c r="M145" s="375"/>
      <c r="N145" s="375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  <c r="AA145" s="375"/>
      <c r="AB145" s="375"/>
      <c r="AC145" s="375"/>
      <c r="AD145" s="375"/>
      <c r="AE145" s="375"/>
      <c r="AF145" s="375"/>
      <c r="AG145" s="375"/>
      <c r="AH145" s="374" t="s">
        <v>6</v>
      </c>
      <c r="AI145" s="374" t="s">
        <v>7</v>
      </c>
      <c r="AJ145" s="374" t="s">
        <v>8</v>
      </c>
    </row>
    <row r="146" spans="2:39" hidden="1" x14ac:dyDescent="0.25">
      <c r="B146" s="374"/>
      <c r="C146" s="14">
        <v>1</v>
      </c>
      <c r="D146" s="14">
        <v>2</v>
      </c>
      <c r="E146" s="14">
        <v>3</v>
      </c>
      <c r="F146" s="14">
        <v>4</v>
      </c>
      <c r="G146" s="14">
        <v>5</v>
      </c>
      <c r="H146" s="14">
        <v>6</v>
      </c>
      <c r="I146" s="14">
        <v>7</v>
      </c>
      <c r="J146" s="14">
        <v>8</v>
      </c>
      <c r="K146" s="14">
        <v>9</v>
      </c>
      <c r="L146" s="14">
        <v>10</v>
      </c>
      <c r="M146" s="14">
        <v>11</v>
      </c>
      <c r="N146" s="14">
        <v>12</v>
      </c>
      <c r="O146" s="14">
        <v>13</v>
      </c>
      <c r="P146" s="14">
        <v>14</v>
      </c>
      <c r="Q146" s="14">
        <v>15</v>
      </c>
      <c r="R146" s="14">
        <v>16</v>
      </c>
      <c r="S146" s="14">
        <v>17</v>
      </c>
      <c r="T146" s="14">
        <v>18</v>
      </c>
      <c r="U146" s="14">
        <v>19</v>
      </c>
      <c r="V146" s="14">
        <v>20</v>
      </c>
      <c r="W146" s="14">
        <v>21</v>
      </c>
      <c r="X146" s="14">
        <v>22</v>
      </c>
      <c r="Y146" s="14">
        <v>23</v>
      </c>
      <c r="Z146" s="14">
        <v>24</v>
      </c>
      <c r="AA146" s="14">
        <v>25</v>
      </c>
      <c r="AB146" s="14">
        <v>26</v>
      </c>
      <c r="AC146" s="14">
        <v>27</v>
      </c>
      <c r="AD146" s="14">
        <v>28</v>
      </c>
      <c r="AE146" s="14">
        <v>29</v>
      </c>
      <c r="AF146" s="14">
        <v>30</v>
      </c>
      <c r="AG146" s="14">
        <v>31</v>
      </c>
      <c r="AH146" s="374"/>
      <c r="AI146" s="374"/>
      <c r="AJ146" s="374"/>
    </row>
    <row r="147" spans="2:39" hidden="1" x14ac:dyDescent="0.25">
      <c r="B147" s="16" t="s">
        <v>14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7">
        <f>SUM(C147:AG147)</f>
        <v>0</v>
      </c>
      <c r="AI147" s="17">
        <v>19482</v>
      </c>
      <c r="AJ147" s="17">
        <f>AH147*AI147</f>
        <v>0</v>
      </c>
    </row>
    <row r="148" spans="2:39" hidden="1" x14ac:dyDescent="0.25">
      <c r="B148" s="16" t="s">
        <v>16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7">
        <f>SUM(C148:AG148)</f>
        <v>0</v>
      </c>
      <c r="AI148" s="17">
        <v>19482</v>
      </c>
      <c r="AJ148" s="17">
        <f>AH148*AI148</f>
        <v>0</v>
      </c>
    </row>
    <row r="149" spans="2:39" hidden="1" x14ac:dyDescent="0.25">
      <c r="B149" s="16" t="s">
        <v>18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7">
        <f>SUM(C149:AG149)</f>
        <v>0</v>
      </c>
      <c r="AI149" s="17">
        <v>19482</v>
      </c>
      <c r="AJ149" s="17">
        <f>AH149*AI149</f>
        <v>0</v>
      </c>
    </row>
    <row r="150" spans="2:39" hidden="1" x14ac:dyDescent="0.25">
      <c r="B150" s="16" t="s">
        <v>6</v>
      </c>
      <c r="C150" s="16">
        <f t="shared" ref="C150:AG150" si="17">SUM(C147:C149)</f>
        <v>0</v>
      </c>
      <c r="D150" s="16">
        <f t="shared" si="17"/>
        <v>0</v>
      </c>
      <c r="E150" s="16">
        <f t="shared" si="17"/>
        <v>0</v>
      </c>
      <c r="F150" s="16">
        <f t="shared" si="17"/>
        <v>0</v>
      </c>
      <c r="G150" s="16">
        <f t="shared" si="17"/>
        <v>0</v>
      </c>
      <c r="H150" s="16">
        <f t="shared" si="17"/>
        <v>0</v>
      </c>
      <c r="I150" s="16">
        <f t="shared" si="17"/>
        <v>0</v>
      </c>
      <c r="J150" s="16">
        <f t="shared" si="17"/>
        <v>0</v>
      </c>
      <c r="K150" s="16">
        <f t="shared" si="17"/>
        <v>0</v>
      </c>
      <c r="L150" s="16">
        <f t="shared" si="17"/>
        <v>0</v>
      </c>
      <c r="M150" s="16">
        <f t="shared" si="17"/>
        <v>0</v>
      </c>
      <c r="N150" s="16">
        <f t="shared" si="17"/>
        <v>0</v>
      </c>
      <c r="O150" s="16">
        <f t="shared" si="17"/>
        <v>0</v>
      </c>
      <c r="P150" s="16">
        <f t="shared" si="17"/>
        <v>0</v>
      </c>
      <c r="Q150" s="16">
        <f t="shared" si="17"/>
        <v>0</v>
      </c>
      <c r="R150" s="16">
        <f t="shared" si="17"/>
        <v>0</v>
      </c>
      <c r="S150" s="16">
        <f t="shared" si="17"/>
        <v>0</v>
      </c>
      <c r="T150" s="16">
        <f t="shared" si="17"/>
        <v>0</v>
      </c>
      <c r="U150" s="16">
        <f t="shared" si="17"/>
        <v>0</v>
      </c>
      <c r="V150" s="16">
        <f t="shared" si="17"/>
        <v>0</v>
      </c>
      <c r="W150" s="16">
        <f t="shared" si="17"/>
        <v>0</v>
      </c>
      <c r="X150" s="16">
        <f t="shared" si="17"/>
        <v>0</v>
      </c>
      <c r="Y150" s="16">
        <f t="shared" si="17"/>
        <v>0</v>
      </c>
      <c r="Z150" s="16">
        <f t="shared" si="17"/>
        <v>0</v>
      </c>
      <c r="AA150" s="16">
        <f t="shared" si="17"/>
        <v>0</v>
      </c>
      <c r="AB150" s="16">
        <f t="shared" si="17"/>
        <v>0</v>
      </c>
      <c r="AC150" s="16">
        <f t="shared" si="17"/>
        <v>0</v>
      </c>
      <c r="AD150" s="16">
        <f t="shared" si="17"/>
        <v>0</v>
      </c>
      <c r="AE150" s="16">
        <f t="shared" si="17"/>
        <v>0</v>
      </c>
      <c r="AF150" s="16">
        <f t="shared" si="17"/>
        <v>0</v>
      </c>
      <c r="AG150" s="16">
        <f t="shared" si="17"/>
        <v>0</v>
      </c>
      <c r="AH150" s="17">
        <f>SUM(AH147:AH149)</f>
        <v>0</v>
      </c>
      <c r="AI150" s="17">
        <f>SUM(AI147:AI149)</f>
        <v>58446</v>
      </c>
      <c r="AJ150" s="17">
        <f>SUM(AJ147:AJ149)</f>
        <v>0</v>
      </c>
      <c r="AL150" s="9">
        <f>SUM(C150:AG150)</f>
        <v>0</v>
      </c>
      <c r="AM150" s="15">
        <f>SUM(C150:AG150)</f>
        <v>0</v>
      </c>
    </row>
    <row r="151" spans="2:39" hidden="1" x14ac:dyDescent="0.25">
      <c r="AM151" s="15"/>
    </row>
    <row r="152" spans="2:39" hidden="1" x14ac:dyDescent="0.25">
      <c r="B152" s="9" t="s">
        <v>38</v>
      </c>
    </row>
    <row r="153" spans="2:39" hidden="1" x14ac:dyDescent="0.25"/>
    <row r="154" spans="2:39" hidden="1" x14ac:dyDescent="0.25">
      <c r="B154" s="374" t="s">
        <v>4</v>
      </c>
      <c r="C154" s="375" t="s">
        <v>5</v>
      </c>
      <c r="D154" s="375"/>
      <c r="E154" s="375"/>
      <c r="F154" s="375"/>
      <c r="G154" s="375"/>
      <c r="H154" s="375"/>
      <c r="I154" s="375"/>
      <c r="J154" s="375"/>
      <c r="K154" s="375"/>
      <c r="L154" s="375"/>
      <c r="M154" s="375"/>
      <c r="N154" s="375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  <c r="AA154" s="375"/>
      <c r="AB154" s="375"/>
      <c r="AC154" s="375"/>
      <c r="AD154" s="375"/>
      <c r="AE154" s="375"/>
      <c r="AF154" s="375"/>
      <c r="AG154" s="375"/>
      <c r="AH154" s="374" t="s">
        <v>6</v>
      </c>
      <c r="AI154" s="374" t="s">
        <v>7</v>
      </c>
      <c r="AJ154" s="374" t="s">
        <v>8</v>
      </c>
    </row>
    <row r="155" spans="2:39" hidden="1" x14ac:dyDescent="0.25">
      <c r="B155" s="374"/>
      <c r="C155" s="14">
        <v>1</v>
      </c>
      <c r="D155" s="14">
        <v>2</v>
      </c>
      <c r="E155" s="14">
        <v>3</v>
      </c>
      <c r="F155" s="14">
        <v>4</v>
      </c>
      <c r="G155" s="14">
        <v>5</v>
      </c>
      <c r="H155" s="14">
        <v>6</v>
      </c>
      <c r="I155" s="14">
        <v>7</v>
      </c>
      <c r="J155" s="14">
        <v>8</v>
      </c>
      <c r="K155" s="14">
        <v>9</v>
      </c>
      <c r="L155" s="14">
        <v>10</v>
      </c>
      <c r="M155" s="14">
        <v>11</v>
      </c>
      <c r="N155" s="14">
        <v>12</v>
      </c>
      <c r="O155" s="14">
        <v>13</v>
      </c>
      <c r="P155" s="14">
        <v>14</v>
      </c>
      <c r="Q155" s="14">
        <v>15</v>
      </c>
      <c r="R155" s="14">
        <v>16</v>
      </c>
      <c r="S155" s="14">
        <v>17</v>
      </c>
      <c r="T155" s="14">
        <v>18</v>
      </c>
      <c r="U155" s="14">
        <v>19</v>
      </c>
      <c r="V155" s="14">
        <v>20</v>
      </c>
      <c r="W155" s="14">
        <v>21</v>
      </c>
      <c r="X155" s="14">
        <v>22</v>
      </c>
      <c r="Y155" s="14">
        <v>23</v>
      </c>
      <c r="Z155" s="14">
        <v>24</v>
      </c>
      <c r="AA155" s="14">
        <v>25</v>
      </c>
      <c r="AB155" s="14">
        <v>26</v>
      </c>
      <c r="AC155" s="14">
        <v>27</v>
      </c>
      <c r="AD155" s="14">
        <v>28</v>
      </c>
      <c r="AE155" s="14">
        <v>29</v>
      </c>
      <c r="AF155" s="14">
        <v>30</v>
      </c>
      <c r="AG155" s="14">
        <v>31</v>
      </c>
      <c r="AH155" s="374"/>
      <c r="AI155" s="374"/>
      <c r="AJ155" s="374"/>
    </row>
    <row r="156" spans="2:39" hidden="1" x14ac:dyDescent="0.25">
      <c r="B156" s="16" t="s">
        <v>14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7">
        <f>SUM(C156:AG156)</f>
        <v>0</v>
      </c>
      <c r="AI156" s="17">
        <v>13524</v>
      </c>
      <c r="AJ156" s="17">
        <f>AH156*AI156</f>
        <v>0</v>
      </c>
    </row>
    <row r="157" spans="2:39" hidden="1" x14ac:dyDescent="0.25">
      <c r="B157" s="16" t="s">
        <v>16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7">
        <f>SUM(C157:AG157)</f>
        <v>0</v>
      </c>
      <c r="AI157" s="17">
        <v>13524</v>
      </c>
      <c r="AJ157" s="17">
        <f>AH157*AI157</f>
        <v>0</v>
      </c>
    </row>
    <row r="158" spans="2:39" hidden="1" x14ac:dyDescent="0.25">
      <c r="B158" s="16" t="s">
        <v>18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7">
        <f>SUM(C158:AG158)</f>
        <v>0</v>
      </c>
      <c r="AI158" s="17">
        <v>13524</v>
      </c>
      <c r="AJ158" s="17">
        <f>AH158*AI158</f>
        <v>0</v>
      </c>
    </row>
    <row r="159" spans="2:39" hidden="1" x14ac:dyDescent="0.25">
      <c r="B159" s="16" t="s">
        <v>6</v>
      </c>
      <c r="C159" s="16">
        <f t="shared" ref="C159:AG159" si="18">SUM(C156:C158)</f>
        <v>0</v>
      </c>
      <c r="D159" s="16">
        <f t="shared" si="18"/>
        <v>0</v>
      </c>
      <c r="E159" s="16">
        <f t="shared" si="18"/>
        <v>0</v>
      </c>
      <c r="F159" s="16">
        <f t="shared" si="18"/>
        <v>0</v>
      </c>
      <c r="G159" s="16">
        <f t="shared" si="18"/>
        <v>0</v>
      </c>
      <c r="H159" s="16">
        <f t="shared" si="18"/>
        <v>0</v>
      </c>
      <c r="I159" s="16">
        <f t="shared" si="18"/>
        <v>0</v>
      </c>
      <c r="J159" s="16">
        <f t="shared" si="18"/>
        <v>0</v>
      </c>
      <c r="K159" s="16">
        <f t="shared" si="18"/>
        <v>0</v>
      </c>
      <c r="L159" s="16">
        <f t="shared" si="18"/>
        <v>0</v>
      </c>
      <c r="M159" s="16">
        <f t="shared" si="18"/>
        <v>0</v>
      </c>
      <c r="N159" s="16">
        <f t="shared" si="18"/>
        <v>0</v>
      </c>
      <c r="O159" s="16">
        <f t="shared" si="18"/>
        <v>0</v>
      </c>
      <c r="P159" s="16">
        <f t="shared" si="18"/>
        <v>0</v>
      </c>
      <c r="Q159" s="16">
        <f t="shared" si="18"/>
        <v>0</v>
      </c>
      <c r="R159" s="16">
        <f t="shared" si="18"/>
        <v>0</v>
      </c>
      <c r="S159" s="16">
        <f t="shared" si="18"/>
        <v>0</v>
      </c>
      <c r="T159" s="16">
        <f t="shared" si="18"/>
        <v>0</v>
      </c>
      <c r="U159" s="16">
        <f t="shared" si="18"/>
        <v>0</v>
      </c>
      <c r="V159" s="16">
        <f t="shared" si="18"/>
        <v>0</v>
      </c>
      <c r="W159" s="16">
        <f t="shared" si="18"/>
        <v>0</v>
      </c>
      <c r="X159" s="16">
        <f t="shared" si="18"/>
        <v>0</v>
      </c>
      <c r="Y159" s="16">
        <f t="shared" si="18"/>
        <v>0</v>
      </c>
      <c r="Z159" s="16">
        <f t="shared" si="18"/>
        <v>0</v>
      </c>
      <c r="AA159" s="16">
        <f t="shared" si="18"/>
        <v>0</v>
      </c>
      <c r="AB159" s="16">
        <f t="shared" si="18"/>
        <v>0</v>
      </c>
      <c r="AC159" s="16">
        <f t="shared" si="18"/>
        <v>0</v>
      </c>
      <c r="AD159" s="16">
        <f t="shared" si="18"/>
        <v>0</v>
      </c>
      <c r="AE159" s="16">
        <f t="shared" si="18"/>
        <v>0</v>
      </c>
      <c r="AF159" s="16">
        <f t="shared" si="18"/>
        <v>0</v>
      </c>
      <c r="AG159" s="16">
        <f t="shared" si="18"/>
        <v>0</v>
      </c>
      <c r="AH159" s="17">
        <f>SUM(AH156:AH158)</f>
        <v>0</v>
      </c>
      <c r="AI159" s="17">
        <f>SUM(AI156:AI158)</f>
        <v>40572</v>
      </c>
      <c r="AJ159" s="17">
        <f>SUM(AJ156:AJ158)</f>
        <v>0</v>
      </c>
      <c r="AL159" s="9">
        <f>SUM(C159:AG159)</f>
        <v>0</v>
      </c>
      <c r="AM159" s="15">
        <f>SUM(C159:AG159)</f>
        <v>0</v>
      </c>
    </row>
    <row r="160" spans="2:39" hidden="1" x14ac:dyDescent="0.25"/>
    <row r="161" spans="2:39" hidden="1" x14ac:dyDescent="0.25">
      <c r="B161" s="9" t="s">
        <v>39</v>
      </c>
    </row>
    <row r="162" spans="2:39" hidden="1" x14ac:dyDescent="0.25"/>
    <row r="163" spans="2:39" hidden="1" x14ac:dyDescent="0.25">
      <c r="B163" s="374" t="s">
        <v>4</v>
      </c>
      <c r="C163" s="375" t="s">
        <v>5</v>
      </c>
      <c r="D163" s="375"/>
      <c r="E163" s="375"/>
      <c r="F163" s="375"/>
      <c r="G163" s="375"/>
      <c r="H163" s="375"/>
      <c r="I163" s="375"/>
      <c r="J163" s="375"/>
      <c r="K163" s="37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  <c r="AA163" s="375"/>
      <c r="AB163" s="375"/>
      <c r="AC163" s="375"/>
      <c r="AD163" s="375"/>
      <c r="AE163" s="375"/>
      <c r="AF163" s="375"/>
      <c r="AG163" s="375"/>
      <c r="AH163" s="374" t="s">
        <v>6</v>
      </c>
      <c r="AI163" s="374" t="s">
        <v>7</v>
      </c>
      <c r="AJ163" s="374" t="s">
        <v>8</v>
      </c>
    </row>
    <row r="164" spans="2:39" hidden="1" x14ac:dyDescent="0.25">
      <c r="B164" s="374"/>
      <c r="C164" s="14">
        <v>1</v>
      </c>
      <c r="D164" s="14">
        <v>2</v>
      </c>
      <c r="E164" s="14">
        <v>3</v>
      </c>
      <c r="F164" s="14">
        <v>4</v>
      </c>
      <c r="G164" s="14">
        <v>5</v>
      </c>
      <c r="H164" s="14">
        <v>6</v>
      </c>
      <c r="I164" s="14">
        <v>7</v>
      </c>
      <c r="J164" s="14">
        <v>8</v>
      </c>
      <c r="K164" s="14">
        <v>9</v>
      </c>
      <c r="L164" s="14">
        <v>10</v>
      </c>
      <c r="M164" s="14">
        <v>11</v>
      </c>
      <c r="N164" s="14">
        <v>12</v>
      </c>
      <c r="O164" s="14">
        <v>13</v>
      </c>
      <c r="P164" s="14">
        <v>14</v>
      </c>
      <c r="Q164" s="14">
        <v>15</v>
      </c>
      <c r="R164" s="14">
        <v>16</v>
      </c>
      <c r="S164" s="14">
        <v>17</v>
      </c>
      <c r="T164" s="14">
        <v>18</v>
      </c>
      <c r="U164" s="14">
        <v>19</v>
      </c>
      <c r="V164" s="14">
        <v>20</v>
      </c>
      <c r="W164" s="14">
        <v>21</v>
      </c>
      <c r="X164" s="14">
        <v>22</v>
      </c>
      <c r="Y164" s="14">
        <v>23</v>
      </c>
      <c r="Z164" s="14">
        <v>24</v>
      </c>
      <c r="AA164" s="14">
        <v>25</v>
      </c>
      <c r="AB164" s="14">
        <v>26</v>
      </c>
      <c r="AC164" s="14">
        <v>27</v>
      </c>
      <c r="AD164" s="14">
        <v>28</v>
      </c>
      <c r="AE164" s="14">
        <v>29</v>
      </c>
      <c r="AF164" s="14">
        <v>30</v>
      </c>
      <c r="AG164" s="14">
        <v>31</v>
      </c>
      <c r="AH164" s="374"/>
      <c r="AI164" s="374"/>
      <c r="AJ164" s="374"/>
    </row>
    <row r="165" spans="2:39" hidden="1" x14ac:dyDescent="0.25">
      <c r="B165" s="16" t="s">
        <v>14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7">
        <f>SUM(C165:AG165)</f>
        <v>0</v>
      </c>
      <c r="AI165" s="17">
        <v>12049</v>
      </c>
      <c r="AJ165" s="17">
        <f>AH165*AI165</f>
        <v>0</v>
      </c>
    </row>
    <row r="166" spans="2:39" hidden="1" x14ac:dyDescent="0.25">
      <c r="B166" s="16" t="s">
        <v>16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7">
        <f>SUM(C166:AG166)</f>
        <v>0</v>
      </c>
      <c r="AI166" s="17">
        <v>12049</v>
      </c>
      <c r="AJ166" s="17">
        <f>AH166*AI166</f>
        <v>0</v>
      </c>
    </row>
    <row r="167" spans="2:39" hidden="1" x14ac:dyDescent="0.25">
      <c r="B167" s="16" t="s">
        <v>18</v>
      </c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7">
        <f>SUM(C167:AG167)</f>
        <v>0</v>
      </c>
      <c r="AI167" s="17">
        <v>12049</v>
      </c>
      <c r="AJ167" s="17">
        <f>AH167*AI167</f>
        <v>0</v>
      </c>
    </row>
    <row r="168" spans="2:39" hidden="1" x14ac:dyDescent="0.25">
      <c r="B168" s="16" t="s">
        <v>6</v>
      </c>
      <c r="C168" s="16">
        <f t="shared" ref="C168:AG168" si="19">SUM(C165:C167)</f>
        <v>0</v>
      </c>
      <c r="D168" s="16">
        <f t="shared" si="19"/>
        <v>0</v>
      </c>
      <c r="E168" s="16">
        <f t="shared" si="19"/>
        <v>0</v>
      </c>
      <c r="F168" s="16">
        <f t="shared" si="19"/>
        <v>0</v>
      </c>
      <c r="G168" s="16">
        <f t="shared" si="19"/>
        <v>0</v>
      </c>
      <c r="H168" s="16">
        <f t="shared" si="19"/>
        <v>0</v>
      </c>
      <c r="I168" s="16">
        <f t="shared" si="19"/>
        <v>0</v>
      </c>
      <c r="J168" s="16">
        <f t="shared" si="19"/>
        <v>0</v>
      </c>
      <c r="K168" s="16">
        <f t="shared" si="19"/>
        <v>0</v>
      </c>
      <c r="L168" s="16">
        <f t="shared" si="19"/>
        <v>0</v>
      </c>
      <c r="M168" s="16">
        <f t="shared" si="19"/>
        <v>0</v>
      </c>
      <c r="N168" s="16">
        <f t="shared" si="19"/>
        <v>0</v>
      </c>
      <c r="O168" s="16">
        <f t="shared" si="19"/>
        <v>0</v>
      </c>
      <c r="P168" s="16">
        <f t="shared" si="19"/>
        <v>0</v>
      </c>
      <c r="Q168" s="16">
        <f t="shared" si="19"/>
        <v>0</v>
      </c>
      <c r="R168" s="16">
        <f t="shared" si="19"/>
        <v>0</v>
      </c>
      <c r="S168" s="16">
        <f t="shared" si="19"/>
        <v>0</v>
      </c>
      <c r="T168" s="16">
        <f t="shared" si="19"/>
        <v>0</v>
      </c>
      <c r="U168" s="16">
        <f t="shared" si="19"/>
        <v>0</v>
      </c>
      <c r="V168" s="16">
        <f t="shared" si="19"/>
        <v>0</v>
      </c>
      <c r="W168" s="16">
        <f t="shared" si="19"/>
        <v>0</v>
      </c>
      <c r="X168" s="16">
        <f t="shared" si="19"/>
        <v>0</v>
      </c>
      <c r="Y168" s="16">
        <f t="shared" si="19"/>
        <v>0</v>
      </c>
      <c r="Z168" s="16">
        <f t="shared" si="19"/>
        <v>0</v>
      </c>
      <c r="AA168" s="16">
        <f t="shared" si="19"/>
        <v>0</v>
      </c>
      <c r="AB168" s="16">
        <f t="shared" si="19"/>
        <v>0</v>
      </c>
      <c r="AC168" s="16">
        <f t="shared" si="19"/>
        <v>0</v>
      </c>
      <c r="AD168" s="16">
        <f t="shared" si="19"/>
        <v>0</v>
      </c>
      <c r="AE168" s="16">
        <f t="shared" si="19"/>
        <v>0</v>
      </c>
      <c r="AF168" s="16">
        <f t="shared" si="19"/>
        <v>0</v>
      </c>
      <c r="AG168" s="16">
        <f t="shared" si="19"/>
        <v>0</v>
      </c>
      <c r="AH168" s="17">
        <f>SUM(AH165:AH167)</f>
        <v>0</v>
      </c>
      <c r="AI168" s="17">
        <f>SUM(AI165:AI167)</f>
        <v>36147</v>
      </c>
      <c r="AJ168" s="17">
        <f>SUM(AJ165:AJ167)</f>
        <v>0</v>
      </c>
      <c r="AL168" s="9">
        <f>SUM(C168:AG168)</f>
        <v>0</v>
      </c>
      <c r="AM168" s="15">
        <f>SUM(C168:AG168)</f>
        <v>0</v>
      </c>
    </row>
    <row r="169" spans="2:39" hidden="1" x14ac:dyDescent="0.25"/>
    <row r="170" spans="2:39" hidden="1" x14ac:dyDescent="0.25">
      <c r="B170" s="9" t="s">
        <v>40</v>
      </c>
    </row>
    <row r="171" spans="2:39" hidden="1" x14ac:dyDescent="0.25"/>
    <row r="172" spans="2:39" hidden="1" x14ac:dyDescent="0.25">
      <c r="B172" s="374" t="s">
        <v>4</v>
      </c>
      <c r="C172" s="375" t="s">
        <v>5</v>
      </c>
      <c r="D172" s="375"/>
      <c r="E172" s="375"/>
      <c r="F172" s="375"/>
      <c r="G172" s="375"/>
      <c r="H172" s="375"/>
      <c r="I172" s="375"/>
      <c r="J172" s="375"/>
      <c r="K172" s="37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  <c r="AA172" s="375"/>
      <c r="AB172" s="375"/>
      <c r="AC172" s="375"/>
      <c r="AD172" s="375"/>
      <c r="AE172" s="375"/>
      <c r="AF172" s="375"/>
      <c r="AG172" s="375"/>
      <c r="AH172" s="374" t="s">
        <v>6</v>
      </c>
      <c r="AI172" s="374" t="s">
        <v>7</v>
      </c>
      <c r="AJ172" s="374" t="s">
        <v>8</v>
      </c>
    </row>
    <row r="173" spans="2:39" hidden="1" x14ac:dyDescent="0.25">
      <c r="B173" s="374"/>
      <c r="C173" s="14">
        <v>1</v>
      </c>
      <c r="D173" s="14">
        <v>2</v>
      </c>
      <c r="E173" s="14">
        <v>3</v>
      </c>
      <c r="F173" s="14">
        <v>4</v>
      </c>
      <c r="G173" s="14">
        <v>5</v>
      </c>
      <c r="H173" s="14">
        <v>6</v>
      </c>
      <c r="I173" s="14">
        <v>7</v>
      </c>
      <c r="J173" s="14">
        <v>8</v>
      </c>
      <c r="K173" s="14">
        <v>9</v>
      </c>
      <c r="L173" s="14">
        <v>10</v>
      </c>
      <c r="M173" s="14">
        <v>11</v>
      </c>
      <c r="N173" s="14">
        <v>12</v>
      </c>
      <c r="O173" s="14">
        <v>13</v>
      </c>
      <c r="P173" s="14">
        <v>14</v>
      </c>
      <c r="Q173" s="14">
        <v>15</v>
      </c>
      <c r="R173" s="14">
        <v>16</v>
      </c>
      <c r="S173" s="14">
        <v>17</v>
      </c>
      <c r="T173" s="14">
        <v>18</v>
      </c>
      <c r="U173" s="14">
        <v>19</v>
      </c>
      <c r="V173" s="14">
        <v>20</v>
      </c>
      <c r="W173" s="14">
        <v>21</v>
      </c>
      <c r="X173" s="14">
        <v>22</v>
      </c>
      <c r="Y173" s="14">
        <v>23</v>
      </c>
      <c r="Z173" s="14">
        <v>24</v>
      </c>
      <c r="AA173" s="14">
        <v>25</v>
      </c>
      <c r="AB173" s="14">
        <v>26</v>
      </c>
      <c r="AC173" s="14">
        <v>27</v>
      </c>
      <c r="AD173" s="14">
        <v>28</v>
      </c>
      <c r="AE173" s="14">
        <v>29</v>
      </c>
      <c r="AF173" s="14">
        <v>30</v>
      </c>
      <c r="AG173" s="14">
        <v>31</v>
      </c>
      <c r="AH173" s="374"/>
      <c r="AI173" s="374"/>
      <c r="AJ173" s="374"/>
    </row>
    <row r="174" spans="2:39" hidden="1" x14ac:dyDescent="0.25">
      <c r="B174" s="16" t="s">
        <v>14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7">
        <f>SUM(C174:AG174)</f>
        <v>0</v>
      </c>
      <c r="AI174" s="17">
        <v>29030</v>
      </c>
      <c r="AJ174" s="17">
        <f>AH174*AI174</f>
        <v>0</v>
      </c>
    </row>
    <row r="175" spans="2:39" hidden="1" x14ac:dyDescent="0.25">
      <c r="B175" s="16" t="s">
        <v>16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7">
        <f>SUM(C175:AG175)</f>
        <v>0</v>
      </c>
      <c r="AI175" s="17">
        <v>29030</v>
      </c>
      <c r="AJ175" s="17">
        <f>AH175*AI175</f>
        <v>0</v>
      </c>
    </row>
    <row r="176" spans="2:39" hidden="1" x14ac:dyDescent="0.25">
      <c r="B176" s="16" t="s">
        <v>18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7">
        <f>SUM(C176:AG176)</f>
        <v>0</v>
      </c>
      <c r="AI176" s="17">
        <v>29030</v>
      </c>
      <c r="AJ176" s="17">
        <f>AH176*AI176</f>
        <v>0</v>
      </c>
    </row>
    <row r="177" spans="2:39" hidden="1" x14ac:dyDescent="0.25">
      <c r="B177" s="16" t="s">
        <v>6</v>
      </c>
      <c r="C177" s="16">
        <f t="shared" ref="C177:AJ177" si="20">SUM(C174:C176)</f>
        <v>0</v>
      </c>
      <c r="D177" s="16">
        <f t="shared" si="20"/>
        <v>0</v>
      </c>
      <c r="E177" s="16">
        <f t="shared" si="20"/>
        <v>0</v>
      </c>
      <c r="F177" s="16">
        <f t="shared" si="20"/>
        <v>0</v>
      </c>
      <c r="G177" s="16">
        <f t="shared" si="20"/>
        <v>0</v>
      </c>
      <c r="H177" s="16">
        <f t="shared" si="20"/>
        <v>0</v>
      </c>
      <c r="I177" s="16">
        <f t="shared" si="20"/>
        <v>0</v>
      </c>
      <c r="J177" s="16">
        <f t="shared" si="20"/>
        <v>0</v>
      </c>
      <c r="K177" s="16">
        <f t="shared" si="20"/>
        <v>0</v>
      </c>
      <c r="L177" s="16">
        <f t="shared" si="20"/>
        <v>0</v>
      </c>
      <c r="M177" s="16">
        <f t="shared" si="20"/>
        <v>0</v>
      </c>
      <c r="N177" s="16">
        <f t="shared" si="20"/>
        <v>0</v>
      </c>
      <c r="O177" s="16">
        <f t="shared" si="20"/>
        <v>0</v>
      </c>
      <c r="P177" s="16">
        <f t="shared" si="20"/>
        <v>0</v>
      </c>
      <c r="Q177" s="16">
        <f t="shared" si="20"/>
        <v>0</v>
      </c>
      <c r="R177" s="16">
        <f t="shared" si="20"/>
        <v>0</v>
      </c>
      <c r="S177" s="16">
        <f t="shared" si="20"/>
        <v>0</v>
      </c>
      <c r="T177" s="16">
        <f t="shared" si="20"/>
        <v>0</v>
      </c>
      <c r="U177" s="16">
        <f t="shared" si="20"/>
        <v>0</v>
      </c>
      <c r="V177" s="16">
        <f t="shared" si="20"/>
        <v>0</v>
      </c>
      <c r="W177" s="16">
        <f t="shared" si="20"/>
        <v>0</v>
      </c>
      <c r="X177" s="16">
        <f t="shared" si="20"/>
        <v>0</v>
      </c>
      <c r="Y177" s="16">
        <f t="shared" si="20"/>
        <v>0</v>
      </c>
      <c r="Z177" s="16">
        <f t="shared" si="20"/>
        <v>0</v>
      </c>
      <c r="AA177" s="16">
        <f t="shared" si="20"/>
        <v>0</v>
      </c>
      <c r="AB177" s="16">
        <f t="shared" si="20"/>
        <v>0</v>
      </c>
      <c r="AC177" s="16">
        <f t="shared" si="20"/>
        <v>0</v>
      </c>
      <c r="AD177" s="16">
        <f t="shared" si="20"/>
        <v>0</v>
      </c>
      <c r="AE177" s="16">
        <f t="shared" si="20"/>
        <v>0</v>
      </c>
      <c r="AF177" s="16">
        <f t="shared" si="20"/>
        <v>0</v>
      </c>
      <c r="AG177" s="16">
        <f t="shared" si="20"/>
        <v>0</v>
      </c>
      <c r="AH177" s="17">
        <f t="shared" si="20"/>
        <v>0</v>
      </c>
      <c r="AI177" s="17">
        <f t="shared" si="20"/>
        <v>87090</v>
      </c>
      <c r="AJ177" s="17">
        <f t="shared" si="20"/>
        <v>0</v>
      </c>
      <c r="AL177" s="9">
        <f>SUM(C177:AG177)</f>
        <v>0</v>
      </c>
      <c r="AM177" s="15">
        <f>SUM(C177:AG177)</f>
        <v>0</v>
      </c>
    </row>
    <row r="178" spans="2:39" hidden="1" x14ac:dyDescent="0.25"/>
    <row r="179" spans="2:39" hidden="1" x14ac:dyDescent="0.25">
      <c r="B179" s="9" t="s">
        <v>41</v>
      </c>
    </row>
    <row r="180" spans="2:39" hidden="1" x14ac:dyDescent="0.25"/>
    <row r="181" spans="2:39" hidden="1" x14ac:dyDescent="0.25">
      <c r="B181" s="374" t="s">
        <v>4</v>
      </c>
      <c r="C181" s="375" t="s">
        <v>5</v>
      </c>
      <c r="D181" s="375"/>
      <c r="E181" s="375"/>
      <c r="F181" s="375"/>
      <c r="G181" s="375"/>
      <c r="H181" s="375"/>
      <c r="I181" s="375"/>
      <c r="J181" s="375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  <c r="AA181" s="375"/>
      <c r="AB181" s="375"/>
      <c r="AC181" s="375"/>
      <c r="AD181" s="375"/>
      <c r="AE181" s="375"/>
      <c r="AF181" s="375"/>
      <c r="AG181" s="375"/>
      <c r="AH181" s="374" t="s">
        <v>6</v>
      </c>
      <c r="AI181" s="374" t="s">
        <v>7</v>
      </c>
      <c r="AJ181" s="374" t="s">
        <v>8</v>
      </c>
    </row>
    <row r="182" spans="2:39" hidden="1" x14ac:dyDescent="0.25">
      <c r="B182" s="374"/>
      <c r="C182" s="14">
        <v>1</v>
      </c>
      <c r="D182" s="14">
        <v>2</v>
      </c>
      <c r="E182" s="14">
        <v>3</v>
      </c>
      <c r="F182" s="14">
        <v>4</v>
      </c>
      <c r="G182" s="14">
        <v>5</v>
      </c>
      <c r="H182" s="14">
        <v>6</v>
      </c>
      <c r="I182" s="14">
        <v>7</v>
      </c>
      <c r="J182" s="14">
        <v>8</v>
      </c>
      <c r="K182" s="14">
        <v>9</v>
      </c>
      <c r="L182" s="14">
        <v>10</v>
      </c>
      <c r="M182" s="14">
        <v>11</v>
      </c>
      <c r="N182" s="14">
        <v>12</v>
      </c>
      <c r="O182" s="14">
        <v>13</v>
      </c>
      <c r="P182" s="14">
        <v>14</v>
      </c>
      <c r="Q182" s="14">
        <v>15</v>
      </c>
      <c r="R182" s="14">
        <v>16</v>
      </c>
      <c r="S182" s="14">
        <v>17</v>
      </c>
      <c r="T182" s="14">
        <v>18</v>
      </c>
      <c r="U182" s="14">
        <v>19</v>
      </c>
      <c r="V182" s="14">
        <v>20</v>
      </c>
      <c r="W182" s="14">
        <v>21</v>
      </c>
      <c r="X182" s="14">
        <v>22</v>
      </c>
      <c r="Y182" s="14">
        <v>23</v>
      </c>
      <c r="Z182" s="14">
        <v>24</v>
      </c>
      <c r="AA182" s="14">
        <v>25</v>
      </c>
      <c r="AB182" s="14">
        <v>26</v>
      </c>
      <c r="AC182" s="14">
        <v>27</v>
      </c>
      <c r="AD182" s="14">
        <v>28</v>
      </c>
      <c r="AE182" s="14">
        <v>29</v>
      </c>
      <c r="AF182" s="14">
        <v>30</v>
      </c>
      <c r="AG182" s="14">
        <v>31</v>
      </c>
      <c r="AH182" s="374"/>
      <c r="AI182" s="374"/>
      <c r="AJ182" s="374"/>
    </row>
    <row r="183" spans="2:39" hidden="1" x14ac:dyDescent="0.25">
      <c r="B183" s="16" t="s">
        <v>14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7">
        <f>SUM(C183:AG183)</f>
        <v>0</v>
      </c>
      <c r="AI183" s="17">
        <v>19482</v>
      </c>
      <c r="AJ183" s="17">
        <f>AH183*AI183</f>
        <v>0</v>
      </c>
    </row>
    <row r="184" spans="2:39" hidden="1" x14ac:dyDescent="0.25">
      <c r="B184" s="16" t="s">
        <v>16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7">
        <f>SUM(C184:AG184)</f>
        <v>0</v>
      </c>
      <c r="AI184" s="17">
        <v>19482</v>
      </c>
      <c r="AJ184" s="17">
        <f>AH184*AI184</f>
        <v>0</v>
      </c>
    </row>
    <row r="185" spans="2:39" hidden="1" x14ac:dyDescent="0.25">
      <c r="B185" s="16" t="s">
        <v>18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7">
        <f>SUM(C185:AG185)</f>
        <v>0</v>
      </c>
      <c r="AI185" s="17">
        <v>19482</v>
      </c>
      <c r="AJ185" s="17">
        <f>AH185*AI185</f>
        <v>0</v>
      </c>
    </row>
    <row r="186" spans="2:39" hidden="1" x14ac:dyDescent="0.25">
      <c r="B186" s="16" t="s">
        <v>6</v>
      </c>
      <c r="C186" s="16">
        <f t="shared" ref="C186:AJ186" si="21">SUM(C183:C185)</f>
        <v>0</v>
      </c>
      <c r="D186" s="16">
        <f t="shared" si="21"/>
        <v>0</v>
      </c>
      <c r="E186" s="16">
        <f t="shared" si="21"/>
        <v>0</v>
      </c>
      <c r="F186" s="16">
        <f t="shared" si="21"/>
        <v>0</v>
      </c>
      <c r="G186" s="16">
        <f t="shared" si="21"/>
        <v>0</v>
      </c>
      <c r="H186" s="16">
        <f t="shared" si="21"/>
        <v>0</v>
      </c>
      <c r="I186" s="16">
        <f t="shared" si="21"/>
        <v>0</v>
      </c>
      <c r="J186" s="16">
        <f t="shared" si="21"/>
        <v>0</v>
      </c>
      <c r="K186" s="16">
        <f t="shared" si="21"/>
        <v>0</v>
      </c>
      <c r="L186" s="16">
        <f t="shared" si="21"/>
        <v>0</v>
      </c>
      <c r="M186" s="16">
        <f t="shared" si="21"/>
        <v>0</v>
      </c>
      <c r="N186" s="16">
        <f t="shared" si="21"/>
        <v>0</v>
      </c>
      <c r="O186" s="16">
        <f t="shared" si="21"/>
        <v>0</v>
      </c>
      <c r="P186" s="16">
        <f t="shared" si="21"/>
        <v>0</v>
      </c>
      <c r="Q186" s="16">
        <f t="shared" si="21"/>
        <v>0</v>
      </c>
      <c r="R186" s="16">
        <f t="shared" si="21"/>
        <v>0</v>
      </c>
      <c r="S186" s="16">
        <f t="shared" si="21"/>
        <v>0</v>
      </c>
      <c r="T186" s="16">
        <f t="shared" si="21"/>
        <v>0</v>
      </c>
      <c r="U186" s="16">
        <f t="shared" si="21"/>
        <v>0</v>
      </c>
      <c r="V186" s="16">
        <f t="shared" si="21"/>
        <v>0</v>
      </c>
      <c r="W186" s="16">
        <f t="shared" si="21"/>
        <v>0</v>
      </c>
      <c r="X186" s="16">
        <f t="shared" si="21"/>
        <v>0</v>
      </c>
      <c r="Y186" s="16">
        <f t="shared" si="21"/>
        <v>0</v>
      </c>
      <c r="Z186" s="16">
        <f t="shared" si="21"/>
        <v>0</v>
      </c>
      <c r="AA186" s="16">
        <f t="shared" si="21"/>
        <v>0</v>
      </c>
      <c r="AB186" s="16">
        <f t="shared" si="21"/>
        <v>0</v>
      </c>
      <c r="AC186" s="16">
        <f t="shared" si="21"/>
        <v>0</v>
      </c>
      <c r="AD186" s="16">
        <f t="shared" si="21"/>
        <v>0</v>
      </c>
      <c r="AE186" s="16">
        <f t="shared" si="21"/>
        <v>0</v>
      </c>
      <c r="AF186" s="16">
        <f t="shared" si="21"/>
        <v>0</v>
      </c>
      <c r="AG186" s="16">
        <f t="shared" si="21"/>
        <v>0</v>
      </c>
      <c r="AH186" s="17">
        <f t="shared" si="21"/>
        <v>0</v>
      </c>
      <c r="AI186" s="17">
        <f t="shared" si="21"/>
        <v>58446</v>
      </c>
      <c r="AJ186" s="17">
        <f t="shared" si="21"/>
        <v>0</v>
      </c>
      <c r="AL186" s="9">
        <f>SUM(C186:AG186)</f>
        <v>0</v>
      </c>
      <c r="AM186" s="15">
        <f>SUM(C186:AG186)</f>
        <v>0</v>
      </c>
    </row>
    <row r="187" spans="2:39" hidden="1" x14ac:dyDescent="0.25"/>
    <row r="188" spans="2:39" hidden="1" x14ac:dyDescent="0.25">
      <c r="B188" s="9" t="s">
        <v>42</v>
      </c>
    </row>
    <row r="189" spans="2:39" hidden="1" x14ac:dyDescent="0.25"/>
    <row r="190" spans="2:39" hidden="1" x14ac:dyDescent="0.25">
      <c r="B190" s="374" t="s">
        <v>4</v>
      </c>
      <c r="C190" s="375" t="s">
        <v>5</v>
      </c>
      <c r="D190" s="375"/>
      <c r="E190" s="375"/>
      <c r="F190" s="375"/>
      <c r="G190" s="375"/>
      <c r="H190" s="375"/>
      <c r="I190" s="375"/>
      <c r="J190" s="375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  <c r="AA190" s="375"/>
      <c r="AB190" s="375"/>
      <c r="AC190" s="375"/>
      <c r="AD190" s="375"/>
      <c r="AE190" s="375"/>
      <c r="AF190" s="375"/>
      <c r="AG190" s="375"/>
      <c r="AH190" s="374" t="s">
        <v>6</v>
      </c>
      <c r="AI190" s="374" t="s">
        <v>7</v>
      </c>
      <c r="AJ190" s="374" t="s">
        <v>8</v>
      </c>
    </row>
    <row r="191" spans="2:39" hidden="1" x14ac:dyDescent="0.25">
      <c r="B191" s="374"/>
      <c r="C191" s="14">
        <v>1</v>
      </c>
      <c r="D191" s="14">
        <v>2</v>
      </c>
      <c r="E191" s="14">
        <v>3</v>
      </c>
      <c r="F191" s="14">
        <v>4</v>
      </c>
      <c r="G191" s="14">
        <v>5</v>
      </c>
      <c r="H191" s="14">
        <v>6</v>
      </c>
      <c r="I191" s="14">
        <v>7</v>
      </c>
      <c r="J191" s="14">
        <v>8</v>
      </c>
      <c r="K191" s="14">
        <v>9</v>
      </c>
      <c r="L191" s="14">
        <v>10</v>
      </c>
      <c r="M191" s="14">
        <v>11</v>
      </c>
      <c r="N191" s="14">
        <v>12</v>
      </c>
      <c r="O191" s="14">
        <v>13</v>
      </c>
      <c r="P191" s="14">
        <v>14</v>
      </c>
      <c r="Q191" s="14">
        <v>15</v>
      </c>
      <c r="R191" s="14">
        <v>16</v>
      </c>
      <c r="S191" s="14">
        <v>17</v>
      </c>
      <c r="T191" s="14">
        <v>18</v>
      </c>
      <c r="U191" s="14">
        <v>19</v>
      </c>
      <c r="V191" s="14">
        <v>20</v>
      </c>
      <c r="W191" s="14">
        <v>21</v>
      </c>
      <c r="X191" s="14">
        <v>22</v>
      </c>
      <c r="Y191" s="14">
        <v>23</v>
      </c>
      <c r="Z191" s="14">
        <v>24</v>
      </c>
      <c r="AA191" s="14">
        <v>25</v>
      </c>
      <c r="AB191" s="14">
        <v>26</v>
      </c>
      <c r="AC191" s="14">
        <v>27</v>
      </c>
      <c r="AD191" s="14">
        <v>28</v>
      </c>
      <c r="AE191" s="14">
        <v>29</v>
      </c>
      <c r="AF191" s="14">
        <v>30</v>
      </c>
      <c r="AG191" s="14">
        <v>31</v>
      </c>
      <c r="AH191" s="374"/>
      <c r="AI191" s="374"/>
      <c r="AJ191" s="374"/>
    </row>
    <row r="192" spans="2:39" hidden="1" x14ac:dyDescent="0.25">
      <c r="B192" s="16" t="s">
        <v>14</v>
      </c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7">
        <f>SUM(C192:AG192)</f>
        <v>0</v>
      </c>
      <c r="AI192" s="17">
        <v>13524</v>
      </c>
      <c r="AJ192" s="17">
        <f>AH192*AI192</f>
        <v>0</v>
      </c>
    </row>
    <row r="193" spans="2:39" hidden="1" x14ac:dyDescent="0.25">
      <c r="B193" s="16" t="s">
        <v>16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7">
        <f>SUM(C193:AG193)</f>
        <v>0</v>
      </c>
      <c r="AI193" s="17">
        <v>13524</v>
      </c>
      <c r="AJ193" s="17">
        <f>AH193*AI193</f>
        <v>0</v>
      </c>
    </row>
    <row r="194" spans="2:39" hidden="1" x14ac:dyDescent="0.25">
      <c r="B194" s="16" t="s">
        <v>18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7">
        <f>SUM(C194:AG194)</f>
        <v>0</v>
      </c>
      <c r="AI194" s="17">
        <v>13524</v>
      </c>
      <c r="AJ194" s="17">
        <f>AH194*AI194</f>
        <v>0</v>
      </c>
    </row>
    <row r="195" spans="2:39" hidden="1" x14ac:dyDescent="0.25">
      <c r="B195" s="16" t="s">
        <v>6</v>
      </c>
      <c r="C195" s="16">
        <f t="shared" ref="C195:AJ195" si="22">SUM(C192:C194)</f>
        <v>0</v>
      </c>
      <c r="D195" s="16">
        <f t="shared" si="22"/>
        <v>0</v>
      </c>
      <c r="E195" s="16">
        <f t="shared" si="22"/>
        <v>0</v>
      </c>
      <c r="F195" s="16">
        <f t="shared" si="22"/>
        <v>0</v>
      </c>
      <c r="G195" s="16">
        <f t="shared" si="22"/>
        <v>0</v>
      </c>
      <c r="H195" s="16">
        <f t="shared" si="22"/>
        <v>0</v>
      </c>
      <c r="I195" s="16">
        <f t="shared" si="22"/>
        <v>0</v>
      </c>
      <c r="J195" s="16">
        <f t="shared" si="22"/>
        <v>0</v>
      </c>
      <c r="K195" s="16">
        <f t="shared" si="22"/>
        <v>0</v>
      </c>
      <c r="L195" s="16">
        <f t="shared" si="22"/>
        <v>0</v>
      </c>
      <c r="M195" s="16">
        <f t="shared" si="22"/>
        <v>0</v>
      </c>
      <c r="N195" s="16">
        <f t="shared" si="22"/>
        <v>0</v>
      </c>
      <c r="O195" s="16">
        <f t="shared" si="22"/>
        <v>0</v>
      </c>
      <c r="P195" s="16">
        <f t="shared" si="22"/>
        <v>0</v>
      </c>
      <c r="Q195" s="16">
        <f t="shared" si="22"/>
        <v>0</v>
      </c>
      <c r="R195" s="16">
        <f t="shared" si="22"/>
        <v>0</v>
      </c>
      <c r="S195" s="16">
        <f t="shared" si="22"/>
        <v>0</v>
      </c>
      <c r="T195" s="16">
        <f t="shared" si="22"/>
        <v>0</v>
      </c>
      <c r="U195" s="16">
        <f t="shared" si="22"/>
        <v>0</v>
      </c>
      <c r="V195" s="16">
        <f t="shared" si="22"/>
        <v>0</v>
      </c>
      <c r="W195" s="16">
        <f t="shared" si="22"/>
        <v>0</v>
      </c>
      <c r="X195" s="16">
        <f t="shared" si="22"/>
        <v>0</v>
      </c>
      <c r="Y195" s="16">
        <f t="shared" si="22"/>
        <v>0</v>
      </c>
      <c r="Z195" s="16">
        <f t="shared" si="22"/>
        <v>0</v>
      </c>
      <c r="AA195" s="16">
        <f t="shared" si="22"/>
        <v>0</v>
      </c>
      <c r="AB195" s="16">
        <f t="shared" si="22"/>
        <v>0</v>
      </c>
      <c r="AC195" s="16">
        <f t="shared" si="22"/>
        <v>0</v>
      </c>
      <c r="AD195" s="16">
        <f t="shared" si="22"/>
        <v>0</v>
      </c>
      <c r="AE195" s="16">
        <f t="shared" si="22"/>
        <v>0</v>
      </c>
      <c r="AF195" s="16">
        <f t="shared" si="22"/>
        <v>0</v>
      </c>
      <c r="AG195" s="16">
        <f t="shared" si="22"/>
        <v>0</v>
      </c>
      <c r="AH195" s="17">
        <f t="shared" si="22"/>
        <v>0</v>
      </c>
      <c r="AI195" s="17">
        <f t="shared" si="22"/>
        <v>40572</v>
      </c>
      <c r="AJ195" s="17">
        <f t="shared" si="22"/>
        <v>0</v>
      </c>
      <c r="AL195" s="9">
        <f>SUM(C195:AG195)</f>
        <v>0</v>
      </c>
      <c r="AM195" s="15">
        <f>SUM(C195:AG195)</f>
        <v>0</v>
      </c>
    </row>
    <row r="196" spans="2:39" hidden="1" x14ac:dyDescent="0.25"/>
    <row r="197" spans="2:39" hidden="1" x14ac:dyDescent="0.25">
      <c r="B197" s="9" t="s">
        <v>43</v>
      </c>
    </row>
    <row r="198" spans="2:39" hidden="1" x14ac:dyDescent="0.25"/>
    <row r="199" spans="2:39" hidden="1" x14ac:dyDescent="0.25">
      <c r="B199" s="374" t="s">
        <v>4</v>
      </c>
      <c r="C199" s="375" t="s">
        <v>5</v>
      </c>
      <c r="D199" s="375"/>
      <c r="E199" s="375"/>
      <c r="F199" s="375"/>
      <c r="G199" s="375"/>
      <c r="H199" s="375"/>
      <c r="I199" s="375"/>
      <c r="J199" s="375"/>
      <c r="K199" s="37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  <c r="AA199" s="375"/>
      <c r="AB199" s="375"/>
      <c r="AC199" s="375"/>
      <c r="AD199" s="375"/>
      <c r="AE199" s="375"/>
      <c r="AF199" s="375"/>
      <c r="AG199" s="375"/>
      <c r="AH199" s="374" t="s">
        <v>6</v>
      </c>
      <c r="AI199" s="374" t="s">
        <v>7</v>
      </c>
      <c r="AJ199" s="374" t="s">
        <v>8</v>
      </c>
    </row>
    <row r="200" spans="2:39" hidden="1" x14ac:dyDescent="0.25">
      <c r="B200" s="374"/>
      <c r="C200" s="14">
        <v>1</v>
      </c>
      <c r="D200" s="14">
        <v>2</v>
      </c>
      <c r="E200" s="14">
        <v>3</v>
      </c>
      <c r="F200" s="14">
        <v>4</v>
      </c>
      <c r="G200" s="14">
        <v>5</v>
      </c>
      <c r="H200" s="14">
        <v>6</v>
      </c>
      <c r="I200" s="14">
        <v>7</v>
      </c>
      <c r="J200" s="14">
        <v>8</v>
      </c>
      <c r="K200" s="14">
        <v>9</v>
      </c>
      <c r="L200" s="14">
        <v>10</v>
      </c>
      <c r="M200" s="14">
        <v>11</v>
      </c>
      <c r="N200" s="14">
        <v>12</v>
      </c>
      <c r="O200" s="14">
        <v>13</v>
      </c>
      <c r="P200" s="14">
        <v>14</v>
      </c>
      <c r="Q200" s="14">
        <v>15</v>
      </c>
      <c r="R200" s="14">
        <v>16</v>
      </c>
      <c r="S200" s="14">
        <v>17</v>
      </c>
      <c r="T200" s="14">
        <v>18</v>
      </c>
      <c r="U200" s="14">
        <v>19</v>
      </c>
      <c r="V200" s="14">
        <v>20</v>
      </c>
      <c r="W200" s="14">
        <v>21</v>
      </c>
      <c r="X200" s="14">
        <v>22</v>
      </c>
      <c r="Y200" s="14">
        <v>23</v>
      </c>
      <c r="Z200" s="14">
        <v>24</v>
      </c>
      <c r="AA200" s="14">
        <v>25</v>
      </c>
      <c r="AB200" s="14">
        <v>26</v>
      </c>
      <c r="AC200" s="14">
        <v>27</v>
      </c>
      <c r="AD200" s="14">
        <v>28</v>
      </c>
      <c r="AE200" s="14">
        <v>29</v>
      </c>
      <c r="AF200" s="14">
        <v>30</v>
      </c>
      <c r="AG200" s="14">
        <v>31</v>
      </c>
      <c r="AH200" s="374"/>
      <c r="AI200" s="374"/>
      <c r="AJ200" s="374"/>
    </row>
    <row r="201" spans="2:39" hidden="1" x14ac:dyDescent="0.25">
      <c r="B201" s="16" t="s">
        <v>14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7">
        <f>SUM(C201:AG201)</f>
        <v>0</v>
      </c>
      <c r="AI201" s="17">
        <v>12049</v>
      </c>
      <c r="AJ201" s="17">
        <f>AH201*AI201</f>
        <v>0</v>
      </c>
    </row>
    <row r="202" spans="2:39" hidden="1" x14ac:dyDescent="0.25">
      <c r="B202" s="16" t="s">
        <v>16</v>
      </c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7">
        <f>SUM(C202:AG202)</f>
        <v>0</v>
      </c>
      <c r="AI202" s="17">
        <v>12049</v>
      </c>
      <c r="AJ202" s="17">
        <f>AH202*AI202</f>
        <v>0</v>
      </c>
    </row>
    <row r="203" spans="2:39" hidden="1" x14ac:dyDescent="0.25">
      <c r="B203" s="16" t="s">
        <v>18</v>
      </c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7">
        <f>SUM(C203:AG203)</f>
        <v>0</v>
      </c>
      <c r="AI203" s="17">
        <v>12049</v>
      </c>
      <c r="AJ203" s="17">
        <f>AH203*AI203</f>
        <v>0</v>
      </c>
    </row>
    <row r="204" spans="2:39" hidden="1" x14ac:dyDescent="0.25">
      <c r="B204" s="16" t="s">
        <v>6</v>
      </c>
      <c r="C204" s="16">
        <f>SUM(C201:C203)</f>
        <v>0</v>
      </c>
      <c r="D204" s="16">
        <f>SUM(D201:D203)</f>
        <v>0</v>
      </c>
      <c r="E204" s="16">
        <f t="shared" ref="E204:Z204" si="23">SUM(E201:E203)</f>
        <v>0</v>
      </c>
      <c r="F204" s="16">
        <f t="shared" si="23"/>
        <v>0</v>
      </c>
      <c r="G204" s="16">
        <f t="shared" si="23"/>
        <v>0</v>
      </c>
      <c r="H204" s="16">
        <f t="shared" si="23"/>
        <v>0</v>
      </c>
      <c r="I204" s="16">
        <f t="shared" si="23"/>
        <v>0</v>
      </c>
      <c r="J204" s="16">
        <f t="shared" si="23"/>
        <v>0</v>
      </c>
      <c r="K204" s="16">
        <f t="shared" si="23"/>
        <v>0</v>
      </c>
      <c r="L204" s="16">
        <f t="shared" si="23"/>
        <v>0</v>
      </c>
      <c r="M204" s="16">
        <f t="shared" si="23"/>
        <v>0</v>
      </c>
      <c r="N204" s="16">
        <f t="shared" si="23"/>
        <v>0</v>
      </c>
      <c r="O204" s="16">
        <f t="shared" si="23"/>
        <v>0</v>
      </c>
      <c r="P204" s="16">
        <f t="shared" si="23"/>
        <v>0</v>
      </c>
      <c r="Q204" s="16">
        <f t="shared" si="23"/>
        <v>0</v>
      </c>
      <c r="R204" s="16">
        <f t="shared" si="23"/>
        <v>0</v>
      </c>
      <c r="S204" s="16">
        <f t="shared" si="23"/>
        <v>0</v>
      </c>
      <c r="T204" s="16">
        <f t="shared" si="23"/>
        <v>0</v>
      </c>
      <c r="U204" s="16">
        <f t="shared" si="23"/>
        <v>0</v>
      </c>
      <c r="V204" s="16">
        <f t="shared" si="23"/>
        <v>0</v>
      </c>
      <c r="W204" s="16">
        <f t="shared" si="23"/>
        <v>0</v>
      </c>
      <c r="X204" s="16">
        <f t="shared" si="23"/>
        <v>0</v>
      </c>
      <c r="Y204" s="16">
        <f t="shared" si="23"/>
        <v>0</v>
      </c>
      <c r="Z204" s="16">
        <f t="shared" si="23"/>
        <v>0</v>
      </c>
      <c r="AA204" s="16">
        <f t="shared" ref="AA204:AJ204" si="24">SUM(AA201:AA203)</f>
        <v>0</v>
      </c>
      <c r="AB204" s="16">
        <f t="shared" si="24"/>
        <v>0</v>
      </c>
      <c r="AC204" s="16">
        <f t="shared" si="24"/>
        <v>0</v>
      </c>
      <c r="AD204" s="16">
        <f t="shared" si="24"/>
        <v>0</v>
      </c>
      <c r="AE204" s="16">
        <f t="shared" si="24"/>
        <v>0</v>
      </c>
      <c r="AF204" s="16">
        <f t="shared" si="24"/>
        <v>0</v>
      </c>
      <c r="AG204" s="16">
        <f t="shared" si="24"/>
        <v>0</v>
      </c>
      <c r="AH204" s="17">
        <f t="shared" si="24"/>
        <v>0</v>
      </c>
      <c r="AI204" s="17">
        <f t="shared" si="24"/>
        <v>36147</v>
      </c>
      <c r="AJ204" s="17">
        <f t="shared" si="24"/>
        <v>0</v>
      </c>
      <c r="AL204" s="9">
        <f>SUM(C204:AG204)</f>
        <v>0</v>
      </c>
      <c r="AM204" s="15">
        <f>SUM(C204:AG204)</f>
        <v>0</v>
      </c>
    </row>
    <row r="205" spans="2:39" hidden="1" x14ac:dyDescent="0.25"/>
    <row r="206" spans="2:39" hidden="1" x14ac:dyDescent="0.25">
      <c r="B206" s="9" t="s">
        <v>44</v>
      </c>
    </row>
    <row r="207" spans="2:39" hidden="1" x14ac:dyDescent="0.25"/>
    <row r="208" spans="2:39" hidden="1" x14ac:dyDescent="0.25">
      <c r="B208" s="374" t="s">
        <v>4</v>
      </c>
      <c r="C208" s="375" t="s">
        <v>5</v>
      </c>
      <c r="D208" s="375"/>
      <c r="E208" s="375"/>
      <c r="F208" s="375"/>
      <c r="G208" s="375"/>
      <c r="H208" s="375"/>
      <c r="I208" s="375"/>
      <c r="J208" s="375"/>
      <c r="K208" s="37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  <c r="AA208" s="375"/>
      <c r="AB208" s="375"/>
      <c r="AC208" s="375"/>
      <c r="AD208" s="375"/>
      <c r="AE208" s="375"/>
      <c r="AF208" s="375"/>
      <c r="AG208" s="375"/>
      <c r="AH208" s="374" t="s">
        <v>6</v>
      </c>
      <c r="AI208" s="374" t="s">
        <v>7</v>
      </c>
      <c r="AJ208" s="374" t="s">
        <v>8</v>
      </c>
    </row>
    <row r="209" spans="2:39" hidden="1" x14ac:dyDescent="0.25">
      <c r="B209" s="374"/>
      <c r="C209" s="14">
        <v>1</v>
      </c>
      <c r="D209" s="14">
        <v>2</v>
      </c>
      <c r="E209" s="14">
        <v>3</v>
      </c>
      <c r="F209" s="14">
        <v>4</v>
      </c>
      <c r="G209" s="14">
        <v>5</v>
      </c>
      <c r="H209" s="14">
        <v>6</v>
      </c>
      <c r="I209" s="14">
        <v>7</v>
      </c>
      <c r="J209" s="14">
        <v>8</v>
      </c>
      <c r="K209" s="14">
        <v>9</v>
      </c>
      <c r="L209" s="14">
        <v>10</v>
      </c>
      <c r="M209" s="14">
        <v>11</v>
      </c>
      <c r="N209" s="14">
        <v>12</v>
      </c>
      <c r="O209" s="14">
        <v>13</v>
      </c>
      <c r="P209" s="14">
        <v>14</v>
      </c>
      <c r="Q209" s="14">
        <v>15</v>
      </c>
      <c r="R209" s="14">
        <v>16</v>
      </c>
      <c r="S209" s="14">
        <v>17</v>
      </c>
      <c r="T209" s="14">
        <v>18</v>
      </c>
      <c r="U209" s="14">
        <v>19</v>
      </c>
      <c r="V209" s="14">
        <v>20</v>
      </c>
      <c r="W209" s="14">
        <v>21</v>
      </c>
      <c r="X209" s="14">
        <v>22</v>
      </c>
      <c r="Y209" s="14">
        <v>23</v>
      </c>
      <c r="Z209" s="14">
        <v>24</v>
      </c>
      <c r="AA209" s="14">
        <v>25</v>
      </c>
      <c r="AB209" s="14">
        <v>26</v>
      </c>
      <c r="AC209" s="14">
        <v>27</v>
      </c>
      <c r="AD209" s="14">
        <v>28</v>
      </c>
      <c r="AE209" s="14">
        <v>29</v>
      </c>
      <c r="AF209" s="14">
        <v>30</v>
      </c>
      <c r="AG209" s="14">
        <v>31</v>
      </c>
      <c r="AH209" s="374"/>
      <c r="AI209" s="374"/>
      <c r="AJ209" s="374"/>
    </row>
    <row r="210" spans="2:39" hidden="1" x14ac:dyDescent="0.25">
      <c r="B210" s="16" t="s">
        <v>14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7">
        <f>SUM(C210:AG210)</f>
        <v>0</v>
      </c>
      <c r="AI210" s="17">
        <v>19482</v>
      </c>
      <c r="AJ210" s="17">
        <f>AH210*AI210</f>
        <v>0</v>
      </c>
    </row>
    <row r="211" spans="2:39" hidden="1" x14ac:dyDescent="0.25">
      <c r="B211" s="16" t="s">
        <v>16</v>
      </c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7">
        <f>SUM(C211:AG211)</f>
        <v>0</v>
      </c>
      <c r="AI211" s="17">
        <v>19482</v>
      </c>
      <c r="AJ211" s="17">
        <f>AH211*AI211</f>
        <v>0</v>
      </c>
    </row>
    <row r="212" spans="2:39" hidden="1" x14ac:dyDescent="0.25">
      <c r="B212" s="16" t="s">
        <v>18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7">
        <f>SUM(C212:AG212)</f>
        <v>0</v>
      </c>
      <c r="AI212" s="17">
        <v>19482</v>
      </c>
      <c r="AJ212" s="17">
        <f>AH212*AI212</f>
        <v>0</v>
      </c>
    </row>
    <row r="213" spans="2:39" hidden="1" x14ac:dyDescent="0.25">
      <c r="B213" s="16" t="s">
        <v>6</v>
      </c>
      <c r="C213" s="16">
        <f t="shared" ref="C213:AJ213" si="25">SUM(C210:C212)</f>
        <v>0</v>
      </c>
      <c r="D213" s="16">
        <f t="shared" si="25"/>
        <v>0</v>
      </c>
      <c r="E213" s="16">
        <f t="shared" si="25"/>
        <v>0</v>
      </c>
      <c r="F213" s="16">
        <f t="shared" si="25"/>
        <v>0</v>
      </c>
      <c r="G213" s="16">
        <f t="shared" si="25"/>
        <v>0</v>
      </c>
      <c r="H213" s="16">
        <f t="shared" si="25"/>
        <v>0</v>
      </c>
      <c r="I213" s="16">
        <f t="shared" si="25"/>
        <v>0</v>
      </c>
      <c r="J213" s="16">
        <f t="shared" si="25"/>
        <v>0</v>
      </c>
      <c r="K213" s="16">
        <f t="shared" si="25"/>
        <v>0</v>
      </c>
      <c r="L213" s="16">
        <f t="shared" si="25"/>
        <v>0</v>
      </c>
      <c r="M213" s="16">
        <f t="shared" si="25"/>
        <v>0</v>
      </c>
      <c r="N213" s="16">
        <f t="shared" si="25"/>
        <v>0</v>
      </c>
      <c r="O213" s="16">
        <f t="shared" si="25"/>
        <v>0</v>
      </c>
      <c r="P213" s="16">
        <f t="shared" si="25"/>
        <v>0</v>
      </c>
      <c r="Q213" s="16">
        <f t="shared" si="25"/>
        <v>0</v>
      </c>
      <c r="R213" s="16">
        <f t="shared" si="25"/>
        <v>0</v>
      </c>
      <c r="S213" s="16">
        <f t="shared" si="25"/>
        <v>0</v>
      </c>
      <c r="T213" s="16">
        <f t="shared" si="25"/>
        <v>0</v>
      </c>
      <c r="U213" s="16">
        <f t="shared" si="25"/>
        <v>0</v>
      </c>
      <c r="V213" s="16">
        <f t="shared" si="25"/>
        <v>0</v>
      </c>
      <c r="W213" s="16">
        <f t="shared" si="25"/>
        <v>0</v>
      </c>
      <c r="X213" s="16">
        <f t="shared" si="25"/>
        <v>0</v>
      </c>
      <c r="Y213" s="16">
        <f t="shared" si="25"/>
        <v>0</v>
      </c>
      <c r="Z213" s="16">
        <f t="shared" si="25"/>
        <v>0</v>
      </c>
      <c r="AA213" s="16">
        <f t="shared" si="25"/>
        <v>0</v>
      </c>
      <c r="AB213" s="16">
        <f t="shared" si="25"/>
        <v>0</v>
      </c>
      <c r="AC213" s="16">
        <f t="shared" si="25"/>
        <v>0</v>
      </c>
      <c r="AD213" s="16">
        <f t="shared" si="25"/>
        <v>0</v>
      </c>
      <c r="AE213" s="16">
        <f t="shared" si="25"/>
        <v>0</v>
      </c>
      <c r="AF213" s="16">
        <f t="shared" si="25"/>
        <v>0</v>
      </c>
      <c r="AG213" s="16">
        <f t="shared" si="25"/>
        <v>0</v>
      </c>
      <c r="AH213" s="17">
        <f t="shared" si="25"/>
        <v>0</v>
      </c>
      <c r="AI213" s="17">
        <f t="shared" si="25"/>
        <v>58446</v>
      </c>
      <c r="AJ213" s="17">
        <f t="shared" si="25"/>
        <v>0</v>
      </c>
      <c r="AL213" s="9">
        <f>SUM(C213:AG213)</f>
        <v>0</v>
      </c>
      <c r="AM213" s="15">
        <f>SUM(C213:AG213)</f>
        <v>0</v>
      </c>
    </row>
    <row r="214" spans="2:39" hidden="1" x14ac:dyDescent="0.25">
      <c r="F214" s="18"/>
    </row>
    <row r="215" spans="2:39" hidden="1" x14ac:dyDescent="0.25">
      <c r="B215" s="9" t="s">
        <v>45</v>
      </c>
    </row>
    <row r="216" spans="2:39" hidden="1" x14ac:dyDescent="0.25"/>
    <row r="217" spans="2:39" hidden="1" x14ac:dyDescent="0.25">
      <c r="B217" s="374" t="s">
        <v>4</v>
      </c>
      <c r="C217" s="375" t="s">
        <v>5</v>
      </c>
      <c r="D217" s="375"/>
      <c r="E217" s="375"/>
      <c r="F217" s="375"/>
      <c r="G217" s="375"/>
      <c r="H217" s="375"/>
      <c r="I217" s="375"/>
      <c r="J217" s="375"/>
      <c r="K217" s="37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  <c r="AA217" s="375"/>
      <c r="AB217" s="375"/>
      <c r="AC217" s="375"/>
      <c r="AD217" s="375"/>
      <c r="AE217" s="375"/>
      <c r="AF217" s="375"/>
      <c r="AG217" s="375"/>
      <c r="AH217" s="374" t="s">
        <v>6</v>
      </c>
      <c r="AI217" s="374" t="s">
        <v>7</v>
      </c>
      <c r="AJ217" s="374" t="s">
        <v>8</v>
      </c>
    </row>
    <row r="218" spans="2:39" hidden="1" x14ac:dyDescent="0.25">
      <c r="B218" s="374"/>
      <c r="C218" s="14">
        <v>1</v>
      </c>
      <c r="D218" s="14">
        <v>2</v>
      </c>
      <c r="E218" s="14">
        <v>3</v>
      </c>
      <c r="F218" s="14">
        <v>4</v>
      </c>
      <c r="G218" s="14">
        <v>5</v>
      </c>
      <c r="H218" s="14">
        <v>6</v>
      </c>
      <c r="I218" s="14">
        <v>7</v>
      </c>
      <c r="J218" s="14">
        <v>8</v>
      </c>
      <c r="K218" s="14">
        <v>9</v>
      </c>
      <c r="L218" s="14">
        <v>10</v>
      </c>
      <c r="M218" s="14">
        <v>11</v>
      </c>
      <c r="N218" s="14">
        <v>12</v>
      </c>
      <c r="O218" s="14">
        <v>13</v>
      </c>
      <c r="P218" s="14">
        <v>14</v>
      </c>
      <c r="Q218" s="14">
        <v>15</v>
      </c>
      <c r="R218" s="14">
        <v>16</v>
      </c>
      <c r="S218" s="14">
        <v>17</v>
      </c>
      <c r="T218" s="14">
        <v>18</v>
      </c>
      <c r="U218" s="14">
        <v>19</v>
      </c>
      <c r="V218" s="14">
        <v>20</v>
      </c>
      <c r="W218" s="14">
        <v>21</v>
      </c>
      <c r="X218" s="14">
        <v>22</v>
      </c>
      <c r="Y218" s="14">
        <v>23</v>
      </c>
      <c r="Z218" s="14">
        <v>24</v>
      </c>
      <c r="AA218" s="14">
        <v>25</v>
      </c>
      <c r="AB218" s="14">
        <v>26</v>
      </c>
      <c r="AC218" s="14">
        <v>27</v>
      </c>
      <c r="AD218" s="14">
        <v>28</v>
      </c>
      <c r="AE218" s="14">
        <v>29</v>
      </c>
      <c r="AF218" s="14">
        <v>30</v>
      </c>
      <c r="AG218" s="14">
        <v>31</v>
      </c>
      <c r="AH218" s="374"/>
      <c r="AI218" s="374"/>
      <c r="AJ218" s="374"/>
    </row>
    <row r="219" spans="2:39" hidden="1" x14ac:dyDescent="0.25">
      <c r="B219" s="16" t="s">
        <v>14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7">
        <f>SUM(C219:AG219)</f>
        <v>0</v>
      </c>
      <c r="AI219" s="17">
        <v>13524</v>
      </c>
      <c r="AJ219" s="17">
        <f>AH219*AI219</f>
        <v>0</v>
      </c>
    </row>
    <row r="220" spans="2:39" hidden="1" x14ac:dyDescent="0.25">
      <c r="B220" s="16" t="s">
        <v>16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7">
        <f>SUM(C220:AG220)</f>
        <v>0</v>
      </c>
      <c r="AI220" s="17">
        <v>13524</v>
      </c>
      <c r="AJ220" s="17">
        <f>AH220*AI220</f>
        <v>0</v>
      </c>
    </row>
    <row r="221" spans="2:39" hidden="1" x14ac:dyDescent="0.25">
      <c r="B221" s="16" t="s">
        <v>18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7">
        <f>SUM(C221:AG221)</f>
        <v>0</v>
      </c>
      <c r="AI221" s="17">
        <v>13524</v>
      </c>
      <c r="AJ221" s="17">
        <f>AH221*AI221</f>
        <v>0</v>
      </c>
    </row>
    <row r="222" spans="2:39" hidden="1" x14ac:dyDescent="0.25">
      <c r="B222" s="16" t="s">
        <v>6</v>
      </c>
      <c r="C222" s="16">
        <f t="shared" ref="C222:AJ222" si="26">SUM(C219:C221)</f>
        <v>0</v>
      </c>
      <c r="D222" s="16">
        <f t="shared" si="26"/>
        <v>0</v>
      </c>
      <c r="E222" s="16">
        <f t="shared" si="26"/>
        <v>0</v>
      </c>
      <c r="F222" s="16">
        <f t="shared" si="26"/>
        <v>0</v>
      </c>
      <c r="G222" s="16">
        <f t="shared" si="26"/>
        <v>0</v>
      </c>
      <c r="H222" s="16">
        <f t="shared" si="26"/>
        <v>0</v>
      </c>
      <c r="I222" s="16">
        <f t="shared" si="26"/>
        <v>0</v>
      </c>
      <c r="J222" s="16">
        <f t="shared" si="26"/>
        <v>0</v>
      </c>
      <c r="K222" s="16">
        <f t="shared" si="26"/>
        <v>0</v>
      </c>
      <c r="L222" s="16">
        <f t="shared" si="26"/>
        <v>0</v>
      </c>
      <c r="M222" s="16">
        <f t="shared" si="26"/>
        <v>0</v>
      </c>
      <c r="N222" s="16">
        <f t="shared" si="26"/>
        <v>0</v>
      </c>
      <c r="O222" s="16">
        <f t="shared" si="26"/>
        <v>0</v>
      </c>
      <c r="P222" s="16">
        <f t="shared" si="26"/>
        <v>0</v>
      </c>
      <c r="Q222" s="16">
        <f t="shared" si="26"/>
        <v>0</v>
      </c>
      <c r="R222" s="16">
        <f t="shared" si="26"/>
        <v>0</v>
      </c>
      <c r="S222" s="16">
        <f t="shared" si="26"/>
        <v>0</v>
      </c>
      <c r="T222" s="16">
        <f t="shared" si="26"/>
        <v>0</v>
      </c>
      <c r="U222" s="16">
        <f t="shared" si="26"/>
        <v>0</v>
      </c>
      <c r="V222" s="16">
        <f t="shared" si="26"/>
        <v>0</v>
      </c>
      <c r="W222" s="16">
        <f t="shared" si="26"/>
        <v>0</v>
      </c>
      <c r="X222" s="16">
        <f t="shared" si="26"/>
        <v>0</v>
      </c>
      <c r="Y222" s="16">
        <f t="shared" si="26"/>
        <v>0</v>
      </c>
      <c r="Z222" s="16">
        <f t="shared" si="26"/>
        <v>0</v>
      </c>
      <c r="AA222" s="16">
        <f t="shared" si="26"/>
        <v>0</v>
      </c>
      <c r="AB222" s="16">
        <f t="shared" si="26"/>
        <v>0</v>
      </c>
      <c r="AC222" s="16">
        <f t="shared" si="26"/>
        <v>0</v>
      </c>
      <c r="AD222" s="16">
        <f t="shared" si="26"/>
        <v>0</v>
      </c>
      <c r="AE222" s="16">
        <f t="shared" si="26"/>
        <v>0</v>
      </c>
      <c r="AF222" s="16">
        <f t="shared" si="26"/>
        <v>0</v>
      </c>
      <c r="AG222" s="16">
        <f t="shared" si="26"/>
        <v>0</v>
      </c>
      <c r="AH222" s="17">
        <f t="shared" si="26"/>
        <v>0</v>
      </c>
      <c r="AI222" s="17">
        <f t="shared" si="26"/>
        <v>40572</v>
      </c>
      <c r="AJ222" s="17">
        <f t="shared" si="26"/>
        <v>0</v>
      </c>
      <c r="AL222" s="9">
        <f>SUM(C222:AG222)</f>
        <v>0</v>
      </c>
      <c r="AM222" s="15">
        <f>SUM(C222:AG222)</f>
        <v>0</v>
      </c>
    </row>
    <row r="223" spans="2:39" hidden="1" x14ac:dyDescent="0.25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2"/>
      <c r="AI223" s="12"/>
      <c r="AJ223" s="12"/>
    </row>
    <row r="224" spans="2:39" hidden="1" x14ac:dyDescent="0.25">
      <c r="B224" s="9" t="s">
        <v>46</v>
      </c>
    </row>
    <row r="225" spans="2:40" hidden="1" x14ac:dyDescent="0.25"/>
    <row r="226" spans="2:40" hidden="1" x14ac:dyDescent="0.25">
      <c r="B226" s="374" t="s">
        <v>4</v>
      </c>
      <c r="C226" s="375" t="s">
        <v>5</v>
      </c>
      <c r="D226" s="375"/>
      <c r="E226" s="375"/>
      <c r="F226" s="375"/>
      <c r="G226" s="375"/>
      <c r="H226" s="375"/>
      <c r="I226" s="375"/>
      <c r="J226" s="375"/>
      <c r="K226" s="375"/>
      <c r="L226" s="375"/>
      <c r="M226" s="375"/>
      <c r="N226" s="375"/>
      <c r="O226" s="375"/>
      <c r="P226" s="375"/>
      <c r="Q226" s="375"/>
      <c r="R226" s="375"/>
      <c r="S226" s="375"/>
      <c r="T226" s="375"/>
      <c r="U226" s="375"/>
      <c r="V226" s="375"/>
      <c r="W226" s="375"/>
      <c r="X226" s="375"/>
      <c r="Y226" s="375"/>
      <c r="Z226" s="375"/>
      <c r="AA226" s="375"/>
      <c r="AB226" s="375"/>
      <c r="AC226" s="375"/>
      <c r="AD226" s="375"/>
      <c r="AE226" s="375"/>
      <c r="AF226" s="375"/>
      <c r="AG226" s="375"/>
      <c r="AH226" s="374" t="s">
        <v>6</v>
      </c>
      <c r="AI226" s="374" t="s">
        <v>7</v>
      </c>
      <c r="AJ226" s="374" t="s">
        <v>8</v>
      </c>
    </row>
    <row r="227" spans="2:40" hidden="1" x14ac:dyDescent="0.25">
      <c r="B227" s="374"/>
      <c r="C227" s="14">
        <v>1</v>
      </c>
      <c r="D227" s="14">
        <v>2</v>
      </c>
      <c r="E227" s="14">
        <v>3</v>
      </c>
      <c r="F227" s="14">
        <v>4</v>
      </c>
      <c r="G227" s="14">
        <v>5</v>
      </c>
      <c r="H227" s="14">
        <v>6</v>
      </c>
      <c r="I227" s="14">
        <v>7</v>
      </c>
      <c r="J227" s="14">
        <v>8</v>
      </c>
      <c r="K227" s="14">
        <v>9</v>
      </c>
      <c r="L227" s="14">
        <v>10</v>
      </c>
      <c r="M227" s="14">
        <v>11</v>
      </c>
      <c r="N227" s="14">
        <v>12</v>
      </c>
      <c r="O227" s="14">
        <v>13</v>
      </c>
      <c r="P227" s="14">
        <v>14</v>
      </c>
      <c r="Q227" s="14">
        <v>15</v>
      </c>
      <c r="R227" s="14">
        <v>16</v>
      </c>
      <c r="S227" s="14">
        <v>17</v>
      </c>
      <c r="T227" s="14">
        <v>18</v>
      </c>
      <c r="U227" s="14">
        <v>19</v>
      </c>
      <c r="V227" s="14">
        <v>20</v>
      </c>
      <c r="W227" s="14">
        <v>21</v>
      </c>
      <c r="X227" s="14">
        <v>22</v>
      </c>
      <c r="Y227" s="14">
        <v>23</v>
      </c>
      <c r="Z227" s="14">
        <v>24</v>
      </c>
      <c r="AA227" s="14">
        <v>25</v>
      </c>
      <c r="AB227" s="14">
        <v>26</v>
      </c>
      <c r="AC227" s="14">
        <v>27</v>
      </c>
      <c r="AD227" s="14">
        <v>28</v>
      </c>
      <c r="AE227" s="14">
        <v>29</v>
      </c>
      <c r="AF227" s="14">
        <v>30</v>
      </c>
      <c r="AG227" s="14">
        <v>31</v>
      </c>
      <c r="AH227" s="374"/>
      <c r="AI227" s="374"/>
      <c r="AJ227" s="374"/>
    </row>
    <row r="228" spans="2:40" hidden="1" x14ac:dyDescent="0.25">
      <c r="B228" s="16" t="s">
        <v>14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7">
        <f>SUM(C228:AG228)</f>
        <v>0</v>
      </c>
      <c r="AI228" s="17">
        <v>12049</v>
      </c>
      <c r="AJ228" s="17">
        <f>AH228*AI228</f>
        <v>0</v>
      </c>
    </row>
    <row r="229" spans="2:40" hidden="1" x14ac:dyDescent="0.25">
      <c r="B229" s="16" t="s">
        <v>16</v>
      </c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7">
        <f>SUM(C229:AG229)</f>
        <v>0</v>
      </c>
      <c r="AI229" s="17">
        <v>12049</v>
      </c>
      <c r="AJ229" s="17">
        <f>AH229*AI229</f>
        <v>0</v>
      </c>
    </row>
    <row r="230" spans="2:40" hidden="1" x14ac:dyDescent="0.25">
      <c r="B230" s="16" t="s">
        <v>18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7">
        <f>SUM(C230:AG230)</f>
        <v>0</v>
      </c>
      <c r="AI230" s="17">
        <v>12049</v>
      </c>
      <c r="AJ230" s="17">
        <f>AH230*AI230</f>
        <v>0</v>
      </c>
    </row>
    <row r="231" spans="2:40" hidden="1" x14ac:dyDescent="0.25">
      <c r="B231" s="16" t="s">
        <v>6</v>
      </c>
      <c r="C231" s="16">
        <f t="shared" ref="C231:AJ231" si="27">SUM(C228:C230)</f>
        <v>0</v>
      </c>
      <c r="D231" s="16">
        <f t="shared" si="27"/>
        <v>0</v>
      </c>
      <c r="E231" s="16">
        <f t="shared" si="27"/>
        <v>0</v>
      </c>
      <c r="F231" s="16">
        <f t="shared" si="27"/>
        <v>0</v>
      </c>
      <c r="G231" s="16">
        <f t="shared" si="27"/>
        <v>0</v>
      </c>
      <c r="H231" s="16">
        <f t="shared" si="27"/>
        <v>0</v>
      </c>
      <c r="I231" s="16">
        <f t="shared" si="27"/>
        <v>0</v>
      </c>
      <c r="J231" s="16">
        <f t="shared" si="27"/>
        <v>0</v>
      </c>
      <c r="K231" s="16">
        <f t="shared" si="27"/>
        <v>0</v>
      </c>
      <c r="L231" s="16">
        <f t="shared" si="27"/>
        <v>0</v>
      </c>
      <c r="M231" s="16">
        <f t="shared" si="27"/>
        <v>0</v>
      </c>
      <c r="N231" s="16">
        <f t="shared" si="27"/>
        <v>0</v>
      </c>
      <c r="O231" s="16">
        <f t="shared" si="27"/>
        <v>0</v>
      </c>
      <c r="P231" s="16">
        <f t="shared" si="27"/>
        <v>0</v>
      </c>
      <c r="Q231" s="16">
        <f t="shared" si="27"/>
        <v>0</v>
      </c>
      <c r="R231" s="16">
        <f t="shared" si="27"/>
        <v>0</v>
      </c>
      <c r="S231" s="16">
        <f t="shared" si="27"/>
        <v>0</v>
      </c>
      <c r="T231" s="16">
        <f t="shared" si="27"/>
        <v>0</v>
      </c>
      <c r="U231" s="16">
        <f t="shared" si="27"/>
        <v>0</v>
      </c>
      <c r="V231" s="16">
        <f t="shared" si="27"/>
        <v>0</v>
      </c>
      <c r="W231" s="16">
        <f t="shared" si="27"/>
        <v>0</v>
      </c>
      <c r="X231" s="16">
        <f t="shared" si="27"/>
        <v>0</v>
      </c>
      <c r="Y231" s="16">
        <f t="shared" si="27"/>
        <v>0</v>
      </c>
      <c r="Z231" s="16">
        <f t="shared" si="27"/>
        <v>0</v>
      </c>
      <c r="AA231" s="16">
        <f t="shared" si="27"/>
        <v>0</v>
      </c>
      <c r="AB231" s="16">
        <f t="shared" si="27"/>
        <v>0</v>
      </c>
      <c r="AC231" s="16">
        <f t="shared" si="27"/>
        <v>0</v>
      </c>
      <c r="AD231" s="16">
        <f t="shared" si="27"/>
        <v>0</v>
      </c>
      <c r="AE231" s="16">
        <f t="shared" si="27"/>
        <v>0</v>
      </c>
      <c r="AF231" s="16">
        <f t="shared" si="27"/>
        <v>0</v>
      </c>
      <c r="AG231" s="16">
        <f t="shared" si="27"/>
        <v>0</v>
      </c>
      <c r="AH231" s="17">
        <f t="shared" si="27"/>
        <v>0</v>
      </c>
      <c r="AI231" s="17">
        <f t="shared" si="27"/>
        <v>36147</v>
      </c>
      <c r="AJ231" s="17">
        <f t="shared" si="27"/>
        <v>0</v>
      </c>
      <c r="AL231" s="9">
        <f>SUM(C231:AG231)</f>
        <v>0</v>
      </c>
      <c r="AM231" s="15">
        <f>SUM(C231:AG231)</f>
        <v>0</v>
      </c>
      <c r="AN231" s="15"/>
    </row>
    <row r="232" spans="2:40" hidden="1" x14ac:dyDescent="0.25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2"/>
      <c r="AI232" s="12"/>
      <c r="AJ232" s="12"/>
    </row>
    <row r="233" spans="2:40" hidden="1" x14ac:dyDescent="0.25">
      <c r="B233" s="9" t="s">
        <v>47</v>
      </c>
    </row>
    <row r="234" spans="2:40" hidden="1" x14ac:dyDescent="0.25"/>
    <row r="235" spans="2:40" hidden="1" x14ac:dyDescent="0.25">
      <c r="B235" s="374" t="s">
        <v>4</v>
      </c>
      <c r="C235" s="375" t="s">
        <v>5</v>
      </c>
      <c r="D235" s="375"/>
      <c r="E235" s="375"/>
      <c r="F235" s="375"/>
      <c r="G235" s="375"/>
      <c r="H235" s="375"/>
      <c r="I235" s="375"/>
      <c r="J235" s="375"/>
      <c r="K235" s="375"/>
      <c r="L235" s="375"/>
      <c r="M235" s="375"/>
      <c r="N235" s="375"/>
      <c r="O235" s="375"/>
      <c r="P235" s="375"/>
      <c r="Q235" s="375"/>
      <c r="R235" s="375"/>
      <c r="S235" s="375"/>
      <c r="T235" s="375"/>
      <c r="U235" s="375"/>
      <c r="V235" s="375"/>
      <c r="W235" s="375"/>
      <c r="X235" s="375"/>
      <c r="Y235" s="375"/>
      <c r="Z235" s="375"/>
      <c r="AA235" s="375"/>
      <c r="AB235" s="375"/>
      <c r="AC235" s="375"/>
      <c r="AD235" s="375"/>
      <c r="AE235" s="375"/>
      <c r="AF235" s="375"/>
      <c r="AG235" s="375"/>
      <c r="AH235" s="374" t="s">
        <v>6</v>
      </c>
      <c r="AI235" s="374" t="s">
        <v>7</v>
      </c>
      <c r="AJ235" s="374" t="s">
        <v>8</v>
      </c>
    </row>
    <row r="236" spans="2:40" hidden="1" x14ac:dyDescent="0.25">
      <c r="B236" s="374"/>
      <c r="C236" s="14">
        <v>1</v>
      </c>
      <c r="D236" s="14">
        <v>2</v>
      </c>
      <c r="E236" s="14">
        <v>3</v>
      </c>
      <c r="F236" s="14">
        <v>4</v>
      </c>
      <c r="G236" s="14">
        <v>5</v>
      </c>
      <c r="H236" s="14">
        <v>6</v>
      </c>
      <c r="I236" s="14">
        <v>7</v>
      </c>
      <c r="J236" s="14">
        <v>8</v>
      </c>
      <c r="K236" s="14">
        <v>9</v>
      </c>
      <c r="L236" s="14">
        <v>10</v>
      </c>
      <c r="M236" s="14">
        <v>11</v>
      </c>
      <c r="N236" s="14">
        <v>12</v>
      </c>
      <c r="O236" s="14">
        <v>13</v>
      </c>
      <c r="P236" s="14">
        <v>14</v>
      </c>
      <c r="Q236" s="14">
        <v>15</v>
      </c>
      <c r="R236" s="14">
        <v>16</v>
      </c>
      <c r="S236" s="14">
        <v>17</v>
      </c>
      <c r="T236" s="14">
        <v>18</v>
      </c>
      <c r="U236" s="14">
        <v>19</v>
      </c>
      <c r="V236" s="14">
        <v>20</v>
      </c>
      <c r="W236" s="14">
        <v>21</v>
      </c>
      <c r="X236" s="14">
        <v>22</v>
      </c>
      <c r="Y236" s="14">
        <v>23</v>
      </c>
      <c r="Z236" s="14">
        <v>24</v>
      </c>
      <c r="AA236" s="14">
        <v>25</v>
      </c>
      <c r="AB236" s="14">
        <v>26</v>
      </c>
      <c r="AC236" s="14">
        <v>27</v>
      </c>
      <c r="AD236" s="14">
        <v>28</v>
      </c>
      <c r="AE236" s="14">
        <v>29</v>
      </c>
      <c r="AF236" s="14">
        <v>30</v>
      </c>
      <c r="AG236" s="14">
        <v>31</v>
      </c>
      <c r="AH236" s="374"/>
      <c r="AI236" s="374"/>
      <c r="AJ236" s="374"/>
    </row>
    <row r="237" spans="2:40" hidden="1" x14ac:dyDescent="0.25">
      <c r="B237" s="16" t="s">
        <v>14</v>
      </c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7">
        <f>SUM(C237:AG237)</f>
        <v>0</v>
      </c>
      <c r="AI237" s="17">
        <v>19482</v>
      </c>
      <c r="AJ237" s="17">
        <f>AH237*AI237</f>
        <v>0</v>
      </c>
    </row>
    <row r="238" spans="2:40" hidden="1" x14ac:dyDescent="0.25">
      <c r="B238" s="16" t="s">
        <v>16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7">
        <f>SUM(C238:AG238)</f>
        <v>0</v>
      </c>
      <c r="AI238" s="17">
        <v>19482</v>
      </c>
      <c r="AJ238" s="17">
        <f>AH238*AI238</f>
        <v>0</v>
      </c>
    </row>
    <row r="239" spans="2:40" hidden="1" x14ac:dyDescent="0.25">
      <c r="B239" s="16" t="s">
        <v>18</v>
      </c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7">
        <f>SUM(C239:AG239)</f>
        <v>0</v>
      </c>
      <c r="AI239" s="17">
        <v>19482</v>
      </c>
      <c r="AJ239" s="17">
        <f>AH239*AI239</f>
        <v>0</v>
      </c>
    </row>
    <row r="240" spans="2:40" hidden="1" x14ac:dyDescent="0.25">
      <c r="B240" s="16" t="s">
        <v>6</v>
      </c>
      <c r="C240" s="16">
        <f t="shared" ref="C240:AJ240" si="28">SUM(C237:C239)</f>
        <v>0</v>
      </c>
      <c r="D240" s="16">
        <f t="shared" si="28"/>
        <v>0</v>
      </c>
      <c r="E240" s="16">
        <f t="shared" si="28"/>
        <v>0</v>
      </c>
      <c r="F240" s="16">
        <f t="shared" si="28"/>
        <v>0</v>
      </c>
      <c r="G240" s="16">
        <f t="shared" si="28"/>
        <v>0</v>
      </c>
      <c r="H240" s="16">
        <f t="shared" si="28"/>
        <v>0</v>
      </c>
      <c r="I240" s="16">
        <f t="shared" si="28"/>
        <v>0</v>
      </c>
      <c r="J240" s="16">
        <f t="shared" si="28"/>
        <v>0</v>
      </c>
      <c r="K240" s="16">
        <f t="shared" si="28"/>
        <v>0</v>
      </c>
      <c r="L240" s="16">
        <f t="shared" si="28"/>
        <v>0</v>
      </c>
      <c r="M240" s="16">
        <f t="shared" si="28"/>
        <v>0</v>
      </c>
      <c r="N240" s="16">
        <f t="shared" si="28"/>
        <v>0</v>
      </c>
      <c r="O240" s="16">
        <f t="shared" si="28"/>
        <v>0</v>
      </c>
      <c r="P240" s="16">
        <f t="shared" si="28"/>
        <v>0</v>
      </c>
      <c r="Q240" s="16">
        <f t="shared" si="28"/>
        <v>0</v>
      </c>
      <c r="R240" s="16">
        <f t="shared" si="28"/>
        <v>0</v>
      </c>
      <c r="S240" s="16">
        <f t="shared" si="28"/>
        <v>0</v>
      </c>
      <c r="T240" s="16">
        <f t="shared" si="28"/>
        <v>0</v>
      </c>
      <c r="U240" s="16">
        <f t="shared" si="28"/>
        <v>0</v>
      </c>
      <c r="V240" s="16">
        <f t="shared" si="28"/>
        <v>0</v>
      </c>
      <c r="W240" s="16">
        <f t="shared" si="28"/>
        <v>0</v>
      </c>
      <c r="X240" s="16">
        <f t="shared" si="28"/>
        <v>0</v>
      </c>
      <c r="Y240" s="16">
        <f t="shared" si="28"/>
        <v>0</v>
      </c>
      <c r="Z240" s="16">
        <f t="shared" si="28"/>
        <v>0</v>
      </c>
      <c r="AA240" s="16">
        <f t="shared" si="28"/>
        <v>0</v>
      </c>
      <c r="AB240" s="16">
        <f t="shared" si="28"/>
        <v>0</v>
      </c>
      <c r="AC240" s="16">
        <f t="shared" si="28"/>
        <v>0</v>
      </c>
      <c r="AD240" s="16">
        <f t="shared" si="28"/>
        <v>0</v>
      </c>
      <c r="AE240" s="16">
        <f t="shared" si="28"/>
        <v>0</v>
      </c>
      <c r="AF240" s="16">
        <f t="shared" si="28"/>
        <v>0</v>
      </c>
      <c r="AG240" s="16">
        <f t="shared" si="28"/>
        <v>0</v>
      </c>
      <c r="AH240" s="17">
        <f t="shared" si="28"/>
        <v>0</v>
      </c>
      <c r="AI240" s="17">
        <f t="shared" si="28"/>
        <v>58446</v>
      </c>
      <c r="AJ240" s="17">
        <f t="shared" si="28"/>
        <v>0</v>
      </c>
      <c r="AL240" s="9">
        <f>SUM(C240:AG240)</f>
        <v>0</v>
      </c>
      <c r="AM240" s="15">
        <f>SUM(C240:AG240)</f>
        <v>0</v>
      </c>
      <c r="AN240" s="15"/>
    </row>
    <row r="241" spans="2:40" hidden="1" x14ac:dyDescent="0.25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2"/>
      <c r="AI241" s="12"/>
      <c r="AJ241" s="12"/>
      <c r="AN241" s="15"/>
    </row>
    <row r="242" spans="2:40" hidden="1" x14ac:dyDescent="0.25">
      <c r="B242" s="9" t="s">
        <v>48</v>
      </c>
    </row>
    <row r="243" spans="2:40" hidden="1" x14ac:dyDescent="0.25"/>
    <row r="244" spans="2:40" hidden="1" x14ac:dyDescent="0.25">
      <c r="B244" s="374" t="s">
        <v>4</v>
      </c>
      <c r="C244" s="375" t="s">
        <v>5</v>
      </c>
      <c r="D244" s="375"/>
      <c r="E244" s="375"/>
      <c r="F244" s="375"/>
      <c r="G244" s="375"/>
      <c r="H244" s="375"/>
      <c r="I244" s="375"/>
      <c r="J244" s="375"/>
      <c r="K244" s="375"/>
      <c r="L244" s="375"/>
      <c r="M244" s="375"/>
      <c r="N244" s="375"/>
      <c r="O244" s="375"/>
      <c r="P244" s="375"/>
      <c r="Q244" s="375"/>
      <c r="R244" s="375"/>
      <c r="S244" s="375"/>
      <c r="T244" s="375"/>
      <c r="U244" s="375"/>
      <c r="V244" s="375"/>
      <c r="W244" s="375"/>
      <c r="X244" s="375"/>
      <c r="Y244" s="375"/>
      <c r="Z244" s="375"/>
      <c r="AA244" s="375"/>
      <c r="AB244" s="375"/>
      <c r="AC244" s="375"/>
      <c r="AD244" s="375"/>
      <c r="AE244" s="375"/>
      <c r="AF244" s="375"/>
      <c r="AG244" s="375"/>
      <c r="AH244" s="374" t="s">
        <v>6</v>
      </c>
      <c r="AI244" s="374" t="s">
        <v>7</v>
      </c>
      <c r="AJ244" s="374" t="s">
        <v>8</v>
      </c>
    </row>
    <row r="245" spans="2:40" hidden="1" x14ac:dyDescent="0.25">
      <c r="B245" s="374"/>
      <c r="C245" s="14">
        <v>1</v>
      </c>
      <c r="D245" s="14">
        <v>2</v>
      </c>
      <c r="E245" s="14">
        <v>3</v>
      </c>
      <c r="F245" s="14">
        <v>4</v>
      </c>
      <c r="G245" s="14">
        <v>5</v>
      </c>
      <c r="H245" s="14">
        <v>6</v>
      </c>
      <c r="I245" s="14">
        <v>7</v>
      </c>
      <c r="J245" s="14">
        <v>8</v>
      </c>
      <c r="K245" s="14">
        <v>9</v>
      </c>
      <c r="L245" s="14">
        <v>10</v>
      </c>
      <c r="M245" s="14">
        <v>11</v>
      </c>
      <c r="N245" s="14">
        <v>12</v>
      </c>
      <c r="O245" s="14">
        <v>13</v>
      </c>
      <c r="P245" s="14">
        <v>14</v>
      </c>
      <c r="Q245" s="14">
        <v>15</v>
      </c>
      <c r="R245" s="14">
        <v>16</v>
      </c>
      <c r="S245" s="14">
        <v>17</v>
      </c>
      <c r="T245" s="14">
        <v>18</v>
      </c>
      <c r="U245" s="14">
        <v>19</v>
      </c>
      <c r="V245" s="14">
        <v>20</v>
      </c>
      <c r="W245" s="14">
        <v>21</v>
      </c>
      <c r="X245" s="14">
        <v>22</v>
      </c>
      <c r="Y245" s="14">
        <v>23</v>
      </c>
      <c r="Z245" s="14">
        <v>24</v>
      </c>
      <c r="AA245" s="14">
        <v>25</v>
      </c>
      <c r="AB245" s="14">
        <v>26</v>
      </c>
      <c r="AC245" s="14">
        <v>27</v>
      </c>
      <c r="AD245" s="14">
        <v>28</v>
      </c>
      <c r="AE245" s="14">
        <v>29</v>
      </c>
      <c r="AF245" s="14">
        <v>30</v>
      </c>
      <c r="AG245" s="14">
        <v>31</v>
      </c>
      <c r="AH245" s="374"/>
      <c r="AI245" s="374"/>
      <c r="AJ245" s="374"/>
    </row>
    <row r="246" spans="2:40" hidden="1" x14ac:dyDescent="0.25">
      <c r="B246" s="16" t="s">
        <v>14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7">
        <f>SUM(C246:AG246)</f>
        <v>0</v>
      </c>
      <c r="AI246" s="17">
        <v>13524</v>
      </c>
      <c r="AJ246" s="17">
        <f>AH246*AI246</f>
        <v>0</v>
      </c>
    </row>
    <row r="247" spans="2:40" hidden="1" x14ac:dyDescent="0.25">
      <c r="B247" s="16" t="s">
        <v>16</v>
      </c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7">
        <f>SUM(C247:AG247)</f>
        <v>0</v>
      </c>
      <c r="AI247" s="17">
        <v>13524</v>
      </c>
      <c r="AJ247" s="17">
        <f>AH247*AI247</f>
        <v>0</v>
      </c>
    </row>
    <row r="248" spans="2:40" hidden="1" x14ac:dyDescent="0.25">
      <c r="B248" s="16" t="s">
        <v>18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7">
        <f>SUM(C248:AG248)</f>
        <v>0</v>
      </c>
      <c r="AI248" s="17">
        <v>13524</v>
      </c>
      <c r="AJ248" s="17">
        <f>AH248*AI248</f>
        <v>0</v>
      </c>
    </row>
    <row r="249" spans="2:40" hidden="1" x14ac:dyDescent="0.25">
      <c r="B249" s="16" t="s">
        <v>6</v>
      </c>
      <c r="C249" s="16">
        <f t="shared" ref="C249:AJ249" si="29">SUM(C246:C248)</f>
        <v>0</v>
      </c>
      <c r="D249" s="16">
        <f t="shared" si="29"/>
        <v>0</v>
      </c>
      <c r="E249" s="16">
        <f t="shared" si="29"/>
        <v>0</v>
      </c>
      <c r="F249" s="16">
        <f t="shared" si="29"/>
        <v>0</v>
      </c>
      <c r="G249" s="16">
        <f t="shared" si="29"/>
        <v>0</v>
      </c>
      <c r="H249" s="16">
        <f t="shared" si="29"/>
        <v>0</v>
      </c>
      <c r="I249" s="16">
        <f t="shared" si="29"/>
        <v>0</v>
      </c>
      <c r="J249" s="16">
        <f t="shared" si="29"/>
        <v>0</v>
      </c>
      <c r="K249" s="16">
        <f t="shared" si="29"/>
        <v>0</v>
      </c>
      <c r="L249" s="16">
        <f t="shared" si="29"/>
        <v>0</v>
      </c>
      <c r="M249" s="16">
        <f t="shared" si="29"/>
        <v>0</v>
      </c>
      <c r="N249" s="16">
        <f t="shared" si="29"/>
        <v>0</v>
      </c>
      <c r="O249" s="16">
        <f t="shared" si="29"/>
        <v>0</v>
      </c>
      <c r="P249" s="16">
        <f t="shared" si="29"/>
        <v>0</v>
      </c>
      <c r="Q249" s="16">
        <f t="shared" si="29"/>
        <v>0</v>
      </c>
      <c r="R249" s="16">
        <f t="shared" si="29"/>
        <v>0</v>
      </c>
      <c r="S249" s="16">
        <f t="shared" si="29"/>
        <v>0</v>
      </c>
      <c r="T249" s="16">
        <f t="shared" si="29"/>
        <v>0</v>
      </c>
      <c r="U249" s="16">
        <f t="shared" si="29"/>
        <v>0</v>
      </c>
      <c r="V249" s="16">
        <f t="shared" si="29"/>
        <v>0</v>
      </c>
      <c r="W249" s="16">
        <f t="shared" si="29"/>
        <v>0</v>
      </c>
      <c r="X249" s="16">
        <f t="shared" si="29"/>
        <v>0</v>
      </c>
      <c r="Y249" s="16">
        <f t="shared" si="29"/>
        <v>0</v>
      </c>
      <c r="Z249" s="16">
        <f t="shared" si="29"/>
        <v>0</v>
      </c>
      <c r="AA249" s="16">
        <f t="shared" si="29"/>
        <v>0</v>
      </c>
      <c r="AB249" s="16">
        <f t="shared" si="29"/>
        <v>0</v>
      </c>
      <c r="AC249" s="16">
        <f t="shared" si="29"/>
        <v>0</v>
      </c>
      <c r="AD249" s="16">
        <f t="shared" si="29"/>
        <v>0</v>
      </c>
      <c r="AE249" s="16">
        <f t="shared" si="29"/>
        <v>0</v>
      </c>
      <c r="AF249" s="16">
        <f t="shared" si="29"/>
        <v>0</v>
      </c>
      <c r="AG249" s="16">
        <f t="shared" si="29"/>
        <v>0</v>
      </c>
      <c r="AH249" s="17">
        <f t="shared" si="29"/>
        <v>0</v>
      </c>
      <c r="AI249" s="17">
        <f t="shared" si="29"/>
        <v>40572</v>
      </c>
      <c r="AJ249" s="17">
        <f t="shared" si="29"/>
        <v>0</v>
      </c>
      <c r="AL249" s="9">
        <f>SUM(C249:AG249)</f>
        <v>0</v>
      </c>
      <c r="AM249" s="15">
        <f>SUM(C249:AG249)</f>
        <v>0</v>
      </c>
      <c r="AN249" s="15"/>
    </row>
    <row r="250" spans="2:40" hidden="1" x14ac:dyDescent="0.25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2"/>
      <c r="AI250" s="12"/>
      <c r="AJ250" s="12"/>
      <c r="AN250" s="15"/>
    </row>
    <row r="251" spans="2:40" hidden="1" x14ac:dyDescent="0.25">
      <c r="B251" s="9" t="s">
        <v>49</v>
      </c>
    </row>
    <row r="252" spans="2:40" hidden="1" x14ac:dyDescent="0.25"/>
    <row r="253" spans="2:40" hidden="1" x14ac:dyDescent="0.25">
      <c r="B253" s="374" t="s">
        <v>4</v>
      </c>
      <c r="C253" s="375" t="s">
        <v>5</v>
      </c>
      <c r="D253" s="375"/>
      <c r="E253" s="375"/>
      <c r="F253" s="375"/>
      <c r="G253" s="375"/>
      <c r="H253" s="375"/>
      <c r="I253" s="375"/>
      <c r="J253" s="375"/>
      <c r="K253" s="375"/>
      <c r="L253" s="375"/>
      <c r="M253" s="375"/>
      <c r="N253" s="375"/>
      <c r="O253" s="375"/>
      <c r="P253" s="375"/>
      <c r="Q253" s="375"/>
      <c r="R253" s="375"/>
      <c r="S253" s="375"/>
      <c r="T253" s="375"/>
      <c r="U253" s="375"/>
      <c r="V253" s="375"/>
      <c r="W253" s="375"/>
      <c r="X253" s="375"/>
      <c r="Y253" s="375"/>
      <c r="Z253" s="375"/>
      <c r="AA253" s="375"/>
      <c r="AB253" s="375"/>
      <c r="AC253" s="375"/>
      <c r="AD253" s="375"/>
      <c r="AE253" s="375"/>
      <c r="AF253" s="375"/>
      <c r="AG253" s="375"/>
      <c r="AH253" s="374" t="s">
        <v>6</v>
      </c>
      <c r="AI253" s="374" t="s">
        <v>7</v>
      </c>
      <c r="AJ253" s="374" t="s">
        <v>8</v>
      </c>
    </row>
    <row r="254" spans="2:40" hidden="1" x14ac:dyDescent="0.25">
      <c r="B254" s="374"/>
      <c r="C254" s="14">
        <v>1</v>
      </c>
      <c r="D254" s="14">
        <v>2</v>
      </c>
      <c r="E254" s="14">
        <v>3</v>
      </c>
      <c r="F254" s="14">
        <v>4</v>
      </c>
      <c r="G254" s="14">
        <v>5</v>
      </c>
      <c r="H254" s="14">
        <v>6</v>
      </c>
      <c r="I254" s="14">
        <v>7</v>
      </c>
      <c r="J254" s="14">
        <v>8</v>
      </c>
      <c r="K254" s="14">
        <v>9</v>
      </c>
      <c r="L254" s="14">
        <v>10</v>
      </c>
      <c r="M254" s="14">
        <v>11</v>
      </c>
      <c r="N254" s="14">
        <v>12</v>
      </c>
      <c r="O254" s="14">
        <v>13</v>
      </c>
      <c r="P254" s="14">
        <v>14</v>
      </c>
      <c r="Q254" s="14">
        <v>15</v>
      </c>
      <c r="R254" s="14">
        <v>16</v>
      </c>
      <c r="S254" s="14">
        <v>17</v>
      </c>
      <c r="T254" s="14">
        <v>18</v>
      </c>
      <c r="U254" s="14">
        <v>19</v>
      </c>
      <c r="V254" s="14">
        <v>20</v>
      </c>
      <c r="W254" s="14">
        <v>21</v>
      </c>
      <c r="X254" s="14">
        <v>22</v>
      </c>
      <c r="Y254" s="14">
        <v>23</v>
      </c>
      <c r="Z254" s="14">
        <v>24</v>
      </c>
      <c r="AA254" s="14">
        <v>25</v>
      </c>
      <c r="AB254" s="14">
        <v>26</v>
      </c>
      <c r="AC254" s="14">
        <v>27</v>
      </c>
      <c r="AD254" s="14">
        <v>28</v>
      </c>
      <c r="AE254" s="14">
        <v>29</v>
      </c>
      <c r="AF254" s="14">
        <v>30</v>
      </c>
      <c r="AG254" s="14">
        <v>31</v>
      </c>
      <c r="AH254" s="374"/>
      <c r="AI254" s="374"/>
      <c r="AJ254" s="374"/>
    </row>
    <row r="255" spans="2:40" hidden="1" x14ac:dyDescent="0.25">
      <c r="B255" s="16" t="s">
        <v>14</v>
      </c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7">
        <f>SUM(C255:AG255)</f>
        <v>0</v>
      </c>
      <c r="AI255" s="17">
        <v>12049</v>
      </c>
      <c r="AJ255" s="17">
        <f>AH255*AI255</f>
        <v>0</v>
      </c>
    </row>
    <row r="256" spans="2:40" hidden="1" x14ac:dyDescent="0.25">
      <c r="B256" s="16" t="s">
        <v>16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7">
        <f>SUM(C256:AG256)</f>
        <v>0</v>
      </c>
      <c r="AI256" s="17">
        <v>12049</v>
      </c>
      <c r="AJ256" s="17">
        <f>AH256*AI256</f>
        <v>0</v>
      </c>
    </row>
    <row r="257" spans="2:40" hidden="1" x14ac:dyDescent="0.25">
      <c r="B257" s="16" t="s">
        <v>18</v>
      </c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7">
        <f>SUM(C257:AG257)</f>
        <v>0</v>
      </c>
      <c r="AI257" s="17">
        <v>12049</v>
      </c>
      <c r="AJ257" s="17">
        <f>AH257*AI257</f>
        <v>0</v>
      </c>
    </row>
    <row r="258" spans="2:40" hidden="1" x14ac:dyDescent="0.25">
      <c r="B258" s="16" t="s">
        <v>6</v>
      </c>
      <c r="C258" s="16">
        <f t="shared" ref="C258:AJ258" si="30">SUM(C255:C257)</f>
        <v>0</v>
      </c>
      <c r="D258" s="16">
        <f t="shared" si="30"/>
        <v>0</v>
      </c>
      <c r="E258" s="16">
        <f t="shared" si="30"/>
        <v>0</v>
      </c>
      <c r="F258" s="16">
        <f t="shared" si="30"/>
        <v>0</v>
      </c>
      <c r="G258" s="16">
        <f t="shared" si="30"/>
        <v>0</v>
      </c>
      <c r="H258" s="16">
        <f t="shared" si="30"/>
        <v>0</v>
      </c>
      <c r="I258" s="16">
        <f t="shared" si="30"/>
        <v>0</v>
      </c>
      <c r="J258" s="16">
        <f t="shared" si="30"/>
        <v>0</v>
      </c>
      <c r="K258" s="16">
        <f t="shared" si="30"/>
        <v>0</v>
      </c>
      <c r="L258" s="16">
        <f t="shared" si="30"/>
        <v>0</v>
      </c>
      <c r="M258" s="16">
        <f t="shared" si="30"/>
        <v>0</v>
      </c>
      <c r="N258" s="16">
        <f t="shared" si="30"/>
        <v>0</v>
      </c>
      <c r="O258" s="16">
        <f t="shared" si="30"/>
        <v>0</v>
      </c>
      <c r="P258" s="16">
        <f>SUM(P255:P257)</f>
        <v>0</v>
      </c>
      <c r="Q258" s="16">
        <f t="shared" si="30"/>
        <v>0</v>
      </c>
      <c r="R258" s="16">
        <f t="shared" si="30"/>
        <v>0</v>
      </c>
      <c r="S258" s="16">
        <f t="shared" si="30"/>
        <v>0</v>
      </c>
      <c r="T258" s="16">
        <f t="shared" si="30"/>
        <v>0</v>
      </c>
      <c r="U258" s="16">
        <f t="shared" si="30"/>
        <v>0</v>
      </c>
      <c r="V258" s="16">
        <f t="shared" si="30"/>
        <v>0</v>
      </c>
      <c r="W258" s="16">
        <f t="shared" si="30"/>
        <v>0</v>
      </c>
      <c r="X258" s="16">
        <f t="shared" si="30"/>
        <v>0</v>
      </c>
      <c r="Y258" s="16">
        <f t="shared" si="30"/>
        <v>0</v>
      </c>
      <c r="Z258" s="16">
        <f t="shared" si="30"/>
        <v>0</v>
      </c>
      <c r="AA258" s="16">
        <f t="shared" si="30"/>
        <v>0</v>
      </c>
      <c r="AB258" s="16">
        <f t="shared" si="30"/>
        <v>0</v>
      </c>
      <c r="AC258" s="16">
        <f t="shared" si="30"/>
        <v>0</v>
      </c>
      <c r="AD258" s="16">
        <f t="shared" si="30"/>
        <v>0</v>
      </c>
      <c r="AE258" s="16">
        <f t="shared" si="30"/>
        <v>0</v>
      </c>
      <c r="AF258" s="16">
        <f t="shared" si="30"/>
        <v>0</v>
      </c>
      <c r="AG258" s="16">
        <f t="shared" si="30"/>
        <v>0</v>
      </c>
      <c r="AH258" s="17">
        <f t="shared" si="30"/>
        <v>0</v>
      </c>
      <c r="AI258" s="17">
        <f t="shared" si="30"/>
        <v>36147</v>
      </c>
      <c r="AJ258" s="17">
        <f t="shared" si="30"/>
        <v>0</v>
      </c>
      <c r="AL258" s="9">
        <f>SUM(C258:AG258)</f>
        <v>0</v>
      </c>
      <c r="AM258" s="15">
        <f>SUM(C258:AG258)</f>
        <v>0</v>
      </c>
      <c r="AN258" s="15"/>
    </row>
    <row r="259" spans="2:40" x14ac:dyDescent="0.25">
      <c r="T259" s="9" t="s">
        <v>36</v>
      </c>
      <c r="AJ259" s="19"/>
      <c r="AL259" s="15">
        <f>SUM(AL9:AL258)</f>
        <v>0</v>
      </c>
      <c r="AM259" s="15"/>
    </row>
    <row r="260" spans="2:40" x14ac:dyDescent="0.25">
      <c r="B260" s="374" t="s">
        <v>50</v>
      </c>
      <c r="C260" s="375" t="s">
        <v>5</v>
      </c>
      <c r="D260" s="375"/>
      <c r="E260" s="375"/>
      <c r="F260" s="375"/>
      <c r="G260" s="375"/>
      <c r="H260" s="375"/>
      <c r="I260" s="375"/>
      <c r="J260" s="375"/>
      <c r="K260" s="375"/>
      <c r="L260" s="375"/>
      <c r="M260" s="375"/>
      <c r="N260" s="375"/>
      <c r="O260" s="375"/>
      <c r="P260" s="375"/>
      <c r="Q260" s="375"/>
      <c r="R260" s="375"/>
      <c r="S260" s="375"/>
      <c r="T260" s="375"/>
      <c r="U260" s="375"/>
      <c r="V260" s="375"/>
      <c r="W260" s="375"/>
      <c r="X260" s="375"/>
      <c r="Y260" s="375"/>
      <c r="Z260" s="375"/>
      <c r="AA260" s="375"/>
      <c r="AB260" s="375"/>
      <c r="AC260" s="375"/>
      <c r="AD260" s="375"/>
      <c r="AE260" s="375"/>
      <c r="AF260" s="375"/>
      <c r="AG260" s="375"/>
      <c r="AH260" s="374" t="s">
        <v>6</v>
      </c>
      <c r="AI260" s="374" t="s">
        <v>7</v>
      </c>
      <c r="AJ260" s="374" t="s">
        <v>8</v>
      </c>
    </row>
    <row r="261" spans="2:40" x14ac:dyDescent="0.25">
      <c r="B261" s="374"/>
      <c r="C261" s="16">
        <v>1</v>
      </c>
      <c r="D261" s="16">
        <v>2</v>
      </c>
      <c r="E261" s="16">
        <v>3</v>
      </c>
      <c r="F261" s="16">
        <v>4</v>
      </c>
      <c r="G261" s="16">
        <v>5</v>
      </c>
      <c r="H261" s="16">
        <v>6</v>
      </c>
      <c r="I261" s="16">
        <v>7</v>
      </c>
      <c r="J261" s="16">
        <v>8</v>
      </c>
      <c r="K261" s="16">
        <v>9</v>
      </c>
      <c r="L261" s="16">
        <v>10</v>
      </c>
      <c r="M261" s="16">
        <v>11</v>
      </c>
      <c r="N261" s="16">
        <v>12</v>
      </c>
      <c r="O261" s="16">
        <v>13</v>
      </c>
      <c r="P261" s="16">
        <v>14</v>
      </c>
      <c r="Q261" s="16">
        <v>15</v>
      </c>
      <c r="R261" s="16">
        <v>16</v>
      </c>
      <c r="S261" s="16">
        <v>17</v>
      </c>
      <c r="T261" s="16">
        <v>18</v>
      </c>
      <c r="U261" s="16">
        <v>19</v>
      </c>
      <c r="V261" s="16">
        <v>20</v>
      </c>
      <c r="W261" s="16">
        <v>21</v>
      </c>
      <c r="X261" s="16">
        <v>22</v>
      </c>
      <c r="Y261" s="16">
        <v>23</v>
      </c>
      <c r="Z261" s="16">
        <v>24</v>
      </c>
      <c r="AA261" s="16">
        <v>25</v>
      </c>
      <c r="AB261" s="16">
        <v>26</v>
      </c>
      <c r="AC261" s="16">
        <v>27</v>
      </c>
      <c r="AD261" s="16">
        <v>28</v>
      </c>
      <c r="AE261" s="16">
        <v>29</v>
      </c>
      <c r="AF261" s="16">
        <v>30</v>
      </c>
      <c r="AG261" s="16">
        <v>31</v>
      </c>
      <c r="AH261" s="374"/>
      <c r="AI261" s="374"/>
      <c r="AJ261" s="374"/>
    </row>
    <row r="262" spans="2:40" x14ac:dyDescent="0.25">
      <c r="B262" s="374"/>
      <c r="C262" s="16">
        <v>0</v>
      </c>
      <c r="D262" s="16">
        <v>0</v>
      </c>
      <c r="E262" s="16">
        <v>1</v>
      </c>
      <c r="F262" s="16">
        <v>1</v>
      </c>
      <c r="G262" s="16">
        <v>1</v>
      </c>
      <c r="H262" s="16">
        <v>2</v>
      </c>
      <c r="I262" s="16">
        <v>2</v>
      </c>
      <c r="J262" s="16">
        <v>1</v>
      </c>
      <c r="K262" s="16">
        <v>1</v>
      </c>
      <c r="L262" s="16">
        <v>0</v>
      </c>
      <c r="M262" s="16">
        <v>0</v>
      </c>
      <c r="N262" s="16">
        <v>1</v>
      </c>
      <c r="O262" s="16">
        <v>0</v>
      </c>
      <c r="P262" s="16">
        <v>0</v>
      </c>
      <c r="Q262" s="16">
        <v>0</v>
      </c>
      <c r="R262" s="16">
        <v>1</v>
      </c>
      <c r="S262" s="16">
        <v>2</v>
      </c>
      <c r="T262" s="16">
        <v>1</v>
      </c>
      <c r="U262" s="16">
        <v>1</v>
      </c>
      <c r="V262" s="16">
        <v>0</v>
      </c>
      <c r="W262" s="16">
        <v>0</v>
      </c>
      <c r="X262" s="16">
        <v>1</v>
      </c>
      <c r="Y262" s="16">
        <v>0</v>
      </c>
      <c r="Z262" s="16">
        <v>1</v>
      </c>
      <c r="AA262" s="16">
        <v>0</v>
      </c>
      <c r="AB262" s="16">
        <v>1</v>
      </c>
      <c r="AC262" s="16">
        <v>0</v>
      </c>
      <c r="AD262" s="16">
        <v>1</v>
      </c>
      <c r="AE262" s="16"/>
      <c r="AF262" s="16"/>
      <c r="AG262" s="16"/>
      <c r="AH262" s="17">
        <f>SUM(C262:AG262)</f>
        <v>19</v>
      </c>
      <c r="AI262" s="17">
        <v>18927</v>
      </c>
      <c r="AJ262" s="17">
        <f>AH262*AI262</f>
        <v>359613</v>
      </c>
      <c r="AL262" s="9">
        <f>SUM(C262:AG262)</f>
        <v>19</v>
      </c>
      <c r="AM262" s="15">
        <f>SUM(C262:AG262)</f>
        <v>19</v>
      </c>
    </row>
    <row r="263" spans="2:40" x14ac:dyDescent="0.25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2"/>
      <c r="AI263" s="12"/>
      <c r="AJ263" s="12"/>
    </row>
    <row r="264" spans="2:40" x14ac:dyDescent="0.25">
      <c r="B264" s="374" t="s">
        <v>51</v>
      </c>
      <c r="C264" s="375" t="s">
        <v>52</v>
      </c>
      <c r="D264" s="375"/>
      <c r="E264" s="375"/>
      <c r="F264" s="375"/>
      <c r="G264" s="375"/>
      <c r="H264" s="375"/>
      <c r="I264" s="375"/>
      <c r="J264" s="375"/>
      <c r="K264" s="375"/>
      <c r="L264" s="375"/>
      <c r="M264" s="375"/>
      <c r="N264" s="375"/>
      <c r="O264" s="375"/>
      <c r="P264" s="375"/>
      <c r="Q264" s="375"/>
      <c r="R264" s="375"/>
      <c r="S264" s="375"/>
      <c r="T264" s="375"/>
      <c r="U264" s="375"/>
      <c r="V264" s="375"/>
      <c r="W264" s="375"/>
      <c r="X264" s="375"/>
      <c r="Y264" s="375"/>
      <c r="Z264" s="375"/>
      <c r="AA264" s="375"/>
      <c r="AB264" s="375"/>
      <c r="AC264" s="375"/>
      <c r="AD264" s="375"/>
      <c r="AE264" s="375"/>
      <c r="AF264" s="375"/>
      <c r="AG264" s="375"/>
      <c r="AH264" s="374" t="s">
        <v>6</v>
      </c>
      <c r="AI264" s="374" t="s">
        <v>7</v>
      </c>
      <c r="AJ264" s="374" t="s">
        <v>8</v>
      </c>
    </row>
    <row r="265" spans="2:40" x14ac:dyDescent="0.25">
      <c r="B265" s="374"/>
      <c r="C265" s="16">
        <v>1</v>
      </c>
      <c r="D265" s="16">
        <v>2</v>
      </c>
      <c r="E265" s="16">
        <v>3</v>
      </c>
      <c r="F265" s="16">
        <v>4</v>
      </c>
      <c r="G265" s="16">
        <v>5</v>
      </c>
      <c r="H265" s="16">
        <v>6</v>
      </c>
      <c r="I265" s="16">
        <v>7</v>
      </c>
      <c r="J265" s="16">
        <v>8</v>
      </c>
      <c r="K265" s="16">
        <v>9</v>
      </c>
      <c r="L265" s="16">
        <v>10</v>
      </c>
      <c r="M265" s="16">
        <v>11</v>
      </c>
      <c r="N265" s="16">
        <v>12</v>
      </c>
      <c r="O265" s="16">
        <v>13</v>
      </c>
      <c r="P265" s="16">
        <v>14</v>
      </c>
      <c r="Q265" s="16">
        <v>15</v>
      </c>
      <c r="R265" s="16">
        <v>16</v>
      </c>
      <c r="S265" s="16">
        <v>17</v>
      </c>
      <c r="T265" s="16">
        <v>18</v>
      </c>
      <c r="U265" s="16">
        <v>19</v>
      </c>
      <c r="V265" s="16">
        <v>20</v>
      </c>
      <c r="W265" s="16">
        <v>21</v>
      </c>
      <c r="X265" s="16">
        <v>22</v>
      </c>
      <c r="Y265" s="16">
        <v>23</v>
      </c>
      <c r="Z265" s="16">
        <v>24</v>
      </c>
      <c r="AA265" s="16">
        <v>25</v>
      </c>
      <c r="AB265" s="16">
        <v>26</v>
      </c>
      <c r="AC265" s="16">
        <v>27</v>
      </c>
      <c r="AD265" s="16">
        <v>28</v>
      </c>
      <c r="AE265" s="16">
        <v>29</v>
      </c>
      <c r="AF265" s="16">
        <v>30</v>
      </c>
      <c r="AG265" s="16">
        <v>31</v>
      </c>
      <c r="AH265" s="374"/>
      <c r="AI265" s="374"/>
      <c r="AJ265" s="374"/>
    </row>
    <row r="266" spans="2:40" x14ac:dyDescent="0.25">
      <c r="B266" s="374"/>
      <c r="C266" s="16">
        <v>86</v>
      </c>
      <c r="D266" s="16">
        <v>80</v>
      </c>
      <c r="E266" s="16">
        <v>78</v>
      </c>
      <c r="F266" s="16">
        <v>85</v>
      </c>
      <c r="G266" s="16">
        <v>80</v>
      </c>
      <c r="H266" s="16">
        <v>78</v>
      </c>
      <c r="I266" s="16">
        <v>80</v>
      </c>
      <c r="J266" s="16">
        <v>85</v>
      </c>
      <c r="K266" s="16">
        <v>80</v>
      </c>
      <c r="L266" s="16">
        <v>80</v>
      </c>
      <c r="M266" s="16">
        <v>82</v>
      </c>
      <c r="N266" s="16">
        <v>80</v>
      </c>
      <c r="O266" s="16">
        <v>85</v>
      </c>
      <c r="P266" s="16">
        <v>78</v>
      </c>
      <c r="Q266" s="16">
        <v>80</v>
      </c>
      <c r="R266" s="16">
        <v>87</v>
      </c>
      <c r="S266" s="16">
        <v>85</v>
      </c>
      <c r="T266" s="16">
        <v>80</v>
      </c>
      <c r="U266" s="16">
        <v>84</v>
      </c>
      <c r="V266" s="16">
        <v>85</v>
      </c>
      <c r="W266" s="16">
        <v>78</v>
      </c>
      <c r="X266" s="16">
        <v>80</v>
      </c>
      <c r="Y266" s="16">
        <v>87</v>
      </c>
      <c r="Z266" s="16">
        <v>75</v>
      </c>
      <c r="AA266" s="16">
        <v>85</v>
      </c>
      <c r="AB266" s="16">
        <v>86</v>
      </c>
      <c r="AC266" s="16">
        <v>80</v>
      </c>
      <c r="AD266" s="16"/>
      <c r="AE266" s="16"/>
      <c r="AF266" s="16"/>
      <c r="AG266" s="16"/>
      <c r="AH266" s="17">
        <f>SUM(C266:AG266)</f>
        <v>2209</v>
      </c>
      <c r="AI266" s="17">
        <v>2500</v>
      </c>
      <c r="AJ266" s="17">
        <f>AH266*AI266</f>
        <v>5522500</v>
      </c>
      <c r="AL266" s="9">
        <f>SUM(C266:AG266)</f>
        <v>2209</v>
      </c>
      <c r="AM266" s="15">
        <f>SUM(C266:AG266)</f>
        <v>2209</v>
      </c>
    </row>
    <row r="268" spans="2:40" x14ac:dyDescent="0.25">
      <c r="B268" s="374" t="s">
        <v>53</v>
      </c>
      <c r="C268" s="375" t="s">
        <v>5</v>
      </c>
      <c r="D268" s="375"/>
      <c r="E268" s="375"/>
      <c r="F268" s="375"/>
      <c r="G268" s="375"/>
      <c r="H268" s="375"/>
      <c r="I268" s="375"/>
      <c r="J268" s="375"/>
      <c r="K268" s="375"/>
      <c r="L268" s="375"/>
      <c r="M268" s="375"/>
      <c r="N268" s="375"/>
      <c r="O268" s="375"/>
      <c r="P268" s="375"/>
      <c r="Q268" s="375"/>
      <c r="R268" s="375"/>
      <c r="S268" s="375"/>
      <c r="T268" s="375"/>
      <c r="U268" s="375"/>
      <c r="V268" s="375"/>
      <c r="W268" s="375"/>
      <c r="X268" s="375"/>
      <c r="Y268" s="375"/>
      <c r="Z268" s="375"/>
      <c r="AA268" s="375"/>
      <c r="AB268" s="375"/>
      <c r="AC268" s="375"/>
      <c r="AD268" s="375"/>
      <c r="AE268" s="375"/>
      <c r="AF268" s="375"/>
      <c r="AG268" s="375"/>
      <c r="AH268" s="374" t="s">
        <v>6</v>
      </c>
      <c r="AI268" s="374" t="s">
        <v>7</v>
      </c>
      <c r="AJ268" s="374" t="s">
        <v>8</v>
      </c>
    </row>
    <row r="269" spans="2:40" x14ac:dyDescent="0.25">
      <c r="B269" s="374"/>
      <c r="C269" s="16">
        <v>1</v>
      </c>
      <c r="D269" s="16">
        <v>2</v>
      </c>
      <c r="E269" s="16">
        <v>3</v>
      </c>
      <c r="F269" s="16">
        <v>4</v>
      </c>
      <c r="G269" s="16">
        <v>5</v>
      </c>
      <c r="H269" s="16">
        <v>6</v>
      </c>
      <c r="I269" s="16">
        <v>7</v>
      </c>
      <c r="J269" s="16">
        <v>8</v>
      </c>
      <c r="K269" s="16">
        <v>9</v>
      </c>
      <c r="L269" s="16">
        <v>10</v>
      </c>
      <c r="M269" s="16">
        <v>11</v>
      </c>
      <c r="N269" s="16">
        <v>12</v>
      </c>
      <c r="O269" s="16">
        <v>13</v>
      </c>
      <c r="P269" s="16">
        <v>14</v>
      </c>
      <c r="Q269" s="16">
        <v>15</v>
      </c>
      <c r="R269" s="16">
        <v>16</v>
      </c>
      <c r="S269" s="16">
        <v>17</v>
      </c>
      <c r="T269" s="16">
        <v>18</v>
      </c>
      <c r="U269" s="16">
        <v>19</v>
      </c>
      <c r="V269" s="16">
        <v>20</v>
      </c>
      <c r="W269" s="16">
        <v>21</v>
      </c>
      <c r="X269" s="16">
        <v>22</v>
      </c>
      <c r="Y269" s="16">
        <v>23</v>
      </c>
      <c r="Z269" s="16">
        <v>24</v>
      </c>
      <c r="AA269" s="16">
        <v>25</v>
      </c>
      <c r="AB269" s="16">
        <v>26</v>
      </c>
      <c r="AC269" s="16">
        <v>27</v>
      </c>
      <c r="AD269" s="16">
        <v>28</v>
      </c>
      <c r="AE269" s="16">
        <v>29</v>
      </c>
      <c r="AF269" s="16">
        <v>30</v>
      </c>
      <c r="AG269" s="16">
        <v>31</v>
      </c>
      <c r="AH269" s="374"/>
      <c r="AI269" s="374"/>
      <c r="AJ269" s="374"/>
    </row>
    <row r="270" spans="2:40" x14ac:dyDescent="0.25">
      <c r="B270" s="374"/>
      <c r="C270" s="16">
        <v>14</v>
      </c>
      <c r="D270" s="16">
        <v>13</v>
      </c>
      <c r="E270" s="16">
        <v>13</v>
      </c>
      <c r="F270" s="16">
        <v>11</v>
      </c>
      <c r="G270" s="16">
        <v>15</v>
      </c>
      <c r="H270" s="16">
        <v>14</v>
      </c>
      <c r="I270" s="16">
        <v>15</v>
      </c>
      <c r="J270" s="16">
        <v>13</v>
      </c>
      <c r="K270" s="16">
        <v>15</v>
      </c>
      <c r="L270" s="16">
        <v>15</v>
      </c>
      <c r="M270" s="16">
        <v>14</v>
      </c>
      <c r="N270" s="16">
        <v>13</v>
      </c>
      <c r="O270" s="16">
        <v>13</v>
      </c>
      <c r="P270" s="16">
        <v>12</v>
      </c>
      <c r="Q270" s="16">
        <v>15</v>
      </c>
      <c r="R270" s="16">
        <v>16</v>
      </c>
      <c r="S270" s="16">
        <v>18</v>
      </c>
      <c r="T270" s="16">
        <v>14</v>
      </c>
      <c r="U270" s="16">
        <v>17</v>
      </c>
      <c r="V270" s="16">
        <v>15</v>
      </c>
      <c r="W270" s="16">
        <v>14</v>
      </c>
      <c r="X270" s="16">
        <v>15</v>
      </c>
      <c r="Y270" s="16">
        <v>13</v>
      </c>
      <c r="Z270" s="16">
        <v>12</v>
      </c>
      <c r="AA270" s="16">
        <v>14</v>
      </c>
      <c r="AB270" s="16">
        <v>15</v>
      </c>
      <c r="AC270" s="16">
        <v>9</v>
      </c>
      <c r="AD270" s="16"/>
      <c r="AE270" s="16"/>
      <c r="AF270" s="16"/>
      <c r="AG270" s="16"/>
      <c r="AH270" s="17">
        <f>SUM(C270:AG270)</f>
        <v>377</v>
      </c>
      <c r="AI270" s="17">
        <v>1250</v>
      </c>
      <c r="AJ270" s="17">
        <f>AH270*AI270</f>
        <v>471250</v>
      </c>
      <c r="AL270" s="9">
        <f>SUM(C270:AG270)</f>
        <v>377</v>
      </c>
      <c r="AM270" s="15">
        <f>SUM(C270:AG270)</f>
        <v>377</v>
      </c>
    </row>
    <row r="272" spans="2:40" x14ac:dyDescent="0.25">
      <c r="B272" s="374" t="s">
        <v>54</v>
      </c>
      <c r="C272" s="375" t="s">
        <v>5</v>
      </c>
      <c r="D272" s="375"/>
      <c r="E272" s="375"/>
      <c r="F272" s="375"/>
      <c r="G272" s="375"/>
      <c r="H272" s="375"/>
      <c r="I272" s="375"/>
      <c r="J272" s="375"/>
      <c r="K272" s="375"/>
      <c r="L272" s="375"/>
      <c r="M272" s="375"/>
      <c r="N272" s="375"/>
      <c r="O272" s="375"/>
      <c r="P272" s="375"/>
      <c r="Q272" s="375"/>
      <c r="R272" s="375"/>
      <c r="S272" s="375"/>
      <c r="T272" s="375"/>
      <c r="U272" s="375"/>
      <c r="V272" s="375"/>
      <c r="W272" s="375"/>
      <c r="X272" s="375"/>
      <c r="Y272" s="375"/>
      <c r="Z272" s="375"/>
      <c r="AA272" s="375"/>
      <c r="AB272" s="375"/>
      <c r="AC272" s="375"/>
      <c r="AD272" s="375"/>
      <c r="AE272" s="375"/>
      <c r="AF272" s="375"/>
      <c r="AG272" s="375"/>
      <c r="AH272" s="374" t="s">
        <v>6</v>
      </c>
      <c r="AI272" s="374" t="s">
        <v>7</v>
      </c>
      <c r="AJ272" s="374" t="s">
        <v>8</v>
      </c>
    </row>
    <row r="273" spans="2:49" x14ac:dyDescent="0.25">
      <c r="B273" s="374"/>
      <c r="C273" s="16">
        <v>1</v>
      </c>
      <c r="D273" s="16">
        <v>2</v>
      </c>
      <c r="E273" s="16">
        <v>3</v>
      </c>
      <c r="F273" s="16">
        <v>4</v>
      </c>
      <c r="G273" s="16">
        <v>5</v>
      </c>
      <c r="H273" s="16">
        <v>6</v>
      </c>
      <c r="I273" s="16">
        <v>7</v>
      </c>
      <c r="J273" s="16">
        <v>8</v>
      </c>
      <c r="K273" s="16">
        <v>9</v>
      </c>
      <c r="L273" s="16">
        <v>10</v>
      </c>
      <c r="M273" s="16">
        <v>11</v>
      </c>
      <c r="N273" s="16">
        <v>12</v>
      </c>
      <c r="O273" s="16">
        <v>13</v>
      </c>
      <c r="P273" s="16">
        <v>14</v>
      </c>
      <c r="Q273" s="16">
        <v>15</v>
      </c>
      <c r="R273" s="16">
        <v>16</v>
      </c>
      <c r="S273" s="16">
        <v>17</v>
      </c>
      <c r="T273" s="16">
        <v>18</v>
      </c>
      <c r="U273" s="16">
        <v>19</v>
      </c>
      <c r="V273" s="16">
        <v>20</v>
      </c>
      <c r="W273" s="16">
        <v>21</v>
      </c>
      <c r="X273" s="16">
        <v>22</v>
      </c>
      <c r="Y273" s="16">
        <v>23</v>
      </c>
      <c r="Z273" s="16">
        <v>24</v>
      </c>
      <c r="AA273" s="16">
        <v>25</v>
      </c>
      <c r="AB273" s="16">
        <v>26</v>
      </c>
      <c r="AC273" s="16">
        <v>27</v>
      </c>
      <c r="AD273" s="16">
        <v>28</v>
      </c>
      <c r="AE273" s="16">
        <v>29</v>
      </c>
      <c r="AF273" s="16">
        <v>30</v>
      </c>
      <c r="AG273" s="16">
        <v>31</v>
      </c>
      <c r="AH273" s="374"/>
      <c r="AI273" s="374"/>
      <c r="AJ273" s="374"/>
    </row>
    <row r="274" spans="2:49" x14ac:dyDescent="0.25">
      <c r="B274" s="374"/>
      <c r="C274" s="16">
        <v>270</v>
      </c>
      <c r="D274" s="16">
        <v>280</v>
      </c>
      <c r="E274" s="16">
        <v>285</v>
      </c>
      <c r="F274" s="16">
        <v>270</v>
      </c>
      <c r="G274" s="16">
        <v>275</v>
      </c>
      <c r="H274" s="16">
        <v>280</v>
      </c>
      <c r="I274" s="16">
        <v>285</v>
      </c>
      <c r="J274" s="16">
        <v>280</v>
      </c>
      <c r="K274" s="16">
        <v>280</v>
      </c>
      <c r="L274" s="16">
        <v>285</v>
      </c>
      <c r="M274" s="16">
        <v>286</v>
      </c>
      <c r="N274" s="16">
        <v>280</v>
      </c>
      <c r="O274" s="16">
        <v>280</v>
      </c>
      <c r="P274" s="16">
        <v>287</v>
      </c>
      <c r="Q274" s="16">
        <v>285</v>
      </c>
      <c r="R274" s="16">
        <v>285</v>
      </c>
      <c r="S274" s="16">
        <v>290</v>
      </c>
      <c r="T274" s="16">
        <v>280</v>
      </c>
      <c r="U274" s="16">
        <v>285</v>
      </c>
      <c r="V274" s="16">
        <v>275</v>
      </c>
      <c r="W274" s="16">
        <v>285</v>
      </c>
      <c r="X274" s="16">
        <v>280</v>
      </c>
      <c r="Y274" s="16">
        <v>287</v>
      </c>
      <c r="Z274" s="16">
        <v>275</v>
      </c>
      <c r="AA274" s="16">
        <v>270</v>
      </c>
      <c r="AB274" s="16">
        <v>278</v>
      </c>
      <c r="AC274" s="16">
        <v>280</v>
      </c>
      <c r="AD274" s="16"/>
      <c r="AE274" s="16"/>
      <c r="AF274" s="16"/>
      <c r="AG274" s="16"/>
      <c r="AH274" s="17">
        <f>SUM(C274:AG274)</f>
        <v>7578</v>
      </c>
      <c r="AI274" s="17">
        <v>458</v>
      </c>
      <c r="AJ274" s="17">
        <f>AH274*AI274</f>
        <v>3470724</v>
      </c>
      <c r="AL274" s="9">
        <f>SUM(C274:AG274)</f>
        <v>7578</v>
      </c>
      <c r="AM274" s="15">
        <f>SUM(C274:AG274)</f>
        <v>7578</v>
      </c>
    </row>
    <row r="276" spans="2:49" x14ac:dyDescent="0.25">
      <c r="B276" s="9" t="s">
        <v>55</v>
      </c>
    </row>
    <row r="277" spans="2:49" x14ac:dyDescent="0.25">
      <c r="AK277" s="20"/>
      <c r="AL277" s="20"/>
      <c r="AM277" s="20"/>
      <c r="AN277" s="20"/>
      <c r="AO277" s="20"/>
      <c r="AP277" s="20"/>
      <c r="AQ277" s="11"/>
      <c r="AR277" s="11"/>
      <c r="AS277" s="11"/>
      <c r="AT277" s="11"/>
      <c r="AU277" s="11"/>
      <c r="AV277" s="11"/>
      <c r="AW277" s="11"/>
    </row>
    <row r="278" spans="2:49" x14ac:dyDescent="0.25">
      <c r="B278" s="374" t="s">
        <v>56</v>
      </c>
      <c r="C278" s="375" t="s">
        <v>5</v>
      </c>
      <c r="D278" s="375"/>
      <c r="E278" s="375"/>
      <c r="F278" s="375"/>
      <c r="G278" s="375"/>
      <c r="H278" s="375"/>
      <c r="I278" s="375"/>
      <c r="J278" s="375"/>
      <c r="K278" s="375"/>
      <c r="L278" s="375"/>
      <c r="M278" s="375"/>
      <c r="N278" s="375"/>
      <c r="O278" s="375"/>
      <c r="P278" s="375"/>
      <c r="Q278" s="375"/>
      <c r="R278" s="375"/>
      <c r="S278" s="375"/>
      <c r="T278" s="375"/>
      <c r="U278" s="375"/>
      <c r="V278" s="375"/>
      <c r="W278" s="375"/>
      <c r="X278" s="375"/>
      <c r="Y278" s="375"/>
      <c r="Z278" s="375"/>
      <c r="AA278" s="375"/>
      <c r="AB278" s="375"/>
      <c r="AC278" s="375"/>
      <c r="AD278" s="375"/>
      <c r="AE278" s="375"/>
      <c r="AF278" s="375"/>
      <c r="AG278" s="375"/>
      <c r="AH278" s="374" t="s">
        <v>6</v>
      </c>
      <c r="AI278" s="374" t="s">
        <v>7</v>
      </c>
      <c r="AJ278" s="374" t="s">
        <v>8</v>
      </c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</row>
    <row r="279" spans="2:49" x14ac:dyDescent="0.25">
      <c r="B279" s="374"/>
      <c r="C279" s="21">
        <v>1</v>
      </c>
      <c r="D279" s="14">
        <v>2</v>
      </c>
      <c r="E279" s="14">
        <v>3</v>
      </c>
      <c r="F279" s="14">
        <v>4</v>
      </c>
      <c r="G279" s="14">
        <v>5</v>
      </c>
      <c r="H279" s="21">
        <v>6</v>
      </c>
      <c r="I279" s="14">
        <v>7</v>
      </c>
      <c r="J279" s="14">
        <v>8</v>
      </c>
      <c r="K279" s="14">
        <v>9</v>
      </c>
      <c r="L279" s="14">
        <v>10</v>
      </c>
      <c r="M279" s="14">
        <v>11</v>
      </c>
      <c r="N279" s="21">
        <v>12</v>
      </c>
      <c r="O279" s="14">
        <v>13</v>
      </c>
      <c r="P279" s="21">
        <v>14</v>
      </c>
      <c r="Q279" s="14">
        <v>15</v>
      </c>
      <c r="R279" s="21">
        <v>16</v>
      </c>
      <c r="S279" s="14">
        <v>17</v>
      </c>
      <c r="T279" s="21">
        <v>18</v>
      </c>
      <c r="U279" s="21">
        <v>19</v>
      </c>
      <c r="V279" s="14">
        <v>20</v>
      </c>
      <c r="W279" s="14">
        <v>21</v>
      </c>
      <c r="X279" s="14">
        <v>22</v>
      </c>
      <c r="Y279" s="14">
        <v>23</v>
      </c>
      <c r="Z279" s="14">
        <v>24</v>
      </c>
      <c r="AA279" s="14">
        <v>25</v>
      </c>
      <c r="AB279" s="21">
        <v>26</v>
      </c>
      <c r="AC279" s="21">
        <v>27</v>
      </c>
      <c r="AD279" s="14">
        <v>28</v>
      </c>
      <c r="AE279" s="14">
        <v>29</v>
      </c>
      <c r="AF279" s="14">
        <v>30</v>
      </c>
      <c r="AG279" s="14">
        <v>31</v>
      </c>
      <c r="AH279" s="374"/>
      <c r="AI279" s="374"/>
      <c r="AJ279" s="374"/>
    </row>
    <row r="280" spans="2:49" x14ac:dyDescent="0.25">
      <c r="B280" s="22" t="s">
        <v>57</v>
      </c>
      <c r="C280" s="23">
        <v>5</v>
      </c>
      <c r="D280" s="23">
        <v>5</v>
      </c>
      <c r="E280" s="23">
        <v>5</v>
      </c>
      <c r="F280" s="23">
        <v>5</v>
      </c>
      <c r="G280" s="23">
        <v>5</v>
      </c>
      <c r="H280" s="23">
        <v>4</v>
      </c>
      <c r="I280" s="23">
        <v>4</v>
      </c>
      <c r="J280" s="23">
        <v>4</v>
      </c>
      <c r="K280" s="23">
        <v>4</v>
      </c>
      <c r="L280" s="23">
        <v>4</v>
      </c>
      <c r="M280" s="23">
        <v>4</v>
      </c>
      <c r="N280" s="23">
        <v>4</v>
      </c>
      <c r="O280" s="23">
        <v>4</v>
      </c>
      <c r="P280" s="23">
        <v>4</v>
      </c>
      <c r="Q280" s="23">
        <v>4</v>
      </c>
      <c r="R280" s="23">
        <v>4</v>
      </c>
      <c r="S280" s="23">
        <v>4</v>
      </c>
      <c r="T280" s="23">
        <v>4</v>
      </c>
      <c r="U280" s="23">
        <v>4</v>
      </c>
      <c r="V280" s="23">
        <v>4</v>
      </c>
      <c r="W280" s="23">
        <v>4</v>
      </c>
      <c r="X280" s="23">
        <v>4</v>
      </c>
      <c r="Y280" s="23">
        <v>4</v>
      </c>
      <c r="Z280" s="23">
        <v>4</v>
      </c>
      <c r="AA280" s="23">
        <v>4</v>
      </c>
      <c r="AB280" s="23">
        <v>4</v>
      </c>
      <c r="AC280" s="23">
        <v>4</v>
      </c>
      <c r="AD280" s="23">
        <v>4</v>
      </c>
      <c r="AE280" s="23"/>
      <c r="AF280" s="23"/>
      <c r="AG280" s="23"/>
      <c r="AH280" s="24">
        <f>SUM(C280:AG280)</f>
        <v>117</v>
      </c>
      <c r="AI280" s="25">
        <v>4565</v>
      </c>
      <c r="AJ280" s="26">
        <f>AH280*AI280</f>
        <v>534105</v>
      </c>
    </row>
    <row r="281" spans="2:49" x14ac:dyDescent="0.25">
      <c r="B281" s="22" t="s">
        <v>58</v>
      </c>
      <c r="C281" s="23">
        <v>3</v>
      </c>
      <c r="D281" s="23">
        <v>3</v>
      </c>
      <c r="E281" s="23">
        <v>3</v>
      </c>
      <c r="F281" s="23">
        <v>3</v>
      </c>
      <c r="G281" s="23">
        <v>3</v>
      </c>
      <c r="H281" s="23">
        <v>3</v>
      </c>
      <c r="I281" s="23">
        <v>3</v>
      </c>
      <c r="J281" s="23">
        <v>3</v>
      </c>
      <c r="K281" s="23">
        <v>3</v>
      </c>
      <c r="L281" s="23">
        <v>3</v>
      </c>
      <c r="M281" s="23">
        <v>3</v>
      </c>
      <c r="N281" s="23">
        <v>3</v>
      </c>
      <c r="O281" s="23">
        <v>3</v>
      </c>
      <c r="P281" s="23">
        <v>3</v>
      </c>
      <c r="Q281" s="23">
        <v>3</v>
      </c>
      <c r="R281" s="23">
        <v>3</v>
      </c>
      <c r="S281" s="23">
        <v>3</v>
      </c>
      <c r="T281" s="23">
        <v>3</v>
      </c>
      <c r="U281" s="23">
        <v>3</v>
      </c>
      <c r="V281" s="23">
        <v>3</v>
      </c>
      <c r="W281" s="23">
        <v>3</v>
      </c>
      <c r="X281" s="23">
        <v>3</v>
      </c>
      <c r="Y281" s="23">
        <v>3</v>
      </c>
      <c r="Z281" s="23">
        <v>3</v>
      </c>
      <c r="AA281" s="23">
        <v>3</v>
      </c>
      <c r="AB281" s="23">
        <v>3</v>
      </c>
      <c r="AC281" s="23">
        <v>3</v>
      </c>
      <c r="AD281" s="23">
        <v>3</v>
      </c>
      <c r="AE281" s="23"/>
      <c r="AF281" s="23"/>
      <c r="AG281" s="23"/>
      <c r="AH281" s="24">
        <f t="shared" ref="AH281:AH300" si="31">SUM(C281:AG281)</f>
        <v>84</v>
      </c>
      <c r="AI281" s="25">
        <v>4565</v>
      </c>
      <c r="AJ281" s="26">
        <f t="shared" ref="AJ281:AJ300" si="32">AH281*AI281</f>
        <v>383460</v>
      </c>
    </row>
    <row r="282" spans="2:49" x14ac:dyDescent="0.25">
      <c r="B282" s="22" t="s">
        <v>59</v>
      </c>
      <c r="C282" s="23">
        <v>4</v>
      </c>
      <c r="D282" s="23">
        <v>4</v>
      </c>
      <c r="E282" s="23">
        <v>4</v>
      </c>
      <c r="F282" s="23">
        <v>4</v>
      </c>
      <c r="G282" s="23">
        <v>4</v>
      </c>
      <c r="H282" s="23">
        <v>4</v>
      </c>
      <c r="I282" s="23">
        <v>4</v>
      </c>
      <c r="J282" s="23">
        <v>4</v>
      </c>
      <c r="K282" s="23">
        <v>4</v>
      </c>
      <c r="L282" s="23">
        <v>4</v>
      </c>
      <c r="M282" s="23">
        <v>4</v>
      </c>
      <c r="N282" s="23">
        <v>4</v>
      </c>
      <c r="O282" s="23">
        <v>4</v>
      </c>
      <c r="P282" s="23">
        <v>4</v>
      </c>
      <c r="Q282" s="23">
        <v>4</v>
      </c>
      <c r="R282" s="23">
        <v>4</v>
      </c>
      <c r="S282" s="23">
        <v>4</v>
      </c>
      <c r="T282" s="23">
        <v>4</v>
      </c>
      <c r="U282" s="23">
        <v>4</v>
      </c>
      <c r="V282" s="23">
        <v>4</v>
      </c>
      <c r="W282" s="23">
        <v>4</v>
      </c>
      <c r="X282" s="23">
        <v>4</v>
      </c>
      <c r="Y282" s="23">
        <v>4</v>
      </c>
      <c r="Z282" s="23">
        <v>4</v>
      </c>
      <c r="AA282" s="23">
        <v>4</v>
      </c>
      <c r="AB282" s="23">
        <v>4</v>
      </c>
      <c r="AC282" s="23">
        <v>4</v>
      </c>
      <c r="AD282" s="23">
        <v>4</v>
      </c>
      <c r="AE282" s="23"/>
      <c r="AF282" s="23"/>
      <c r="AG282" s="23"/>
      <c r="AH282" s="24">
        <f t="shared" si="31"/>
        <v>112</v>
      </c>
      <c r="AI282" s="25">
        <v>4565</v>
      </c>
      <c r="AJ282" s="26">
        <f t="shared" si="32"/>
        <v>511280</v>
      </c>
    </row>
    <row r="283" spans="2:49" x14ac:dyDescent="0.25">
      <c r="B283" s="27" t="s">
        <v>60</v>
      </c>
      <c r="C283" s="23">
        <v>6</v>
      </c>
      <c r="D283" s="23">
        <v>6</v>
      </c>
      <c r="E283" s="23">
        <v>6</v>
      </c>
      <c r="F283" s="28">
        <v>6</v>
      </c>
      <c r="G283" s="28">
        <v>6</v>
      </c>
      <c r="H283" s="28">
        <v>6</v>
      </c>
      <c r="I283" s="28">
        <v>6</v>
      </c>
      <c r="J283" s="28">
        <v>6</v>
      </c>
      <c r="K283" s="28">
        <v>7</v>
      </c>
      <c r="L283" s="28">
        <v>7</v>
      </c>
      <c r="M283" s="28">
        <v>7</v>
      </c>
      <c r="N283" s="28">
        <v>7</v>
      </c>
      <c r="O283" s="28">
        <v>7</v>
      </c>
      <c r="P283" s="28">
        <v>7</v>
      </c>
      <c r="Q283" s="28">
        <v>7</v>
      </c>
      <c r="R283" s="28">
        <v>7</v>
      </c>
      <c r="S283" s="28">
        <v>7</v>
      </c>
      <c r="T283" s="28">
        <v>7</v>
      </c>
      <c r="U283" s="23">
        <v>7</v>
      </c>
      <c r="V283" s="23">
        <v>7</v>
      </c>
      <c r="W283" s="23">
        <v>7</v>
      </c>
      <c r="X283" s="23">
        <v>7</v>
      </c>
      <c r="Y283" s="23">
        <v>7</v>
      </c>
      <c r="Z283" s="23">
        <v>7</v>
      </c>
      <c r="AA283" s="23">
        <v>7</v>
      </c>
      <c r="AB283" s="23">
        <v>7</v>
      </c>
      <c r="AC283" s="23">
        <v>7</v>
      </c>
      <c r="AD283" s="23">
        <v>7</v>
      </c>
      <c r="AE283" s="28"/>
      <c r="AF283" s="23"/>
      <c r="AG283" s="23"/>
      <c r="AH283" s="24">
        <f t="shared" si="31"/>
        <v>188</v>
      </c>
      <c r="AI283" s="25">
        <v>4565</v>
      </c>
      <c r="AJ283" s="26">
        <f t="shared" si="32"/>
        <v>858220</v>
      </c>
    </row>
    <row r="284" spans="2:49" x14ac:dyDescent="0.25">
      <c r="B284" s="27" t="s">
        <v>61</v>
      </c>
      <c r="C284" s="23">
        <v>3</v>
      </c>
      <c r="D284" s="23">
        <v>3</v>
      </c>
      <c r="E284" s="23">
        <v>3</v>
      </c>
      <c r="F284" s="28">
        <v>3</v>
      </c>
      <c r="G284" s="28">
        <v>3</v>
      </c>
      <c r="H284" s="28">
        <v>3</v>
      </c>
      <c r="I284" s="28">
        <v>3</v>
      </c>
      <c r="J284" s="28">
        <v>3</v>
      </c>
      <c r="K284" s="28">
        <v>3</v>
      </c>
      <c r="L284" s="28">
        <v>3</v>
      </c>
      <c r="M284" s="28">
        <v>3</v>
      </c>
      <c r="N284" s="28">
        <v>3</v>
      </c>
      <c r="O284" s="28">
        <v>3</v>
      </c>
      <c r="P284" s="28">
        <v>3</v>
      </c>
      <c r="Q284" s="28">
        <v>3</v>
      </c>
      <c r="R284" s="28">
        <v>3</v>
      </c>
      <c r="S284" s="28">
        <v>3</v>
      </c>
      <c r="T284" s="28">
        <v>3</v>
      </c>
      <c r="U284" s="23">
        <v>3</v>
      </c>
      <c r="V284" s="23">
        <v>3</v>
      </c>
      <c r="W284" s="23">
        <v>3</v>
      </c>
      <c r="X284" s="23">
        <v>3</v>
      </c>
      <c r="Y284" s="23">
        <v>3</v>
      </c>
      <c r="Z284" s="23">
        <v>3</v>
      </c>
      <c r="AA284" s="23">
        <v>3</v>
      </c>
      <c r="AB284" s="23">
        <v>3</v>
      </c>
      <c r="AC284" s="23">
        <v>3</v>
      </c>
      <c r="AD284" s="23">
        <v>3</v>
      </c>
      <c r="AE284" s="28"/>
      <c r="AF284" s="23"/>
      <c r="AG284" s="23"/>
      <c r="AH284" s="24">
        <f t="shared" si="31"/>
        <v>84</v>
      </c>
      <c r="AI284" s="25">
        <v>4565</v>
      </c>
      <c r="AJ284" s="26">
        <f t="shared" si="32"/>
        <v>383460</v>
      </c>
    </row>
    <row r="285" spans="2:49" x14ac:dyDescent="0.25">
      <c r="B285" s="27" t="s">
        <v>62</v>
      </c>
      <c r="C285" s="23">
        <v>4</v>
      </c>
      <c r="D285" s="23">
        <v>4</v>
      </c>
      <c r="E285" s="23">
        <v>4</v>
      </c>
      <c r="F285" s="28">
        <v>4</v>
      </c>
      <c r="G285" s="28">
        <v>4</v>
      </c>
      <c r="H285" s="28">
        <v>4</v>
      </c>
      <c r="I285" s="28">
        <v>4</v>
      </c>
      <c r="J285" s="28">
        <v>4</v>
      </c>
      <c r="K285" s="28">
        <v>4</v>
      </c>
      <c r="L285" s="28">
        <v>4</v>
      </c>
      <c r="M285" s="28">
        <v>4</v>
      </c>
      <c r="N285" s="28">
        <v>4</v>
      </c>
      <c r="O285" s="28">
        <v>4</v>
      </c>
      <c r="P285" s="28">
        <v>4</v>
      </c>
      <c r="Q285" s="28">
        <v>4</v>
      </c>
      <c r="R285" s="28">
        <v>4</v>
      </c>
      <c r="S285" s="28">
        <v>4</v>
      </c>
      <c r="T285" s="28">
        <v>4</v>
      </c>
      <c r="U285" s="23">
        <v>4</v>
      </c>
      <c r="V285" s="23">
        <v>4</v>
      </c>
      <c r="W285" s="23">
        <v>4</v>
      </c>
      <c r="X285" s="23">
        <v>4</v>
      </c>
      <c r="Y285" s="23">
        <v>4</v>
      </c>
      <c r="Z285" s="23">
        <v>4</v>
      </c>
      <c r="AA285" s="23">
        <v>4</v>
      </c>
      <c r="AB285" s="23">
        <v>4</v>
      </c>
      <c r="AC285" s="23">
        <v>4</v>
      </c>
      <c r="AD285" s="23">
        <v>4</v>
      </c>
      <c r="AE285" s="28"/>
      <c r="AF285" s="23"/>
      <c r="AG285" s="23"/>
      <c r="AH285" s="24">
        <f t="shared" si="31"/>
        <v>112</v>
      </c>
      <c r="AI285" s="25">
        <v>4565</v>
      </c>
      <c r="AJ285" s="26">
        <f t="shared" si="32"/>
        <v>511280</v>
      </c>
    </row>
    <row r="286" spans="2:49" x14ac:dyDescent="0.25">
      <c r="B286" s="27" t="s">
        <v>63</v>
      </c>
      <c r="C286" s="23">
        <v>5</v>
      </c>
      <c r="D286" s="23">
        <v>5</v>
      </c>
      <c r="E286" s="23">
        <v>5</v>
      </c>
      <c r="F286" s="28">
        <v>5</v>
      </c>
      <c r="G286" s="28">
        <v>5</v>
      </c>
      <c r="H286" s="28">
        <v>5</v>
      </c>
      <c r="I286" s="28">
        <v>5</v>
      </c>
      <c r="J286" s="28">
        <v>5</v>
      </c>
      <c r="K286" s="28">
        <v>5</v>
      </c>
      <c r="L286" s="28">
        <v>5</v>
      </c>
      <c r="M286" s="28">
        <v>5</v>
      </c>
      <c r="N286" s="28">
        <v>5</v>
      </c>
      <c r="O286" s="28">
        <v>5</v>
      </c>
      <c r="P286" s="28">
        <v>5</v>
      </c>
      <c r="Q286" s="28">
        <v>5</v>
      </c>
      <c r="R286" s="28">
        <v>5</v>
      </c>
      <c r="S286" s="28">
        <v>5</v>
      </c>
      <c r="T286" s="28">
        <v>5</v>
      </c>
      <c r="U286" s="23">
        <v>5</v>
      </c>
      <c r="V286" s="23">
        <v>5</v>
      </c>
      <c r="W286" s="23">
        <v>5</v>
      </c>
      <c r="X286" s="23">
        <v>5</v>
      </c>
      <c r="Y286" s="23">
        <v>5</v>
      </c>
      <c r="Z286" s="23">
        <v>5</v>
      </c>
      <c r="AA286" s="23">
        <v>5</v>
      </c>
      <c r="AB286" s="23">
        <v>5</v>
      </c>
      <c r="AC286" s="23">
        <v>5</v>
      </c>
      <c r="AD286" s="23">
        <v>5</v>
      </c>
      <c r="AE286" s="28"/>
      <c r="AF286" s="23"/>
      <c r="AG286" s="23"/>
      <c r="AH286" s="24">
        <f t="shared" si="31"/>
        <v>140</v>
      </c>
      <c r="AI286" s="25">
        <v>4565</v>
      </c>
      <c r="AJ286" s="26">
        <f t="shared" si="32"/>
        <v>639100</v>
      </c>
    </row>
    <row r="287" spans="2:49" x14ac:dyDescent="0.25">
      <c r="B287" s="27" t="s">
        <v>64</v>
      </c>
      <c r="C287" s="23">
        <v>1</v>
      </c>
      <c r="D287" s="23">
        <v>1</v>
      </c>
      <c r="E287" s="23">
        <v>1</v>
      </c>
      <c r="F287" s="28">
        <v>1</v>
      </c>
      <c r="G287" s="28">
        <v>1</v>
      </c>
      <c r="H287" s="28">
        <v>1</v>
      </c>
      <c r="I287" s="28">
        <v>1</v>
      </c>
      <c r="J287" s="28">
        <v>1</v>
      </c>
      <c r="K287" s="28">
        <v>1</v>
      </c>
      <c r="L287" s="28">
        <v>1</v>
      </c>
      <c r="M287" s="28">
        <v>1</v>
      </c>
      <c r="N287" s="28">
        <v>1</v>
      </c>
      <c r="O287" s="28">
        <v>1</v>
      </c>
      <c r="P287" s="28">
        <v>1</v>
      </c>
      <c r="Q287" s="28">
        <v>1</v>
      </c>
      <c r="R287" s="28">
        <v>1</v>
      </c>
      <c r="S287" s="28">
        <v>1</v>
      </c>
      <c r="T287" s="28">
        <v>1</v>
      </c>
      <c r="U287" s="23">
        <v>1</v>
      </c>
      <c r="V287" s="23">
        <v>1</v>
      </c>
      <c r="W287" s="23">
        <v>1</v>
      </c>
      <c r="X287" s="23">
        <v>1</v>
      </c>
      <c r="Y287" s="23">
        <v>1</v>
      </c>
      <c r="Z287" s="23">
        <v>1</v>
      </c>
      <c r="AA287" s="23">
        <v>1</v>
      </c>
      <c r="AB287" s="23">
        <v>1</v>
      </c>
      <c r="AC287" s="23">
        <v>1</v>
      </c>
      <c r="AD287" s="23">
        <v>1</v>
      </c>
      <c r="AE287" s="28"/>
      <c r="AF287" s="23"/>
      <c r="AG287" s="23"/>
      <c r="AH287" s="24">
        <f t="shared" si="31"/>
        <v>28</v>
      </c>
      <c r="AI287" s="25">
        <v>4565</v>
      </c>
      <c r="AJ287" s="26">
        <f t="shared" si="32"/>
        <v>127820</v>
      </c>
    </row>
    <row r="288" spans="2:49" x14ac:dyDescent="0.25">
      <c r="B288" s="27" t="s">
        <v>65</v>
      </c>
      <c r="C288" s="23">
        <v>1</v>
      </c>
      <c r="D288" s="23">
        <v>1</v>
      </c>
      <c r="E288" s="23">
        <v>1</v>
      </c>
      <c r="F288" s="28">
        <v>1</v>
      </c>
      <c r="G288" s="28">
        <v>1</v>
      </c>
      <c r="H288" s="28">
        <v>1</v>
      </c>
      <c r="I288" s="28">
        <v>1</v>
      </c>
      <c r="J288" s="28">
        <v>1</v>
      </c>
      <c r="K288" s="28">
        <v>1</v>
      </c>
      <c r="L288" s="28">
        <v>1</v>
      </c>
      <c r="M288" s="28">
        <v>1</v>
      </c>
      <c r="N288" s="28">
        <v>1</v>
      </c>
      <c r="O288" s="28">
        <v>1</v>
      </c>
      <c r="P288" s="28">
        <v>1</v>
      </c>
      <c r="Q288" s="28">
        <v>1</v>
      </c>
      <c r="R288" s="28">
        <v>1</v>
      </c>
      <c r="S288" s="28">
        <v>1</v>
      </c>
      <c r="T288" s="28">
        <v>1</v>
      </c>
      <c r="U288" s="23">
        <v>1</v>
      </c>
      <c r="V288" s="23">
        <v>1</v>
      </c>
      <c r="W288" s="23">
        <v>1</v>
      </c>
      <c r="X288" s="23">
        <v>1</v>
      </c>
      <c r="Y288" s="23">
        <v>1</v>
      </c>
      <c r="Z288" s="23">
        <v>1</v>
      </c>
      <c r="AA288" s="23">
        <v>1</v>
      </c>
      <c r="AB288" s="23">
        <v>1</v>
      </c>
      <c r="AC288" s="23">
        <v>1</v>
      </c>
      <c r="AD288" s="23">
        <v>1</v>
      </c>
      <c r="AE288" s="28"/>
      <c r="AF288" s="23"/>
      <c r="AG288" s="23"/>
      <c r="AH288" s="24">
        <f t="shared" si="31"/>
        <v>28</v>
      </c>
      <c r="AI288" s="25">
        <v>4565</v>
      </c>
      <c r="AJ288" s="26">
        <f t="shared" si="32"/>
        <v>127820</v>
      </c>
    </row>
    <row r="289" spans="2:39" x14ac:dyDescent="0.25">
      <c r="B289" s="27" t="s">
        <v>66</v>
      </c>
      <c r="C289" s="23">
        <v>2</v>
      </c>
      <c r="D289" s="23">
        <v>2</v>
      </c>
      <c r="E289" s="23">
        <v>2</v>
      </c>
      <c r="F289" s="28">
        <v>2</v>
      </c>
      <c r="G289" s="28">
        <v>2</v>
      </c>
      <c r="H289" s="28">
        <v>2</v>
      </c>
      <c r="I289" s="28">
        <v>2</v>
      </c>
      <c r="J289" s="28">
        <v>2</v>
      </c>
      <c r="K289" s="28">
        <v>2</v>
      </c>
      <c r="L289" s="28">
        <v>2</v>
      </c>
      <c r="M289" s="28">
        <v>2</v>
      </c>
      <c r="N289" s="28">
        <v>2</v>
      </c>
      <c r="O289" s="28">
        <v>2</v>
      </c>
      <c r="P289" s="28">
        <v>2</v>
      </c>
      <c r="Q289" s="28">
        <v>2</v>
      </c>
      <c r="R289" s="28">
        <v>2</v>
      </c>
      <c r="S289" s="28">
        <v>2</v>
      </c>
      <c r="T289" s="28">
        <v>2</v>
      </c>
      <c r="U289" s="23">
        <v>2</v>
      </c>
      <c r="V289" s="23">
        <v>2</v>
      </c>
      <c r="W289" s="23">
        <v>2</v>
      </c>
      <c r="X289" s="23">
        <v>2</v>
      </c>
      <c r="Y289" s="23">
        <v>2</v>
      </c>
      <c r="Z289" s="23">
        <v>2</v>
      </c>
      <c r="AA289" s="23">
        <v>2</v>
      </c>
      <c r="AB289" s="23">
        <v>2</v>
      </c>
      <c r="AC289" s="23">
        <v>2</v>
      </c>
      <c r="AD289" s="23">
        <v>2</v>
      </c>
      <c r="AE289" s="28"/>
      <c r="AF289" s="23"/>
      <c r="AG289" s="23"/>
      <c r="AH289" s="24">
        <f t="shared" si="31"/>
        <v>56</v>
      </c>
      <c r="AI289" s="25">
        <v>4565</v>
      </c>
      <c r="AJ289" s="26">
        <f t="shared" si="32"/>
        <v>255640</v>
      </c>
    </row>
    <row r="290" spans="2:39" x14ac:dyDescent="0.25">
      <c r="B290" s="27" t="s">
        <v>67</v>
      </c>
      <c r="C290" s="23">
        <v>3</v>
      </c>
      <c r="D290" s="23">
        <v>3</v>
      </c>
      <c r="E290" s="23">
        <v>3</v>
      </c>
      <c r="F290" s="28">
        <v>3</v>
      </c>
      <c r="G290" s="28">
        <v>3</v>
      </c>
      <c r="H290" s="28">
        <v>3</v>
      </c>
      <c r="I290" s="28">
        <v>3</v>
      </c>
      <c r="J290" s="28">
        <v>3</v>
      </c>
      <c r="K290" s="28">
        <v>3</v>
      </c>
      <c r="L290" s="28">
        <v>3</v>
      </c>
      <c r="M290" s="28">
        <v>3</v>
      </c>
      <c r="N290" s="28">
        <v>3</v>
      </c>
      <c r="O290" s="28">
        <v>3</v>
      </c>
      <c r="P290" s="28">
        <v>3</v>
      </c>
      <c r="Q290" s="28">
        <v>3</v>
      </c>
      <c r="R290" s="28">
        <v>3</v>
      </c>
      <c r="S290" s="28">
        <v>3</v>
      </c>
      <c r="T290" s="28">
        <v>3</v>
      </c>
      <c r="U290" s="23">
        <v>3</v>
      </c>
      <c r="V290" s="23">
        <v>3</v>
      </c>
      <c r="W290" s="23">
        <v>3</v>
      </c>
      <c r="X290" s="23">
        <v>3</v>
      </c>
      <c r="Y290" s="23">
        <v>3</v>
      </c>
      <c r="Z290" s="23">
        <v>3</v>
      </c>
      <c r="AA290" s="23">
        <v>3</v>
      </c>
      <c r="AB290" s="23">
        <v>3</v>
      </c>
      <c r="AC290" s="23">
        <v>3</v>
      </c>
      <c r="AD290" s="23">
        <v>3</v>
      </c>
      <c r="AE290" s="28"/>
      <c r="AF290" s="23"/>
      <c r="AG290" s="23"/>
      <c r="AH290" s="24">
        <f t="shared" si="31"/>
        <v>84</v>
      </c>
      <c r="AI290" s="25">
        <v>4565</v>
      </c>
      <c r="AJ290" s="26">
        <f t="shared" si="32"/>
        <v>383460</v>
      </c>
    </row>
    <row r="291" spans="2:39" x14ac:dyDescent="0.25">
      <c r="B291" s="27" t="s">
        <v>68</v>
      </c>
      <c r="C291" s="23">
        <v>4</v>
      </c>
      <c r="D291" s="23">
        <v>4</v>
      </c>
      <c r="E291" s="23">
        <v>4</v>
      </c>
      <c r="F291" s="28">
        <v>4</v>
      </c>
      <c r="G291" s="28">
        <v>4</v>
      </c>
      <c r="H291" s="28">
        <v>4</v>
      </c>
      <c r="I291" s="28">
        <v>4</v>
      </c>
      <c r="J291" s="28">
        <v>4</v>
      </c>
      <c r="K291" s="28">
        <v>4</v>
      </c>
      <c r="L291" s="28">
        <v>4</v>
      </c>
      <c r="M291" s="28">
        <v>4</v>
      </c>
      <c r="N291" s="28">
        <v>4</v>
      </c>
      <c r="O291" s="28">
        <v>4</v>
      </c>
      <c r="P291" s="28">
        <v>4</v>
      </c>
      <c r="Q291" s="28">
        <v>4</v>
      </c>
      <c r="R291" s="28">
        <v>4</v>
      </c>
      <c r="S291" s="28">
        <v>4</v>
      </c>
      <c r="T291" s="28">
        <v>4</v>
      </c>
      <c r="U291" s="23">
        <v>4</v>
      </c>
      <c r="V291" s="23">
        <v>4</v>
      </c>
      <c r="W291" s="23">
        <v>4</v>
      </c>
      <c r="X291" s="23">
        <v>4</v>
      </c>
      <c r="Y291" s="23">
        <v>4</v>
      </c>
      <c r="Z291" s="23">
        <v>4</v>
      </c>
      <c r="AA291" s="23">
        <v>4</v>
      </c>
      <c r="AB291" s="23">
        <v>4</v>
      </c>
      <c r="AC291" s="23">
        <v>4</v>
      </c>
      <c r="AD291" s="23">
        <v>4</v>
      </c>
      <c r="AE291" s="28"/>
      <c r="AF291" s="23"/>
      <c r="AG291" s="23"/>
      <c r="AH291" s="24">
        <f t="shared" si="31"/>
        <v>112</v>
      </c>
      <c r="AI291" s="25">
        <v>4565</v>
      </c>
      <c r="AJ291" s="26">
        <f t="shared" si="32"/>
        <v>511280</v>
      </c>
    </row>
    <row r="292" spans="2:39" x14ac:dyDescent="0.25">
      <c r="B292" s="27" t="s">
        <v>69</v>
      </c>
      <c r="C292" s="23">
        <v>2</v>
      </c>
      <c r="D292" s="23">
        <v>2</v>
      </c>
      <c r="E292" s="23">
        <v>2</v>
      </c>
      <c r="F292" s="28">
        <v>2</v>
      </c>
      <c r="G292" s="28">
        <v>2</v>
      </c>
      <c r="H292" s="28">
        <v>2</v>
      </c>
      <c r="I292" s="28">
        <v>2</v>
      </c>
      <c r="J292" s="28">
        <v>2</v>
      </c>
      <c r="K292" s="28">
        <v>2</v>
      </c>
      <c r="L292" s="28">
        <v>2</v>
      </c>
      <c r="M292" s="28">
        <v>2</v>
      </c>
      <c r="N292" s="28">
        <v>2</v>
      </c>
      <c r="O292" s="28">
        <v>2</v>
      </c>
      <c r="P292" s="28">
        <v>2</v>
      </c>
      <c r="Q292" s="28">
        <v>2</v>
      </c>
      <c r="R292" s="28">
        <v>2</v>
      </c>
      <c r="S292" s="28">
        <v>2</v>
      </c>
      <c r="T292" s="28">
        <v>2</v>
      </c>
      <c r="U292" s="23">
        <v>2</v>
      </c>
      <c r="V292" s="23">
        <v>2</v>
      </c>
      <c r="W292" s="23">
        <v>2</v>
      </c>
      <c r="X292" s="23">
        <v>2</v>
      </c>
      <c r="Y292" s="23">
        <v>2</v>
      </c>
      <c r="Z292" s="23">
        <v>2</v>
      </c>
      <c r="AA292" s="23">
        <v>2</v>
      </c>
      <c r="AB292" s="23">
        <v>2</v>
      </c>
      <c r="AC292" s="23">
        <v>2</v>
      </c>
      <c r="AD292" s="23">
        <v>2</v>
      </c>
      <c r="AE292" s="28"/>
      <c r="AF292" s="23"/>
      <c r="AG292" s="23"/>
      <c r="AH292" s="24">
        <f t="shared" si="31"/>
        <v>56</v>
      </c>
      <c r="AI292" s="25">
        <v>4565</v>
      </c>
      <c r="AJ292" s="26">
        <f t="shared" si="32"/>
        <v>255640</v>
      </c>
    </row>
    <row r="293" spans="2:39" x14ac:dyDescent="0.25">
      <c r="B293" s="27" t="s">
        <v>70</v>
      </c>
      <c r="C293" s="23">
        <v>21</v>
      </c>
      <c r="D293" s="23">
        <v>21</v>
      </c>
      <c r="E293" s="23">
        <v>21</v>
      </c>
      <c r="F293" s="28">
        <v>21</v>
      </c>
      <c r="G293" s="28">
        <v>21</v>
      </c>
      <c r="H293" s="28">
        <v>21</v>
      </c>
      <c r="I293" s="28">
        <v>21</v>
      </c>
      <c r="J293" s="28">
        <v>21</v>
      </c>
      <c r="K293" s="28">
        <v>21</v>
      </c>
      <c r="L293" s="28">
        <v>21</v>
      </c>
      <c r="M293" s="28">
        <v>21</v>
      </c>
      <c r="N293" s="28">
        <v>21</v>
      </c>
      <c r="O293" s="28">
        <v>21</v>
      </c>
      <c r="P293" s="28">
        <v>21</v>
      </c>
      <c r="Q293" s="28">
        <v>21</v>
      </c>
      <c r="R293" s="28">
        <v>21</v>
      </c>
      <c r="S293" s="28">
        <v>21</v>
      </c>
      <c r="T293" s="28">
        <v>21</v>
      </c>
      <c r="U293" s="23">
        <v>21</v>
      </c>
      <c r="V293" s="23">
        <v>21</v>
      </c>
      <c r="W293" s="23">
        <v>21</v>
      </c>
      <c r="X293" s="23">
        <v>21</v>
      </c>
      <c r="Y293" s="23">
        <v>21</v>
      </c>
      <c r="Z293" s="23">
        <v>21</v>
      </c>
      <c r="AA293" s="23">
        <v>21</v>
      </c>
      <c r="AB293" s="23">
        <v>21</v>
      </c>
      <c r="AC293" s="23">
        <v>21</v>
      </c>
      <c r="AD293" s="23">
        <v>21</v>
      </c>
      <c r="AE293" s="23"/>
      <c r="AF293" s="23"/>
      <c r="AG293" s="23"/>
      <c r="AH293" s="24">
        <f t="shared" si="31"/>
        <v>588</v>
      </c>
      <c r="AI293" s="25">
        <v>4565</v>
      </c>
      <c r="AJ293" s="26">
        <f t="shared" si="32"/>
        <v>2684220</v>
      </c>
    </row>
    <row r="294" spans="2:39" x14ac:dyDescent="0.25">
      <c r="B294" s="27" t="s">
        <v>71</v>
      </c>
      <c r="C294" s="23">
        <v>2</v>
      </c>
      <c r="D294" s="23">
        <v>2</v>
      </c>
      <c r="E294" s="23">
        <v>2</v>
      </c>
      <c r="F294" s="28">
        <v>2</v>
      </c>
      <c r="G294" s="28">
        <v>2</v>
      </c>
      <c r="H294" s="28">
        <v>2</v>
      </c>
      <c r="I294" s="28">
        <v>2</v>
      </c>
      <c r="J294" s="28">
        <v>2</v>
      </c>
      <c r="K294" s="28">
        <v>2</v>
      </c>
      <c r="L294" s="28">
        <v>2</v>
      </c>
      <c r="M294" s="28">
        <v>2</v>
      </c>
      <c r="N294" s="28">
        <v>2</v>
      </c>
      <c r="O294" s="28">
        <v>2</v>
      </c>
      <c r="P294" s="28">
        <v>2</v>
      </c>
      <c r="Q294" s="28">
        <v>2</v>
      </c>
      <c r="R294" s="28">
        <v>2</v>
      </c>
      <c r="S294" s="28">
        <v>2</v>
      </c>
      <c r="T294" s="28">
        <v>2</v>
      </c>
      <c r="U294" s="23">
        <v>2</v>
      </c>
      <c r="V294" s="23">
        <v>2</v>
      </c>
      <c r="W294" s="23">
        <v>2</v>
      </c>
      <c r="X294" s="23">
        <v>2</v>
      </c>
      <c r="Y294" s="23">
        <v>2</v>
      </c>
      <c r="Z294" s="23">
        <v>2</v>
      </c>
      <c r="AA294" s="23">
        <v>2</v>
      </c>
      <c r="AB294" s="23">
        <v>2</v>
      </c>
      <c r="AC294" s="23">
        <v>2</v>
      </c>
      <c r="AD294" s="23">
        <v>2</v>
      </c>
      <c r="AE294" s="23"/>
      <c r="AF294" s="23"/>
      <c r="AG294" s="23"/>
      <c r="AH294" s="24">
        <f t="shared" si="31"/>
        <v>56</v>
      </c>
      <c r="AI294" s="25">
        <v>4565</v>
      </c>
      <c r="AJ294" s="26">
        <f t="shared" si="32"/>
        <v>255640</v>
      </c>
    </row>
    <row r="295" spans="2:39" x14ac:dyDescent="0.25">
      <c r="B295" s="27" t="s">
        <v>72</v>
      </c>
      <c r="C295" s="23">
        <v>1</v>
      </c>
      <c r="D295" s="23">
        <v>1</v>
      </c>
      <c r="E295" s="23">
        <v>1</v>
      </c>
      <c r="F295" s="28">
        <v>1</v>
      </c>
      <c r="G295" s="28">
        <v>1</v>
      </c>
      <c r="H295" s="28">
        <v>1</v>
      </c>
      <c r="I295" s="28">
        <v>1</v>
      </c>
      <c r="J295" s="28">
        <v>1</v>
      </c>
      <c r="K295" s="28">
        <v>1</v>
      </c>
      <c r="L295" s="28">
        <v>1</v>
      </c>
      <c r="M295" s="28">
        <v>1</v>
      </c>
      <c r="N295" s="28">
        <v>1</v>
      </c>
      <c r="O295" s="28">
        <v>1</v>
      </c>
      <c r="P295" s="28">
        <v>1</v>
      </c>
      <c r="Q295" s="28">
        <v>1</v>
      </c>
      <c r="R295" s="28">
        <v>1</v>
      </c>
      <c r="S295" s="28">
        <v>1</v>
      </c>
      <c r="T295" s="28">
        <v>1</v>
      </c>
      <c r="U295" s="23">
        <v>1</v>
      </c>
      <c r="V295" s="23">
        <v>1</v>
      </c>
      <c r="W295" s="23">
        <v>1</v>
      </c>
      <c r="X295" s="23">
        <v>1</v>
      </c>
      <c r="Y295" s="23">
        <v>1</v>
      </c>
      <c r="Z295" s="23">
        <v>1</v>
      </c>
      <c r="AA295" s="23">
        <v>1</v>
      </c>
      <c r="AB295" s="23">
        <v>1</v>
      </c>
      <c r="AC295" s="23">
        <v>1</v>
      </c>
      <c r="AD295" s="23">
        <v>1</v>
      </c>
      <c r="AE295" s="28"/>
      <c r="AF295" s="23"/>
      <c r="AG295" s="23"/>
      <c r="AH295" s="24">
        <f t="shared" si="31"/>
        <v>28</v>
      </c>
      <c r="AI295" s="25">
        <v>4565</v>
      </c>
      <c r="AJ295" s="26">
        <f t="shared" si="32"/>
        <v>127820</v>
      </c>
    </row>
    <row r="296" spans="2:39" x14ac:dyDescent="0.25">
      <c r="B296" s="27" t="s">
        <v>73</v>
      </c>
      <c r="C296" s="23">
        <v>1</v>
      </c>
      <c r="D296" s="23">
        <v>1</v>
      </c>
      <c r="E296" s="23">
        <v>1</v>
      </c>
      <c r="F296" s="28">
        <v>1</v>
      </c>
      <c r="G296" s="28">
        <v>1</v>
      </c>
      <c r="H296" s="28">
        <v>1</v>
      </c>
      <c r="I296" s="28">
        <v>1</v>
      </c>
      <c r="J296" s="28">
        <v>1</v>
      </c>
      <c r="K296" s="28">
        <v>1</v>
      </c>
      <c r="L296" s="28">
        <v>1</v>
      </c>
      <c r="M296" s="28">
        <v>1</v>
      </c>
      <c r="N296" s="28">
        <v>1</v>
      </c>
      <c r="O296" s="28">
        <v>1</v>
      </c>
      <c r="P296" s="28">
        <v>1</v>
      </c>
      <c r="Q296" s="28">
        <v>1</v>
      </c>
      <c r="R296" s="28">
        <v>1</v>
      </c>
      <c r="S296" s="28">
        <v>1</v>
      </c>
      <c r="T296" s="28">
        <v>1</v>
      </c>
      <c r="U296" s="23">
        <v>1</v>
      </c>
      <c r="V296" s="23">
        <v>1</v>
      </c>
      <c r="W296" s="23">
        <v>1</v>
      </c>
      <c r="X296" s="23">
        <v>1</v>
      </c>
      <c r="Y296" s="23">
        <v>1</v>
      </c>
      <c r="Z296" s="23">
        <v>1</v>
      </c>
      <c r="AA296" s="23">
        <v>1</v>
      </c>
      <c r="AB296" s="23">
        <v>1</v>
      </c>
      <c r="AC296" s="23">
        <v>1</v>
      </c>
      <c r="AD296" s="23">
        <v>1</v>
      </c>
      <c r="AE296" s="28"/>
      <c r="AF296" s="23"/>
      <c r="AG296" s="23"/>
      <c r="AH296" s="24">
        <f t="shared" si="31"/>
        <v>28</v>
      </c>
      <c r="AI296" s="25">
        <v>4565</v>
      </c>
      <c r="AJ296" s="26">
        <f t="shared" si="32"/>
        <v>127820</v>
      </c>
    </row>
    <row r="297" spans="2:39" x14ac:dyDescent="0.25">
      <c r="B297" s="27" t="s">
        <v>74</v>
      </c>
      <c r="C297" s="23">
        <v>6</v>
      </c>
      <c r="D297" s="23">
        <v>6</v>
      </c>
      <c r="E297" s="23">
        <v>6</v>
      </c>
      <c r="F297" s="28">
        <v>6</v>
      </c>
      <c r="G297" s="28">
        <v>6</v>
      </c>
      <c r="H297" s="28">
        <v>6</v>
      </c>
      <c r="I297" s="28">
        <v>6</v>
      </c>
      <c r="J297" s="28">
        <v>6</v>
      </c>
      <c r="K297" s="28">
        <v>6</v>
      </c>
      <c r="L297" s="28">
        <v>6</v>
      </c>
      <c r="M297" s="28">
        <v>6</v>
      </c>
      <c r="N297" s="28">
        <v>6</v>
      </c>
      <c r="O297" s="28">
        <v>6</v>
      </c>
      <c r="P297" s="28">
        <v>6</v>
      </c>
      <c r="Q297" s="28">
        <v>6</v>
      </c>
      <c r="R297" s="28">
        <v>6</v>
      </c>
      <c r="S297" s="28">
        <v>6</v>
      </c>
      <c r="T297" s="28">
        <v>6</v>
      </c>
      <c r="U297" s="23">
        <v>6</v>
      </c>
      <c r="V297" s="23">
        <v>6</v>
      </c>
      <c r="W297" s="23">
        <v>6</v>
      </c>
      <c r="X297" s="23">
        <v>6</v>
      </c>
      <c r="Y297" s="23">
        <v>6</v>
      </c>
      <c r="Z297" s="23">
        <v>6</v>
      </c>
      <c r="AA297" s="23">
        <v>6</v>
      </c>
      <c r="AB297" s="23">
        <v>6</v>
      </c>
      <c r="AC297" s="23">
        <v>6</v>
      </c>
      <c r="AD297" s="23">
        <v>6</v>
      </c>
      <c r="AE297" s="28"/>
      <c r="AF297" s="23"/>
      <c r="AG297" s="23"/>
      <c r="AH297" s="24">
        <f t="shared" si="31"/>
        <v>168</v>
      </c>
      <c r="AI297" s="25">
        <v>4565</v>
      </c>
      <c r="AJ297" s="26">
        <f t="shared" si="32"/>
        <v>766920</v>
      </c>
      <c r="AK297" s="15"/>
    </row>
    <row r="298" spans="2:39" x14ac:dyDescent="0.25">
      <c r="B298" s="27" t="s">
        <v>75</v>
      </c>
      <c r="C298" s="23">
        <v>4</v>
      </c>
      <c r="D298" s="23">
        <v>4</v>
      </c>
      <c r="E298" s="23">
        <v>4</v>
      </c>
      <c r="F298" s="28">
        <v>4</v>
      </c>
      <c r="G298" s="28">
        <v>4</v>
      </c>
      <c r="H298" s="28">
        <v>4</v>
      </c>
      <c r="I298" s="28">
        <v>4</v>
      </c>
      <c r="J298" s="28">
        <v>4</v>
      </c>
      <c r="K298" s="28">
        <v>4</v>
      </c>
      <c r="L298" s="28">
        <v>4</v>
      </c>
      <c r="M298" s="28">
        <v>4</v>
      </c>
      <c r="N298" s="28">
        <v>4</v>
      </c>
      <c r="O298" s="28">
        <v>4</v>
      </c>
      <c r="P298" s="28">
        <v>4</v>
      </c>
      <c r="Q298" s="28">
        <v>4</v>
      </c>
      <c r="R298" s="28">
        <v>4</v>
      </c>
      <c r="S298" s="28">
        <v>4</v>
      </c>
      <c r="T298" s="28">
        <v>4</v>
      </c>
      <c r="U298" s="23">
        <v>4</v>
      </c>
      <c r="V298" s="23">
        <v>4</v>
      </c>
      <c r="W298" s="23">
        <v>4</v>
      </c>
      <c r="X298" s="23">
        <v>4</v>
      </c>
      <c r="Y298" s="23">
        <v>4</v>
      </c>
      <c r="Z298" s="23">
        <v>4</v>
      </c>
      <c r="AA298" s="23">
        <v>4</v>
      </c>
      <c r="AB298" s="23">
        <v>4</v>
      </c>
      <c r="AC298" s="23">
        <v>4</v>
      </c>
      <c r="AD298" s="23">
        <v>4</v>
      </c>
      <c r="AE298" s="28"/>
      <c r="AF298" s="23"/>
      <c r="AG298" s="23"/>
      <c r="AH298" s="24">
        <f>SUM(C298:AG298)</f>
        <v>112</v>
      </c>
      <c r="AI298" s="25">
        <v>4565</v>
      </c>
      <c r="AJ298" s="26">
        <f t="shared" si="32"/>
        <v>511280</v>
      </c>
    </row>
    <row r="299" spans="2:39" x14ac:dyDescent="0.25">
      <c r="B299" s="27" t="s">
        <v>76</v>
      </c>
      <c r="C299" s="23">
        <v>0</v>
      </c>
      <c r="D299" s="23">
        <v>0</v>
      </c>
      <c r="E299" s="23">
        <v>0</v>
      </c>
      <c r="F299" s="28">
        <v>6</v>
      </c>
      <c r="G299" s="28">
        <v>6</v>
      </c>
      <c r="H299" s="28">
        <v>0</v>
      </c>
      <c r="I299" s="28">
        <v>0</v>
      </c>
      <c r="J299" s="28">
        <v>0</v>
      </c>
      <c r="K299" s="28">
        <v>0</v>
      </c>
      <c r="L299" s="28">
        <v>0</v>
      </c>
      <c r="M299" s="28">
        <v>0</v>
      </c>
      <c r="N299" s="28">
        <v>12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3">
        <v>18</v>
      </c>
      <c r="V299" s="23">
        <v>0</v>
      </c>
      <c r="W299" s="23">
        <v>0</v>
      </c>
      <c r="X299" s="23">
        <v>6</v>
      </c>
      <c r="Y299" s="23">
        <v>0</v>
      </c>
      <c r="Z299" s="23">
        <v>0</v>
      </c>
      <c r="AA299" s="23">
        <v>0</v>
      </c>
      <c r="AB299" s="23">
        <v>0</v>
      </c>
      <c r="AC299" s="23">
        <v>0</v>
      </c>
      <c r="AD299" s="23">
        <v>0</v>
      </c>
      <c r="AE299" s="28"/>
      <c r="AF299" s="23"/>
      <c r="AG299" s="23"/>
      <c r="AH299" s="24">
        <f>SUM(C299:AG299)</f>
        <v>48</v>
      </c>
      <c r="AI299" s="25">
        <v>4565</v>
      </c>
      <c r="AJ299" s="26">
        <f t="shared" si="32"/>
        <v>219120</v>
      </c>
    </row>
    <row r="300" spans="2:39" x14ac:dyDescent="0.25">
      <c r="B300" s="27" t="s">
        <v>77</v>
      </c>
      <c r="C300" s="28">
        <v>3</v>
      </c>
      <c r="D300" s="28">
        <v>3</v>
      </c>
      <c r="E300" s="28">
        <v>3</v>
      </c>
      <c r="F300" s="28">
        <v>3</v>
      </c>
      <c r="G300" s="28">
        <v>3</v>
      </c>
      <c r="H300" s="28">
        <v>3</v>
      </c>
      <c r="I300" s="28">
        <v>3</v>
      </c>
      <c r="J300" s="28">
        <v>3</v>
      </c>
      <c r="K300" s="28">
        <v>3</v>
      </c>
      <c r="L300" s="28">
        <v>3</v>
      </c>
      <c r="M300" s="28">
        <v>3</v>
      </c>
      <c r="N300" s="28">
        <v>3</v>
      </c>
      <c r="O300" s="28">
        <v>3</v>
      </c>
      <c r="P300" s="28">
        <v>3</v>
      </c>
      <c r="Q300" s="28">
        <v>3</v>
      </c>
      <c r="R300" s="28">
        <v>3</v>
      </c>
      <c r="S300" s="28">
        <v>3</v>
      </c>
      <c r="T300" s="28">
        <v>3</v>
      </c>
      <c r="U300" s="23">
        <v>3</v>
      </c>
      <c r="V300" s="23">
        <v>2</v>
      </c>
      <c r="W300" s="23">
        <v>2</v>
      </c>
      <c r="X300" s="23">
        <v>2</v>
      </c>
      <c r="Y300" s="23">
        <v>2</v>
      </c>
      <c r="Z300" s="28">
        <v>3</v>
      </c>
      <c r="AA300" s="28">
        <v>3</v>
      </c>
      <c r="AB300" s="28">
        <v>3</v>
      </c>
      <c r="AC300" s="28">
        <v>3</v>
      </c>
      <c r="AD300" s="28">
        <v>3</v>
      </c>
      <c r="AE300" s="28"/>
      <c r="AF300" s="28"/>
      <c r="AG300" s="28"/>
      <c r="AH300" s="24">
        <f t="shared" si="31"/>
        <v>80</v>
      </c>
      <c r="AI300" s="25">
        <v>4565</v>
      </c>
      <c r="AJ300" s="26">
        <f t="shared" si="32"/>
        <v>365200</v>
      </c>
    </row>
    <row r="301" spans="2:39" x14ac:dyDescent="0.25">
      <c r="B301" s="27" t="s">
        <v>78</v>
      </c>
      <c r="C301" s="16">
        <f t="shared" ref="C301:T301" si="33">SUM(C280:C300)</f>
        <v>81</v>
      </c>
      <c r="D301" s="16">
        <f t="shared" si="33"/>
        <v>81</v>
      </c>
      <c r="E301" s="16">
        <f t="shared" si="33"/>
        <v>81</v>
      </c>
      <c r="F301" s="16">
        <f t="shared" si="33"/>
        <v>87</v>
      </c>
      <c r="G301" s="16">
        <f t="shared" si="33"/>
        <v>87</v>
      </c>
      <c r="H301" s="16">
        <f t="shared" si="33"/>
        <v>80</v>
      </c>
      <c r="I301" s="16">
        <f t="shared" si="33"/>
        <v>80</v>
      </c>
      <c r="J301" s="16">
        <f t="shared" si="33"/>
        <v>80</v>
      </c>
      <c r="K301" s="16">
        <f t="shared" si="33"/>
        <v>81</v>
      </c>
      <c r="L301" s="16">
        <f t="shared" si="33"/>
        <v>81</v>
      </c>
      <c r="M301" s="16">
        <f t="shared" si="33"/>
        <v>81</v>
      </c>
      <c r="N301" s="16">
        <f t="shared" si="33"/>
        <v>93</v>
      </c>
      <c r="O301" s="16">
        <f t="shared" si="33"/>
        <v>81</v>
      </c>
      <c r="P301" s="16">
        <f t="shared" si="33"/>
        <v>81</v>
      </c>
      <c r="Q301" s="16">
        <f t="shared" si="33"/>
        <v>81</v>
      </c>
      <c r="R301" s="16">
        <f t="shared" si="33"/>
        <v>81</v>
      </c>
      <c r="S301" s="16">
        <f t="shared" si="33"/>
        <v>81</v>
      </c>
      <c r="T301" s="16">
        <f t="shared" si="33"/>
        <v>81</v>
      </c>
      <c r="U301" s="16">
        <f>SUM(U280:U300)</f>
        <v>99</v>
      </c>
      <c r="V301" s="16">
        <f>SUM(V280:V300)</f>
        <v>80</v>
      </c>
      <c r="W301" s="29">
        <f>SUM(W280:W300)</f>
        <v>80</v>
      </c>
      <c r="X301" s="16">
        <f>SUM(X280:X300)</f>
        <v>86</v>
      </c>
      <c r="Y301" s="16">
        <f t="shared" ref="Y301:AE301" si="34">SUM(Y280:Y300)</f>
        <v>80</v>
      </c>
      <c r="Z301" s="16">
        <f t="shared" si="34"/>
        <v>81</v>
      </c>
      <c r="AA301" s="16">
        <f t="shared" ref="AA301" si="35">SUM(AA280:AA300)</f>
        <v>81</v>
      </c>
      <c r="AB301" s="16">
        <f t="shared" si="34"/>
        <v>81</v>
      </c>
      <c r="AC301" s="16">
        <f t="shared" si="34"/>
        <v>81</v>
      </c>
      <c r="AD301" s="16">
        <f t="shared" si="34"/>
        <v>81</v>
      </c>
      <c r="AE301" s="16">
        <f t="shared" si="34"/>
        <v>0</v>
      </c>
      <c r="AF301" s="16">
        <f>SUM(AF280:AF300)</f>
        <v>0</v>
      </c>
      <c r="AG301" s="16">
        <f>SUM(AG280:AG300)</f>
        <v>0</v>
      </c>
      <c r="AH301" s="16">
        <f>SUM(AH280:AH300)</f>
        <v>2309</v>
      </c>
      <c r="AI301" s="25">
        <v>4565</v>
      </c>
      <c r="AJ301" s="30">
        <f>SUM(AJ280:AJ300)</f>
        <v>10540585</v>
      </c>
      <c r="AM301" s="15"/>
    </row>
    <row r="302" spans="2:39" x14ac:dyDescent="0.25">
      <c r="AH302" s="9">
        <f>SUM(C301:AE301)</f>
        <v>2309</v>
      </c>
      <c r="AK302" s="9" t="s">
        <v>79</v>
      </c>
      <c r="AL302" s="15">
        <f>AJ301</f>
        <v>10540585</v>
      </c>
      <c r="AM302" s="15"/>
    </row>
    <row r="303" spans="2:39" x14ac:dyDescent="0.25">
      <c r="AH303" s="31">
        <f>AH302*AK309</f>
        <v>6700718</v>
      </c>
      <c r="AI303" s="31" t="s">
        <v>80</v>
      </c>
      <c r="AJ303" s="31"/>
      <c r="AK303" s="9" t="s">
        <v>81</v>
      </c>
      <c r="AL303" s="15">
        <f>AJ258+AJ249+AJ240+AJ231+AJ222+AJ213+AJ204+AJ195+AJ186+AJ177+AJ168+AJ159+AJ150+AJ141+AJ132+AJ123+AJ114+AJ105+AJ96+AJ87+AJ79+AJ71+AJ63+AJ55+AJ46+AJ37+AJ28+AJ20+AJ11</f>
        <v>0</v>
      </c>
      <c r="AM303" s="15"/>
    </row>
    <row r="304" spans="2:39" x14ac:dyDescent="0.25">
      <c r="AH304" s="31">
        <f>AH302*AK308</f>
        <v>3608967</v>
      </c>
      <c r="AI304" s="31" t="s">
        <v>82</v>
      </c>
      <c r="AJ304" s="31"/>
      <c r="AK304" s="9" t="s">
        <v>83</v>
      </c>
      <c r="AL304" s="15">
        <f>AJ274+AJ270+AJ266</f>
        <v>9464474</v>
      </c>
      <c r="AM304" s="15"/>
    </row>
    <row r="305" spans="35:39" x14ac:dyDescent="0.25">
      <c r="AK305" s="9" t="s">
        <v>84</v>
      </c>
      <c r="AL305" s="15">
        <f>AJ262</f>
        <v>359613</v>
      </c>
      <c r="AM305" s="15"/>
    </row>
    <row r="306" spans="35:39" x14ac:dyDescent="0.25">
      <c r="AL306" s="15">
        <f>SUM(AL302:AL305)</f>
        <v>20364672</v>
      </c>
    </row>
    <row r="308" spans="35:39" x14ac:dyDescent="0.25">
      <c r="AI308" s="9" t="s">
        <v>85</v>
      </c>
      <c r="AK308" s="9">
        <v>1563</v>
      </c>
    </row>
    <row r="309" spans="35:39" x14ac:dyDescent="0.25">
      <c r="AI309" s="9" t="s">
        <v>86</v>
      </c>
      <c r="AK309" s="9">
        <v>2902</v>
      </c>
    </row>
    <row r="310" spans="35:39" x14ac:dyDescent="0.25">
      <c r="AI310" s="9" t="s">
        <v>87</v>
      </c>
      <c r="AK310" s="9">
        <v>100</v>
      </c>
    </row>
    <row r="311" spans="35:39" x14ac:dyDescent="0.25">
      <c r="AK311" s="9">
        <f>AK308+AK309+AK310</f>
        <v>4565</v>
      </c>
    </row>
  </sheetData>
  <mergeCells count="172">
    <mergeCell ref="AH23:AH24"/>
    <mergeCell ref="B23:B24"/>
    <mergeCell ref="AJ23:AJ24"/>
    <mergeCell ref="C23:AG23"/>
    <mergeCell ref="AI23:AI24"/>
    <mergeCell ref="AI32:AI33"/>
    <mergeCell ref="AH32:AH33"/>
    <mergeCell ref="AJ32:AJ33"/>
    <mergeCell ref="C32:AG32"/>
    <mergeCell ref="B32:B33"/>
    <mergeCell ref="B1:AJ1"/>
    <mergeCell ref="B2:AJ2"/>
    <mergeCell ref="AH6:AH7"/>
    <mergeCell ref="AJ6:AJ7"/>
    <mergeCell ref="C6:AG6"/>
    <mergeCell ref="B6:B7"/>
    <mergeCell ref="AI6:AI7"/>
    <mergeCell ref="AI15:AI16"/>
    <mergeCell ref="B15:B16"/>
    <mergeCell ref="AJ15:AJ16"/>
    <mergeCell ref="AH15:AH16"/>
    <mergeCell ref="C15:AG15"/>
    <mergeCell ref="AI74:AI75"/>
    <mergeCell ref="AJ74:AJ75"/>
    <mergeCell ref="AH74:AH75"/>
    <mergeCell ref="B74:B75"/>
    <mergeCell ref="C74:AG74"/>
    <mergeCell ref="AI82:AI83"/>
    <mergeCell ref="AJ82:AJ83"/>
    <mergeCell ref="B82:B83"/>
    <mergeCell ref="AH82:AH83"/>
    <mergeCell ref="C82:AG82"/>
    <mergeCell ref="B58:B59"/>
    <mergeCell ref="AJ58:AJ59"/>
    <mergeCell ref="C58:AG58"/>
    <mergeCell ref="AI58:AI59"/>
    <mergeCell ref="AH58:AH59"/>
    <mergeCell ref="B66:B67"/>
    <mergeCell ref="AJ66:AJ67"/>
    <mergeCell ref="AI66:AI67"/>
    <mergeCell ref="C66:AG66"/>
    <mergeCell ref="AH66:AH67"/>
    <mergeCell ref="AJ41:AJ42"/>
    <mergeCell ref="AI41:AI42"/>
    <mergeCell ref="AH41:AH42"/>
    <mergeCell ref="C41:AG41"/>
    <mergeCell ref="B41:B42"/>
    <mergeCell ref="AJ50:AJ51"/>
    <mergeCell ref="AI50:AI51"/>
    <mergeCell ref="C50:AG50"/>
    <mergeCell ref="B50:B51"/>
    <mergeCell ref="AH50:AH51"/>
    <mergeCell ref="AH109:AH110"/>
    <mergeCell ref="AJ109:AJ110"/>
    <mergeCell ref="B109:B110"/>
    <mergeCell ref="C109:AG109"/>
    <mergeCell ref="AI109:AI110"/>
    <mergeCell ref="C118:AG118"/>
    <mergeCell ref="AI118:AI119"/>
    <mergeCell ref="AH118:AH119"/>
    <mergeCell ref="B118:B119"/>
    <mergeCell ref="AJ118:AJ119"/>
    <mergeCell ref="B91:B92"/>
    <mergeCell ref="AJ91:AJ92"/>
    <mergeCell ref="AI91:AI92"/>
    <mergeCell ref="AH91:AH92"/>
    <mergeCell ref="C91:AG91"/>
    <mergeCell ref="AJ100:AJ101"/>
    <mergeCell ref="C100:AG100"/>
    <mergeCell ref="B100:B101"/>
    <mergeCell ref="AI100:AI101"/>
    <mergeCell ref="AH100:AH101"/>
    <mergeCell ref="C145:AG145"/>
    <mergeCell ref="B145:B146"/>
    <mergeCell ref="AJ145:AJ146"/>
    <mergeCell ref="AI145:AI146"/>
    <mergeCell ref="AH145:AH146"/>
    <mergeCell ref="AH154:AH155"/>
    <mergeCell ref="C154:AG154"/>
    <mergeCell ref="AI154:AI155"/>
    <mergeCell ref="B154:B155"/>
    <mergeCell ref="AJ154:AJ155"/>
    <mergeCell ref="B127:B128"/>
    <mergeCell ref="AH127:AH128"/>
    <mergeCell ref="C127:AG127"/>
    <mergeCell ref="AJ127:AJ128"/>
    <mergeCell ref="AI127:AI128"/>
    <mergeCell ref="AJ136:AJ137"/>
    <mergeCell ref="AH136:AH137"/>
    <mergeCell ref="C136:AG136"/>
    <mergeCell ref="B136:B137"/>
    <mergeCell ref="AI136:AI137"/>
    <mergeCell ref="C181:AG181"/>
    <mergeCell ref="AH181:AH182"/>
    <mergeCell ref="AJ181:AJ182"/>
    <mergeCell ref="AI181:AI182"/>
    <mergeCell ref="B181:B182"/>
    <mergeCell ref="AI190:AI191"/>
    <mergeCell ref="AH190:AH191"/>
    <mergeCell ref="AJ190:AJ191"/>
    <mergeCell ref="C190:AG190"/>
    <mergeCell ref="B190:B191"/>
    <mergeCell ref="B163:B164"/>
    <mergeCell ref="C163:AG163"/>
    <mergeCell ref="AJ163:AJ164"/>
    <mergeCell ref="AH163:AH164"/>
    <mergeCell ref="AI163:AI164"/>
    <mergeCell ref="AH172:AH173"/>
    <mergeCell ref="AI172:AI173"/>
    <mergeCell ref="C172:AG172"/>
    <mergeCell ref="B172:B173"/>
    <mergeCell ref="AJ172:AJ173"/>
    <mergeCell ref="AJ217:AJ218"/>
    <mergeCell ref="AH217:AH218"/>
    <mergeCell ref="AI217:AI218"/>
    <mergeCell ref="B217:B218"/>
    <mergeCell ref="C217:AG217"/>
    <mergeCell ref="B226:B227"/>
    <mergeCell ref="AJ226:AJ227"/>
    <mergeCell ref="C226:AG226"/>
    <mergeCell ref="AI226:AI227"/>
    <mergeCell ref="AH226:AH227"/>
    <mergeCell ref="AJ199:AJ200"/>
    <mergeCell ref="C199:AG199"/>
    <mergeCell ref="AI199:AI200"/>
    <mergeCell ref="B199:B200"/>
    <mergeCell ref="AH199:AH200"/>
    <mergeCell ref="B208:B209"/>
    <mergeCell ref="AI208:AI209"/>
    <mergeCell ref="AJ208:AJ209"/>
    <mergeCell ref="AH208:AH209"/>
    <mergeCell ref="C208:AG208"/>
    <mergeCell ref="B272:B274"/>
    <mergeCell ref="C272:AG272"/>
    <mergeCell ref="AJ272:AJ273"/>
    <mergeCell ref="AI272:AI273"/>
    <mergeCell ref="AH272:AH273"/>
    <mergeCell ref="C278:AG278"/>
    <mergeCell ref="AH278:AH279"/>
    <mergeCell ref="B278:B279"/>
    <mergeCell ref="AJ278:AJ279"/>
    <mergeCell ref="AI278:AI279"/>
    <mergeCell ref="C264:AG264"/>
    <mergeCell ref="AI264:AI265"/>
    <mergeCell ref="AH264:AH265"/>
    <mergeCell ref="AJ264:AJ265"/>
    <mergeCell ref="B264:B266"/>
    <mergeCell ref="AH268:AH269"/>
    <mergeCell ref="AJ268:AJ269"/>
    <mergeCell ref="AI268:AI269"/>
    <mergeCell ref="C268:AG268"/>
    <mergeCell ref="B268:B270"/>
    <mergeCell ref="AH253:AH254"/>
    <mergeCell ref="B253:B254"/>
    <mergeCell ref="AJ253:AJ254"/>
    <mergeCell ref="C253:AG253"/>
    <mergeCell ref="AI253:AI254"/>
    <mergeCell ref="C260:AG260"/>
    <mergeCell ref="AI260:AI261"/>
    <mergeCell ref="B260:B262"/>
    <mergeCell ref="AJ260:AJ261"/>
    <mergeCell ref="AH260:AH261"/>
    <mergeCell ref="AH235:AH236"/>
    <mergeCell ref="C235:AG235"/>
    <mergeCell ref="AJ235:AJ236"/>
    <mergeCell ref="B235:B236"/>
    <mergeCell ref="AI235:AI236"/>
    <mergeCell ref="AJ244:AJ245"/>
    <mergeCell ref="AI244:AI245"/>
    <mergeCell ref="AH244:AH245"/>
    <mergeCell ref="B244:B245"/>
    <mergeCell ref="C244:AG244"/>
  </mergeCells>
  <pageMargins left="0.2097222" right="0.2" top="0.39027780000000001" bottom="0.2" header="0.51180550000000002" footer="0.51180550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W1247"/>
  <sheetViews>
    <sheetView topLeftCell="U4" zoomScale="85" zoomScaleNormal="85" zoomScaleSheetLayoutView="80" workbookViewId="0">
      <pane ySplit="4" topLeftCell="A80" activePane="bottomLeft" state="frozen"/>
      <selection activeCell="A4" sqref="A4"/>
      <selection pane="bottomLeft" activeCell="AE127" sqref="AE127"/>
    </sheetView>
  </sheetViews>
  <sheetFormatPr defaultRowHeight="15" x14ac:dyDescent="0.25"/>
  <cols>
    <col min="2" max="2" width="11.5703125" bestFit="1" customWidth="1"/>
    <col min="3" max="3" width="17" bestFit="1" customWidth="1"/>
    <col min="4" max="4" width="9.5703125" bestFit="1" customWidth="1"/>
    <col min="5" max="5" width="7.7109375" bestFit="1" customWidth="1"/>
    <col min="6" max="7" width="6" customWidth="1"/>
    <col min="8" max="8" width="10.42578125" customWidth="1"/>
    <col min="9" max="9" width="7.7109375" bestFit="1" customWidth="1"/>
    <col min="10" max="10" width="10" customWidth="1"/>
    <col min="11" max="11" width="6.42578125" customWidth="1"/>
    <col min="12" max="15" width="7.140625" style="1" customWidth="1"/>
    <col min="16" max="16" width="11.5703125" bestFit="1" customWidth="1"/>
    <col min="17" max="17" width="18.5703125" bestFit="1" customWidth="1"/>
    <col min="18" max="18" width="8.85546875" bestFit="1" customWidth="1"/>
    <col min="19" max="19" width="7.7109375" bestFit="1" customWidth="1"/>
    <col min="20" max="20" width="6.7109375" bestFit="1" customWidth="1"/>
    <col min="21" max="21" width="6" customWidth="1"/>
    <col min="22" max="22" width="10.42578125" customWidth="1"/>
    <col min="23" max="23" width="7.7109375" bestFit="1" customWidth="1"/>
    <col min="24" max="24" width="10" bestFit="1" customWidth="1"/>
    <col min="25" max="25" width="6.42578125" customWidth="1"/>
    <col min="26" max="29" width="7.140625" style="1" customWidth="1"/>
    <col min="30" max="30" width="11.5703125" bestFit="1" customWidth="1"/>
    <col min="31" max="31" width="18.5703125" bestFit="1" customWidth="1"/>
    <col min="32" max="32" width="7.7109375" bestFit="1" customWidth="1"/>
    <col min="33" max="34" width="6" customWidth="1"/>
    <col min="35" max="35" width="6.7109375" bestFit="1" customWidth="1"/>
    <col min="36" max="36" width="10.42578125" customWidth="1"/>
    <col min="37" max="37" width="7.7109375" bestFit="1" customWidth="1"/>
    <col min="38" max="38" width="10" bestFit="1" customWidth="1"/>
    <col min="39" max="39" width="10.85546875" customWidth="1"/>
    <col min="40" max="42" width="7.140625" style="1" customWidth="1"/>
    <col min="44" max="44" width="10.85546875" bestFit="1" customWidth="1"/>
    <col min="45" max="45" width="18.140625" customWidth="1"/>
    <col min="46" max="46" width="8.85546875" bestFit="1" customWidth="1"/>
    <col min="47" max="47" width="7.7109375" bestFit="1" customWidth="1"/>
    <col min="48" max="48" width="6.7109375" bestFit="1" customWidth="1"/>
    <col min="49" max="49" width="6" customWidth="1"/>
    <col min="50" max="50" width="10.42578125" customWidth="1"/>
    <col min="51" max="51" width="7.7109375" bestFit="1" customWidth="1"/>
    <col min="52" max="52" width="10" bestFit="1" customWidth="1"/>
    <col min="53" max="53" width="6.42578125" customWidth="1"/>
    <col min="54" max="57" width="7.140625" style="1" customWidth="1"/>
    <col min="58" max="58" width="11.5703125" bestFit="1" customWidth="1"/>
    <col min="59" max="59" width="20" customWidth="1"/>
    <col min="60" max="60" width="8.85546875" bestFit="1" customWidth="1"/>
    <col min="61" max="61" width="7.7109375" bestFit="1" customWidth="1"/>
    <col min="62" max="63" width="6.7109375" bestFit="1" customWidth="1"/>
    <col min="64" max="64" width="10.42578125" customWidth="1"/>
    <col min="65" max="65" width="7.7109375" bestFit="1" customWidth="1"/>
    <col min="66" max="66" width="10" bestFit="1" customWidth="1"/>
    <col min="67" max="67" width="6.42578125" customWidth="1"/>
    <col min="68" max="70" width="7.140625" style="1" customWidth="1"/>
    <col min="72" max="72" width="11.5703125" bestFit="1" customWidth="1"/>
    <col min="73" max="73" width="18.140625" customWidth="1"/>
    <col min="74" max="75" width="7.7109375" bestFit="1" customWidth="1"/>
    <col min="76" max="76" width="6" customWidth="1"/>
    <col min="77" max="77" width="6.7109375" bestFit="1" customWidth="1"/>
    <col min="78" max="78" width="10.42578125" customWidth="1"/>
    <col min="79" max="79" width="7.7109375" bestFit="1" customWidth="1"/>
    <col min="80" max="80" width="10" bestFit="1" customWidth="1"/>
    <col min="81" max="81" width="6.42578125" customWidth="1"/>
    <col min="82" max="84" width="7.140625" style="1" customWidth="1"/>
    <col min="86" max="86" width="11.5703125" bestFit="1" customWidth="1"/>
    <col min="87" max="87" width="18.140625" customWidth="1"/>
    <col min="88" max="88" width="7.7109375" bestFit="1" customWidth="1"/>
    <col min="89" max="89" width="6.7109375" bestFit="1" customWidth="1"/>
    <col min="90" max="91" width="6" customWidth="1"/>
    <col min="92" max="92" width="10.42578125" customWidth="1"/>
    <col min="93" max="93" width="7.7109375" bestFit="1" customWidth="1"/>
    <col min="94" max="94" width="10" bestFit="1" customWidth="1"/>
    <col min="95" max="95" width="6.42578125" customWidth="1"/>
    <col min="96" max="96" width="7.140625" style="1" customWidth="1"/>
    <col min="97" max="97" width="7.7109375" style="1" bestFit="1" customWidth="1"/>
    <col min="98" max="99" width="7.140625" style="1" customWidth="1"/>
  </cols>
  <sheetData>
    <row r="3" spans="2:99" x14ac:dyDescent="0.25">
      <c r="C3" s="383" t="s">
        <v>115</v>
      </c>
      <c r="D3" s="383"/>
      <c r="E3" s="383"/>
      <c r="F3" s="383"/>
      <c r="G3" s="383"/>
      <c r="H3" s="383"/>
      <c r="I3" s="383"/>
      <c r="J3" s="383"/>
      <c r="K3" s="383"/>
      <c r="L3" s="383"/>
      <c r="M3" s="67"/>
      <c r="N3" s="67"/>
      <c r="O3" s="67"/>
      <c r="Q3" s="383" t="s">
        <v>115</v>
      </c>
      <c r="R3" s="383"/>
      <c r="S3" s="383"/>
      <c r="T3" s="383"/>
      <c r="U3" s="383"/>
      <c r="V3" s="383"/>
      <c r="W3" s="383"/>
      <c r="X3" s="383"/>
      <c r="Y3" s="383"/>
      <c r="Z3" s="383"/>
      <c r="AA3" s="67"/>
      <c r="AB3" s="67"/>
      <c r="AC3" s="67"/>
      <c r="AE3" s="383" t="s">
        <v>115</v>
      </c>
      <c r="AF3" s="383"/>
      <c r="AG3" s="383"/>
      <c r="AH3" s="383"/>
      <c r="AI3" s="383"/>
      <c r="AJ3" s="383"/>
      <c r="AK3" s="383"/>
      <c r="AL3" s="383"/>
      <c r="AM3" s="383"/>
      <c r="AN3" s="383"/>
      <c r="AO3" s="67"/>
      <c r="AP3" s="67"/>
      <c r="AS3" s="383" t="s">
        <v>115</v>
      </c>
      <c r="AT3" s="383"/>
      <c r="AU3" s="383"/>
      <c r="AV3" s="383"/>
      <c r="AW3" s="383"/>
      <c r="AX3" s="383"/>
      <c r="AY3" s="383"/>
      <c r="AZ3" s="383"/>
      <c r="BA3" s="383"/>
      <c r="BB3" s="383"/>
      <c r="BC3" s="67"/>
      <c r="BD3" s="67"/>
      <c r="BE3" s="67"/>
      <c r="BG3" s="383" t="s">
        <v>115</v>
      </c>
      <c r="BH3" s="383"/>
      <c r="BI3" s="383"/>
      <c r="BJ3" s="383"/>
      <c r="BK3" s="383"/>
      <c r="BL3" s="383"/>
      <c r="BM3" s="383"/>
      <c r="BN3" s="383"/>
      <c r="BO3" s="383"/>
      <c r="BP3" s="383"/>
      <c r="BQ3" s="67"/>
      <c r="BR3" s="67"/>
      <c r="BU3" s="383" t="s">
        <v>115</v>
      </c>
      <c r="BV3" s="383"/>
      <c r="BW3" s="383"/>
      <c r="BX3" s="383"/>
      <c r="BY3" s="383"/>
      <c r="BZ3" s="383"/>
      <c r="CA3" s="383"/>
      <c r="CB3" s="383"/>
      <c r="CC3" s="383"/>
      <c r="CD3" s="383"/>
      <c r="CE3" s="67"/>
      <c r="CF3" s="67"/>
      <c r="CI3" s="383" t="s">
        <v>115</v>
      </c>
      <c r="CJ3" s="383"/>
      <c r="CK3" s="383"/>
      <c r="CL3" s="383"/>
      <c r="CM3" s="383"/>
      <c r="CN3" s="383"/>
      <c r="CO3" s="383"/>
      <c r="CP3" s="383"/>
      <c r="CQ3" s="383"/>
      <c r="CR3" s="383"/>
      <c r="CS3" s="67"/>
      <c r="CT3" s="67"/>
      <c r="CU3" s="67"/>
    </row>
    <row r="4" spans="2:99" s="1" customFormat="1" x14ac:dyDescent="0.25">
      <c r="C4"/>
      <c r="D4"/>
      <c r="E4"/>
      <c r="F4"/>
      <c r="G4"/>
      <c r="H4"/>
      <c r="I4"/>
      <c r="J4"/>
      <c r="K4"/>
      <c r="Q4"/>
      <c r="R4"/>
      <c r="S4"/>
      <c r="T4"/>
      <c r="U4"/>
      <c r="V4"/>
      <c r="W4"/>
      <c r="X4"/>
      <c r="Y4"/>
      <c r="AE4"/>
      <c r="AF4"/>
      <c r="AG4"/>
      <c r="AH4"/>
      <c r="AI4"/>
      <c r="AJ4"/>
      <c r="AK4"/>
      <c r="AL4"/>
      <c r="AM4"/>
      <c r="AS4"/>
      <c r="AT4"/>
      <c r="AU4"/>
      <c r="AV4"/>
      <c r="AW4"/>
      <c r="AX4"/>
      <c r="AY4"/>
      <c r="AZ4"/>
      <c r="BA4"/>
      <c r="BG4"/>
      <c r="BH4"/>
      <c r="BI4"/>
      <c r="BJ4"/>
      <c r="BK4"/>
      <c r="BL4"/>
      <c r="BM4"/>
      <c r="BN4"/>
      <c r="BO4"/>
      <c r="BU4"/>
      <c r="BV4"/>
      <c r="BW4"/>
      <c r="BX4"/>
      <c r="BY4"/>
      <c r="BZ4"/>
      <c r="CA4"/>
      <c r="CB4"/>
      <c r="CC4"/>
      <c r="CI4"/>
      <c r="CJ4"/>
      <c r="CK4"/>
      <c r="CL4"/>
      <c r="CM4"/>
      <c r="CN4"/>
      <c r="CO4"/>
      <c r="CP4"/>
      <c r="CQ4"/>
    </row>
    <row r="5" spans="2:99" s="1" customFormat="1" x14ac:dyDescent="0.25">
      <c r="C5" s="68" t="s">
        <v>116</v>
      </c>
      <c r="D5"/>
      <c r="E5"/>
      <c r="F5"/>
      <c r="G5"/>
      <c r="H5"/>
      <c r="I5"/>
      <c r="J5"/>
      <c r="K5"/>
      <c r="Q5" s="68" t="s">
        <v>117</v>
      </c>
      <c r="R5"/>
      <c r="S5"/>
      <c r="T5"/>
      <c r="U5"/>
      <c r="V5"/>
      <c r="W5"/>
      <c r="X5"/>
      <c r="Y5"/>
      <c r="AE5" s="68" t="s">
        <v>118</v>
      </c>
      <c r="AF5"/>
      <c r="AG5"/>
      <c r="AH5"/>
      <c r="AI5"/>
      <c r="AJ5"/>
      <c r="AK5"/>
      <c r="AL5"/>
      <c r="AM5"/>
      <c r="AS5" s="68" t="s">
        <v>119</v>
      </c>
      <c r="AT5"/>
      <c r="AU5"/>
      <c r="AV5"/>
      <c r="AW5"/>
      <c r="AX5"/>
      <c r="AY5"/>
      <c r="AZ5"/>
      <c r="BA5"/>
      <c r="BG5" s="68" t="s">
        <v>120</v>
      </c>
      <c r="BH5"/>
      <c r="BI5"/>
      <c r="BJ5"/>
      <c r="BK5"/>
      <c r="BL5"/>
      <c r="BM5"/>
      <c r="BN5"/>
      <c r="BO5"/>
      <c r="BU5" s="68" t="s">
        <v>121</v>
      </c>
      <c r="BV5"/>
      <c r="BW5"/>
      <c r="BX5"/>
      <c r="BY5"/>
      <c r="BZ5"/>
      <c r="CA5"/>
      <c r="CB5"/>
      <c r="CC5"/>
      <c r="CI5" s="68" t="s">
        <v>122</v>
      </c>
      <c r="CJ5"/>
      <c r="CK5"/>
      <c r="CL5"/>
      <c r="CM5"/>
      <c r="CN5"/>
      <c r="CO5"/>
      <c r="CP5"/>
      <c r="CQ5"/>
    </row>
    <row r="6" spans="2:99" s="1" customFormat="1" ht="15" customHeight="1" x14ac:dyDescent="0.25">
      <c r="B6" s="359" t="s">
        <v>123</v>
      </c>
      <c r="C6" s="366" t="s">
        <v>124</v>
      </c>
      <c r="D6" s="367" t="s">
        <v>102</v>
      </c>
      <c r="E6" s="367" t="s">
        <v>91</v>
      </c>
      <c r="F6" s="367" t="s">
        <v>125</v>
      </c>
      <c r="G6" s="367" t="s">
        <v>93</v>
      </c>
      <c r="H6" s="359" t="s">
        <v>126</v>
      </c>
      <c r="I6" s="367" t="s">
        <v>127</v>
      </c>
      <c r="J6" s="367" t="s">
        <v>128</v>
      </c>
      <c r="K6" s="367" t="s">
        <v>94</v>
      </c>
      <c r="L6" s="367" t="s">
        <v>95</v>
      </c>
      <c r="M6" s="367" t="s">
        <v>129</v>
      </c>
      <c r="N6" s="367" t="s">
        <v>130</v>
      </c>
      <c r="O6" s="69"/>
      <c r="P6" s="359" t="s">
        <v>123</v>
      </c>
      <c r="Q6" s="366" t="s">
        <v>124</v>
      </c>
      <c r="R6" s="367" t="s">
        <v>102</v>
      </c>
      <c r="S6" s="367" t="s">
        <v>91</v>
      </c>
      <c r="T6" s="367" t="s">
        <v>125</v>
      </c>
      <c r="U6" s="367" t="s">
        <v>93</v>
      </c>
      <c r="V6" s="359" t="s">
        <v>126</v>
      </c>
      <c r="W6" s="367" t="s">
        <v>127</v>
      </c>
      <c r="X6" s="367" t="s">
        <v>128</v>
      </c>
      <c r="Y6" s="367" t="s">
        <v>94</v>
      </c>
      <c r="Z6" s="367" t="s">
        <v>95</v>
      </c>
      <c r="AA6" s="367" t="s">
        <v>129</v>
      </c>
      <c r="AB6" s="367" t="s">
        <v>130</v>
      </c>
      <c r="AC6" s="69"/>
      <c r="AD6" s="359" t="s">
        <v>123</v>
      </c>
      <c r="AE6" s="366" t="s">
        <v>124</v>
      </c>
      <c r="AF6" s="367" t="s">
        <v>102</v>
      </c>
      <c r="AG6" s="367" t="s">
        <v>91</v>
      </c>
      <c r="AH6" s="367" t="s">
        <v>125</v>
      </c>
      <c r="AI6" s="367" t="s">
        <v>93</v>
      </c>
      <c r="AJ6" s="359" t="s">
        <v>126</v>
      </c>
      <c r="AK6" s="367" t="s">
        <v>127</v>
      </c>
      <c r="AL6" s="367" t="s">
        <v>128</v>
      </c>
      <c r="AM6" s="367" t="s">
        <v>94</v>
      </c>
      <c r="AN6" s="367" t="s">
        <v>95</v>
      </c>
      <c r="AO6" s="367" t="s">
        <v>129</v>
      </c>
      <c r="AP6" s="367" t="s">
        <v>130</v>
      </c>
      <c r="AR6" s="359" t="s">
        <v>123</v>
      </c>
      <c r="AS6" s="366" t="s">
        <v>124</v>
      </c>
      <c r="AT6" s="367" t="s">
        <v>102</v>
      </c>
      <c r="AU6" s="367" t="s">
        <v>91</v>
      </c>
      <c r="AV6" s="367" t="s">
        <v>125</v>
      </c>
      <c r="AW6" s="367" t="s">
        <v>93</v>
      </c>
      <c r="AX6" s="359" t="s">
        <v>126</v>
      </c>
      <c r="AY6" s="367" t="s">
        <v>127</v>
      </c>
      <c r="AZ6" s="367" t="s">
        <v>128</v>
      </c>
      <c r="BA6" s="367" t="s">
        <v>94</v>
      </c>
      <c r="BB6" s="367" t="s">
        <v>95</v>
      </c>
      <c r="BC6" s="367" t="s">
        <v>129</v>
      </c>
      <c r="BD6" s="367" t="s">
        <v>130</v>
      </c>
      <c r="BE6" s="69"/>
      <c r="BF6" s="359" t="s">
        <v>123</v>
      </c>
      <c r="BG6" s="366" t="s">
        <v>124</v>
      </c>
      <c r="BH6" s="367" t="s">
        <v>102</v>
      </c>
      <c r="BI6" s="367" t="s">
        <v>91</v>
      </c>
      <c r="BJ6" s="367" t="s">
        <v>125</v>
      </c>
      <c r="BK6" s="367" t="s">
        <v>93</v>
      </c>
      <c r="BL6" s="359" t="s">
        <v>126</v>
      </c>
      <c r="BM6" s="367" t="s">
        <v>127</v>
      </c>
      <c r="BN6" s="367" t="s">
        <v>128</v>
      </c>
      <c r="BO6" s="367" t="s">
        <v>94</v>
      </c>
      <c r="BP6" s="367" t="s">
        <v>95</v>
      </c>
      <c r="BQ6" s="367" t="s">
        <v>129</v>
      </c>
      <c r="BR6" s="367" t="s">
        <v>130</v>
      </c>
      <c r="BT6" s="359" t="s">
        <v>123</v>
      </c>
      <c r="BU6" s="366" t="s">
        <v>124</v>
      </c>
      <c r="BV6" s="367" t="s">
        <v>102</v>
      </c>
      <c r="BW6" s="367" t="s">
        <v>91</v>
      </c>
      <c r="BX6" s="367" t="s">
        <v>125</v>
      </c>
      <c r="BY6" s="367" t="s">
        <v>93</v>
      </c>
      <c r="BZ6" s="359" t="s">
        <v>126</v>
      </c>
      <c r="CA6" s="367" t="s">
        <v>127</v>
      </c>
      <c r="CB6" s="367" t="s">
        <v>128</v>
      </c>
      <c r="CC6" s="367" t="s">
        <v>94</v>
      </c>
      <c r="CD6" s="367" t="s">
        <v>95</v>
      </c>
      <c r="CE6" s="367" t="s">
        <v>129</v>
      </c>
      <c r="CF6" s="367" t="s">
        <v>130</v>
      </c>
      <c r="CH6" s="359" t="s">
        <v>123</v>
      </c>
      <c r="CI6" s="366" t="s">
        <v>124</v>
      </c>
      <c r="CJ6" s="367" t="s">
        <v>102</v>
      </c>
      <c r="CK6" s="367" t="s">
        <v>91</v>
      </c>
      <c r="CL6" s="367" t="s">
        <v>125</v>
      </c>
      <c r="CM6" s="367" t="s">
        <v>93</v>
      </c>
      <c r="CN6" s="359" t="s">
        <v>126</v>
      </c>
      <c r="CO6" s="367" t="s">
        <v>127</v>
      </c>
      <c r="CP6" s="367" t="s">
        <v>128</v>
      </c>
      <c r="CQ6" s="367" t="s">
        <v>94</v>
      </c>
      <c r="CR6" s="367" t="s">
        <v>95</v>
      </c>
      <c r="CS6" s="367" t="s">
        <v>129</v>
      </c>
      <c r="CT6" s="367" t="s">
        <v>130</v>
      </c>
      <c r="CU6" s="69"/>
    </row>
    <row r="7" spans="2:99" x14ac:dyDescent="0.25">
      <c r="B7" s="360"/>
      <c r="C7" s="367"/>
      <c r="D7" s="368"/>
      <c r="E7" s="368"/>
      <c r="F7" s="368"/>
      <c r="G7" s="368"/>
      <c r="H7" s="360"/>
      <c r="I7" s="368"/>
      <c r="J7" s="368"/>
      <c r="K7" s="368"/>
      <c r="L7" s="368"/>
      <c r="M7" s="368"/>
      <c r="N7" s="368"/>
      <c r="O7" s="69"/>
      <c r="P7" s="360"/>
      <c r="Q7" s="367"/>
      <c r="R7" s="368"/>
      <c r="S7" s="368"/>
      <c r="T7" s="368"/>
      <c r="U7" s="368"/>
      <c r="V7" s="360"/>
      <c r="W7" s="368"/>
      <c r="X7" s="368"/>
      <c r="Y7" s="368"/>
      <c r="Z7" s="368"/>
      <c r="AA7" s="368"/>
      <c r="AB7" s="368"/>
      <c r="AC7" s="69"/>
      <c r="AD7" s="360"/>
      <c r="AE7" s="367"/>
      <c r="AF7" s="368"/>
      <c r="AG7" s="368"/>
      <c r="AH7" s="368"/>
      <c r="AI7" s="368"/>
      <c r="AJ7" s="360"/>
      <c r="AK7" s="368"/>
      <c r="AL7" s="368"/>
      <c r="AM7" s="368"/>
      <c r="AN7" s="368"/>
      <c r="AO7" s="368"/>
      <c r="AP7" s="368"/>
      <c r="AR7" s="360"/>
      <c r="AS7" s="367"/>
      <c r="AT7" s="368"/>
      <c r="AU7" s="368"/>
      <c r="AV7" s="368"/>
      <c r="AW7" s="368"/>
      <c r="AX7" s="360"/>
      <c r="AY7" s="368"/>
      <c r="AZ7" s="368"/>
      <c r="BA7" s="368"/>
      <c r="BB7" s="368"/>
      <c r="BC7" s="368"/>
      <c r="BD7" s="368"/>
      <c r="BE7" s="69"/>
      <c r="BF7" s="360"/>
      <c r="BG7" s="367"/>
      <c r="BH7" s="368"/>
      <c r="BI7" s="368"/>
      <c r="BJ7" s="368"/>
      <c r="BK7" s="368"/>
      <c r="BL7" s="360"/>
      <c r="BM7" s="368"/>
      <c r="BN7" s="368"/>
      <c r="BO7" s="368"/>
      <c r="BP7" s="368"/>
      <c r="BQ7" s="368"/>
      <c r="BR7" s="368"/>
      <c r="BS7" s="70"/>
      <c r="BT7" s="360"/>
      <c r="BU7" s="367"/>
      <c r="BV7" s="368"/>
      <c r="BW7" s="368"/>
      <c r="BX7" s="368"/>
      <c r="BY7" s="368"/>
      <c r="BZ7" s="360"/>
      <c r="CA7" s="368"/>
      <c r="CB7" s="368"/>
      <c r="CC7" s="368"/>
      <c r="CD7" s="368"/>
      <c r="CE7" s="368"/>
      <c r="CF7" s="368"/>
      <c r="CH7" s="360"/>
      <c r="CI7" s="367"/>
      <c r="CJ7" s="368"/>
      <c r="CK7" s="368"/>
      <c r="CL7" s="368"/>
      <c r="CM7" s="368"/>
      <c r="CN7" s="360"/>
      <c r="CO7" s="368"/>
      <c r="CP7" s="368"/>
      <c r="CQ7" s="368"/>
      <c r="CR7" s="368"/>
      <c r="CS7" s="368"/>
      <c r="CT7" s="368"/>
      <c r="CU7" s="69"/>
    </row>
    <row r="8" spans="2:99" ht="15.75" x14ac:dyDescent="0.25">
      <c r="B8" s="76" t="s">
        <v>1098</v>
      </c>
      <c r="C8" s="39" t="s">
        <v>844</v>
      </c>
      <c r="D8" s="40"/>
      <c r="E8" s="40">
        <v>1</v>
      </c>
      <c r="F8" s="40"/>
      <c r="G8" s="40"/>
      <c r="H8" s="40">
        <v>1</v>
      </c>
      <c r="I8" s="40"/>
      <c r="J8" s="40">
        <v>1</v>
      </c>
      <c r="K8" s="41"/>
      <c r="L8" s="41"/>
      <c r="M8" s="41"/>
      <c r="N8" s="41"/>
      <c r="O8" s="52"/>
      <c r="P8" s="42" t="s">
        <v>897</v>
      </c>
      <c r="Q8" s="39" t="s">
        <v>842</v>
      </c>
      <c r="R8" s="40"/>
      <c r="S8" s="40"/>
      <c r="T8" s="40"/>
      <c r="U8" s="40">
        <v>1</v>
      </c>
      <c r="V8" s="40">
        <v>1</v>
      </c>
      <c r="W8" s="40"/>
      <c r="X8" s="40"/>
      <c r="Y8" s="41"/>
      <c r="Z8" s="41"/>
      <c r="AA8" s="41"/>
      <c r="AB8" s="41"/>
      <c r="AC8" s="52"/>
      <c r="AD8" s="42" t="s">
        <v>1015</v>
      </c>
      <c r="AE8" s="39" t="s">
        <v>898</v>
      </c>
      <c r="AF8" s="40"/>
      <c r="AG8" s="40"/>
      <c r="AH8" s="40"/>
      <c r="AI8" s="40">
        <v>1</v>
      </c>
      <c r="AJ8" s="40">
        <v>1</v>
      </c>
      <c r="AK8" s="40"/>
      <c r="AL8" s="40"/>
      <c r="AM8" s="41"/>
      <c r="AN8" s="41"/>
      <c r="AO8" s="41"/>
      <c r="AP8" s="41"/>
      <c r="AR8" s="76" t="s">
        <v>1075</v>
      </c>
      <c r="AS8" s="325" t="s">
        <v>1048</v>
      </c>
      <c r="AT8" s="326"/>
      <c r="AU8" s="326"/>
      <c r="AV8" s="326"/>
      <c r="AW8" s="326">
        <v>1</v>
      </c>
      <c r="AX8" s="326">
        <v>1</v>
      </c>
      <c r="AY8" s="326"/>
      <c r="AZ8" s="326"/>
      <c r="BA8" s="326"/>
      <c r="BB8" s="327"/>
      <c r="BC8" s="327"/>
      <c r="BD8" s="327"/>
      <c r="BE8" s="52"/>
      <c r="BF8" s="76" t="s">
        <v>1173</v>
      </c>
      <c r="BG8" s="325" t="s">
        <v>866</v>
      </c>
      <c r="BH8" s="326"/>
      <c r="BI8" s="326">
        <v>1</v>
      </c>
      <c r="BJ8" s="326"/>
      <c r="BK8" s="326"/>
      <c r="BL8" s="326">
        <v>1</v>
      </c>
      <c r="BM8" s="326"/>
      <c r="BN8" s="326"/>
      <c r="BO8" s="326"/>
      <c r="BP8" s="327"/>
      <c r="BQ8" s="327"/>
      <c r="BR8" s="41"/>
      <c r="BT8" s="76" t="s">
        <v>975</v>
      </c>
      <c r="BU8" s="39" t="s">
        <v>977</v>
      </c>
      <c r="BV8" s="40"/>
      <c r="BW8" s="40">
        <v>1</v>
      </c>
      <c r="BX8" s="40"/>
      <c r="BY8" s="40"/>
      <c r="BZ8" s="40">
        <v>1</v>
      </c>
      <c r="CA8" s="40"/>
      <c r="CB8" s="40"/>
      <c r="CC8" s="40"/>
      <c r="CD8" s="41"/>
      <c r="CE8" s="41"/>
      <c r="CF8" s="41"/>
      <c r="CH8" s="331" t="s">
        <v>1032</v>
      </c>
      <c r="CI8" s="328" t="s">
        <v>1019</v>
      </c>
      <c r="CJ8" s="326"/>
      <c r="CK8" s="326"/>
      <c r="CL8" s="326"/>
      <c r="CM8" s="326">
        <v>1</v>
      </c>
      <c r="CN8" s="326">
        <v>1</v>
      </c>
      <c r="CO8" s="326"/>
      <c r="CP8" s="326"/>
      <c r="CQ8" s="326"/>
      <c r="CR8" s="327"/>
      <c r="CS8" s="327"/>
      <c r="CT8" s="327"/>
      <c r="CU8" s="52"/>
    </row>
    <row r="9" spans="2:99" ht="15.75" x14ac:dyDescent="0.25">
      <c r="B9" s="42" t="s">
        <v>1117</v>
      </c>
      <c r="C9" s="39" t="s">
        <v>1100</v>
      </c>
      <c r="D9" s="40"/>
      <c r="E9" s="40"/>
      <c r="F9" s="40"/>
      <c r="G9" s="40">
        <v>1</v>
      </c>
      <c r="H9" s="40">
        <v>1</v>
      </c>
      <c r="I9" s="40"/>
      <c r="J9" s="40"/>
      <c r="K9" s="41"/>
      <c r="L9" s="41"/>
      <c r="M9" s="41"/>
      <c r="N9" s="41"/>
      <c r="O9" s="52"/>
      <c r="P9" s="42" t="s">
        <v>961</v>
      </c>
      <c r="Q9" s="39" t="s">
        <v>843</v>
      </c>
      <c r="R9" s="40"/>
      <c r="S9" s="40"/>
      <c r="T9" s="40"/>
      <c r="U9" s="40">
        <v>1</v>
      </c>
      <c r="V9" s="40">
        <v>1</v>
      </c>
      <c r="W9" s="40"/>
      <c r="X9" s="40"/>
      <c r="Y9" s="41"/>
      <c r="Z9" s="41"/>
      <c r="AA9" s="41"/>
      <c r="AB9" s="41"/>
      <c r="AC9" s="52"/>
      <c r="AD9" s="42"/>
      <c r="AE9" s="39" t="s">
        <v>899</v>
      </c>
      <c r="AF9" s="40"/>
      <c r="AG9" s="40">
        <v>1</v>
      </c>
      <c r="AH9" s="40"/>
      <c r="AI9" s="40"/>
      <c r="AJ9" s="40">
        <v>1</v>
      </c>
      <c r="AK9" s="40"/>
      <c r="AL9" s="40"/>
      <c r="AM9" s="41"/>
      <c r="AN9" s="41"/>
      <c r="AO9" s="41"/>
      <c r="AP9" s="41"/>
      <c r="AR9" s="76"/>
      <c r="AS9" s="325" t="s">
        <v>1049</v>
      </c>
      <c r="AT9" s="326"/>
      <c r="AU9" s="326"/>
      <c r="AV9" s="326"/>
      <c r="AW9" s="326">
        <v>1</v>
      </c>
      <c r="AX9" s="326">
        <v>1</v>
      </c>
      <c r="AY9" s="326"/>
      <c r="AZ9" s="326"/>
      <c r="BA9" s="326"/>
      <c r="BB9" s="327"/>
      <c r="BC9" s="327"/>
      <c r="BD9" s="327"/>
      <c r="BE9" s="52"/>
      <c r="BF9" s="76" t="s">
        <v>1174</v>
      </c>
      <c r="BG9" s="325" t="s">
        <v>869</v>
      </c>
      <c r="BH9" s="326"/>
      <c r="BI9" s="326">
        <v>2</v>
      </c>
      <c r="BJ9" s="326"/>
      <c r="BK9" s="326"/>
      <c r="BL9" s="326">
        <v>1</v>
      </c>
      <c r="BM9" s="326"/>
      <c r="BN9" s="326"/>
      <c r="BO9" s="326"/>
      <c r="BP9" s="327"/>
      <c r="BQ9" s="327"/>
      <c r="BR9" s="41"/>
      <c r="BT9" s="76" t="s">
        <v>976</v>
      </c>
      <c r="BU9" s="39" t="s">
        <v>978</v>
      </c>
      <c r="BV9" s="40"/>
      <c r="BW9" s="40">
        <v>1</v>
      </c>
      <c r="BX9" s="40"/>
      <c r="BY9" s="40"/>
      <c r="BZ9" s="40">
        <v>1</v>
      </c>
      <c r="CA9" s="40"/>
      <c r="CB9" s="40"/>
      <c r="CC9" s="40"/>
      <c r="CD9" s="41"/>
      <c r="CE9" s="41"/>
      <c r="CF9" s="41"/>
      <c r="CH9" s="76" t="s">
        <v>1016</v>
      </c>
      <c r="CI9" s="325" t="s">
        <v>1020</v>
      </c>
      <c r="CJ9" s="326"/>
      <c r="CK9" s="326">
        <v>1</v>
      </c>
      <c r="CL9" s="326"/>
      <c r="CM9" s="326"/>
      <c r="CN9" s="326">
        <v>1</v>
      </c>
      <c r="CO9" s="326">
        <v>1</v>
      </c>
      <c r="CP9" s="326"/>
      <c r="CQ9" s="326"/>
      <c r="CR9" s="327"/>
      <c r="CS9" s="327"/>
      <c r="CT9" s="327"/>
      <c r="CU9" s="52"/>
    </row>
    <row r="10" spans="2:99" ht="15.75" x14ac:dyDescent="0.25">
      <c r="B10" s="42"/>
      <c r="C10" s="39" t="s">
        <v>977</v>
      </c>
      <c r="D10" s="40"/>
      <c r="E10" s="40">
        <v>1</v>
      </c>
      <c r="F10" s="40"/>
      <c r="G10" s="40"/>
      <c r="H10" s="40">
        <v>1</v>
      </c>
      <c r="I10" s="40"/>
      <c r="J10" s="40"/>
      <c r="K10" s="41"/>
      <c r="L10" s="41"/>
      <c r="M10" s="41"/>
      <c r="N10" s="41"/>
      <c r="O10" s="52"/>
      <c r="P10" s="42"/>
      <c r="Q10" s="39" t="s">
        <v>844</v>
      </c>
      <c r="R10" s="40"/>
      <c r="S10" s="40">
        <v>1</v>
      </c>
      <c r="T10" s="40"/>
      <c r="U10" s="40"/>
      <c r="V10" s="40">
        <v>1</v>
      </c>
      <c r="W10" s="40"/>
      <c r="X10" s="40"/>
      <c r="Y10" s="41"/>
      <c r="Z10" s="41"/>
      <c r="AA10" s="41"/>
      <c r="AB10" s="41"/>
      <c r="AC10" s="52"/>
      <c r="AD10" s="42"/>
      <c r="AE10" s="45" t="s">
        <v>900</v>
      </c>
      <c r="AF10" s="40"/>
      <c r="AG10" s="40"/>
      <c r="AH10" s="40"/>
      <c r="AI10" s="40">
        <v>0</v>
      </c>
      <c r="AJ10" s="40">
        <v>0</v>
      </c>
      <c r="AK10" s="40"/>
      <c r="AL10" s="40"/>
      <c r="AM10" s="41"/>
      <c r="AN10" s="41"/>
      <c r="AO10" s="52"/>
      <c r="AP10" s="41"/>
      <c r="AR10" s="76"/>
      <c r="AS10" s="325" t="s">
        <v>1050</v>
      </c>
      <c r="AT10" s="326"/>
      <c r="AU10" s="326"/>
      <c r="AV10" s="326"/>
      <c r="AW10" s="326">
        <v>1</v>
      </c>
      <c r="AX10" s="326">
        <v>1</v>
      </c>
      <c r="AY10" s="326"/>
      <c r="AZ10" s="326"/>
      <c r="BA10" s="326"/>
      <c r="BB10" s="327"/>
      <c r="BC10" s="327"/>
      <c r="BD10" s="327"/>
      <c r="BE10" s="52"/>
      <c r="BF10" s="76"/>
      <c r="BG10" s="325" t="s">
        <v>1011</v>
      </c>
      <c r="BH10" s="326"/>
      <c r="BI10" s="326">
        <v>1</v>
      </c>
      <c r="BJ10" s="326"/>
      <c r="BK10" s="326"/>
      <c r="BL10" s="326">
        <v>1</v>
      </c>
      <c r="BM10" s="326"/>
      <c r="BN10" s="326"/>
      <c r="BO10" s="326"/>
      <c r="BP10" s="327"/>
      <c r="BQ10" s="327"/>
      <c r="BR10" s="41"/>
      <c r="BT10" s="76"/>
      <c r="BU10" s="39" t="s">
        <v>979</v>
      </c>
      <c r="BV10" s="40"/>
      <c r="BW10" s="40">
        <v>1</v>
      </c>
      <c r="BX10" s="40"/>
      <c r="BY10" s="40"/>
      <c r="BZ10" s="40">
        <v>1</v>
      </c>
      <c r="CA10" s="40"/>
      <c r="CB10" s="40"/>
      <c r="CC10" s="40"/>
      <c r="CD10" s="41"/>
      <c r="CE10" s="41"/>
      <c r="CF10" s="41"/>
      <c r="CH10" s="76"/>
      <c r="CI10" s="329" t="s">
        <v>1021</v>
      </c>
      <c r="CJ10" s="326"/>
      <c r="CK10" s="326">
        <v>2</v>
      </c>
      <c r="CL10" s="326"/>
      <c r="CM10" s="326"/>
      <c r="CN10" s="326">
        <v>1</v>
      </c>
      <c r="CO10" s="326">
        <v>1</v>
      </c>
      <c r="CP10" s="326"/>
      <c r="CQ10" s="326"/>
      <c r="CR10" s="327"/>
      <c r="CS10" s="327"/>
      <c r="CT10" s="327"/>
      <c r="CU10" s="52"/>
    </row>
    <row r="11" spans="2:99" ht="15.75" x14ac:dyDescent="0.25">
      <c r="B11" s="42"/>
      <c r="C11" s="39" t="s">
        <v>1101</v>
      </c>
      <c r="D11" s="40"/>
      <c r="E11" s="40"/>
      <c r="F11" s="40"/>
      <c r="G11" s="40">
        <v>1</v>
      </c>
      <c r="H11" s="40">
        <v>1</v>
      </c>
      <c r="I11" s="40"/>
      <c r="J11" s="40"/>
      <c r="K11" s="41"/>
      <c r="L11" s="41"/>
      <c r="M11" s="41"/>
      <c r="N11" s="41"/>
      <c r="O11" s="52"/>
      <c r="P11" s="42"/>
      <c r="Q11" s="39" t="s">
        <v>845</v>
      </c>
      <c r="R11" s="40"/>
      <c r="S11" s="40">
        <v>1</v>
      </c>
      <c r="T11" s="40"/>
      <c r="U11" s="40"/>
      <c r="V11" s="40">
        <v>1</v>
      </c>
      <c r="W11" s="40"/>
      <c r="X11" s="40"/>
      <c r="Y11" s="41"/>
      <c r="Z11" s="41"/>
      <c r="AA11" s="41"/>
      <c r="AB11" s="41"/>
      <c r="AC11" s="52"/>
      <c r="AD11" s="42"/>
      <c r="AE11" s="39" t="s">
        <v>901</v>
      </c>
      <c r="AF11" s="40"/>
      <c r="AG11" s="40">
        <v>1</v>
      </c>
      <c r="AH11" s="40"/>
      <c r="AI11" s="40"/>
      <c r="AJ11" s="40">
        <v>1</v>
      </c>
      <c r="AK11" s="40"/>
      <c r="AL11" s="40"/>
      <c r="AM11" s="41"/>
      <c r="AN11" s="41"/>
      <c r="AO11" s="41"/>
      <c r="AP11" s="41"/>
      <c r="AR11" s="76"/>
      <c r="AS11" s="325" t="s">
        <v>1051</v>
      </c>
      <c r="AT11" s="326"/>
      <c r="AU11" s="326"/>
      <c r="AV11" s="326"/>
      <c r="AW11" s="326">
        <v>1</v>
      </c>
      <c r="AX11" s="326">
        <v>1</v>
      </c>
      <c r="AY11" s="326"/>
      <c r="AZ11" s="326"/>
      <c r="BA11" s="326"/>
      <c r="BB11" s="327"/>
      <c r="BC11" s="327"/>
      <c r="BD11" s="327"/>
      <c r="BE11" s="52"/>
      <c r="BF11" s="76"/>
      <c r="BG11" s="325" t="s">
        <v>850</v>
      </c>
      <c r="BH11" s="326"/>
      <c r="BI11" s="326">
        <v>1</v>
      </c>
      <c r="BJ11" s="326"/>
      <c r="BK11" s="326"/>
      <c r="BL11" s="326">
        <v>1</v>
      </c>
      <c r="BM11" s="326"/>
      <c r="BN11" s="326"/>
      <c r="BO11" s="326"/>
      <c r="BP11" s="327"/>
      <c r="BQ11" s="327"/>
      <c r="BR11" s="41"/>
      <c r="BT11" s="76"/>
      <c r="BU11" s="39" t="s">
        <v>850</v>
      </c>
      <c r="BV11" s="40"/>
      <c r="BW11" s="40">
        <v>1</v>
      </c>
      <c r="BX11" s="40"/>
      <c r="BY11" s="40"/>
      <c r="BZ11" s="40">
        <v>1</v>
      </c>
      <c r="CA11" s="40"/>
      <c r="CB11" s="40"/>
      <c r="CC11" s="40"/>
      <c r="CD11" s="41"/>
      <c r="CE11" s="41"/>
      <c r="CF11" s="41"/>
      <c r="CH11" s="76"/>
      <c r="CI11" s="329" t="s">
        <v>1022</v>
      </c>
      <c r="CJ11" s="326"/>
      <c r="CK11" s="326"/>
      <c r="CL11" s="326"/>
      <c r="CM11" s="326">
        <v>0</v>
      </c>
      <c r="CN11" s="326"/>
      <c r="CO11" s="326"/>
      <c r="CP11" s="326"/>
      <c r="CQ11" s="326"/>
      <c r="CR11" s="327"/>
      <c r="CS11" s="327"/>
      <c r="CT11" s="327"/>
      <c r="CU11" s="52"/>
    </row>
    <row r="12" spans="2:99" ht="15.75" x14ac:dyDescent="0.25">
      <c r="B12" s="42"/>
      <c r="C12" s="39" t="s">
        <v>1102</v>
      </c>
      <c r="D12" s="40"/>
      <c r="E12" s="40"/>
      <c r="F12" s="40"/>
      <c r="G12" s="40"/>
      <c r="H12" s="40"/>
      <c r="I12" s="40"/>
      <c r="J12" s="40"/>
      <c r="K12" s="41"/>
      <c r="L12" s="41"/>
      <c r="M12" s="41"/>
      <c r="N12" s="41"/>
      <c r="O12" s="52"/>
      <c r="P12" s="42"/>
      <c r="Q12" s="39" t="s">
        <v>846</v>
      </c>
      <c r="R12" s="40"/>
      <c r="S12" s="40"/>
      <c r="T12" s="40"/>
      <c r="U12" s="40">
        <v>1</v>
      </c>
      <c r="V12" s="40">
        <v>1</v>
      </c>
      <c r="W12" s="40"/>
      <c r="X12" s="40"/>
      <c r="Y12" s="41"/>
      <c r="Z12" s="41"/>
      <c r="AA12" s="41"/>
      <c r="AB12" s="41"/>
      <c r="AC12" s="52"/>
      <c r="AD12" s="42"/>
      <c r="AE12" s="47" t="s">
        <v>902</v>
      </c>
      <c r="AF12" s="40"/>
      <c r="AG12" s="40">
        <v>1</v>
      </c>
      <c r="AH12" s="40"/>
      <c r="AI12" s="40"/>
      <c r="AJ12" s="40">
        <v>1</v>
      </c>
      <c r="AK12" s="40"/>
      <c r="AL12" s="40"/>
      <c r="AM12" s="41"/>
      <c r="AN12" s="41"/>
      <c r="AO12" s="41"/>
      <c r="AP12" s="41"/>
      <c r="AR12" s="76"/>
      <c r="AS12" s="325" t="s">
        <v>1052</v>
      </c>
      <c r="AT12" s="326"/>
      <c r="AU12" s="326">
        <v>1</v>
      </c>
      <c r="AV12" s="326"/>
      <c r="AW12" s="326"/>
      <c r="AX12" s="326">
        <v>1</v>
      </c>
      <c r="AY12" s="326"/>
      <c r="AZ12" s="326"/>
      <c r="BA12" s="326"/>
      <c r="BB12" s="327"/>
      <c r="BC12" s="327"/>
      <c r="BD12" s="327"/>
      <c r="BE12" s="52"/>
      <c r="BF12" s="76"/>
      <c r="BG12" s="325" t="s">
        <v>1159</v>
      </c>
      <c r="BH12" s="326"/>
      <c r="BI12" s="326"/>
      <c r="BJ12" s="326"/>
      <c r="BK12" s="326">
        <v>1</v>
      </c>
      <c r="BL12" s="326">
        <v>1</v>
      </c>
      <c r="BM12" s="326"/>
      <c r="BN12" s="326"/>
      <c r="BO12" s="326"/>
      <c r="BP12" s="327"/>
      <c r="BQ12" s="327"/>
      <c r="BR12" s="41"/>
      <c r="BT12" s="76"/>
      <c r="BU12" s="39" t="s">
        <v>980</v>
      </c>
      <c r="BV12" s="40"/>
      <c r="BW12" s="40"/>
      <c r="BX12" s="40"/>
      <c r="BY12" s="40"/>
      <c r="BZ12" s="40">
        <v>0</v>
      </c>
      <c r="CA12" s="40"/>
      <c r="CB12" s="40"/>
      <c r="CC12" s="40"/>
      <c r="CD12" s="41"/>
      <c r="CE12" s="41"/>
      <c r="CF12" s="41"/>
      <c r="CH12" s="76"/>
      <c r="CI12" s="329" t="s">
        <v>1023</v>
      </c>
      <c r="CJ12" s="326"/>
      <c r="CK12" s="326"/>
      <c r="CL12" s="326"/>
      <c r="CM12" s="326">
        <v>1</v>
      </c>
      <c r="CN12" s="326">
        <v>1</v>
      </c>
      <c r="CO12" s="326"/>
      <c r="CP12" s="326"/>
      <c r="CQ12" s="326"/>
      <c r="CR12" s="327"/>
      <c r="CS12" s="327"/>
      <c r="CT12" s="327"/>
      <c r="CU12" s="52"/>
    </row>
    <row r="13" spans="2:99" ht="15.75" x14ac:dyDescent="0.25">
      <c r="B13" s="42"/>
      <c r="C13" s="39" t="s">
        <v>1103</v>
      </c>
      <c r="D13" s="40"/>
      <c r="E13" s="40"/>
      <c r="F13" s="40"/>
      <c r="G13" s="40">
        <v>1</v>
      </c>
      <c r="H13" s="40">
        <v>1</v>
      </c>
      <c r="I13" s="40"/>
      <c r="J13" s="40"/>
      <c r="K13" s="41"/>
      <c r="L13" s="41"/>
      <c r="M13" s="41"/>
      <c r="N13" s="41"/>
      <c r="O13" s="52"/>
      <c r="P13" s="42"/>
      <c r="Q13" s="39" t="s">
        <v>847</v>
      </c>
      <c r="R13" s="40"/>
      <c r="S13" s="40">
        <v>1</v>
      </c>
      <c r="T13" s="40"/>
      <c r="U13" s="40"/>
      <c r="V13" s="40">
        <v>1</v>
      </c>
      <c r="W13" s="40"/>
      <c r="X13" s="40"/>
      <c r="Y13" s="41"/>
      <c r="Z13" s="41"/>
      <c r="AA13" s="41"/>
      <c r="AB13" s="41"/>
      <c r="AC13" s="52"/>
      <c r="AD13" s="42"/>
      <c r="AE13" s="47" t="s">
        <v>903</v>
      </c>
      <c r="AF13" s="40"/>
      <c r="AG13" s="40"/>
      <c r="AH13" s="40"/>
      <c r="AI13" s="40">
        <v>1</v>
      </c>
      <c r="AJ13" s="40">
        <v>1</v>
      </c>
      <c r="AK13" s="40"/>
      <c r="AL13" s="40"/>
      <c r="AM13" s="41"/>
      <c r="AN13" s="41"/>
      <c r="AO13" s="41"/>
      <c r="AP13" s="41"/>
      <c r="AR13" s="76"/>
      <c r="AS13" s="325" t="s">
        <v>1053</v>
      </c>
      <c r="AT13" s="326"/>
      <c r="AU13" s="326">
        <v>1</v>
      </c>
      <c r="AV13" s="326"/>
      <c r="AW13" s="326"/>
      <c r="AX13" s="326">
        <v>1</v>
      </c>
      <c r="AY13" s="326"/>
      <c r="AZ13" s="326"/>
      <c r="BA13" s="326"/>
      <c r="BB13" s="327"/>
      <c r="BC13" s="327"/>
      <c r="BD13" s="327"/>
      <c r="BE13" s="52"/>
      <c r="BF13" s="76"/>
      <c r="BG13" s="325" t="s">
        <v>984</v>
      </c>
      <c r="BH13" s="326"/>
      <c r="BI13" s="326"/>
      <c r="BJ13" s="326"/>
      <c r="BK13" s="326">
        <v>1</v>
      </c>
      <c r="BL13" s="326">
        <v>1</v>
      </c>
      <c r="BM13" s="326"/>
      <c r="BN13" s="326"/>
      <c r="BO13" s="326"/>
      <c r="BP13" s="327"/>
      <c r="BQ13" s="327"/>
      <c r="BR13" s="41"/>
      <c r="BT13" s="76"/>
      <c r="BU13" s="39" t="s">
        <v>981</v>
      </c>
      <c r="BV13" s="40"/>
      <c r="BW13" s="40"/>
      <c r="BX13" s="40"/>
      <c r="BY13" s="40">
        <v>1</v>
      </c>
      <c r="BZ13" s="40">
        <v>1</v>
      </c>
      <c r="CA13" s="40"/>
      <c r="CB13" s="40"/>
      <c r="CC13" s="40"/>
      <c r="CD13" s="41"/>
      <c r="CE13" s="41"/>
      <c r="CF13" s="41"/>
      <c r="CH13" s="76"/>
      <c r="CI13" s="325" t="s">
        <v>1024</v>
      </c>
      <c r="CJ13" s="326"/>
      <c r="CK13" s="326">
        <v>1</v>
      </c>
      <c r="CL13" s="326"/>
      <c r="CM13" s="326">
        <v>1</v>
      </c>
      <c r="CN13" s="326"/>
      <c r="CO13" s="326"/>
      <c r="CP13" s="326"/>
      <c r="CQ13" s="326"/>
      <c r="CR13" s="327"/>
      <c r="CS13" s="327">
        <v>1</v>
      </c>
      <c r="CT13" s="327"/>
      <c r="CU13" s="52"/>
    </row>
    <row r="14" spans="2:99" ht="15.75" x14ac:dyDescent="0.25">
      <c r="B14" s="42"/>
      <c r="C14" s="39" t="s">
        <v>888</v>
      </c>
      <c r="D14" s="40"/>
      <c r="E14" s="40"/>
      <c r="F14" s="40"/>
      <c r="G14" s="40">
        <v>1</v>
      </c>
      <c r="H14" s="40">
        <v>1</v>
      </c>
      <c r="I14" s="40"/>
      <c r="J14" s="40"/>
      <c r="K14" s="41"/>
      <c r="L14" s="41"/>
      <c r="M14" s="41"/>
      <c r="N14" s="41"/>
      <c r="O14" s="52"/>
      <c r="P14" s="42"/>
      <c r="Q14" s="39" t="s">
        <v>848</v>
      </c>
      <c r="R14" s="40"/>
      <c r="S14" s="40">
        <v>1</v>
      </c>
      <c r="T14" s="40"/>
      <c r="U14" s="40"/>
      <c r="V14" s="40">
        <v>1</v>
      </c>
      <c r="W14" s="40"/>
      <c r="X14" s="40"/>
      <c r="Y14" s="41"/>
      <c r="Z14" s="41"/>
      <c r="AA14" s="41"/>
      <c r="AB14" s="41"/>
      <c r="AC14" s="52"/>
      <c r="AD14" s="42"/>
      <c r="AE14" t="s">
        <v>904</v>
      </c>
      <c r="AF14" s="40"/>
      <c r="AG14" s="40"/>
      <c r="AH14" s="40"/>
      <c r="AI14" s="40">
        <v>1</v>
      </c>
      <c r="AJ14" s="40">
        <v>1</v>
      </c>
      <c r="AK14" s="40"/>
      <c r="AL14" s="40"/>
      <c r="AM14" s="41"/>
      <c r="AN14" s="41"/>
      <c r="AO14" s="41"/>
      <c r="AP14" s="41"/>
      <c r="AR14" s="76"/>
      <c r="AS14" s="325" t="s">
        <v>1054</v>
      </c>
      <c r="AT14" s="326"/>
      <c r="AU14" s="326"/>
      <c r="AV14" s="326"/>
      <c r="AW14" s="326">
        <v>1</v>
      </c>
      <c r="AX14" s="326">
        <v>1</v>
      </c>
      <c r="AY14" s="326"/>
      <c r="AZ14" s="326"/>
      <c r="BA14" s="326"/>
      <c r="BB14" s="327"/>
      <c r="BC14" s="327"/>
      <c r="BD14" s="327"/>
      <c r="BE14" s="52"/>
      <c r="BF14" s="76"/>
      <c r="BG14" s="325" t="s">
        <v>856</v>
      </c>
      <c r="BH14" s="326"/>
      <c r="BI14" s="326"/>
      <c r="BJ14" s="326">
        <v>3</v>
      </c>
      <c r="BK14" s="326"/>
      <c r="BL14" s="326">
        <v>1</v>
      </c>
      <c r="BM14" s="326"/>
      <c r="BN14" s="326"/>
      <c r="BO14" s="326"/>
      <c r="BP14" s="327"/>
      <c r="BQ14" s="327"/>
      <c r="BR14" s="41"/>
      <c r="BT14" s="76"/>
      <c r="BU14" s="39" t="s">
        <v>853</v>
      </c>
      <c r="BV14" s="40"/>
      <c r="BW14" s="40"/>
      <c r="BX14" s="40"/>
      <c r="BY14" s="40">
        <v>1</v>
      </c>
      <c r="BZ14" s="40">
        <v>1</v>
      </c>
      <c r="CA14" s="40">
        <v>1</v>
      </c>
      <c r="CB14" s="40"/>
      <c r="CC14" s="40"/>
      <c r="CD14" s="41"/>
      <c r="CE14" s="41"/>
      <c r="CF14" s="41"/>
      <c r="CH14" s="76"/>
      <c r="CI14" s="325" t="s">
        <v>1025</v>
      </c>
      <c r="CJ14" s="326"/>
      <c r="CK14" s="326"/>
      <c r="CL14" s="326"/>
      <c r="CM14" s="326">
        <v>1</v>
      </c>
      <c r="CN14" s="326">
        <v>1</v>
      </c>
      <c r="CO14" s="326"/>
      <c r="CP14" s="326"/>
      <c r="CQ14" s="326"/>
      <c r="CR14" s="327"/>
      <c r="CS14" s="327"/>
      <c r="CT14" s="327"/>
      <c r="CU14" s="52"/>
    </row>
    <row r="15" spans="2:99" ht="15.75" x14ac:dyDescent="0.25">
      <c r="B15" s="42"/>
      <c r="C15" s="45" t="s">
        <v>857</v>
      </c>
      <c r="D15" s="40"/>
      <c r="E15" s="40">
        <v>1</v>
      </c>
      <c r="F15" s="40"/>
      <c r="G15" s="40"/>
      <c r="H15" s="40">
        <v>1</v>
      </c>
      <c r="I15" s="40"/>
      <c r="J15" s="40"/>
      <c r="K15" s="41"/>
      <c r="L15" s="41"/>
      <c r="M15" s="41">
        <v>1</v>
      </c>
      <c r="N15" s="41"/>
      <c r="O15" s="52"/>
      <c r="P15" s="42"/>
      <c r="Q15" s="45" t="s">
        <v>849</v>
      </c>
      <c r="R15" s="40"/>
      <c r="S15" s="40">
        <v>1</v>
      </c>
      <c r="T15" s="40"/>
      <c r="U15" s="40"/>
      <c r="V15" s="40">
        <v>1</v>
      </c>
      <c r="W15" s="40"/>
      <c r="X15" s="40"/>
      <c r="Y15" s="41"/>
      <c r="Z15" s="41"/>
      <c r="AA15" s="41"/>
      <c r="AB15" s="41"/>
      <c r="AC15" s="52"/>
      <c r="AD15" s="42"/>
      <c r="AE15" s="39" t="s">
        <v>905</v>
      </c>
      <c r="AF15" s="40"/>
      <c r="AG15" s="40"/>
      <c r="AH15" s="40"/>
      <c r="AI15" s="40">
        <v>0</v>
      </c>
      <c r="AJ15" s="40">
        <v>0</v>
      </c>
      <c r="AK15" s="40"/>
      <c r="AL15" s="40"/>
      <c r="AM15" s="40"/>
      <c r="AN15" s="41"/>
      <c r="AO15" s="41"/>
      <c r="AP15" s="41"/>
      <c r="AR15" s="76"/>
      <c r="AS15" s="325" t="s">
        <v>1055</v>
      </c>
      <c r="AT15" s="326"/>
      <c r="AU15" s="326"/>
      <c r="AV15" s="326"/>
      <c r="AW15" s="326">
        <v>1</v>
      </c>
      <c r="AX15" s="326">
        <v>1</v>
      </c>
      <c r="AY15" s="326"/>
      <c r="AZ15" s="326"/>
      <c r="BA15" s="326"/>
      <c r="BB15" s="327"/>
      <c r="BC15" s="327"/>
      <c r="BD15" s="327"/>
      <c r="BE15" s="52"/>
      <c r="BF15" s="76"/>
      <c r="BG15" s="328" t="s">
        <v>1160</v>
      </c>
      <c r="BH15" s="326"/>
      <c r="BI15" s="326"/>
      <c r="BJ15" s="326"/>
      <c r="BK15" s="326"/>
      <c r="BL15" s="326">
        <v>2</v>
      </c>
      <c r="BM15" s="326"/>
      <c r="BN15" s="326"/>
      <c r="BO15" s="326">
        <v>1</v>
      </c>
      <c r="BP15" s="327"/>
      <c r="BQ15" s="327"/>
      <c r="BR15" s="41"/>
      <c r="BT15" s="76"/>
      <c r="BU15" s="45" t="s">
        <v>982</v>
      </c>
      <c r="BV15" s="40"/>
      <c r="BW15" s="40"/>
      <c r="BX15" s="40"/>
      <c r="BY15" s="40"/>
      <c r="BZ15" s="40">
        <v>0</v>
      </c>
      <c r="CA15" s="40"/>
      <c r="CB15" s="40"/>
      <c r="CC15" s="40"/>
      <c r="CD15" s="41"/>
      <c r="CE15" s="41"/>
      <c r="CF15" s="41"/>
      <c r="CH15" s="76"/>
      <c r="CI15" s="325" t="s">
        <v>1026</v>
      </c>
      <c r="CJ15" s="326"/>
      <c r="CK15" s="326"/>
      <c r="CL15" s="326"/>
      <c r="CM15" s="326">
        <v>1</v>
      </c>
      <c r="CN15" s="326">
        <v>1</v>
      </c>
      <c r="CO15" s="326"/>
      <c r="CP15" s="326"/>
      <c r="CQ15" s="326"/>
      <c r="CR15" s="327"/>
      <c r="CS15" s="327"/>
      <c r="CT15" s="327"/>
      <c r="CU15" s="52"/>
    </row>
    <row r="16" spans="2:99" ht="15.75" x14ac:dyDescent="0.25">
      <c r="B16" s="42"/>
      <c r="C16" s="39" t="s">
        <v>856</v>
      </c>
      <c r="D16" s="40"/>
      <c r="E16" s="40"/>
      <c r="F16" s="40">
        <v>1</v>
      </c>
      <c r="G16" s="40"/>
      <c r="H16" s="40">
        <v>1</v>
      </c>
      <c r="I16" s="40">
        <v>1</v>
      </c>
      <c r="J16" s="40"/>
      <c r="K16" s="41"/>
      <c r="L16" s="41"/>
      <c r="M16" s="41"/>
      <c r="N16" s="41"/>
      <c r="O16" s="52"/>
      <c r="P16" s="42"/>
      <c r="Q16" s="39" t="s">
        <v>850</v>
      </c>
      <c r="R16" s="40"/>
      <c r="S16" s="40">
        <v>1</v>
      </c>
      <c r="T16" s="40"/>
      <c r="U16" s="40"/>
      <c r="V16" s="40">
        <v>1</v>
      </c>
      <c r="W16" s="40"/>
      <c r="X16" s="40"/>
      <c r="Y16" s="41"/>
      <c r="Z16" s="41"/>
      <c r="AA16" s="41"/>
      <c r="AB16" s="41"/>
      <c r="AC16" s="52"/>
      <c r="AD16" s="42"/>
      <c r="AE16" s="39" t="s">
        <v>906</v>
      </c>
      <c r="AF16" s="40"/>
      <c r="AG16" s="40"/>
      <c r="AH16" s="40">
        <v>1</v>
      </c>
      <c r="AI16" s="40"/>
      <c r="AJ16" s="40">
        <v>1</v>
      </c>
      <c r="AK16" s="40">
        <v>1</v>
      </c>
      <c r="AL16" s="40"/>
      <c r="AM16" s="40"/>
      <c r="AN16" s="41"/>
      <c r="AO16" s="41"/>
      <c r="AP16" s="41"/>
      <c r="AR16" s="76"/>
      <c r="AS16" s="325" t="s">
        <v>1056</v>
      </c>
      <c r="AT16" s="326"/>
      <c r="AU16" s="326"/>
      <c r="AV16" s="326"/>
      <c r="AW16" s="326">
        <v>1</v>
      </c>
      <c r="AX16" s="326">
        <v>1</v>
      </c>
      <c r="AY16" s="326"/>
      <c r="AZ16" s="326"/>
      <c r="BA16" s="326"/>
      <c r="BB16" s="327"/>
      <c r="BC16" s="327"/>
      <c r="BD16" s="327"/>
      <c r="BE16" s="52"/>
      <c r="BF16" s="76"/>
      <c r="BG16" s="325" t="s">
        <v>851</v>
      </c>
      <c r="BH16" s="326"/>
      <c r="BI16" s="326">
        <v>1</v>
      </c>
      <c r="BJ16" s="326"/>
      <c r="BK16" s="326"/>
      <c r="BL16" s="326">
        <v>1</v>
      </c>
      <c r="BM16" s="326"/>
      <c r="BN16" s="326"/>
      <c r="BO16" s="326"/>
      <c r="BP16" s="327"/>
      <c r="BQ16" s="327"/>
      <c r="BR16" s="41"/>
      <c r="BT16" s="76"/>
      <c r="BU16" s="39" t="s">
        <v>983</v>
      </c>
      <c r="BV16" s="40"/>
      <c r="BW16" s="40"/>
      <c r="BX16" s="40"/>
      <c r="BY16" s="40">
        <v>1</v>
      </c>
      <c r="BZ16" s="40">
        <v>1</v>
      </c>
      <c r="CA16" s="40"/>
      <c r="CB16" s="40"/>
      <c r="CC16" s="40"/>
      <c r="CD16" s="41"/>
      <c r="CE16" s="41"/>
      <c r="CF16" s="41"/>
      <c r="CH16" s="76"/>
      <c r="CI16" s="325" t="s">
        <v>1027</v>
      </c>
      <c r="CJ16" s="326"/>
      <c r="CK16" s="326">
        <v>1</v>
      </c>
      <c r="CL16" s="326"/>
      <c r="CM16" s="326"/>
      <c r="CN16" s="326">
        <v>1</v>
      </c>
      <c r="CO16" s="326"/>
      <c r="CP16" s="326"/>
      <c r="CQ16" s="326"/>
      <c r="CR16" s="327"/>
      <c r="CS16" s="327"/>
      <c r="CT16" s="327"/>
      <c r="CU16" s="52"/>
    </row>
    <row r="17" spans="2:99" ht="15.75" x14ac:dyDescent="0.25">
      <c r="B17" s="42"/>
      <c r="C17" s="39" t="s">
        <v>984</v>
      </c>
      <c r="D17" s="40"/>
      <c r="E17" s="40"/>
      <c r="F17" s="40"/>
      <c r="G17" s="40">
        <v>1</v>
      </c>
      <c r="H17" s="40">
        <v>1</v>
      </c>
      <c r="I17" s="40"/>
      <c r="J17" s="40"/>
      <c r="K17" s="41"/>
      <c r="L17" s="41"/>
      <c r="M17" s="41"/>
      <c r="N17" s="41"/>
      <c r="O17" s="52"/>
      <c r="P17" s="42"/>
      <c r="Q17" s="39" t="s">
        <v>851</v>
      </c>
      <c r="R17" s="40"/>
      <c r="S17" s="40"/>
      <c r="T17" s="40"/>
      <c r="U17" s="40"/>
      <c r="V17" s="40">
        <v>0</v>
      </c>
      <c r="W17" s="40"/>
      <c r="X17" s="40"/>
      <c r="Y17" s="41"/>
      <c r="Z17" s="41"/>
      <c r="AA17" s="41"/>
      <c r="AB17" s="41"/>
      <c r="AC17" s="52"/>
      <c r="AD17" s="42"/>
      <c r="AE17" s="39" t="s">
        <v>907</v>
      </c>
      <c r="AF17" s="40"/>
      <c r="AG17" s="40"/>
      <c r="AH17" s="40"/>
      <c r="AI17" s="40">
        <v>1</v>
      </c>
      <c r="AJ17" s="40">
        <v>1</v>
      </c>
      <c r="AK17" s="40"/>
      <c r="AL17" s="40"/>
      <c r="AM17" s="40"/>
      <c r="AN17" s="41"/>
      <c r="AO17" s="41"/>
      <c r="AP17" s="41"/>
      <c r="AR17" s="76"/>
      <c r="AS17" s="325" t="s">
        <v>1057</v>
      </c>
      <c r="AT17" s="326"/>
      <c r="AU17" s="326"/>
      <c r="AV17" s="326"/>
      <c r="AW17" s="326">
        <v>1</v>
      </c>
      <c r="AX17" s="326">
        <v>1</v>
      </c>
      <c r="AY17" s="326"/>
      <c r="AZ17" s="326"/>
      <c r="BA17" s="326"/>
      <c r="BB17" s="327"/>
      <c r="BC17" s="327"/>
      <c r="BD17" s="327"/>
      <c r="BE17" s="52"/>
      <c r="BF17" s="76"/>
      <c r="BG17" s="325" t="s">
        <v>858</v>
      </c>
      <c r="BH17" s="326"/>
      <c r="BI17" s="326"/>
      <c r="BJ17" s="326">
        <v>3</v>
      </c>
      <c r="BK17" s="326"/>
      <c r="BL17" s="326">
        <v>1</v>
      </c>
      <c r="BM17" s="326"/>
      <c r="BN17" s="326"/>
      <c r="BO17" s="326"/>
      <c r="BP17" s="327"/>
      <c r="BQ17" s="327"/>
      <c r="BR17" s="41"/>
      <c r="BT17" s="76"/>
      <c r="BU17" s="39" t="s">
        <v>857</v>
      </c>
      <c r="BV17" s="40"/>
      <c r="BW17" s="40">
        <v>1</v>
      </c>
      <c r="BX17" s="40"/>
      <c r="BY17" s="40"/>
      <c r="BZ17" s="40">
        <v>1</v>
      </c>
      <c r="CA17" s="40"/>
      <c r="CB17" s="40"/>
      <c r="CC17" s="40"/>
      <c r="CD17" s="41"/>
      <c r="CE17" s="41"/>
      <c r="CF17" s="41"/>
      <c r="CH17" s="76"/>
      <c r="CI17" s="325" t="s">
        <v>1028</v>
      </c>
      <c r="CJ17" s="326"/>
      <c r="CK17" s="326"/>
      <c r="CL17" s="326"/>
      <c r="CM17" s="326">
        <v>1</v>
      </c>
      <c r="CN17" s="326">
        <v>1</v>
      </c>
      <c r="CO17" s="326"/>
      <c r="CP17" s="326"/>
      <c r="CQ17" s="326"/>
      <c r="CR17" s="327"/>
      <c r="CS17" s="327"/>
      <c r="CT17" s="327"/>
      <c r="CU17" s="52"/>
    </row>
    <row r="18" spans="2:99" ht="15.75" x14ac:dyDescent="0.25">
      <c r="B18" s="42"/>
      <c r="C18" s="39" t="s">
        <v>1104</v>
      </c>
      <c r="D18" s="40"/>
      <c r="E18" s="40">
        <v>1</v>
      </c>
      <c r="F18" s="40"/>
      <c r="G18" s="40"/>
      <c r="H18" s="40">
        <v>1</v>
      </c>
      <c r="I18" s="40"/>
      <c r="J18" s="40"/>
      <c r="K18" s="41"/>
      <c r="L18" s="41"/>
      <c r="M18" s="41"/>
      <c r="N18" s="41"/>
      <c r="O18" s="52"/>
      <c r="P18" s="42"/>
      <c r="Q18" s="39" t="s">
        <v>852</v>
      </c>
      <c r="R18" s="40"/>
      <c r="S18" s="40"/>
      <c r="T18" s="40"/>
      <c r="U18" s="40"/>
      <c r="V18" s="40">
        <v>2</v>
      </c>
      <c r="W18" s="40"/>
      <c r="X18" s="40"/>
      <c r="Y18" s="41">
        <v>2</v>
      </c>
      <c r="Z18" s="41"/>
      <c r="AA18" s="41"/>
      <c r="AB18" s="41"/>
      <c r="AC18" s="52"/>
      <c r="AD18" s="42"/>
      <c r="AE18" s="39" t="s">
        <v>908</v>
      </c>
      <c r="AF18" s="40"/>
      <c r="AG18" s="40"/>
      <c r="AH18" s="40"/>
      <c r="AI18" s="40">
        <v>1</v>
      </c>
      <c r="AJ18" s="40">
        <v>1</v>
      </c>
      <c r="AK18" s="40"/>
      <c r="AL18" s="40"/>
      <c r="AM18" s="40"/>
      <c r="AN18" s="41"/>
      <c r="AO18" s="41"/>
      <c r="AP18" s="41"/>
      <c r="AR18" s="76"/>
      <c r="AS18" s="325" t="s">
        <v>1058</v>
      </c>
      <c r="AT18" s="326"/>
      <c r="AU18" s="326"/>
      <c r="AV18" s="326"/>
      <c r="AW18" s="326">
        <v>1</v>
      </c>
      <c r="AX18" s="326">
        <v>1</v>
      </c>
      <c r="AY18" s="326"/>
      <c r="AZ18" s="326"/>
      <c r="BA18" s="326"/>
      <c r="BB18" s="327"/>
      <c r="BC18" s="327"/>
      <c r="BD18" s="327"/>
      <c r="BE18" s="52"/>
      <c r="BF18" s="76"/>
      <c r="BG18" s="325" t="s">
        <v>1161</v>
      </c>
      <c r="BH18" s="326"/>
      <c r="BI18" s="326">
        <v>1</v>
      </c>
      <c r="BJ18" s="326"/>
      <c r="BK18" s="326"/>
      <c r="BL18" s="326">
        <v>1</v>
      </c>
      <c r="BM18" s="326"/>
      <c r="BN18" s="326"/>
      <c r="BO18" s="326"/>
      <c r="BP18" s="327"/>
      <c r="BQ18" s="327"/>
      <c r="BR18" s="41"/>
      <c r="BT18" s="76"/>
      <c r="BU18" s="39" t="s">
        <v>984</v>
      </c>
      <c r="BV18" s="40"/>
      <c r="BW18" s="40"/>
      <c r="BX18" s="40"/>
      <c r="BY18" s="40">
        <v>1</v>
      </c>
      <c r="BZ18" s="40">
        <v>1</v>
      </c>
      <c r="CA18" s="40"/>
      <c r="CB18" s="40"/>
      <c r="CC18" s="40"/>
      <c r="CD18" s="41"/>
      <c r="CE18" s="41"/>
      <c r="CF18" s="41"/>
      <c r="CH18" s="76"/>
      <c r="CI18" s="325" t="s">
        <v>879</v>
      </c>
      <c r="CJ18" s="326"/>
      <c r="CK18" s="326"/>
      <c r="CL18" s="326"/>
      <c r="CM18" s="326">
        <v>1</v>
      </c>
      <c r="CN18" s="326">
        <v>1</v>
      </c>
      <c r="CO18" s="326"/>
      <c r="CP18" s="326"/>
      <c r="CQ18" s="326"/>
      <c r="CR18" s="327"/>
      <c r="CS18" s="327">
        <v>1</v>
      </c>
      <c r="CT18" s="327"/>
      <c r="CU18" s="52"/>
    </row>
    <row r="19" spans="2:99" ht="15.75" x14ac:dyDescent="0.25">
      <c r="B19" s="42"/>
      <c r="C19" s="39" t="s">
        <v>1105</v>
      </c>
      <c r="D19" s="40"/>
      <c r="E19" s="40">
        <v>1</v>
      </c>
      <c r="F19" s="40"/>
      <c r="G19" s="40"/>
      <c r="H19" s="40">
        <v>1</v>
      </c>
      <c r="I19" s="40">
        <v>1</v>
      </c>
      <c r="J19" s="40"/>
      <c r="K19" s="41"/>
      <c r="L19" s="41"/>
      <c r="M19" s="41"/>
      <c r="N19" s="41"/>
      <c r="O19" s="52"/>
      <c r="P19" s="42"/>
      <c r="Q19" s="39" t="s">
        <v>853</v>
      </c>
      <c r="R19" s="40"/>
      <c r="S19" s="40"/>
      <c r="T19" s="40"/>
      <c r="U19" s="40">
        <v>1</v>
      </c>
      <c r="V19" s="40">
        <v>1</v>
      </c>
      <c r="W19" s="40">
        <v>1</v>
      </c>
      <c r="X19" s="40"/>
      <c r="Y19" s="41"/>
      <c r="Z19" s="41"/>
      <c r="AA19" s="41"/>
      <c r="AB19" s="41"/>
      <c r="AC19" s="52"/>
      <c r="AD19" s="42"/>
      <c r="AE19" s="39" t="s">
        <v>909</v>
      </c>
      <c r="AF19" s="40"/>
      <c r="AG19" s="40">
        <v>1</v>
      </c>
      <c r="AH19" s="40"/>
      <c r="AI19" s="40"/>
      <c r="AJ19" s="40">
        <v>1</v>
      </c>
      <c r="AK19" s="40"/>
      <c r="AL19" s="40"/>
      <c r="AM19" s="40"/>
      <c r="AN19" s="41"/>
      <c r="AO19" s="41"/>
      <c r="AP19" s="41"/>
      <c r="AR19" s="76"/>
      <c r="AS19" s="325" t="s">
        <v>1059</v>
      </c>
      <c r="AT19" s="326"/>
      <c r="AU19" s="326"/>
      <c r="AV19" s="326"/>
      <c r="AW19" s="326">
        <v>1</v>
      </c>
      <c r="AX19" s="326">
        <v>1</v>
      </c>
      <c r="AY19" s="326"/>
      <c r="AZ19" s="326"/>
      <c r="BA19" s="326"/>
      <c r="BB19" s="327"/>
      <c r="BC19" s="327"/>
      <c r="BD19" s="327"/>
      <c r="BE19" s="52"/>
      <c r="BF19" s="76"/>
      <c r="BG19" s="325" t="s">
        <v>1162</v>
      </c>
      <c r="BH19" s="326"/>
      <c r="BI19" s="326">
        <v>1</v>
      </c>
      <c r="BJ19" s="326"/>
      <c r="BK19" s="326"/>
      <c r="BL19" s="326">
        <v>1</v>
      </c>
      <c r="BM19" s="326"/>
      <c r="BN19" s="326"/>
      <c r="BO19" s="326"/>
      <c r="BP19" s="327"/>
      <c r="BQ19" s="327"/>
      <c r="BR19" s="41"/>
      <c r="BT19" s="76"/>
      <c r="BU19" s="45" t="s">
        <v>985</v>
      </c>
      <c r="BV19" s="40"/>
      <c r="BW19" s="40"/>
      <c r="BX19" s="40"/>
      <c r="BY19" s="40">
        <v>1</v>
      </c>
      <c r="BZ19" s="40">
        <v>1</v>
      </c>
      <c r="CA19" s="40"/>
      <c r="CB19" s="40"/>
      <c r="CC19" s="40"/>
      <c r="CD19" s="41"/>
      <c r="CE19" s="41"/>
      <c r="CF19" s="41"/>
      <c r="CH19" s="76"/>
      <c r="CI19" s="325" t="s">
        <v>1010</v>
      </c>
      <c r="CJ19" s="326"/>
      <c r="CK19" s="326"/>
      <c r="CL19" s="326"/>
      <c r="CM19" s="326">
        <v>1</v>
      </c>
      <c r="CN19" s="326">
        <v>1</v>
      </c>
      <c r="CO19" s="326"/>
      <c r="CP19" s="326"/>
      <c r="CQ19" s="326"/>
      <c r="CR19" s="327"/>
      <c r="CS19" s="327"/>
      <c r="CT19" s="327"/>
      <c r="CU19" s="52"/>
    </row>
    <row r="20" spans="2:99" ht="15.75" x14ac:dyDescent="0.25">
      <c r="B20" s="42"/>
      <c r="C20" s="39" t="s">
        <v>1106</v>
      </c>
      <c r="D20" s="40"/>
      <c r="E20" s="40"/>
      <c r="F20" s="40"/>
      <c r="G20" s="40"/>
      <c r="H20" s="40">
        <v>4</v>
      </c>
      <c r="I20" s="40"/>
      <c r="J20" s="40"/>
      <c r="K20" s="41">
        <v>2</v>
      </c>
      <c r="L20" s="41"/>
      <c r="M20" s="41"/>
      <c r="N20" s="41"/>
      <c r="O20" s="52"/>
      <c r="P20" s="42"/>
      <c r="Q20" s="39" t="s">
        <v>854</v>
      </c>
      <c r="R20" s="40"/>
      <c r="S20" s="40"/>
      <c r="T20" s="40"/>
      <c r="U20" s="40">
        <v>1</v>
      </c>
      <c r="V20" s="40">
        <v>1</v>
      </c>
      <c r="W20" s="40"/>
      <c r="X20" s="40"/>
      <c r="Y20" s="41"/>
      <c r="Z20" s="41"/>
      <c r="AA20" s="41"/>
      <c r="AB20" s="41"/>
      <c r="AC20" s="52"/>
      <c r="AD20" s="42"/>
      <c r="AE20" s="39" t="s">
        <v>910</v>
      </c>
      <c r="AF20" s="40"/>
      <c r="AG20" s="40"/>
      <c r="AH20" s="40"/>
      <c r="AI20" s="40">
        <v>1</v>
      </c>
      <c r="AJ20" s="40">
        <v>1</v>
      </c>
      <c r="AK20" s="40"/>
      <c r="AL20" s="40"/>
      <c r="AM20" s="40"/>
      <c r="AN20" s="41"/>
      <c r="AO20" s="41"/>
      <c r="AP20" s="41"/>
      <c r="AR20" s="76"/>
      <c r="AS20" s="325" t="s">
        <v>1060</v>
      </c>
      <c r="AT20" s="326"/>
      <c r="AU20" s="326"/>
      <c r="AV20" s="326">
        <v>1</v>
      </c>
      <c r="AW20" s="326"/>
      <c r="AX20" s="326">
        <v>1</v>
      </c>
      <c r="AY20" s="326">
        <v>1</v>
      </c>
      <c r="AZ20" s="326"/>
      <c r="BA20" s="326"/>
      <c r="BB20" s="327"/>
      <c r="BC20" s="327"/>
      <c r="BD20" s="327"/>
      <c r="BE20" s="52"/>
      <c r="BF20" s="76"/>
      <c r="BG20" s="328" t="s">
        <v>1163</v>
      </c>
      <c r="BH20" s="326"/>
      <c r="BI20" s="326"/>
      <c r="BJ20" s="326"/>
      <c r="BK20" s="326">
        <v>1</v>
      </c>
      <c r="BL20" s="326">
        <v>1</v>
      </c>
      <c r="BM20" s="326"/>
      <c r="BN20" s="326"/>
      <c r="BO20" s="326"/>
      <c r="BP20" s="327"/>
      <c r="BQ20" s="327"/>
      <c r="BR20" s="41"/>
      <c r="BT20" s="76"/>
      <c r="BU20" s="39" t="s">
        <v>986</v>
      </c>
      <c r="BV20" s="40"/>
      <c r="BW20" s="40"/>
      <c r="BX20" s="40"/>
      <c r="BY20" s="40">
        <v>0</v>
      </c>
      <c r="BZ20" s="40">
        <v>0</v>
      </c>
      <c r="CA20" s="40"/>
      <c r="CB20" s="40"/>
      <c r="CC20" s="40"/>
      <c r="CD20" s="41"/>
      <c r="CE20" s="41"/>
      <c r="CF20" s="41"/>
      <c r="CH20" s="76"/>
      <c r="CI20" s="328" t="s">
        <v>1003</v>
      </c>
      <c r="CJ20" s="326"/>
      <c r="CK20" s="326"/>
      <c r="CL20" s="326"/>
      <c r="CM20" s="326">
        <v>0</v>
      </c>
      <c r="CN20" s="326">
        <v>0</v>
      </c>
      <c r="CO20" s="326"/>
      <c r="CP20" s="326"/>
      <c r="CQ20" s="326"/>
      <c r="CR20" s="327"/>
      <c r="CS20" s="327"/>
      <c r="CT20" s="327"/>
      <c r="CU20" s="52"/>
    </row>
    <row r="21" spans="2:99" ht="15.75" x14ac:dyDescent="0.25">
      <c r="B21" s="42"/>
      <c r="C21" s="45" t="s">
        <v>1107</v>
      </c>
      <c r="D21" s="40"/>
      <c r="E21" s="40">
        <v>1</v>
      </c>
      <c r="F21" s="40"/>
      <c r="G21" s="40">
        <v>1</v>
      </c>
      <c r="H21" s="40">
        <v>2</v>
      </c>
      <c r="I21" s="40"/>
      <c r="J21" s="40"/>
      <c r="K21" s="41"/>
      <c r="L21" s="41"/>
      <c r="M21" s="41"/>
      <c r="N21" s="41"/>
      <c r="O21" s="52"/>
      <c r="P21" s="42"/>
      <c r="Q21" s="45" t="s">
        <v>855</v>
      </c>
      <c r="R21" s="40"/>
      <c r="S21" s="40"/>
      <c r="T21" s="40"/>
      <c r="U21" s="40">
        <v>1</v>
      </c>
      <c r="V21" s="40">
        <v>1</v>
      </c>
      <c r="W21" s="40"/>
      <c r="X21" s="40"/>
      <c r="Y21" s="41"/>
      <c r="Z21" s="41"/>
      <c r="AA21" s="41"/>
      <c r="AB21" s="41"/>
      <c r="AC21" s="52"/>
      <c r="AD21" s="42"/>
      <c r="AE21" s="39" t="s">
        <v>911</v>
      </c>
      <c r="AF21" s="40"/>
      <c r="AG21" s="40"/>
      <c r="AH21" s="40"/>
      <c r="AI21" s="40">
        <v>1</v>
      </c>
      <c r="AJ21" s="40">
        <v>1</v>
      </c>
      <c r="AK21" s="40"/>
      <c r="AL21" s="40"/>
      <c r="AM21" s="40"/>
      <c r="AN21" s="41"/>
      <c r="AO21" s="41"/>
      <c r="AP21" s="41"/>
      <c r="AR21" s="76"/>
      <c r="AS21" s="325" t="s">
        <v>1003</v>
      </c>
      <c r="AT21" s="326"/>
      <c r="AU21" s="326"/>
      <c r="AV21" s="326"/>
      <c r="AW21" s="326">
        <v>1</v>
      </c>
      <c r="AX21" s="326">
        <v>1</v>
      </c>
      <c r="AY21" s="326"/>
      <c r="AZ21" s="326"/>
      <c r="BA21" s="326"/>
      <c r="BB21" s="327"/>
      <c r="BC21" s="327"/>
      <c r="BD21" s="327"/>
      <c r="BE21" s="52"/>
      <c r="BF21" s="76"/>
      <c r="BG21" s="325" t="s">
        <v>889</v>
      </c>
      <c r="BH21" s="326"/>
      <c r="BI21" s="326"/>
      <c r="BJ21" s="326"/>
      <c r="BK21" s="326">
        <v>1</v>
      </c>
      <c r="BL21" s="326">
        <v>1</v>
      </c>
      <c r="BM21" s="326"/>
      <c r="BN21" s="326"/>
      <c r="BO21" s="326"/>
      <c r="BP21" s="327"/>
      <c r="BQ21" s="327"/>
      <c r="BR21" s="41"/>
      <c r="BT21" s="76"/>
      <c r="BU21" s="39" t="s">
        <v>987</v>
      </c>
      <c r="BV21" s="40"/>
      <c r="BW21" s="40"/>
      <c r="BX21" s="40"/>
      <c r="BY21" s="40">
        <v>1</v>
      </c>
      <c r="BZ21" s="40">
        <v>1</v>
      </c>
      <c r="CA21" s="40"/>
      <c r="CB21" s="40"/>
      <c r="CC21" s="40"/>
      <c r="CD21" s="41"/>
      <c r="CE21" s="41"/>
      <c r="CF21" s="41"/>
      <c r="CH21" s="76"/>
      <c r="CI21" s="325" t="s">
        <v>865</v>
      </c>
      <c r="CJ21" s="326"/>
      <c r="CK21" s="326">
        <v>1</v>
      </c>
      <c r="CL21" s="326">
        <v>1</v>
      </c>
      <c r="CM21" s="326"/>
      <c r="CN21" s="326">
        <v>1</v>
      </c>
      <c r="CO21" s="326">
        <v>1</v>
      </c>
      <c r="CP21" s="326"/>
      <c r="CQ21" s="326"/>
      <c r="CR21" s="327"/>
      <c r="CS21" s="327"/>
      <c r="CT21" s="327"/>
      <c r="CU21" s="52"/>
    </row>
    <row r="22" spans="2:99" ht="15.75" x14ac:dyDescent="0.25">
      <c r="B22" s="42"/>
      <c r="C22" s="39" t="s">
        <v>990</v>
      </c>
      <c r="D22" s="40"/>
      <c r="E22" s="40">
        <v>1</v>
      </c>
      <c r="F22" s="40"/>
      <c r="G22" s="40"/>
      <c r="H22" s="40">
        <v>1</v>
      </c>
      <c r="I22" s="40"/>
      <c r="J22" s="40"/>
      <c r="K22" s="41"/>
      <c r="L22" s="41"/>
      <c r="M22" s="41"/>
      <c r="N22" s="41"/>
      <c r="O22" s="52"/>
      <c r="P22" s="42"/>
      <c r="Q22" s="39" t="s">
        <v>856</v>
      </c>
      <c r="R22" s="40"/>
      <c r="S22" s="40">
        <v>1</v>
      </c>
      <c r="T22" s="40"/>
      <c r="U22" s="40"/>
      <c r="V22" s="40">
        <v>1</v>
      </c>
      <c r="W22" s="40">
        <v>1</v>
      </c>
      <c r="X22" s="40"/>
      <c r="Y22" s="41"/>
      <c r="Z22" s="41"/>
      <c r="AA22" s="41"/>
      <c r="AB22" s="41"/>
      <c r="AC22" s="52"/>
      <c r="AD22" s="42"/>
      <c r="AE22" s="39" t="s">
        <v>912</v>
      </c>
      <c r="AF22" s="40"/>
      <c r="AG22" s="40"/>
      <c r="AH22" s="40"/>
      <c r="AI22" s="40">
        <v>1</v>
      </c>
      <c r="AJ22" s="40">
        <v>1</v>
      </c>
      <c r="AK22" s="40"/>
      <c r="AL22" s="40"/>
      <c r="AM22" s="40"/>
      <c r="AN22" s="41"/>
      <c r="AO22" s="41"/>
      <c r="AP22" s="41"/>
      <c r="AR22" s="76"/>
      <c r="AS22" s="328" t="s">
        <v>1061</v>
      </c>
      <c r="AT22" s="326"/>
      <c r="AU22" s="326"/>
      <c r="AV22" s="326"/>
      <c r="AW22" s="326">
        <v>1</v>
      </c>
      <c r="AX22" s="326">
        <v>1</v>
      </c>
      <c r="AY22" s="326"/>
      <c r="AZ22" s="326"/>
      <c r="BA22" s="326"/>
      <c r="BB22" s="327"/>
      <c r="BC22" s="327"/>
      <c r="BD22" s="327"/>
      <c r="BE22" s="52"/>
      <c r="BF22" s="76"/>
      <c r="BG22" s="325" t="s">
        <v>1164</v>
      </c>
      <c r="BH22" s="326"/>
      <c r="BI22" s="326"/>
      <c r="BJ22" s="326"/>
      <c r="BK22" s="326">
        <v>1</v>
      </c>
      <c r="BL22" s="326">
        <v>1</v>
      </c>
      <c r="BM22" s="326"/>
      <c r="BN22" s="326"/>
      <c r="BO22" s="326"/>
      <c r="BP22" s="327"/>
      <c r="BQ22" s="327"/>
      <c r="BR22" s="41"/>
      <c r="BT22" s="76"/>
      <c r="BU22" s="45" t="s">
        <v>988</v>
      </c>
      <c r="BV22" s="40"/>
      <c r="BW22" s="40">
        <v>1</v>
      </c>
      <c r="BX22" s="40"/>
      <c r="BY22" s="40"/>
      <c r="BZ22" s="40">
        <v>1</v>
      </c>
      <c r="CA22" s="40"/>
      <c r="CB22" s="40"/>
      <c r="CC22" s="40"/>
      <c r="CD22" s="41"/>
      <c r="CE22" s="41"/>
      <c r="CF22" s="41"/>
      <c r="CH22" s="76"/>
      <c r="CI22" s="328" t="s">
        <v>891</v>
      </c>
      <c r="CJ22" s="326"/>
      <c r="CK22" s="326"/>
      <c r="CL22" s="326"/>
      <c r="CM22" s="326">
        <v>1</v>
      </c>
      <c r="CN22" s="326">
        <v>1</v>
      </c>
      <c r="CO22" s="326"/>
      <c r="CP22" s="326"/>
      <c r="CQ22" s="326"/>
      <c r="CR22" s="327"/>
      <c r="CS22" s="327"/>
      <c r="CT22" s="327"/>
      <c r="CU22" s="52"/>
    </row>
    <row r="23" spans="2:99" ht="15.75" x14ac:dyDescent="0.25">
      <c r="B23" s="42"/>
      <c r="C23" s="39" t="s">
        <v>869</v>
      </c>
      <c r="D23" s="40"/>
      <c r="E23" s="40"/>
      <c r="F23" s="40"/>
      <c r="G23" s="40"/>
      <c r="H23" s="40"/>
      <c r="I23" s="40"/>
      <c r="J23" s="40"/>
      <c r="K23" s="41"/>
      <c r="L23" s="41"/>
      <c r="M23" s="41"/>
      <c r="N23" s="41"/>
      <c r="O23" s="52"/>
      <c r="P23" s="42"/>
      <c r="Q23" s="39" t="s">
        <v>857</v>
      </c>
      <c r="R23" s="40"/>
      <c r="S23" s="40">
        <v>1</v>
      </c>
      <c r="T23" s="40"/>
      <c r="U23" s="40"/>
      <c r="V23" s="40">
        <v>1</v>
      </c>
      <c r="W23" s="40"/>
      <c r="X23" s="40"/>
      <c r="Y23" s="41"/>
      <c r="Z23" s="41"/>
      <c r="AA23" s="41">
        <v>1</v>
      </c>
      <c r="AB23" s="41"/>
      <c r="AC23" s="52"/>
      <c r="AD23" s="42"/>
      <c r="AE23" s="39" t="s">
        <v>913</v>
      </c>
      <c r="AF23" s="40"/>
      <c r="AG23" s="40">
        <v>1</v>
      </c>
      <c r="AH23" s="40"/>
      <c r="AI23" s="40"/>
      <c r="AJ23" s="40">
        <v>1</v>
      </c>
      <c r="AK23" s="40">
        <v>2</v>
      </c>
      <c r="AL23" s="40"/>
      <c r="AM23" s="40"/>
      <c r="AN23" s="41"/>
      <c r="AO23" s="41"/>
      <c r="AP23" s="41"/>
      <c r="AR23" s="76"/>
      <c r="AS23" s="325" t="s">
        <v>1062</v>
      </c>
      <c r="AT23" s="326"/>
      <c r="AU23" s="326">
        <v>1</v>
      </c>
      <c r="AV23" s="326"/>
      <c r="AW23" s="326"/>
      <c r="AX23" s="326">
        <v>1</v>
      </c>
      <c r="AY23" s="326"/>
      <c r="AZ23" s="326"/>
      <c r="BA23" s="326"/>
      <c r="BB23" s="327"/>
      <c r="BC23" s="327"/>
      <c r="BD23" s="327"/>
      <c r="BE23" s="52"/>
      <c r="BF23" s="76"/>
      <c r="BG23" s="328" t="s">
        <v>1165</v>
      </c>
      <c r="BH23" s="326"/>
      <c r="BI23" s="326"/>
      <c r="BJ23" s="326"/>
      <c r="BK23" s="326">
        <v>1</v>
      </c>
      <c r="BL23" s="326">
        <v>1</v>
      </c>
      <c r="BM23" s="326"/>
      <c r="BN23" s="326"/>
      <c r="BO23" s="326"/>
      <c r="BP23" s="327"/>
      <c r="BQ23" s="327"/>
      <c r="BR23" s="41"/>
      <c r="BT23" s="76"/>
      <c r="BU23" s="39" t="s">
        <v>843</v>
      </c>
      <c r="BV23" s="40"/>
      <c r="BW23" s="40">
        <v>1</v>
      </c>
      <c r="BX23" s="40"/>
      <c r="BY23" s="40">
        <v>1</v>
      </c>
      <c r="BZ23" s="40">
        <v>2</v>
      </c>
      <c r="CA23" s="40"/>
      <c r="CB23" s="40"/>
      <c r="CC23" s="40"/>
      <c r="CD23" s="41"/>
      <c r="CE23" s="41"/>
      <c r="CF23" s="41"/>
      <c r="CH23" s="76"/>
      <c r="CI23" s="325" t="s">
        <v>1029</v>
      </c>
      <c r="CJ23" s="326"/>
      <c r="CK23" s="326"/>
      <c r="CL23" s="326"/>
      <c r="CM23" s="326">
        <v>0</v>
      </c>
      <c r="CN23" s="326">
        <v>0</v>
      </c>
      <c r="CO23" s="326"/>
      <c r="CP23" s="326"/>
      <c r="CQ23" s="326"/>
      <c r="CR23" s="327"/>
      <c r="CS23" s="327"/>
      <c r="CT23" s="327"/>
      <c r="CU23" s="52"/>
    </row>
    <row r="24" spans="2:99" ht="15.75" x14ac:dyDescent="0.25">
      <c r="B24" s="42"/>
      <c r="C24" s="45" t="s">
        <v>1108</v>
      </c>
      <c r="D24" s="40"/>
      <c r="E24" s="40">
        <v>1</v>
      </c>
      <c r="F24" s="40"/>
      <c r="G24" s="40"/>
      <c r="H24" s="40">
        <v>1</v>
      </c>
      <c r="I24" s="40"/>
      <c r="J24" s="40"/>
      <c r="K24" s="41"/>
      <c r="L24" s="41"/>
      <c r="M24" s="41">
        <v>1</v>
      </c>
      <c r="N24" s="41"/>
      <c r="O24" s="52"/>
      <c r="P24" s="42"/>
      <c r="Q24" s="45" t="s">
        <v>858</v>
      </c>
      <c r="R24" s="40"/>
      <c r="S24" s="40"/>
      <c r="T24" s="40">
        <v>3</v>
      </c>
      <c r="U24" s="40"/>
      <c r="V24" s="40">
        <v>1</v>
      </c>
      <c r="W24" s="40">
        <v>1</v>
      </c>
      <c r="X24" s="40"/>
      <c r="Y24" s="41"/>
      <c r="Z24" s="41"/>
      <c r="AA24" s="41"/>
      <c r="AB24" s="41"/>
      <c r="AC24" s="52"/>
      <c r="AD24" s="42"/>
      <c r="AE24" s="39" t="s">
        <v>914</v>
      </c>
      <c r="AF24" s="40"/>
      <c r="AG24" s="40">
        <v>1</v>
      </c>
      <c r="AH24" s="40"/>
      <c r="AI24" s="40"/>
      <c r="AJ24" s="40">
        <v>1</v>
      </c>
      <c r="AK24" s="40">
        <v>1</v>
      </c>
      <c r="AL24" s="40"/>
      <c r="AM24" s="40"/>
      <c r="AN24" s="41"/>
      <c r="AO24" s="41"/>
      <c r="AP24" s="41"/>
      <c r="AR24" s="76"/>
      <c r="AS24" s="325" t="s">
        <v>1063</v>
      </c>
      <c r="AT24" s="326"/>
      <c r="AU24" s="326"/>
      <c r="AV24" s="326"/>
      <c r="AW24" s="326"/>
      <c r="AX24" s="326">
        <v>1</v>
      </c>
      <c r="AY24" s="326"/>
      <c r="AZ24" s="326"/>
      <c r="BA24" s="326"/>
      <c r="BB24" s="327"/>
      <c r="BC24" s="327"/>
      <c r="BD24" s="327"/>
      <c r="BE24" s="52"/>
      <c r="BF24" s="76"/>
      <c r="BG24" s="325" t="s">
        <v>1166</v>
      </c>
      <c r="BH24" s="326"/>
      <c r="BI24" s="326">
        <v>1</v>
      </c>
      <c r="BJ24" s="326"/>
      <c r="BK24" s="326"/>
      <c r="BL24" s="326">
        <v>1</v>
      </c>
      <c r="BM24" s="326"/>
      <c r="BN24" s="326"/>
      <c r="BO24" s="326"/>
      <c r="BP24" s="327"/>
      <c r="BQ24" s="327"/>
      <c r="BR24" s="41"/>
      <c r="BT24" s="76"/>
      <c r="BU24" s="47" t="s">
        <v>989</v>
      </c>
      <c r="BV24" s="40"/>
      <c r="BW24" s="40"/>
      <c r="BX24" s="40"/>
      <c r="BY24" s="40"/>
      <c r="BZ24" s="40">
        <v>0</v>
      </c>
      <c r="CA24" s="40"/>
      <c r="CB24" s="40"/>
      <c r="CC24" s="40"/>
      <c r="CD24" s="41"/>
      <c r="CE24" s="41"/>
      <c r="CF24" s="41"/>
      <c r="CH24" s="76"/>
      <c r="CI24" s="329" t="s">
        <v>1030</v>
      </c>
      <c r="CJ24" s="326"/>
      <c r="CK24" s="326"/>
      <c r="CL24" s="326"/>
      <c r="CM24" s="326"/>
      <c r="CN24" s="326">
        <v>0</v>
      </c>
      <c r="CO24" s="326"/>
      <c r="CP24" s="326"/>
      <c r="CQ24" s="326"/>
      <c r="CR24" s="327"/>
      <c r="CS24" s="327"/>
      <c r="CT24" s="327"/>
      <c r="CU24" s="52"/>
    </row>
    <row r="25" spans="2:99" ht="15.75" x14ac:dyDescent="0.25">
      <c r="B25" s="42"/>
      <c r="C25" s="39" t="s">
        <v>1109</v>
      </c>
      <c r="D25" s="40"/>
      <c r="E25" s="40"/>
      <c r="F25" s="40"/>
      <c r="G25" s="40">
        <v>1</v>
      </c>
      <c r="H25" s="40">
        <v>1</v>
      </c>
      <c r="I25" s="40"/>
      <c r="J25" s="40"/>
      <c r="K25" s="42"/>
      <c r="L25" s="41"/>
      <c r="M25" s="41"/>
      <c r="N25" s="41"/>
      <c r="O25" s="52"/>
      <c r="P25" s="42"/>
      <c r="Q25" s="39" t="s">
        <v>859</v>
      </c>
      <c r="R25" s="40"/>
      <c r="S25" s="40"/>
      <c r="T25">
        <v>3</v>
      </c>
      <c r="U25" s="40"/>
      <c r="V25" s="40">
        <v>1</v>
      </c>
      <c r="W25" s="40">
        <v>1</v>
      </c>
      <c r="X25" s="40"/>
      <c r="Y25" s="41"/>
      <c r="Z25" s="41"/>
      <c r="AA25" s="41"/>
      <c r="AB25" s="41"/>
      <c r="AC25" s="52"/>
      <c r="AD25" s="42"/>
      <c r="AE25" s="39" t="s">
        <v>915</v>
      </c>
      <c r="AF25" s="40"/>
      <c r="AG25" s="40"/>
      <c r="AH25" s="40"/>
      <c r="AI25" s="40">
        <v>1</v>
      </c>
      <c r="AJ25" s="40">
        <v>1</v>
      </c>
      <c r="AK25" s="40">
        <v>1</v>
      </c>
      <c r="AL25" s="40"/>
      <c r="AM25" s="40"/>
      <c r="AN25" s="41"/>
      <c r="AO25" s="41"/>
      <c r="AP25" s="41"/>
      <c r="AR25" s="76"/>
      <c r="AS25" s="325" t="s">
        <v>1064</v>
      </c>
      <c r="AT25" s="326"/>
      <c r="AU25" s="326"/>
      <c r="AV25" s="326"/>
      <c r="AW25" s="326">
        <v>1</v>
      </c>
      <c r="AX25" s="326">
        <v>1</v>
      </c>
      <c r="AY25" s="326"/>
      <c r="AZ25" s="326"/>
      <c r="BA25" s="326"/>
      <c r="BB25" s="327"/>
      <c r="BC25" s="327"/>
      <c r="BD25" s="327"/>
      <c r="BE25" s="52"/>
      <c r="BF25" s="76"/>
      <c r="BG25" s="329" t="s">
        <v>1167</v>
      </c>
      <c r="BH25" s="326"/>
      <c r="BI25" s="326">
        <v>1</v>
      </c>
      <c r="BJ25" s="326"/>
      <c r="BK25" s="326"/>
      <c r="BL25" s="326">
        <v>1</v>
      </c>
      <c r="BM25" s="326"/>
      <c r="BN25" s="326"/>
      <c r="BO25" s="326"/>
      <c r="BP25" s="327"/>
      <c r="BQ25" s="327"/>
      <c r="BR25" s="41"/>
      <c r="BT25" s="76"/>
      <c r="BU25" s="47" t="s">
        <v>990</v>
      </c>
      <c r="BV25" s="40"/>
      <c r="BW25" s="40">
        <v>1</v>
      </c>
      <c r="BX25" s="40"/>
      <c r="BY25" s="40"/>
      <c r="BZ25" s="40">
        <v>1</v>
      </c>
      <c r="CA25" s="40"/>
      <c r="CB25" s="40"/>
      <c r="CC25" s="40"/>
      <c r="CD25" s="41"/>
      <c r="CE25" s="41"/>
      <c r="CF25" s="41"/>
      <c r="CH25" s="76"/>
      <c r="CI25" s="329" t="s">
        <v>876</v>
      </c>
      <c r="CJ25" s="326"/>
      <c r="CK25" s="326"/>
      <c r="CL25" s="326"/>
      <c r="CM25" s="326">
        <v>2</v>
      </c>
      <c r="CN25" s="326"/>
      <c r="CO25" s="326"/>
      <c r="CP25" s="326"/>
      <c r="CQ25" s="326"/>
      <c r="CR25" s="327"/>
      <c r="CS25" s="327"/>
      <c r="CT25" s="327"/>
      <c r="CU25" s="52"/>
    </row>
    <row r="26" spans="2:99" ht="15.75" x14ac:dyDescent="0.25">
      <c r="B26" s="42"/>
      <c r="C26" s="39" t="s">
        <v>998</v>
      </c>
      <c r="D26" s="40"/>
      <c r="E26" s="40"/>
      <c r="F26" s="40"/>
      <c r="G26" s="40"/>
      <c r="H26" s="40"/>
      <c r="I26" s="40"/>
      <c r="J26" s="40"/>
      <c r="K26" s="41">
        <v>3</v>
      </c>
      <c r="L26" s="41">
        <v>3</v>
      </c>
      <c r="M26" s="41"/>
      <c r="N26" s="41"/>
      <c r="O26" s="52"/>
      <c r="P26" s="42"/>
      <c r="Q26" s="39" t="s">
        <v>860</v>
      </c>
      <c r="R26" s="40"/>
      <c r="S26" s="40">
        <v>1</v>
      </c>
      <c r="T26" s="40"/>
      <c r="U26" s="40"/>
      <c r="V26" s="40">
        <v>1</v>
      </c>
      <c r="W26" s="40"/>
      <c r="X26" s="40"/>
      <c r="Y26" s="41"/>
      <c r="Z26" s="41"/>
      <c r="AA26" s="41"/>
      <c r="AB26" s="41"/>
      <c r="AC26" s="52"/>
      <c r="AD26" s="42"/>
      <c r="AE26" s="39" t="s">
        <v>916</v>
      </c>
      <c r="AF26" s="40"/>
      <c r="AG26" s="40">
        <v>2</v>
      </c>
      <c r="AH26" s="40"/>
      <c r="AI26" s="40"/>
      <c r="AJ26" s="40">
        <v>2</v>
      </c>
      <c r="AK26" s="40"/>
      <c r="AL26" s="40"/>
      <c r="AM26" s="40"/>
      <c r="AN26" s="41"/>
      <c r="AO26" s="41"/>
      <c r="AP26" s="41"/>
      <c r="AR26" s="76"/>
      <c r="AS26" s="325" t="s">
        <v>1065</v>
      </c>
      <c r="AT26" s="326"/>
      <c r="AU26" s="326"/>
      <c r="AV26" s="326"/>
      <c r="AW26" s="326"/>
      <c r="AX26" s="326">
        <v>1</v>
      </c>
      <c r="AY26" s="326"/>
      <c r="AZ26" s="326"/>
      <c r="BA26" s="326"/>
      <c r="BB26" s="327"/>
      <c r="BC26" s="327"/>
      <c r="BD26" s="327"/>
      <c r="BE26" s="52"/>
      <c r="BF26" s="76"/>
      <c r="BG26" s="329" t="s">
        <v>848</v>
      </c>
      <c r="BH26" s="326"/>
      <c r="BI26" s="326">
        <v>1</v>
      </c>
      <c r="BJ26" s="326"/>
      <c r="BK26" s="326"/>
      <c r="BL26" s="326">
        <v>1</v>
      </c>
      <c r="BM26" s="326"/>
      <c r="BN26" s="326"/>
      <c r="BO26" s="326"/>
      <c r="BP26" s="327"/>
      <c r="BQ26" s="327"/>
      <c r="BR26" s="41"/>
      <c r="BT26" s="76"/>
      <c r="BU26" s="39" t="s">
        <v>991</v>
      </c>
      <c r="BV26" s="40"/>
      <c r="BW26" s="40"/>
      <c r="BX26" s="40"/>
      <c r="BY26" s="40">
        <v>1</v>
      </c>
      <c r="BZ26" s="40">
        <v>1</v>
      </c>
      <c r="CA26" s="40"/>
      <c r="CB26" s="40"/>
      <c r="CC26" s="40"/>
      <c r="CD26" s="41"/>
      <c r="CE26" s="41"/>
      <c r="CF26" s="41"/>
      <c r="CH26" s="76"/>
      <c r="CI26" s="329" t="s">
        <v>1031</v>
      </c>
      <c r="CJ26" s="326"/>
      <c r="CK26" s="326"/>
      <c r="CL26" s="326"/>
      <c r="CM26" s="326">
        <v>3</v>
      </c>
      <c r="CN26" s="326"/>
      <c r="CO26" s="326"/>
      <c r="CP26" s="326"/>
      <c r="CQ26" s="326"/>
      <c r="CR26" s="327"/>
      <c r="CS26" s="327"/>
      <c r="CT26" s="327"/>
      <c r="CU26" s="52"/>
    </row>
    <row r="27" spans="2:99" ht="15.75" x14ac:dyDescent="0.25">
      <c r="B27" s="42"/>
      <c r="C27" s="39" t="s">
        <v>875</v>
      </c>
      <c r="D27" s="40"/>
      <c r="E27" s="40"/>
      <c r="F27" s="40"/>
      <c r="G27" s="40">
        <v>3</v>
      </c>
      <c r="H27" s="40"/>
      <c r="I27" s="40"/>
      <c r="J27" s="40"/>
      <c r="K27" s="41"/>
      <c r="L27" s="41"/>
      <c r="M27" s="41"/>
      <c r="N27" s="41"/>
      <c r="O27" s="52"/>
      <c r="P27" s="42"/>
      <c r="Q27" s="39" t="s">
        <v>861</v>
      </c>
      <c r="R27" s="40"/>
      <c r="S27" s="40">
        <v>1</v>
      </c>
      <c r="T27" s="40"/>
      <c r="U27" s="40"/>
      <c r="V27" s="40">
        <v>1</v>
      </c>
      <c r="W27" s="40">
        <v>1</v>
      </c>
      <c r="X27" s="40"/>
      <c r="Y27" s="41"/>
      <c r="Z27" s="41"/>
      <c r="AA27" s="41"/>
      <c r="AB27" s="41"/>
      <c r="AC27" s="52"/>
      <c r="AD27" s="42"/>
      <c r="AE27" s="39" t="s">
        <v>917</v>
      </c>
      <c r="AF27" s="40"/>
      <c r="AG27" s="40">
        <v>2</v>
      </c>
      <c r="AH27" s="40"/>
      <c r="AI27" s="40"/>
      <c r="AJ27" s="40">
        <v>2</v>
      </c>
      <c r="AK27" s="40"/>
      <c r="AL27" s="40"/>
      <c r="AM27" s="40"/>
      <c r="AN27" s="41"/>
      <c r="AO27" s="41"/>
      <c r="AP27" s="41"/>
      <c r="AR27" s="76"/>
      <c r="AS27" s="328" t="s">
        <v>1066</v>
      </c>
      <c r="AT27" s="326"/>
      <c r="AU27" s="326">
        <v>1</v>
      </c>
      <c r="AV27" s="326"/>
      <c r="AW27" s="326"/>
      <c r="AX27" s="326">
        <v>1</v>
      </c>
      <c r="AY27" s="326"/>
      <c r="AZ27" s="326"/>
      <c r="BA27" s="326"/>
      <c r="BB27" s="327"/>
      <c r="BC27" s="327"/>
      <c r="BD27" s="327"/>
      <c r="BE27" s="52"/>
      <c r="BF27" s="76"/>
      <c r="BG27" s="329" t="s">
        <v>1168</v>
      </c>
      <c r="BH27" s="326"/>
      <c r="BI27" s="326"/>
      <c r="BJ27" s="326">
        <v>3</v>
      </c>
      <c r="BK27" s="326"/>
      <c r="BL27" s="326">
        <v>1</v>
      </c>
      <c r="BM27" s="326"/>
      <c r="BN27" s="326"/>
      <c r="BO27" s="326"/>
      <c r="BP27" s="327"/>
      <c r="BQ27" s="327"/>
      <c r="BR27" s="41"/>
      <c r="BT27" s="76"/>
      <c r="BU27" s="39" t="s">
        <v>992</v>
      </c>
      <c r="BV27" s="40"/>
      <c r="BW27" s="40"/>
      <c r="BX27" s="40"/>
      <c r="BY27" s="40">
        <v>0</v>
      </c>
      <c r="BZ27" s="40">
        <v>0</v>
      </c>
      <c r="CA27" s="40"/>
      <c r="CB27" s="40"/>
      <c r="CC27" s="40"/>
      <c r="CD27" s="41"/>
      <c r="CE27" s="41"/>
      <c r="CF27" s="41"/>
      <c r="CH27" s="76"/>
      <c r="CI27" s="325"/>
      <c r="CJ27" s="326"/>
      <c r="CK27" s="326"/>
      <c r="CL27" s="326"/>
      <c r="CM27" s="326"/>
      <c r="CN27" s="326"/>
      <c r="CO27" s="326"/>
      <c r="CP27" s="326"/>
      <c r="CQ27" s="326"/>
      <c r="CR27" s="327"/>
      <c r="CS27" s="327"/>
      <c r="CT27" s="327"/>
      <c r="CU27" s="52"/>
    </row>
    <row r="28" spans="2:99" ht="15.75" x14ac:dyDescent="0.25">
      <c r="B28" s="42"/>
      <c r="C28" s="39" t="s">
        <v>876</v>
      </c>
      <c r="D28" s="40"/>
      <c r="E28" s="40"/>
      <c r="F28" s="40"/>
      <c r="G28" s="40">
        <v>3</v>
      </c>
      <c r="H28" s="40"/>
      <c r="I28" s="40"/>
      <c r="J28" s="40"/>
      <c r="K28" s="41"/>
      <c r="L28" s="41"/>
      <c r="M28" s="41"/>
      <c r="N28" s="41"/>
      <c r="O28" s="52"/>
      <c r="P28" s="42"/>
      <c r="Q28" s="39" t="s">
        <v>862</v>
      </c>
      <c r="R28" s="40"/>
      <c r="S28" s="40"/>
      <c r="T28" s="40"/>
      <c r="U28" s="40"/>
      <c r="V28" s="40">
        <v>0</v>
      </c>
      <c r="W28" s="40"/>
      <c r="X28" s="40"/>
      <c r="Y28" s="41"/>
      <c r="Z28" s="41"/>
      <c r="AA28" s="41"/>
      <c r="AB28" s="41"/>
      <c r="AC28" s="52"/>
      <c r="AD28" s="42"/>
      <c r="AE28" s="39" t="s">
        <v>918</v>
      </c>
      <c r="AF28" s="40"/>
      <c r="AG28" s="40">
        <v>1</v>
      </c>
      <c r="AH28" s="40"/>
      <c r="AI28" s="40"/>
      <c r="AJ28" s="40">
        <v>1</v>
      </c>
      <c r="AK28" s="40"/>
      <c r="AL28" s="40"/>
      <c r="AM28" s="40"/>
      <c r="AN28" s="41"/>
      <c r="AO28" s="41"/>
      <c r="AP28" s="41"/>
      <c r="AR28" s="76"/>
      <c r="AS28" s="328" t="s">
        <v>1067</v>
      </c>
      <c r="AT28" s="326"/>
      <c r="AU28" s="326"/>
      <c r="AV28" s="326"/>
      <c r="AW28" s="326">
        <v>1</v>
      </c>
      <c r="AX28" s="326">
        <v>1</v>
      </c>
      <c r="AY28" s="326"/>
      <c r="AZ28" s="326"/>
      <c r="BA28" s="326"/>
      <c r="BB28" s="327"/>
      <c r="BC28" s="327"/>
      <c r="BD28" s="327"/>
      <c r="BE28" s="52"/>
      <c r="BF28" s="76"/>
      <c r="BG28" s="325" t="s">
        <v>1169</v>
      </c>
      <c r="BH28" s="326"/>
      <c r="BI28" s="326">
        <v>1</v>
      </c>
      <c r="BJ28" s="326"/>
      <c r="BK28" s="326"/>
      <c r="BL28" s="326">
        <v>1</v>
      </c>
      <c r="BM28" s="326"/>
      <c r="BN28" s="326"/>
      <c r="BO28" s="326"/>
      <c r="BP28" s="327"/>
      <c r="BQ28" s="327"/>
      <c r="BR28" s="41"/>
      <c r="BT28" s="76"/>
      <c r="BU28" s="39" t="s">
        <v>869</v>
      </c>
      <c r="BV28" s="40"/>
      <c r="BW28" s="40">
        <v>1</v>
      </c>
      <c r="BX28" s="40"/>
      <c r="BY28" s="40"/>
      <c r="BZ28" s="40">
        <v>1</v>
      </c>
      <c r="CA28" s="40"/>
      <c r="CB28" s="40"/>
      <c r="CC28" s="40"/>
      <c r="CD28" s="41"/>
      <c r="CE28" s="41"/>
      <c r="CF28" s="41"/>
      <c r="CH28" s="76" t="s">
        <v>1142</v>
      </c>
      <c r="CI28" s="328" t="s">
        <v>1019</v>
      </c>
      <c r="CJ28" s="326"/>
      <c r="CK28" s="326"/>
      <c r="CL28" s="326"/>
      <c r="CM28" s="326">
        <v>1</v>
      </c>
      <c r="CN28" s="326">
        <v>1</v>
      </c>
      <c r="CO28" s="326"/>
      <c r="CP28" s="326"/>
      <c r="CQ28" s="326"/>
      <c r="CR28" s="327"/>
      <c r="CS28" s="327"/>
      <c r="CT28" s="327"/>
      <c r="CU28" s="52"/>
    </row>
    <row r="29" spans="2:99" ht="15.75" x14ac:dyDescent="0.25">
      <c r="B29" s="42"/>
      <c r="C29" s="39" t="s">
        <v>1110</v>
      </c>
      <c r="D29" s="40"/>
      <c r="E29" s="40"/>
      <c r="F29" s="40"/>
      <c r="G29" s="40">
        <v>1</v>
      </c>
      <c r="H29" s="40">
        <v>1</v>
      </c>
      <c r="I29" s="40"/>
      <c r="J29" s="40"/>
      <c r="K29" s="41"/>
      <c r="L29" s="41"/>
      <c r="M29" s="41"/>
      <c r="N29" s="41"/>
      <c r="O29" s="52"/>
      <c r="P29" s="42"/>
      <c r="Q29" s="39" t="s">
        <v>863</v>
      </c>
      <c r="R29" s="40"/>
      <c r="S29" s="40"/>
      <c r="T29" s="40"/>
      <c r="U29" s="40">
        <v>1</v>
      </c>
      <c r="V29" s="40">
        <v>1</v>
      </c>
      <c r="W29" s="40"/>
      <c r="X29" s="40"/>
      <c r="Y29" s="41"/>
      <c r="Z29" s="41"/>
      <c r="AA29" s="41"/>
      <c r="AB29" s="41"/>
      <c r="AC29" s="52"/>
      <c r="AD29" s="42"/>
      <c r="AE29" s="39" t="s">
        <v>919</v>
      </c>
      <c r="AF29" s="40"/>
      <c r="AG29" s="40"/>
      <c r="AH29" s="40"/>
      <c r="AI29" s="40"/>
      <c r="AJ29" s="40"/>
      <c r="AK29" s="40"/>
      <c r="AL29" s="40"/>
      <c r="AM29" s="40">
        <v>5</v>
      </c>
      <c r="AN29" s="41">
        <v>5</v>
      </c>
      <c r="AO29" s="41"/>
      <c r="AP29" s="41"/>
      <c r="AR29" s="76"/>
      <c r="AS29" s="328" t="s">
        <v>1068</v>
      </c>
      <c r="AT29" s="326"/>
      <c r="AU29" s="326"/>
      <c r="AV29" s="326"/>
      <c r="AW29" s="326">
        <v>1</v>
      </c>
      <c r="AX29" s="326">
        <v>1</v>
      </c>
      <c r="AY29" s="326"/>
      <c r="AZ29" s="326">
        <v>1</v>
      </c>
      <c r="BA29" s="326"/>
      <c r="BB29" s="327"/>
      <c r="BC29" s="327"/>
      <c r="BD29" s="327"/>
      <c r="BE29" s="52"/>
      <c r="BF29" s="76"/>
      <c r="BG29" s="325" t="s">
        <v>1170</v>
      </c>
      <c r="BH29" s="326"/>
      <c r="BI29" s="326"/>
      <c r="BJ29" s="326"/>
      <c r="BK29" s="326">
        <v>1</v>
      </c>
      <c r="BL29" s="326">
        <v>1</v>
      </c>
      <c r="BM29" s="326"/>
      <c r="BN29" s="326"/>
      <c r="BO29" s="326"/>
      <c r="BP29" s="327"/>
      <c r="BQ29" s="327"/>
      <c r="BR29" s="41"/>
      <c r="BT29" s="76"/>
      <c r="BU29" s="39" t="s">
        <v>993</v>
      </c>
      <c r="BV29" s="40"/>
      <c r="BW29" s="40">
        <v>1</v>
      </c>
      <c r="BX29" s="40"/>
      <c r="BY29" s="40"/>
      <c r="BZ29" s="40">
        <v>1</v>
      </c>
      <c r="CA29" s="40"/>
      <c r="CB29" s="40">
        <v>1</v>
      </c>
      <c r="CC29" s="40"/>
      <c r="CD29" s="41"/>
      <c r="CE29" s="41"/>
      <c r="CF29" s="41"/>
      <c r="CH29" s="76" t="s">
        <v>1117</v>
      </c>
      <c r="CI29" s="325" t="s">
        <v>1020</v>
      </c>
      <c r="CJ29" s="326"/>
      <c r="CK29" s="326">
        <v>1</v>
      </c>
      <c r="CL29" s="326"/>
      <c r="CM29" s="326"/>
      <c r="CN29" s="326">
        <v>1</v>
      </c>
      <c r="CO29" s="326">
        <v>1</v>
      </c>
      <c r="CP29" s="326"/>
      <c r="CQ29" s="326"/>
      <c r="CR29" s="327"/>
      <c r="CS29" s="327"/>
      <c r="CT29" s="327"/>
      <c r="CU29" s="52"/>
    </row>
    <row r="30" spans="2:99" ht="15.75" x14ac:dyDescent="0.25">
      <c r="B30" s="42"/>
      <c r="C30" s="39" t="s">
        <v>850</v>
      </c>
      <c r="D30" s="40"/>
      <c r="E30" s="40">
        <v>1</v>
      </c>
      <c r="F30" s="40"/>
      <c r="G30" s="40"/>
      <c r="H30" s="40">
        <v>1</v>
      </c>
      <c r="I30" s="40"/>
      <c r="J30" s="40"/>
      <c r="K30" s="41"/>
      <c r="L30" s="41"/>
      <c r="M30" s="41"/>
      <c r="N30" s="41"/>
      <c r="O30" s="52"/>
      <c r="P30" s="42"/>
      <c r="Q30" s="39" t="s">
        <v>864</v>
      </c>
      <c r="R30" s="40"/>
      <c r="S30" s="40">
        <v>1</v>
      </c>
      <c r="T30" s="40"/>
      <c r="U30" s="40"/>
      <c r="V30" s="40">
        <v>1</v>
      </c>
      <c r="W30" s="40"/>
      <c r="X30" s="40">
        <v>1</v>
      </c>
      <c r="Y30" s="41"/>
      <c r="Z30" s="41"/>
      <c r="AA30" s="41"/>
      <c r="AB30" s="41"/>
      <c r="AC30" s="52"/>
      <c r="AD30" s="42"/>
      <c r="AE30" s="39" t="s">
        <v>920</v>
      </c>
      <c r="AF30" s="40"/>
      <c r="AG30" s="40"/>
      <c r="AH30" s="40"/>
      <c r="AI30" s="40"/>
      <c r="AJ30" s="40"/>
      <c r="AK30" s="40"/>
      <c r="AL30" s="40"/>
      <c r="AM30" s="40"/>
      <c r="AN30" s="41"/>
      <c r="AO30" s="41"/>
      <c r="AP30" s="41"/>
      <c r="AR30" s="76"/>
      <c r="AS30" s="325" t="s">
        <v>1069</v>
      </c>
      <c r="AT30" s="326"/>
      <c r="AU30" s="326"/>
      <c r="AV30" s="326"/>
      <c r="AW30" s="326">
        <v>1</v>
      </c>
      <c r="AX30" s="326">
        <v>1</v>
      </c>
      <c r="AY30" s="326"/>
      <c r="AZ30" s="326"/>
      <c r="BA30" s="326"/>
      <c r="BB30" s="327"/>
      <c r="BC30" s="327"/>
      <c r="BD30" s="327"/>
      <c r="BE30" s="52"/>
      <c r="BF30" s="76"/>
      <c r="BG30" s="325" t="s">
        <v>1171</v>
      </c>
      <c r="BH30" s="326"/>
      <c r="BI30" s="326"/>
      <c r="BJ30" s="326"/>
      <c r="BK30" s="326">
        <v>2</v>
      </c>
      <c r="BL30" s="326"/>
      <c r="BM30" s="326"/>
      <c r="BN30" s="326"/>
      <c r="BO30" s="326"/>
      <c r="BP30" s="327"/>
      <c r="BQ30" s="327"/>
      <c r="BR30" s="41"/>
      <c r="BT30" s="76"/>
      <c r="BU30" s="39" t="s">
        <v>871</v>
      </c>
      <c r="BV30" s="40"/>
      <c r="BW30" s="40"/>
      <c r="BX30" s="40"/>
      <c r="BY30" s="40"/>
      <c r="BZ30" s="40">
        <v>1</v>
      </c>
      <c r="CA30" s="40"/>
      <c r="CB30" s="40"/>
      <c r="CC30" s="40"/>
      <c r="CD30" s="41"/>
      <c r="CE30" s="41">
        <v>1</v>
      </c>
      <c r="CF30" s="41"/>
      <c r="CH30" s="76"/>
      <c r="CI30" s="329" t="s">
        <v>1021</v>
      </c>
      <c r="CJ30" s="326"/>
      <c r="CK30" s="326">
        <v>2</v>
      </c>
      <c r="CL30" s="326"/>
      <c r="CM30" s="326"/>
      <c r="CN30" s="326">
        <v>1</v>
      </c>
      <c r="CO30" s="326">
        <v>1</v>
      </c>
      <c r="CP30" s="326"/>
      <c r="CQ30" s="326"/>
      <c r="CR30" s="327"/>
      <c r="CS30" s="327"/>
      <c r="CT30" s="327"/>
      <c r="CU30" s="52"/>
    </row>
    <row r="31" spans="2:99" ht="15.75" x14ac:dyDescent="0.25">
      <c r="B31" s="42"/>
      <c r="C31" s="45" t="s">
        <v>1111</v>
      </c>
      <c r="D31" s="40"/>
      <c r="E31" s="40"/>
      <c r="F31" s="40"/>
      <c r="G31" s="40"/>
      <c r="H31" s="40"/>
      <c r="I31" s="40"/>
      <c r="J31" s="40"/>
      <c r="K31" s="41"/>
      <c r="L31" s="41"/>
      <c r="M31" s="41"/>
      <c r="N31" s="41"/>
      <c r="O31" s="52"/>
      <c r="P31" s="42"/>
      <c r="Q31" s="39" t="s">
        <v>865</v>
      </c>
      <c r="R31" s="40"/>
      <c r="S31" s="40">
        <v>1</v>
      </c>
      <c r="T31" s="40">
        <v>2</v>
      </c>
      <c r="U31" s="40"/>
      <c r="V31" s="40">
        <v>1</v>
      </c>
      <c r="W31" s="40">
        <v>1</v>
      </c>
      <c r="X31" s="40"/>
      <c r="Y31" s="41"/>
      <c r="Z31" s="41"/>
      <c r="AA31" s="41"/>
      <c r="AB31" s="41"/>
      <c r="AC31" s="52"/>
      <c r="AD31" s="42"/>
      <c r="AE31" s="39" t="s">
        <v>874</v>
      </c>
      <c r="AF31" s="74"/>
      <c r="AG31" s="74">
        <v>1</v>
      </c>
      <c r="AH31" s="74"/>
      <c r="AI31" s="74">
        <v>1</v>
      </c>
      <c r="AJ31" s="74">
        <v>1</v>
      </c>
      <c r="AK31" s="74"/>
      <c r="AL31" s="74"/>
      <c r="AM31" s="74"/>
      <c r="AN31" s="72"/>
      <c r="AO31" s="41"/>
      <c r="AP31" s="41"/>
      <c r="AR31" s="76"/>
      <c r="AS31" s="325" t="s">
        <v>1070</v>
      </c>
      <c r="AT31" s="326"/>
      <c r="AU31" s="326">
        <v>1</v>
      </c>
      <c r="AV31" s="326"/>
      <c r="AW31" s="326"/>
      <c r="AX31" s="326">
        <v>1</v>
      </c>
      <c r="AY31" s="326"/>
      <c r="AZ31" s="326"/>
      <c r="BA31" s="326"/>
      <c r="BB31" s="327"/>
      <c r="BC31" s="327"/>
      <c r="BD31" s="327"/>
      <c r="BE31" s="52"/>
      <c r="BF31" s="76"/>
      <c r="BG31" s="325" t="s">
        <v>1172</v>
      </c>
      <c r="BH31" s="326"/>
      <c r="BI31" s="326"/>
      <c r="BJ31" s="326"/>
      <c r="BK31" s="326">
        <v>3</v>
      </c>
      <c r="BL31" s="326"/>
      <c r="BM31" s="326"/>
      <c r="BN31" s="326"/>
      <c r="BO31" s="326"/>
      <c r="BP31" s="327"/>
      <c r="BQ31" s="327"/>
      <c r="BR31" s="41"/>
      <c r="BT31" s="76"/>
      <c r="BU31" s="39" t="s">
        <v>994</v>
      </c>
      <c r="BV31" s="40"/>
      <c r="BW31" s="40">
        <v>1</v>
      </c>
      <c r="BX31" s="40"/>
      <c r="BY31" s="40"/>
      <c r="BZ31" s="40">
        <v>1</v>
      </c>
      <c r="CA31" s="40"/>
      <c r="CB31" s="40"/>
      <c r="CC31" s="40"/>
      <c r="CD31" s="41"/>
      <c r="CE31" s="41"/>
      <c r="CF31" s="41"/>
      <c r="CH31" s="76"/>
      <c r="CI31" s="329" t="s">
        <v>1022</v>
      </c>
      <c r="CJ31" s="326"/>
      <c r="CK31" s="326"/>
      <c r="CL31" s="326"/>
      <c r="CM31" s="326">
        <v>0</v>
      </c>
      <c r="CN31" s="326"/>
      <c r="CO31" s="326"/>
      <c r="CP31" s="326"/>
      <c r="CQ31" s="326"/>
      <c r="CR31" s="327"/>
      <c r="CS31" s="327"/>
      <c r="CT31" s="327"/>
      <c r="CU31" s="52"/>
    </row>
    <row r="32" spans="2:99" ht="15.75" x14ac:dyDescent="0.25">
      <c r="B32" s="42"/>
      <c r="C32" s="39" t="s">
        <v>866</v>
      </c>
      <c r="D32" s="40"/>
      <c r="E32" s="40"/>
      <c r="F32" s="40"/>
      <c r="G32" s="40"/>
      <c r="H32" s="40"/>
      <c r="I32" s="40"/>
      <c r="J32" s="40"/>
      <c r="K32" s="41"/>
      <c r="L32" s="41"/>
      <c r="M32" s="41"/>
      <c r="N32" s="41"/>
      <c r="O32" s="52"/>
      <c r="P32" s="42"/>
      <c r="Q32" s="45" t="s">
        <v>866</v>
      </c>
      <c r="R32" s="40"/>
      <c r="S32" s="40">
        <v>2</v>
      </c>
      <c r="T32" s="40"/>
      <c r="U32" s="40"/>
      <c r="V32" s="40">
        <v>2</v>
      </c>
      <c r="W32" s="40">
        <v>2</v>
      </c>
      <c r="X32" s="40"/>
      <c r="Y32" s="41"/>
      <c r="Z32" s="41"/>
      <c r="AA32" s="41"/>
      <c r="AB32" s="41"/>
      <c r="AC32" s="52"/>
      <c r="AD32" s="42"/>
      <c r="AE32" s="39" t="s">
        <v>875</v>
      </c>
      <c r="AF32" s="42"/>
      <c r="AG32" s="42"/>
      <c r="AH32" s="42"/>
      <c r="AI32" s="42">
        <v>3</v>
      </c>
      <c r="AJ32" s="42"/>
      <c r="AK32" s="42"/>
      <c r="AL32" s="42"/>
      <c r="AM32" s="42"/>
      <c r="AN32" s="41"/>
      <c r="AO32" s="41"/>
      <c r="AP32" s="41"/>
      <c r="AR32" s="76"/>
      <c r="AS32" s="325" t="s">
        <v>1071</v>
      </c>
      <c r="AT32" s="326"/>
      <c r="AU32" s="326"/>
      <c r="AV32" s="326"/>
      <c r="AW32" s="326">
        <v>1</v>
      </c>
      <c r="AX32" s="326">
        <v>1</v>
      </c>
      <c r="AY32" s="326"/>
      <c r="AZ32" s="326"/>
      <c r="BA32" s="326"/>
      <c r="BB32" s="327"/>
      <c r="BC32" s="327"/>
      <c r="BD32" s="327"/>
      <c r="BE32" s="52"/>
      <c r="BF32" s="76"/>
      <c r="BG32" s="39"/>
      <c r="BH32" s="40"/>
      <c r="BI32" s="40"/>
      <c r="BJ32" s="40"/>
      <c r="BK32" s="40"/>
      <c r="BL32" s="40"/>
      <c r="BM32" s="40"/>
      <c r="BN32" s="40"/>
      <c r="BO32" s="40"/>
      <c r="BP32" s="41"/>
      <c r="BQ32" s="41"/>
      <c r="BR32" s="41"/>
      <c r="BT32" s="76"/>
      <c r="BU32" s="39" t="s">
        <v>995</v>
      </c>
      <c r="BV32" s="40"/>
      <c r="BW32" s="40"/>
      <c r="BX32" s="40"/>
      <c r="BY32" s="40">
        <v>1</v>
      </c>
      <c r="BZ32" s="40">
        <v>1</v>
      </c>
      <c r="CA32" s="40"/>
      <c r="CB32" s="40"/>
      <c r="CC32" s="40"/>
      <c r="CD32" s="41"/>
      <c r="CE32" s="41"/>
      <c r="CF32" s="41"/>
      <c r="CH32" s="76"/>
      <c r="CI32" s="329" t="s">
        <v>1023</v>
      </c>
      <c r="CJ32" s="326"/>
      <c r="CK32" s="326"/>
      <c r="CL32" s="326"/>
      <c r="CM32" s="326">
        <v>1</v>
      </c>
      <c r="CN32" s="326">
        <v>1</v>
      </c>
      <c r="CO32" s="326"/>
      <c r="CP32" s="326"/>
      <c r="CQ32" s="326"/>
      <c r="CR32" s="327"/>
      <c r="CS32" s="327"/>
      <c r="CT32" s="327"/>
      <c r="CU32" s="52"/>
    </row>
    <row r="33" spans="2:99" ht="15.75" x14ac:dyDescent="0.25">
      <c r="B33" s="42"/>
      <c r="C33" s="39" t="s">
        <v>1112</v>
      </c>
      <c r="D33" s="40"/>
      <c r="E33" s="40">
        <v>1</v>
      </c>
      <c r="F33" s="40"/>
      <c r="G33" s="40"/>
      <c r="H33" s="40">
        <v>1</v>
      </c>
      <c r="I33" s="40"/>
      <c r="J33" s="40"/>
      <c r="K33" s="41"/>
      <c r="L33" s="41"/>
      <c r="M33" s="41"/>
      <c r="N33" s="41"/>
      <c r="O33" s="52"/>
      <c r="P33" s="42"/>
      <c r="Q33" s="39" t="s">
        <v>867</v>
      </c>
      <c r="R33" s="40"/>
      <c r="S33" s="40">
        <v>2</v>
      </c>
      <c r="T33" s="40"/>
      <c r="U33" s="40"/>
      <c r="V33" s="40">
        <v>2</v>
      </c>
      <c r="W33" s="40"/>
      <c r="X33" s="40"/>
      <c r="Y33" s="41"/>
      <c r="Z33" s="41"/>
      <c r="AA33" s="41"/>
      <c r="AB33" s="41"/>
      <c r="AC33" s="52"/>
      <c r="AD33" s="42"/>
      <c r="AE33" s="39" t="s">
        <v>876</v>
      </c>
      <c r="AF33" s="42"/>
      <c r="AG33" s="42"/>
      <c r="AH33" s="42"/>
      <c r="AI33" s="42">
        <v>3</v>
      </c>
      <c r="AJ33" s="75"/>
      <c r="AK33" s="42"/>
      <c r="AL33" s="42"/>
      <c r="AM33" s="42"/>
      <c r="AN33" s="41"/>
      <c r="AO33" s="41"/>
      <c r="AP33" s="41"/>
      <c r="AR33" s="76"/>
      <c r="AS33" s="325" t="s">
        <v>1072</v>
      </c>
      <c r="AT33" s="326"/>
      <c r="AU33" s="326">
        <v>1</v>
      </c>
      <c r="AV33" s="326"/>
      <c r="AW33" s="326"/>
      <c r="AX33" s="326">
        <v>1</v>
      </c>
      <c r="AY33" s="326"/>
      <c r="AZ33" s="326"/>
      <c r="BA33" s="326"/>
      <c r="BB33" s="327"/>
      <c r="BC33" s="327"/>
      <c r="BD33" s="327"/>
      <c r="BE33" s="52"/>
      <c r="BF33" s="76"/>
      <c r="BG33" s="39"/>
      <c r="BH33" s="40"/>
      <c r="BI33" s="40"/>
      <c r="BJ33" s="40"/>
      <c r="BK33" s="40"/>
      <c r="BL33" s="40"/>
      <c r="BM33" s="40"/>
      <c r="BN33" s="40"/>
      <c r="BO33" s="40"/>
      <c r="BP33" s="41"/>
      <c r="BQ33" s="41"/>
      <c r="BR33" s="41"/>
      <c r="BT33" s="76"/>
      <c r="BU33" s="39" t="s">
        <v>996</v>
      </c>
      <c r="BV33" s="40"/>
      <c r="BW33" s="40">
        <v>2</v>
      </c>
      <c r="BX33" s="40"/>
      <c r="BY33" s="40"/>
      <c r="BZ33" s="40">
        <v>1</v>
      </c>
      <c r="CA33" s="40">
        <v>1</v>
      </c>
      <c r="CB33" s="40"/>
      <c r="CC33" s="40"/>
      <c r="CD33" s="41"/>
      <c r="CE33" s="41"/>
      <c r="CF33" s="41"/>
      <c r="CH33" s="76"/>
      <c r="CI33" s="325" t="s">
        <v>1024</v>
      </c>
      <c r="CJ33" s="326"/>
      <c r="CK33" s="326">
        <v>1</v>
      </c>
      <c r="CL33" s="326"/>
      <c r="CM33" s="326">
        <v>1</v>
      </c>
      <c r="CN33" s="326"/>
      <c r="CO33" s="326"/>
      <c r="CP33" s="326"/>
      <c r="CQ33" s="326"/>
      <c r="CR33" s="327"/>
      <c r="CS33" s="327">
        <v>1</v>
      </c>
      <c r="CT33" s="327"/>
      <c r="CU33" s="52"/>
    </row>
    <row r="34" spans="2:99" ht="15.75" x14ac:dyDescent="0.25">
      <c r="B34" s="42"/>
      <c r="C34" s="39" t="s">
        <v>1097</v>
      </c>
      <c r="D34" s="40"/>
      <c r="E34" s="40">
        <v>2</v>
      </c>
      <c r="F34" s="40"/>
      <c r="G34" s="40">
        <v>2</v>
      </c>
      <c r="H34" s="40">
        <v>2</v>
      </c>
      <c r="I34" s="40"/>
      <c r="J34" s="40"/>
      <c r="K34" s="41"/>
      <c r="L34" s="41"/>
      <c r="M34" s="41"/>
      <c r="N34" s="41"/>
      <c r="O34" s="52"/>
      <c r="P34" s="42"/>
      <c r="Q34" s="39" t="s">
        <v>868</v>
      </c>
      <c r="R34" s="40"/>
      <c r="S34" s="40"/>
      <c r="T34" s="40"/>
      <c r="U34" s="40">
        <v>2</v>
      </c>
      <c r="V34" s="40">
        <v>2</v>
      </c>
      <c r="W34" s="40"/>
      <c r="X34" s="40"/>
      <c r="Y34" s="41"/>
      <c r="Z34" s="41"/>
      <c r="AA34" s="41"/>
      <c r="AB34" s="41"/>
      <c r="AC34" s="52"/>
      <c r="AD34" s="42"/>
      <c r="AE34" s="39" t="s">
        <v>921</v>
      </c>
      <c r="AF34" s="42"/>
      <c r="AG34" s="42"/>
      <c r="AH34" s="42"/>
      <c r="AI34" s="42">
        <v>3</v>
      </c>
      <c r="AJ34" s="319"/>
      <c r="AK34" s="42"/>
      <c r="AL34" s="42"/>
      <c r="AM34" s="42"/>
      <c r="AN34" s="41"/>
      <c r="AO34" s="41"/>
      <c r="AP34" s="41"/>
      <c r="AR34" s="76"/>
      <c r="AS34" s="325" t="s">
        <v>1073</v>
      </c>
      <c r="AT34" s="326"/>
      <c r="AU34" s="326"/>
      <c r="AV34" s="326"/>
      <c r="AW34" s="326"/>
      <c r="AX34" s="326">
        <v>1</v>
      </c>
      <c r="AY34" s="326"/>
      <c r="AZ34" s="326"/>
      <c r="BA34" s="326"/>
      <c r="BB34" s="327"/>
      <c r="BC34" s="327">
        <v>1</v>
      </c>
      <c r="BD34" s="327"/>
      <c r="BE34" s="52"/>
      <c r="BF34" s="76" t="s">
        <v>1175</v>
      </c>
      <c r="BG34" s="325" t="s">
        <v>866</v>
      </c>
      <c r="BH34" s="326"/>
      <c r="BI34" s="326">
        <v>1</v>
      </c>
      <c r="BJ34" s="326"/>
      <c r="BK34" s="326"/>
      <c r="BL34" s="326">
        <v>1</v>
      </c>
      <c r="BM34" s="326"/>
      <c r="BN34" s="326"/>
      <c r="BO34" s="326"/>
      <c r="BP34" s="327"/>
      <c r="BQ34" s="327"/>
      <c r="BR34" s="41"/>
      <c r="BT34" s="76"/>
      <c r="BU34" s="39" t="s">
        <v>865</v>
      </c>
      <c r="BV34" s="40"/>
      <c r="BW34" s="40">
        <v>1</v>
      </c>
      <c r="BX34" s="40">
        <v>2</v>
      </c>
      <c r="BY34" s="40"/>
      <c r="BZ34" s="40">
        <v>1</v>
      </c>
      <c r="CA34" s="40">
        <v>1</v>
      </c>
      <c r="CB34" s="40"/>
      <c r="CC34" s="40"/>
      <c r="CD34" s="41"/>
      <c r="CE34" s="41"/>
      <c r="CF34" s="41"/>
      <c r="CH34" s="76"/>
      <c r="CI34" s="325" t="s">
        <v>1025</v>
      </c>
      <c r="CJ34" s="326"/>
      <c r="CK34" s="326"/>
      <c r="CL34" s="326"/>
      <c r="CM34" s="326">
        <v>1</v>
      </c>
      <c r="CN34" s="326">
        <v>1</v>
      </c>
      <c r="CO34" s="326"/>
      <c r="CP34" s="326"/>
      <c r="CQ34" s="326"/>
      <c r="CR34" s="327"/>
      <c r="CS34" s="327"/>
      <c r="CT34" s="327"/>
      <c r="CU34" s="52"/>
    </row>
    <row r="35" spans="2:99" ht="15.75" x14ac:dyDescent="0.25">
      <c r="B35" s="42"/>
      <c r="C35" s="39"/>
      <c r="D35" s="40"/>
      <c r="E35" s="40"/>
      <c r="F35" s="40"/>
      <c r="G35" s="40"/>
      <c r="H35" s="40"/>
      <c r="I35" s="40"/>
      <c r="J35" s="40"/>
      <c r="K35" s="41"/>
      <c r="L35" s="41"/>
      <c r="M35" s="41"/>
      <c r="N35" s="41"/>
      <c r="O35" s="52"/>
      <c r="P35" s="42"/>
      <c r="Q35" s="39" t="s">
        <v>869</v>
      </c>
      <c r="R35" s="40"/>
      <c r="S35" s="40">
        <v>2</v>
      </c>
      <c r="T35" s="40"/>
      <c r="U35" s="40"/>
      <c r="V35" s="40">
        <v>2</v>
      </c>
      <c r="W35" s="40"/>
      <c r="X35" s="40"/>
      <c r="Y35" s="41"/>
      <c r="Z35" s="41"/>
      <c r="AA35" s="41"/>
      <c r="AB35" s="41"/>
      <c r="AC35" s="52"/>
      <c r="AD35" s="42"/>
      <c r="AE35" s="39" t="s">
        <v>922</v>
      </c>
      <c r="AF35" s="42"/>
      <c r="AG35" s="42">
        <v>1</v>
      </c>
      <c r="AH35" s="42"/>
      <c r="AI35" s="42">
        <v>2</v>
      </c>
      <c r="AJ35" s="42"/>
      <c r="AK35" s="42"/>
      <c r="AL35" s="42"/>
      <c r="AM35" s="42"/>
      <c r="AN35" s="41"/>
      <c r="AO35" s="41"/>
      <c r="AP35" s="41"/>
      <c r="AR35" s="76"/>
      <c r="AS35" s="325" t="s">
        <v>1074</v>
      </c>
      <c r="AT35" s="326"/>
      <c r="AU35" s="326">
        <v>1</v>
      </c>
      <c r="AV35" s="326"/>
      <c r="AW35" s="326"/>
      <c r="AX35" s="326">
        <v>1</v>
      </c>
      <c r="AY35" s="326"/>
      <c r="AZ35" s="326"/>
      <c r="BA35" s="326"/>
      <c r="BB35" s="327"/>
      <c r="BC35" s="327"/>
      <c r="BD35" s="327"/>
      <c r="BE35" s="52"/>
      <c r="BF35" s="76" t="s">
        <v>1176</v>
      </c>
      <c r="BG35" s="325" t="s">
        <v>869</v>
      </c>
      <c r="BH35" s="326"/>
      <c r="BI35" s="326">
        <v>2</v>
      </c>
      <c r="BJ35" s="326"/>
      <c r="BK35" s="326"/>
      <c r="BL35" s="326">
        <v>1</v>
      </c>
      <c r="BM35" s="326"/>
      <c r="BN35" s="326"/>
      <c r="BO35" s="326"/>
      <c r="BP35" s="327"/>
      <c r="BQ35" s="327"/>
      <c r="BR35" s="41"/>
      <c r="BT35" s="76"/>
      <c r="BU35" s="39" t="s">
        <v>997</v>
      </c>
      <c r="BV35" s="40"/>
      <c r="BW35" s="40"/>
      <c r="BX35" s="40"/>
      <c r="BY35" s="40">
        <v>0</v>
      </c>
      <c r="BZ35" s="40">
        <v>0</v>
      </c>
      <c r="CA35" s="40"/>
      <c r="CB35" s="40"/>
      <c r="CC35" s="40"/>
      <c r="CD35" s="41"/>
      <c r="CE35" s="41"/>
      <c r="CF35" s="41"/>
      <c r="CH35" s="76"/>
      <c r="CI35" s="325" t="s">
        <v>1026</v>
      </c>
      <c r="CJ35" s="326"/>
      <c r="CK35" s="326"/>
      <c r="CL35" s="326"/>
      <c r="CM35" s="326">
        <v>1</v>
      </c>
      <c r="CN35" s="326">
        <v>1</v>
      </c>
      <c r="CO35" s="326"/>
      <c r="CP35" s="326"/>
      <c r="CQ35" s="326"/>
      <c r="CR35" s="327"/>
      <c r="CS35" s="327"/>
      <c r="CT35" s="327"/>
      <c r="CU35" s="52"/>
    </row>
    <row r="36" spans="2:99" ht="15.75" x14ac:dyDescent="0.25">
      <c r="B36" s="42"/>
      <c r="C36" s="39"/>
      <c r="D36" s="40"/>
      <c r="E36" s="40"/>
      <c r="F36" s="40"/>
      <c r="G36" s="40"/>
      <c r="H36" s="40"/>
      <c r="I36" s="40"/>
      <c r="J36" s="40"/>
      <c r="K36" s="41"/>
      <c r="L36" s="41"/>
      <c r="M36" s="41"/>
      <c r="N36" s="41"/>
      <c r="O36" s="52"/>
      <c r="P36" s="42"/>
      <c r="Q36" s="45" t="s">
        <v>870</v>
      </c>
      <c r="R36" s="40"/>
      <c r="S36" s="40"/>
      <c r="T36" s="40">
        <v>3</v>
      </c>
      <c r="U36" s="40"/>
      <c r="V36" s="40">
        <v>1</v>
      </c>
      <c r="W36" s="40"/>
      <c r="X36" s="40"/>
      <c r="Y36" s="41"/>
      <c r="Z36" s="41"/>
      <c r="AA36" s="41">
        <v>1</v>
      </c>
      <c r="AB36" s="41"/>
      <c r="AC36" s="52"/>
      <c r="AD36" s="42"/>
      <c r="AE36" s="39" t="s">
        <v>923</v>
      </c>
      <c r="AF36" s="42"/>
      <c r="AG36" s="42"/>
      <c r="AH36" s="42"/>
      <c r="AI36" s="42">
        <v>1</v>
      </c>
      <c r="AJ36" s="42">
        <v>1</v>
      </c>
      <c r="AK36" s="42"/>
      <c r="AL36" s="42"/>
      <c r="AM36" s="42"/>
      <c r="AN36" s="41"/>
      <c r="AO36" s="41"/>
      <c r="AP36" s="41"/>
      <c r="AR36" s="76"/>
      <c r="AS36" s="325" t="s">
        <v>1052</v>
      </c>
      <c r="AT36" s="326"/>
      <c r="AU36" s="326">
        <v>1</v>
      </c>
      <c r="AV36" s="326"/>
      <c r="AW36" s="326"/>
      <c r="AX36" s="326"/>
      <c r="AY36" s="326"/>
      <c r="AZ36" s="326"/>
      <c r="BA36" s="326"/>
      <c r="BB36" s="327"/>
      <c r="BC36" s="119"/>
      <c r="BD36" s="327"/>
      <c r="BE36" s="52"/>
      <c r="BF36" s="76"/>
      <c r="BG36" s="325" t="s">
        <v>1011</v>
      </c>
      <c r="BH36" s="326"/>
      <c r="BI36" s="326">
        <v>1</v>
      </c>
      <c r="BJ36" s="326"/>
      <c r="BK36" s="326"/>
      <c r="BL36" s="326">
        <v>1</v>
      </c>
      <c r="BM36" s="326"/>
      <c r="BN36" s="326"/>
      <c r="BO36" s="326"/>
      <c r="BP36" s="327"/>
      <c r="BQ36" s="327"/>
      <c r="BR36" s="41"/>
      <c r="BT36" s="76"/>
      <c r="BU36" s="39" t="s">
        <v>873</v>
      </c>
      <c r="BV36" s="40"/>
      <c r="BW36" s="40">
        <v>1</v>
      </c>
      <c r="BX36" s="40"/>
      <c r="BY36" s="40">
        <v>1</v>
      </c>
      <c r="BZ36" s="40">
        <v>1</v>
      </c>
      <c r="CA36" s="40"/>
      <c r="CB36" s="40"/>
      <c r="CC36" s="40"/>
      <c r="CD36" s="41"/>
      <c r="CE36" s="41"/>
      <c r="CF36" s="41"/>
      <c r="CH36" s="76"/>
      <c r="CI36" s="325" t="s">
        <v>1027</v>
      </c>
      <c r="CJ36" s="326"/>
      <c r="CK36" s="326">
        <v>1</v>
      </c>
      <c r="CL36" s="326"/>
      <c r="CM36" s="326"/>
      <c r="CN36" s="326">
        <v>1</v>
      </c>
      <c r="CO36" s="326"/>
      <c r="CP36" s="326"/>
      <c r="CQ36" s="326"/>
      <c r="CR36" s="327"/>
      <c r="CS36" s="327"/>
      <c r="CT36" s="327"/>
      <c r="CU36" s="52"/>
    </row>
    <row r="37" spans="2:99" ht="15.75" x14ac:dyDescent="0.25">
      <c r="B37" s="42" t="s">
        <v>1152</v>
      </c>
      <c r="C37" s="39" t="s">
        <v>844</v>
      </c>
      <c r="D37" s="40"/>
      <c r="E37" s="40">
        <v>1</v>
      </c>
      <c r="F37" s="40"/>
      <c r="G37" s="40"/>
      <c r="H37" s="40">
        <v>1</v>
      </c>
      <c r="I37" s="40"/>
      <c r="J37" s="40">
        <v>1</v>
      </c>
      <c r="K37" s="41"/>
      <c r="L37" s="41"/>
      <c r="M37" s="41"/>
      <c r="N37" s="41"/>
      <c r="O37" s="52"/>
      <c r="P37" s="42"/>
      <c r="Q37" s="39" t="s">
        <v>871</v>
      </c>
      <c r="R37" s="40"/>
      <c r="S37" s="40"/>
      <c r="T37" s="40"/>
      <c r="U37" s="40"/>
      <c r="V37" s="40">
        <v>1</v>
      </c>
      <c r="W37" s="40"/>
      <c r="X37" s="40"/>
      <c r="Y37" s="41"/>
      <c r="Z37" s="41"/>
      <c r="AA37" s="41">
        <v>1</v>
      </c>
      <c r="AB37" s="41"/>
      <c r="AC37" s="52"/>
      <c r="AD37" s="42"/>
      <c r="AE37" s="39" t="s">
        <v>924</v>
      </c>
      <c r="AF37" s="42"/>
      <c r="AG37" s="42">
        <v>1</v>
      </c>
      <c r="AH37" s="42"/>
      <c r="AI37" s="42">
        <v>1</v>
      </c>
      <c r="AJ37" s="42">
        <v>1</v>
      </c>
      <c r="AK37" s="42"/>
      <c r="AL37" s="42"/>
      <c r="AM37" s="42"/>
      <c r="AN37" s="41"/>
      <c r="AO37" s="41"/>
      <c r="AP37" s="41"/>
      <c r="AR37" s="76"/>
      <c r="AS37" s="39" t="s">
        <v>875</v>
      </c>
      <c r="AT37" s="42"/>
      <c r="AU37" s="42"/>
      <c r="AV37" s="42"/>
      <c r="AW37" s="42">
        <v>3</v>
      </c>
      <c r="AX37" s="42"/>
      <c r="AY37" s="42"/>
      <c r="AZ37" s="42"/>
      <c r="BA37" s="42"/>
      <c r="BB37" s="41"/>
      <c r="BC37" s="41"/>
      <c r="BD37" s="41"/>
      <c r="BE37" s="52"/>
      <c r="BF37" s="76"/>
      <c r="BG37" s="325" t="s">
        <v>850</v>
      </c>
      <c r="BH37" s="326"/>
      <c r="BI37" s="326">
        <v>1</v>
      </c>
      <c r="BJ37" s="326"/>
      <c r="BK37" s="326"/>
      <c r="BL37" s="326">
        <v>1</v>
      </c>
      <c r="BM37" s="326"/>
      <c r="BN37" s="326"/>
      <c r="BO37" s="326"/>
      <c r="BP37" s="327"/>
      <c r="BQ37" s="327"/>
      <c r="BR37" s="41"/>
      <c r="BT37" s="76"/>
      <c r="BU37" s="39" t="s">
        <v>874</v>
      </c>
      <c r="BV37" s="40"/>
      <c r="BW37" s="40"/>
      <c r="BX37" s="40"/>
      <c r="BY37" s="40"/>
      <c r="BZ37" s="40">
        <v>0</v>
      </c>
      <c r="CA37" s="40"/>
      <c r="CB37" s="40"/>
      <c r="CC37" s="40"/>
      <c r="CD37" s="41"/>
      <c r="CE37" s="41"/>
      <c r="CF37" s="41"/>
      <c r="CH37" s="76"/>
      <c r="CI37" s="325" t="s">
        <v>1028</v>
      </c>
      <c r="CJ37" s="326"/>
      <c r="CK37" s="326"/>
      <c r="CL37" s="326"/>
      <c r="CM37" s="326">
        <v>1</v>
      </c>
      <c r="CN37" s="326">
        <v>1</v>
      </c>
      <c r="CO37" s="326"/>
      <c r="CP37" s="326"/>
      <c r="CQ37" s="326"/>
      <c r="CR37" s="327"/>
      <c r="CS37" s="327"/>
      <c r="CT37" s="327"/>
      <c r="CU37" s="52"/>
    </row>
    <row r="38" spans="2:99" ht="15.75" customHeight="1" x14ac:dyDescent="0.25">
      <c r="B38" s="42" t="s">
        <v>1117</v>
      </c>
      <c r="C38" s="39" t="s">
        <v>1100</v>
      </c>
      <c r="D38" s="40"/>
      <c r="E38" s="40"/>
      <c r="F38" s="40"/>
      <c r="G38" s="40">
        <v>1</v>
      </c>
      <c r="H38" s="40">
        <v>1</v>
      </c>
      <c r="I38" s="40"/>
      <c r="J38" s="40"/>
      <c r="K38" s="41"/>
      <c r="L38" s="41"/>
      <c r="M38" s="41"/>
      <c r="N38" s="41"/>
      <c r="O38" s="52"/>
      <c r="P38" s="42"/>
      <c r="Q38" s="39" t="s">
        <v>872</v>
      </c>
      <c r="R38" s="40"/>
      <c r="S38" s="40">
        <v>1</v>
      </c>
      <c r="T38" s="40"/>
      <c r="U38" s="40">
        <v>1</v>
      </c>
      <c r="V38" s="40">
        <v>1</v>
      </c>
      <c r="W38" s="40"/>
      <c r="X38" s="40"/>
      <c r="Y38" s="41"/>
      <c r="Z38" s="41"/>
      <c r="AA38" s="41"/>
      <c r="AB38" s="41"/>
      <c r="AC38" s="52"/>
      <c r="AD38" s="42"/>
      <c r="AE38" s="45" t="s">
        <v>1014</v>
      </c>
      <c r="AF38" s="40"/>
      <c r="AG38" s="40"/>
      <c r="AH38" s="40"/>
      <c r="AI38" s="40">
        <v>1</v>
      </c>
      <c r="AJ38" s="40">
        <v>1</v>
      </c>
      <c r="AK38" s="40"/>
      <c r="AL38" s="40"/>
      <c r="AM38" s="41"/>
      <c r="AN38" s="41"/>
      <c r="AO38" s="41"/>
      <c r="AP38" s="41"/>
      <c r="AR38" s="76"/>
      <c r="AS38" s="39" t="s">
        <v>876</v>
      </c>
      <c r="AT38" s="42"/>
      <c r="AU38" s="42"/>
      <c r="AV38" s="42"/>
      <c r="AW38" s="42">
        <v>3</v>
      </c>
      <c r="AX38" s="75"/>
      <c r="AY38" s="42"/>
      <c r="AZ38" s="42"/>
      <c r="BA38" s="42"/>
      <c r="BB38" s="41"/>
      <c r="BC38" s="41"/>
      <c r="BD38" s="41"/>
      <c r="BE38" s="52"/>
      <c r="BF38" s="76"/>
      <c r="BG38" s="325" t="s">
        <v>1159</v>
      </c>
      <c r="BH38" s="326"/>
      <c r="BI38" s="326"/>
      <c r="BJ38" s="326"/>
      <c r="BK38" s="326">
        <v>1</v>
      </c>
      <c r="BL38" s="326">
        <v>1</v>
      </c>
      <c r="BM38" s="326"/>
      <c r="BN38" s="326"/>
      <c r="BO38" s="326"/>
      <c r="BP38" s="327"/>
      <c r="BQ38" s="327"/>
      <c r="BR38" s="41"/>
      <c r="BT38" s="76"/>
      <c r="BU38" s="39" t="s">
        <v>876</v>
      </c>
      <c r="BV38" s="40"/>
      <c r="BW38" s="40"/>
      <c r="BX38" s="40"/>
      <c r="BY38" s="40">
        <v>3</v>
      </c>
      <c r="BZ38" s="40"/>
      <c r="CA38" s="40"/>
      <c r="CB38" s="40"/>
      <c r="CC38" s="40"/>
      <c r="CD38" s="41"/>
      <c r="CE38" s="41"/>
      <c r="CF38" s="41"/>
      <c r="CH38" s="76"/>
      <c r="CI38" s="325" t="s">
        <v>879</v>
      </c>
      <c r="CJ38" s="326"/>
      <c r="CK38" s="326"/>
      <c r="CL38" s="326"/>
      <c r="CM38" s="326">
        <v>1</v>
      </c>
      <c r="CN38" s="326">
        <v>1</v>
      </c>
      <c r="CO38" s="326"/>
      <c r="CP38" s="326"/>
      <c r="CQ38" s="326"/>
      <c r="CR38" s="327"/>
      <c r="CS38" s="327">
        <v>1</v>
      </c>
      <c r="CT38" s="327"/>
      <c r="CU38" s="52"/>
    </row>
    <row r="39" spans="2:99" ht="15.75" x14ac:dyDescent="0.25">
      <c r="B39" s="42"/>
      <c r="C39" s="39" t="s">
        <v>977</v>
      </c>
      <c r="D39" s="40"/>
      <c r="E39" s="40">
        <v>1</v>
      </c>
      <c r="F39" s="40"/>
      <c r="G39" s="40"/>
      <c r="H39" s="40">
        <v>1</v>
      </c>
      <c r="I39" s="40"/>
      <c r="J39" s="40"/>
      <c r="K39" s="41"/>
      <c r="L39" s="41"/>
      <c r="M39" s="41"/>
      <c r="N39" s="41"/>
      <c r="O39" s="52"/>
      <c r="P39" s="42"/>
      <c r="Q39" s="45" t="s">
        <v>873</v>
      </c>
      <c r="R39" s="40"/>
      <c r="S39" s="40">
        <v>1</v>
      </c>
      <c r="T39" s="40"/>
      <c r="U39" s="40">
        <v>1</v>
      </c>
      <c r="V39" s="40">
        <v>1</v>
      </c>
      <c r="W39" s="40"/>
      <c r="X39" s="40"/>
      <c r="Y39" s="41"/>
      <c r="Z39" s="41"/>
      <c r="AA39" s="41"/>
      <c r="AB39" s="41"/>
      <c r="AC39" s="52"/>
      <c r="AD39" s="42"/>
      <c r="AE39" s="39"/>
      <c r="AF39" s="40"/>
      <c r="AG39" s="40"/>
      <c r="AH39" s="40"/>
      <c r="AI39" s="40"/>
      <c r="AJ39" s="40"/>
      <c r="AK39" s="40"/>
      <c r="AL39" s="40"/>
      <c r="AM39" s="41"/>
      <c r="AN39" s="41"/>
      <c r="AO39" s="41"/>
      <c r="AP39" s="41"/>
      <c r="AR39" s="76"/>
      <c r="AS39" s="39" t="s">
        <v>921</v>
      </c>
      <c r="AT39" s="42"/>
      <c r="AU39" s="42"/>
      <c r="AV39" s="42"/>
      <c r="AW39" s="42">
        <v>3</v>
      </c>
      <c r="AX39" s="319"/>
      <c r="AY39" s="42"/>
      <c r="AZ39" s="42"/>
      <c r="BA39" s="42"/>
      <c r="BB39" s="41"/>
      <c r="BC39" s="41"/>
      <c r="BD39" s="41"/>
      <c r="BE39" s="52"/>
      <c r="BF39" s="76"/>
      <c r="BG39" s="325" t="s">
        <v>984</v>
      </c>
      <c r="BH39" s="326"/>
      <c r="BI39" s="326"/>
      <c r="BJ39" s="326"/>
      <c r="BK39" s="326">
        <v>1</v>
      </c>
      <c r="BL39" s="326">
        <v>1</v>
      </c>
      <c r="BM39" s="326"/>
      <c r="BN39" s="326"/>
      <c r="BO39" s="326"/>
      <c r="BP39" s="327"/>
      <c r="BQ39" s="327"/>
      <c r="BR39" s="41"/>
      <c r="BT39" s="76"/>
      <c r="BU39" s="39" t="s">
        <v>875</v>
      </c>
      <c r="BV39" s="40"/>
      <c r="BW39" s="40"/>
      <c r="BX39" s="40"/>
      <c r="BY39" s="40">
        <v>3</v>
      </c>
      <c r="BZ39" s="40"/>
      <c r="CA39" s="40"/>
      <c r="CB39" s="40"/>
      <c r="CC39" s="40"/>
      <c r="CD39" s="41"/>
      <c r="CE39" s="41"/>
      <c r="CF39" s="41"/>
      <c r="CH39" s="76"/>
      <c r="CI39" s="325" t="s">
        <v>1010</v>
      </c>
      <c r="CJ39" s="326"/>
      <c r="CK39" s="326"/>
      <c r="CL39" s="326"/>
      <c r="CM39" s="326">
        <v>1</v>
      </c>
      <c r="CN39" s="326">
        <v>1</v>
      </c>
      <c r="CO39" s="326"/>
      <c r="CP39" s="326"/>
      <c r="CQ39" s="326"/>
      <c r="CR39" s="327"/>
      <c r="CS39" s="327"/>
      <c r="CT39" s="327"/>
      <c r="CU39" s="52"/>
    </row>
    <row r="40" spans="2:99" ht="15.75" x14ac:dyDescent="0.25">
      <c r="B40" s="42"/>
      <c r="C40" s="39" t="s">
        <v>1101</v>
      </c>
      <c r="D40" s="40"/>
      <c r="E40" s="40"/>
      <c r="F40" s="40"/>
      <c r="G40" s="40">
        <v>1</v>
      </c>
      <c r="H40" s="40">
        <v>1</v>
      </c>
      <c r="I40" s="40"/>
      <c r="J40" s="40"/>
      <c r="K40" s="41"/>
      <c r="L40" s="41"/>
      <c r="M40" s="41"/>
      <c r="N40" s="41"/>
      <c r="O40" s="52"/>
      <c r="P40" s="42"/>
      <c r="Q40" s="39" t="s">
        <v>874</v>
      </c>
      <c r="R40" s="40"/>
      <c r="S40" s="40">
        <v>1</v>
      </c>
      <c r="T40" s="40"/>
      <c r="U40" s="40">
        <v>1</v>
      </c>
      <c r="V40" s="40">
        <v>1</v>
      </c>
      <c r="W40" s="40"/>
      <c r="X40" s="40"/>
      <c r="Y40" s="41"/>
      <c r="Z40" s="41"/>
      <c r="AA40" s="41"/>
      <c r="AB40" s="41"/>
      <c r="AC40" s="52"/>
      <c r="AD40" s="42"/>
      <c r="AE40" s="39"/>
      <c r="AF40" s="40"/>
      <c r="AG40" s="40"/>
      <c r="AH40" s="40"/>
      <c r="AI40" s="40"/>
      <c r="AJ40" s="40"/>
      <c r="AK40" s="40"/>
      <c r="AL40" s="40"/>
      <c r="AM40" s="41"/>
      <c r="AN40" s="41"/>
      <c r="AO40" s="41"/>
      <c r="AP40" s="41"/>
      <c r="AR40" s="76"/>
      <c r="AS40" s="39" t="s">
        <v>922</v>
      </c>
      <c r="AT40" s="42"/>
      <c r="AU40" s="42"/>
      <c r="AV40" s="42"/>
      <c r="AW40" s="42">
        <v>2</v>
      </c>
      <c r="AX40" s="42"/>
      <c r="AY40" s="42"/>
      <c r="AZ40" s="42"/>
      <c r="BA40" s="42"/>
      <c r="BB40" s="41"/>
      <c r="BC40" s="41"/>
      <c r="BD40" s="41"/>
      <c r="BE40" s="52"/>
      <c r="BF40" s="76"/>
      <c r="BG40" s="325" t="s">
        <v>856</v>
      </c>
      <c r="BH40" s="326"/>
      <c r="BI40" s="326"/>
      <c r="BJ40" s="326">
        <v>3</v>
      </c>
      <c r="BK40" s="326"/>
      <c r="BL40" s="326">
        <v>1</v>
      </c>
      <c r="BM40" s="326"/>
      <c r="BN40" s="326"/>
      <c r="BO40" s="326"/>
      <c r="BP40" s="327"/>
      <c r="BQ40" s="327"/>
      <c r="BR40" s="41"/>
      <c r="BT40" s="76"/>
      <c r="BU40" s="39" t="s">
        <v>998</v>
      </c>
      <c r="BV40" s="40"/>
      <c r="BW40" s="40"/>
      <c r="BX40" s="40"/>
      <c r="BY40" s="40"/>
      <c r="BZ40" s="40"/>
      <c r="CA40" s="40"/>
      <c r="CB40" s="40"/>
      <c r="CC40" s="40">
        <v>5</v>
      </c>
      <c r="CD40" s="41">
        <v>5</v>
      </c>
      <c r="CE40" s="41"/>
      <c r="CF40" s="41"/>
      <c r="CH40" s="76"/>
      <c r="CI40" s="328" t="s">
        <v>1003</v>
      </c>
      <c r="CJ40" s="326"/>
      <c r="CK40" s="326"/>
      <c r="CL40" s="326"/>
      <c r="CM40" s="326">
        <v>0</v>
      </c>
      <c r="CN40" s="326">
        <v>0</v>
      </c>
      <c r="CO40" s="326"/>
      <c r="CP40" s="326"/>
      <c r="CQ40" s="326"/>
      <c r="CR40" s="327"/>
      <c r="CS40" s="327"/>
      <c r="CT40" s="327"/>
      <c r="CU40" s="52"/>
    </row>
    <row r="41" spans="2:99" ht="15.75" x14ac:dyDescent="0.25">
      <c r="B41" s="42"/>
      <c r="C41" s="39" t="s">
        <v>1102</v>
      </c>
      <c r="D41" s="40"/>
      <c r="E41" s="40"/>
      <c r="F41" s="40"/>
      <c r="G41" s="40"/>
      <c r="H41" s="40"/>
      <c r="I41" s="40"/>
      <c r="J41" s="40"/>
      <c r="K41" s="41"/>
      <c r="L41" s="41"/>
      <c r="M41" s="41"/>
      <c r="N41" s="41"/>
      <c r="O41" s="52"/>
      <c r="P41" s="42"/>
      <c r="Q41" s="39" t="s">
        <v>875</v>
      </c>
      <c r="R41" s="40"/>
      <c r="S41" s="40"/>
      <c r="T41" s="40"/>
      <c r="U41" s="40">
        <v>3</v>
      </c>
      <c r="V41" s="40"/>
      <c r="W41" s="40"/>
      <c r="X41" s="40"/>
      <c r="Y41" s="41"/>
      <c r="Z41" s="41"/>
      <c r="AA41" s="41"/>
      <c r="AB41" s="41"/>
      <c r="AC41" s="52"/>
      <c r="AD41" s="42" t="s">
        <v>1144</v>
      </c>
      <c r="AE41" s="39" t="s">
        <v>898</v>
      </c>
      <c r="AF41" s="42"/>
      <c r="AG41" s="42"/>
      <c r="AH41" s="42"/>
      <c r="AI41" s="42"/>
      <c r="AJ41" s="42"/>
      <c r="AK41" s="42"/>
      <c r="AL41" s="42"/>
      <c r="AM41" s="42"/>
      <c r="AN41" s="41"/>
      <c r="AO41" s="41"/>
      <c r="AP41" s="41"/>
      <c r="AR41" s="76"/>
      <c r="AS41" s="325"/>
      <c r="AT41" s="326"/>
      <c r="AU41" s="326"/>
      <c r="AV41" s="326"/>
      <c r="AW41" s="326"/>
      <c r="AX41" s="326"/>
      <c r="AY41" s="326"/>
      <c r="AZ41" s="326"/>
      <c r="BA41" s="326"/>
      <c r="BB41" s="327"/>
      <c r="BC41" s="327"/>
      <c r="BD41" s="327"/>
      <c r="BE41" s="52"/>
      <c r="BF41" s="76"/>
      <c r="BG41" s="328" t="s">
        <v>1160</v>
      </c>
      <c r="BH41" s="326"/>
      <c r="BI41" s="326"/>
      <c r="BJ41" s="326"/>
      <c r="BK41" s="326"/>
      <c r="BL41" s="326">
        <v>2</v>
      </c>
      <c r="BM41" s="326"/>
      <c r="BN41" s="326"/>
      <c r="BO41" s="326">
        <v>1</v>
      </c>
      <c r="BP41" s="327"/>
      <c r="BQ41" s="327"/>
      <c r="BR41" s="41"/>
      <c r="BT41" s="76"/>
      <c r="BU41" s="45" t="s">
        <v>999</v>
      </c>
      <c r="BV41" s="40"/>
      <c r="BW41" s="40"/>
      <c r="BX41" s="40"/>
      <c r="BY41" s="40">
        <v>1</v>
      </c>
      <c r="BZ41" s="40">
        <v>1</v>
      </c>
      <c r="CA41" s="40"/>
      <c r="CB41" s="40"/>
      <c r="CC41" s="40"/>
      <c r="CD41" s="41"/>
      <c r="CE41" s="41"/>
      <c r="CF41" s="41"/>
      <c r="CH41" s="76"/>
      <c r="CI41" s="325" t="s">
        <v>865</v>
      </c>
      <c r="CJ41" s="326"/>
      <c r="CK41" s="326">
        <v>1</v>
      </c>
      <c r="CL41" s="326">
        <v>1</v>
      </c>
      <c r="CM41" s="326"/>
      <c r="CN41" s="326">
        <v>1</v>
      </c>
      <c r="CO41" s="326">
        <v>1</v>
      </c>
      <c r="CP41" s="326"/>
      <c r="CQ41" s="326"/>
      <c r="CR41" s="327"/>
      <c r="CS41" s="327"/>
      <c r="CT41" s="327"/>
      <c r="CU41" s="52"/>
    </row>
    <row r="42" spans="2:99" ht="15.75" x14ac:dyDescent="0.25">
      <c r="B42" s="42"/>
      <c r="C42" s="39" t="s">
        <v>1103</v>
      </c>
      <c r="D42" s="40"/>
      <c r="E42" s="40"/>
      <c r="F42" s="40"/>
      <c r="G42" s="40">
        <v>1</v>
      </c>
      <c r="H42" s="40">
        <v>1</v>
      </c>
      <c r="I42" s="40"/>
      <c r="J42" s="40"/>
      <c r="K42" s="41"/>
      <c r="L42" s="41"/>
      <c r="M42" s="41"/>
      <c r="N42" s="41"/>
      <c r="O42" s="52"/>
      <c r="P42" s="71"/>
      <c r="Q42" s="39" t="s">
        <v>876</v>
      </c>
      <c r="R42" s="40"/>
      <c r="S42" s="40"/>
      <c r="T42" s="40"/>
      <c r="U42" s="40">
        <v>3</v>
      </c>
      <c r="V42" s="40"/>
      <c r="W42" s="40"/>
      <c r="X42" s="40"/>
      <c r="Y42" s="41"/>
      <c r="Z42" s="41"/>
      <c r="AA42" s="41"/>
      <c r="AB42" s="41"/>
      <c r="AC42" s="52"/>
      <c r="AD42" s="42"/>
      <c r="AE42" s="39" t="s">
        <v>899</v>
      </c>
      <c r="AF42" s="42"/>
      <c r="AG42" s="42"/>
      <c r="AH42" s="42"/>
      <c r="AI42" s="42"/>
      <c r="AJ42" s="42"/>
      <c r="AK42" s="42"/>
      <c r="AL42" s="42"/>
      <c r="AM42" s="42"/>
      <c r="AN42" s="41"/>
      <c r="AO42" s="41"/>
      <c r="AP42" s="41"/>
      <c r="AR42" s="76"/>
      <c r="AS42" s="325"/>
      <c r="AT42" s="326"/>
      <c r="AU42" s="326"/>
      <c r="AV42" s="326"/>
      <c r="AW42" s="326"/>
      <c r="AX42" s="326"/>
      <c r="AY42" s="326"/>
      <c r="AZ42" s="326"/>
      <c r="BA42" s="326"/>
      <c r="BB42" s="327"/>
      <c r="BC42" s="327"/>
      <c r="BD42" s="327"/>
      <c r="BE42" s="52"/>
      <c r="BF42" s="76"/>
      <c r="BG42" s="325" t="s">
        <v>851</v>
      </c>
      <c r="BH42" s="326"/>
      <c r="BI42" s="326">
        <v>1</v>
      </c>
      <c r="BJ42" s="326"/>
      <c r="BK42" s="326"/>
      <c r="BL42" s="326">
        <v>1</v>
      </c>
      <c r="BM42" s="326"/>
      <c r="BN42" s="326"/>
      <c r="BO42" s="326"/>
      <c r="BP42" s="327"/>
      <c r="BQ42" s="327"/>
      <c r="BR42" s="41"/>
      <c r="BT42" s="76"/>
      <c r="BU42" s="39" t="s">
        <v>1000</v>
      </c>
      <c r="BV42" s="40"/>
      <c r="BW42" s="40"/>
      <c r="BX42" s="40"/>
      <c r="BY42" s="40"/>
      <c r="BZ42" s="40">
        <v>0</v>
      </c>
      <c r="CA42" s="40"/>
      <c r="CB42" s="40"/>
      <c r="CC42" s="40"/>
      <c r="CD42" s="41"/>
      <c r="CE42" s="41"/>
      <c r="CF42" s="41"/>
      <c r="CH42" s="76"/>
      <c r="CI42" s="328" t="s">
        <v>891</v>
      </c>
      <c r="CJ42" s="326"/>
      <c r="CK42" s="326"/>
      <c r="CL42" s="326"/>
      <c r="CM42" s="326">
        <v>1</v>
      </c>
      <c r="CN42" s="326">
        <v>1</v>
      </c>
      <c r="CO42" s="326"/>
      <c r="CP42" s="326"/>
      <c r="CQ42" s="326"/>
      <c r="CR42" s="327"/>
      <c r="CS42" s="327"/>
      <c r="CT42" s="327"/>
      <c r="CU42" s="52"/>
    </row>
    <row r="43" spans="2:99" ht="15.75" x14ac:dyDescent="0.25">
      <c r="B43" s="42"/>
      <c r="C43" s="39" t="s">
        <v>888</v>
      </c>
      <c r="D43" s="40"/>
      <c r="E43" s="40"/>
      <c r="F43" s="40"/>
      <c r="G43" s="40">
        <v>1</v>
      </c>
      <c r="H43" s="40">
        <v>1</v>
      </c>
      <c r="I43" s="40"/>
      <c r="J43" s="40"/>
      <c r="K43" s="41"/>
      <c r="L43" s="41"/>
      <c r="M43" s="41"/>
      <c r="N43" s="41"/>
      <c r="O43" s="52"/>
      <c r="P43" s="42"/>
      <c r="Q43" s="39" t="s">
        <v>877</v>
      </c>
      <c r="R43" s="40"/>
      <c r="S43" s="40"/>
      <c r="T43" s="40"/>
      <c r="U43" s="40"/>
      <c r="V43" s="40"/>
      <c r="W43" s="40"/>
      <c r="X43" s="40"/>
      <c r="Y43" s="41">
        <v>3</v>
      </c>
      <c r="Z43" s="41">
        <v>3</v>
      </c>
      <c r="AA43" s="41"/>
      <c r="AB43" s="41"/>
      <c r="AC43" s="52"/>
      <c r="AD43" s="42"/>
      <c r="AE43" s="45" t="s">
        <v>900</v>
      </c>
      <c r="AF43" s="42"/>
      <c r="AG43" s="42"/>
      <c r="AH43" s="42"/>
      <c r="AI43" s="42"/>
      <c r="AJ43" s="42"/>
      <c r="AK43" s="42"/>
      <c r="AL43" s="42"/>
      <c r="AM43" s="42"/>
      <c r="AN43" s="41"/>
      <c r="AO43" s="41"/>
      <c r="AP43" s="41"/>
      <c r="AR43" s="76" t="s">
        <v>1122</v>
      </c>
      <c r="AS43" s="325" t="s">
        <v>1048</v>
      </c>
      <c r="AT43" s="326"/>
      <c r="AU43" s="326"/>
      <c r="AV43" s="326"/>
      <c r="AW43" s="326">
        <v>1</v>
      </c>
      <c r="AX43" s="326">
        <v>1</v>
      </c>
      <c r="AY43" s="326"/>
      <c r="AZ43" s="326"/>
      <c r="BA43" s="326"/>
      <c r="BB43" s="327"/>
      <c r="BC43" s="327"/>
      <c r="BD43" s="327"/>
      <c r="BE43" s="52"/>
      <c r="BF43" s="76"/>
      <c r="BG43" s="325" t="s">
        <v>858</v>
      </c>
      <c r="BH43" s="326"/>
      <c r="BI43" s="326"/>
      <c r="BJ43" s="326">
        <v>3</v>
      </c>
      <c r="BK43" s="326"/>
      <c r="BL43" s="326">
        <v>1</v>
      </c>
      <c r="BM43" s="326"/>
      <c r="BN43" s="326"/>
      <c r="BO43" s="326"/>
      <c r="BP43" s="327"/>
      <c r="BQ43" s="327"/>
      <c r="BR43" s="41"/>
      <c r="BT43" s="76"/>
      <c r="BU43" s="47" t="s">
        <v>1001</v>
      </c>
      <c r="BV43" s="40"/>
      <c r="BW43" s="40"/>
      <c r="BX43" s="40"/>
      <c r="BY43" s="40">
        <v>1</v>
      </c>
      <c r="BZ43" s="40">
        <v>1</v>
      </c>
      <c r="CA43" s="40"/>
      <c r="CB43" s="40"/>
      <c r="CC43" s="40"/>
      <c r="CD43" s="41"/>
      <c r="CE43" s="41"/>
      <c r="CF43" s="41"/>
      <c r="CH43" s="76"/>
      <c r="CI43" s="325" t="s">
        <v>1029</v>
      </c>
      <c r="CJ43" s="326"/>
      <c r="CK43" s="326"/>
      <c r="CL43" s="326"/>
      <c r="CM43" s="326">
        <v>0</v>
      </c>
      <c r="CN43" s="326">
        <v>0</v>
      </c>
      <c r="CO43" s="326"/>
      <c r="CP43" s="326"/>
      <c r="CQ43" s="326"/>
      <c r="CR43" s="327"/>
      <c r="CS43" s="327"/>
      <c r="CT43" s="327"/>
      <c r="CU43" s="52"/>
    </row>
    <row r="44" spans="2:99" ht="15.75" x14ac:dyDescent="0.25">
      <c r="B44" s="42"/>
      <c r="C44" s="45" t="s">
        <v>857</v>
      </c>
      <c r="D44" s="40"/>
      <c r="E44" s="40">
        <v>1</v>
      </c>
      <c r="F44" s="40"/>
      <c r="G44" s="40"/>
      <c r="H44" s="40">
        <v>1</v>
      </c>
      <c r="I44" s="40"/>
      <c r="J44" s="40"/>
      <c r="K44" s="41"/>
      <c r="L44" s="41"/>
      <c r="M44" s="41">
        <v>1</v>
      </c>
      <c r="N44" s="41"/>
      <c r="O44" s="52"/>
      <c r="P44" s="42"/>
      <c r="Q44" s="39" t="s">
        <v>878</v>
      </c>
      <c r="R44" s="40"/>
      <c r="S44" s="40"/>
      <c r="T44" s="40"/>
      <c r="U44" s="40">
        <v>2</v>
      </c>
      <c r="V44" s="40">
        <v>2</v>
      </c>
      <c r="W44" s="40"/>
      <c r="X44" s="40"/>
      <c r="Y44" s="41"/>
      <c r="Z44" s="41"/>
      <c r="AA44" s="41"/>
      <c r="AB44" s="41"/>
      <c r="AC44" s="52"/>
      <c r="AD44" s="42"/>
      <c r="AE44" s="39" t="s">
        <v>901</v>
      </c>
      <c r="AF44" s="42"/>
      <c r="AG44" s="42"/>
      <c r="AH44" s="42"/>
      <c r="AI44" s="42"/>
      <c r="AJ44" s="42"/>
      <c r="AK44" s="42"/>
      <c r="AL44" s="42"/>
      <c r="AM44" s="42"/>
      <c r="AN44" s="41"/>
      <c r="AO44" s="41"/>
      <c r="AP44" s="41"/>
      <c r="AR44" s="76" t="s">
        <v>976</v>
      </c>
      <c r="AS44" s="325" t="s">
        <v>1049</v>
      </c>
      <c r="AT44" s="326"/>
      <c r="AU44" s="326"/>
      <c r="AV44" s="326"/>
      <c r="AW44" s="326">
        <v>1</v>
      </c>
      <c r="AX44" s="326">
        <v>1</v>
      </c>
      <c r="AY44" s="326"/>
      <c r="AZ44" s="326"/>
      <c r="BA44" s="326"/>
      <c r="BB44" s="327"/>
      <c r="BC44" s="327"/>
      <c r="BD44" s="327"/>
      <c r="BE44" s="52"/>
      <c r="BF44" s="76"/>
      <c r="BG44" s="325" t="s">
        <v>1161</v>
      </c>
      <c r="BH44" s="326"/>
      <c r="BI44" s="326">
        <v>1</v>
      </c>
      <c r="BJ44" s="326"/>
      <c r="BK44" s="326"/>
      <c r="BL44" s="326">
        <v>1</v>
      </c>
      <c r="BM44" s="326"/>
      <c r="BN44" s="326"/>
      <c r="BO44" s="326"/>
      <c r="BP44" s="327"/>
      <c r="BQ44" s="327"/>
      <c r="BR44" s="41"/>
      <c r="BT44" s="76"/>
      <c r="BU44" s="47" t="s">
        <v>1002</v>
      </c>
      <c r="BV44" s="40">
        <v>1</v>
      </c>
      <c r="BW44" s="40">
        <v>1</v>
      </c>
      <c r="BX44" s="40"/>
      <c r="BY44" s="40"/>
      <c r="BZ44" s="40">
        <v>1</v>
      </c>
      <c r="CA44" s="40"/>
      <c r="CB44" s="40"/>
      <c r="CC44" s="40"/>
      <c r="CD44" s="41"/>
      <c r="CE44" s="41">
        <v>1</v>
      </c>
      <c r="CF44" s="41"/>
      <c r="CH44" s="76"/>
      <c r="CI44" s="329" t="s">
        <v>1030</v>
      </c>
      <c r="CJ44" s="326"/>
      <c r="CK44" s="326"/>
      <c r="CL44" s="326"/>
      <c r="CM44" s="326"/>
      <c r="CN44" s="326">
        <v>0</v>
      </c>
      <c r="CO44" s="326"/>
      <c r="CP44" s="326"/>
      <c r="CQ44" s="326"/>
      <c r="CR44" s="327"/>
      <c r="CS44" s="327"/>
      <c r="CT44" s="327"/>
      <c r="CU44" s="52"/>
    </row>
    <row r="45" spans="2:99" ht="15.75" x14ac:dyDescent="0.25">
      <c r="B45" s="42"/>
      <c r="C45" s="39" t="s">
        <v>856</v>
      </c>
      <c r="D45" s="40"/>
      <c r="E45" s="40"/>
      <c r="F45" s="40">
        <v>1</v>
      </c>
      <c r="G45" s="40"/>
      <c r="H45" s="40">
        <v>1</v>
      </c>
      <c r="I45" s="40">
        <v>1</v>
      </c>
      <c r="J45" s="40"/>
      <c r="K45" s="41"/>
      <c r="L45" s="41"/>
      <c r="M45" s="41"/>
      <c r="N45" s="41"/>
      <c r="O45" s="52"/>
      <c r="P45" s="42"/>
      <c r="Q45" s="39" t="s">
        <v>879</v>
      </c>
      <c r="R45" s="40"/>
      <c r="S45" s="40">
        <v>1</v>
      </c>
      <c r="T45" s="40"/>
      <c r="U45" s="40">
        <v>1</v>
      </c>
      <c r="V45" s="40">
        <v>2</v>
      </c>
      <c r="W45" s="40"/>
      <c r="X45" s="40"/>
      <c r="Y45" s="41"/>
      <c r="Z45" s="41"/>
      <c r="AA45" s="41"/>
      <c r="AB45" s="41"/>
      <c r="AC45" s="52"/>
      <c r="AD45" s="42"/>
      <c r="AE45" s="47" t="s">
        <v>902</v>
      </c>
      <c r="AF45" s="42"/>
      <c r="AG45" s="42"/>
      <c r="AH45" s="42"/>
      <c r="AI45" s="42"/>
      <c r="AJ45" s="85"/>
      <c r="AK45" s="42"/>
      <c r="AL45" s="42"/>
      <c r="AM45" s="42"/>
      <c r="AN45" s="41"/>
      <c r="AO45" s="41"/>
      <c r="AP45" s="41"/>
      <c r="AR45" s="76"/>
      <c r="AS45" s="325" t="s">
        <v>1050</v>
      </c>
      <c r="AT45" s="326"/>
      <c r="AU45" s="326"/>
      <c r="AV45" s="326"/>
      <c r="AW45" s="326">
        <v>1</v>
      </c>
      <c r="AX45" s="326">
        <v>1</v>
      </c>
      <c r="AY45" s="326"/>
      <c r="AZ45" s="326"/>
      <c r="BA45" s="326"/>
      <c r="BB45" s="327"/>
      <c r="BC45" s="327"/>
      <c r="BD45" s="327"/>
      <c r="BE45" s="52"/>
      <c r="BF45" s="76"/>
      <c r="BG45" s="325" t="s">
        <v>1162</v>
      </c>
      <c r="BH45" s="326"/>
      <c r="BI45" s="326">
        <v>1</v>
      </c>
      <c r="BJ45" s="326"/>
      <c r="BK45" s="326"/>
      <c r="BL45" s="326">
        <v>1</v>
      </c>
      <c r="BM45" s="326"/>
      <c r="BN45" s="326"/>
      <c r="BO45" s="326"/>
      <c r="BP45" s="327"/>
      <c r="BQ45" s="327"/>
      <c r="BR45" s="41"/>
      <c r="BT45" s="76"/>
      <c r="BU45" s="39" t="s">
        <v>1003</v>
      </c>
      <c r="BV45" s="40"/>
      <c r="BW45" s="40"/>
      <c r="BX45" s="40"/>
      <c r="BY45" s="40">
        <v>1</v>
      </c>
      <c r="BZ45" s="40">
        <v>1</v>
      </c>
      <c r="CA45" s="40"/>
      <c r="CB45" s="40"/>
      <c r="CC45" s="40"/>
      <c r="CD45" s="41"/>
      <c r="CE45" s="41"/>
      <c r="CF45" s="41"/>
      <c r="CH45" s="76"/>
      <c r="CI45" s="329" t="s">
        <v>876</v>
      </c>
      <c r="CJ45" s="326"/>
      <c r="CK45" s="326"/>
      <c r="CL45" s="326"/>
      <c r="CM45" s="326">
        <v>2</v>
      </c>
      <c r="CN45" s="326"/>
      <c r="CO45" s="326"/>
      <c r="CP45" s="326"/>
      <c r="CQ45" s="326"/>
      <c r="CR45" s="327"/>
      <c r="CS45" s="327"/>
      <c r="CT45" s="327"/>
      <c r="CU45" s="52"/>
    </row>
    <row r="46" spans="2:99" ht="15.75" x14ac:dyDescent="0.25">
      <c r="B46" s="42"/>
      <c r="C46" s="39" t="s">
        <v>984</v>
      </c>
      <c r="D46" s="40"/>
      <c r="E46" s="40"/>
      <c r="F46" s="40"/>
      <c r="G46" s="40">
        <v>1</v>
      </c>
      <c r="H46" s="40">
        <v>1</v>
      </c>
      <c r="I46" s="40"/>
      <c r="J46" s="40"/>
      <c r="K46" s="41"/>
      <c r="L46" s="41"/>
      <c r="M46" s="41"/>
      <c r="N46" s="41"/>
      <c r="O46" s="52"/>
      <c r="P46" s="42"/>
      <c r="Q46" s="39" t="s">
        <v>880</v>
      </c>
      <c r="R46" s="40"/>
      <c r="S46" s="40"/>
      <c r="T46" s="40"/>
      <c r="U46" s="40"/>
      <c r="V46" s="40">
        <v>0</v>
      </c>
      <c r="W46" s="40"/>
      <c r="X46" s="40"/>
      <c r="Y46" s="40"/>
      <c r="Z46" s="41"/>
      <c r="AA46" s="41"/>
      <c r="AB46" s="41"/>
      <c r="AC46" s="52"/>
      <c r="AD46" s="42"/>
      <c r="AE46" s="47" t="s">
        <v>903</v>
      </c>
      <c r="AF46" s="42"/>
      <c r="AG46" s="42"/>
      <c r="AH46" s="42"/>
      <c r="AI46" s="42"/>
      <c r="AJ46" s="42"/>
      <c r="AK46" s="42"/>
      <c r="AL46" s="42"/>
      <c r="AM46" s="42"/>
      <c r="AN46" s="41"/>
      <c r="AO46" s="41"/>
      <c r="AP46" s="41"/>
      <c r="AR46" s="76"/>
      <c r="AS46" s="325" t="s">
        <v>1051</v>
      </c>
      <c r="AT46" s="326"/>
      <c r="AU46" s="326"/>
      <c r="AV46" s="326"/>
      <c r="AW46" s="326">
        <v>1</v>
      </c>
      <c r="AX46" s="326">
        <v>1</v>
      </c>
      <c r="AY46" s="326"/>
      <c r="AZ46" s="326"/>
      <c r="BA46" s="326"/>
      <c r="BB46" s="327"/>
      <c r="BC46" s="327"/>
      <c r="BD46" s="327"/>
      <c r="BE46" s="52"/>
      <c r="BF46" s="76"/>
      <c r="BG46" s="328" t="s">
        <v>1163</v>
      </c>
      <c r="BH46" s="326"/>
      <c r="BI46" s="326"/>
      <c r="BJ46" s="326"/>
      <c r="BK46" s="326">
        <v>1</v>
      </c>
      <c r="BL46" s="326">
        <v>1</v>
      </c>
      <c r="BM46" s="326"/>
      <c r="BN46" s="326"/>
      <c r="BO46" s="326"/>
      <c r="BP46" s="327"/>
      <c r="BQ46" s="327"/>
      <c r="BR46" s="41"/>
      <c r="BT46" s="76"/>
      <c r="BU46" s="39" t="s">
        <v>1004</v>
      </c>
      <c r="BV46" s="40"/>
      <c r="BW46" s="40">
        <v>0</v>
      </c>
      <c r="BX46" s="40"/>
      <c r="BY46" s="40"/>
      <c r="BZ46" s="40">
        <v>0</v>
      </c>
      <c r="CA46" s="40"/>
      <c r="CB46" s="40"/>
      <c r="CC46" s="40"/>
      <c r="CD46" s="41"/>
      <c r="CE46" s="41"/>
      <c r="CF46" s="41"/>
      <c r="CH46" s="76"/>
      <c r="CI46" s="329" t="s">
        <v>1031</v>
      </c>
      <c r="CJ46" s="326"/>
      <c r="CK46" s="326"/>
      <c r="CL46" s="326"/>
      <c r="CM46" s="326">
        <v>3</v>
      </c>
      <c r="CN46" s="326"/>
      <c r="CO46" s="326"/>
      <c r="CP46" s="326"/>
      <c r="CQ46" s="326"/>
      <c r="CR46" s="327"/>
      <c r="CS46" s="327"/>
      <c r="CT46" s="327"/>
      <c r="CU46" s="52"/>
    </row>
    <row r="47" spans="2:99" ht="15.75" x14ac:dyDescent="0.25">
      <c r="B47" s="42"/>
      <c r="C47" s="39" t="s">
        <v>1104</v>
      </c>
      <c r="D47" s="40"/>
      <c r="E47" s="40">
        <v>1</v>
      </c>
      <c r="F47" s="40"/>
      <c r="G47" s="40"/>
      <c r="H47" s="40">
        <v>1</v>
      </c>
      <c r="I47" s="40"/>
      <c r="J47" s="40"/>
      <c r="K47" s="41"/>
      <c r="L47" s="41"/>
      <c r="M47" s="41"/>
      <c r="N47" s="41"/>
      <c r="O47" s="52"/>
      <c r="P47" s="42"/>
      <c r="Q47" s="39" t="s">
        <v>881</v>
      </c>
      <c r="R47" s="40"/>
      <c r="S47" s="40"/>
      <c r="T47" s="40"/>
      <c r="U47" s="40">
        <v>1</v>
      </c>
      <c r="V47" s="40">
        <v>1</v>
      </c>
      <c r="W47" s="40"/>
      <c r="X47" s="40"/>
      <c r="Y47" s="40"/>
      <c r="Z47" s="41"/>
      <c r="AA47" s="41"/>
      <c r="AB47" s="41"/>
      <c r="AC47" s="52"/>
      <c r="AD47" s="42"/>
      <c r="AE47" t="s">
        <v>904</v>
      </c>
      <c r="AF47" s="42"/>
      <c r="AG47" s="42"/>
      <c r="AH47" s="42"/>
      <c r="AI47" s="42"/>
      <c r="AJ47" s="42"/>
      <c r="AK47" s="42"/>
      <c r="AL47" s="42"/>
      <c r="AM47" s="42"/>
      <c r="AN47" s="41"/>
      <c r="AO47" s="41"/>
      <c r="AP47" s="41"/>
      <c r="AR47" s="76"/>
      <c r="AS47" s="325" t="s">
        <v>1052</v>
      </c>
      <c r="AT47" s="326"/>
      <c r="AU47" s="326">
        <v>1</v>
      </c>
      <c r="AV47" s="326"/>
      <c r="AW47" s="326"/>
      <c r="AX47" s="326">
        <v>1</v>
      </c>
      <c r="AY47" s="326"/>
      <c r="AZ47" s="326"/>
      <c r="BA47" s="326"/>
      <c r="BB47" s="327"/>
      <c r="BC47" s="327"/>
      <c r="BD47" s="327"/>
      <c r="BE47" s="52"/>
      <c r="BF47" s="76"/>
      <c r="BG47" s="325" t="s">
        <v>889</v>
      </c>
      <c r="BH47" s="326"/>
      <c r="BI47" s="326"/>
      <c r="BJ47" s="326"/>
      <c r="BK47" s="326">
        <v>1</v>
      </c>
      <c r="BL47" s="326">
        <v>1</v>
      </c>
      <c r="BM47" s="326"/>
      <c r="BN47" s="326"/>
      <c r="BO47" s="326"/>
      <c r="BP47" s="327"/>
      <c r="BQ47" s="327"/>
      <c r="BR47" s="41"/>
      <c r="BT47" s="76"/>
      <c r="BU47" s="39" t="s">
        <v>1005</v>
      </c>
      <c r="BV47" s="40">
        <v>0</v>
      </c>
      <c r="BW47" s="40"/>
      <c r="BX47" s="40"/>
      <c r="BY47" s="40"/>
      <c r="BZ47" s="40">
        <v>0</v>
      </c>
      <c r="CA47" s="40"/>
      <c r="CB47" s="40"/>
      <c r="CC47" s="40"/>
      <c r="CD47" s="41"/>
      <c r="CE47" s="41"/>
      <c r="CF47" s="41"/>
      <c r="CH47" s="76"/>
      <c r="CI47" s="325"/>
      <c r="CJ47" s="326"/>
      <c r="CK47" s="326"/>
      <c r="CL47" s="326"/>
      <c r="CM47" s="326"/>
      <c r="CN47" s="326"/>
      <c r="CO47" s="326"/>
      <c r="CP47" s="326"/>
      <c r="CQ47" s="326"/>
      <c r="CR47" s="327"/>
      <c r="CS47" s="327"/>
      <c r="CT47" s="327"/>
      <c r="CU47" s="52"/>
    </row>
    <row r="48" spans="2:99" ht="15.75" x14ac:dyDescent="0.25">
      <c r="B48" s="42"/>
      <c r="C48" s="39" t="s">
        <v>1105</v>
      </c>
      <c r="D48" s="40"/>
      <c r="E48" s="40">
        <v>1</v>
      </c>
      <c r="F48" s="40"/>
      <c r="G48" s="40"/>
      <c r="H48" s="40">
        <v>1</v>
      </c>
      <c r="I48" s="40">
        <v>1</v>
      </c>
      <c r="J48" s="40"/>
      <c r="K48" s="41"/>
      <c r="L48" s="41"/>
      <c r="M48" s="41"/>
      <c r="N48" s="41"/>
      <c r="O48" s="52"/>
      <c r="P48" s="42"/>
      <c r="Q48" s="39" t="s">
        <v>882</v>
      </c>
      <c r="R48" s="40"/>
      <c r="S48" s="40"/>
      <c r="T48" s="40"/>
      <c r="U48" s="40">
        <v>1</v>
      </c>
      <c r="V48" s="40">
        <v>1</v>
      </c>
      <c r="W48" s="40"/>
      <c r="X48" s="40"/>
      <c r="Y48" s="40"/>
      <c r="Z48" s="41"/>
      <c r="AA48" s="41"/>
      <c r="AB48" s="41"/>
      <c r="AC48" s="52"/>
      <c r="AD48" s="42"/>
      <c r="AE48" s="39" t="s">
        <v>905</v>
      </c>
      <c r="AF48" s="42"/>
      <c r="AG48" s="42"/>
      <c r="AH48" s="42"/>
      <c r="AI48" s="42"/>
      <c r="AJ48" s="42"/>
      <c r="AK48" s="42"/>
      <c r="AL48" s="42"/>
      <c r="AM48" s="42"/>
      <c r="AN48" s="41"/>
      <c r="AO48" s="41"/>
      <c r="AP48" s="41"/>
      <c r="AR48" s="76"/>
      <c r="AS48" s="325" t="s">
        <v>1053</v>
      </c>
      <c r="AT48" s="326"/>
      <c r="AU48" s="326">
        <v>1</v>
      </c>
      <c r="AV48" s="326"/>
      <c r="AW48" s="326"/>
      <c r="AX48" s="326">
        <v>1</v>
      </c>
      <c r="AY48" s="326"/>
      <c r="AZ48" s="326"/>
      <c r="BA48" s="326"/>
      <c r="BB48" s="327"/>
      <c r="BC48" s="327"/>
      <c r="BD48" s="327"/>
      <c r="BE48" s="52"/>
      <c r="BF48" s="76"/>
      <c r="BG48" s="325" t="s">
        <v>1164</v>
      </c>
      <c r="BH48" s="326"/>
      <c r="BI48" s="326"/>
      <c r="BJ48" s="326"/>
      <c r="BK48" s="326">
        <v>1</v>
      </c>
      <c r="BL48" s="326">
        <v>1</v>
      </c>
      <c r="BM48" s="326"/>
      <c r="BN48" s="326"/>
      <c r="BO48" s="326"/>
      <c r="BP48" s="327"/>
      <c r="BQ48" s="327"/>
      <c r="BR48" s="41"/>
      <c r="BT48" s="76"/>
      <c r="BU48" s="39" t="s">
        <v>1006</v>
      </c>
      <c r="BV48" s="40"/>
      <c r="BW48" s="40">
        <v>1</v>
      </c>
      <c r="BX48" s="40"/>
      <c r="BY48" s="40"/>
      <c r="BZ48" s="40">
        <v>1</v>
      </c>
      <c r="CA48" s="40"/>
      <c r="CB48" s="40">
        <v>1</v>
      </c>
      <c r="CC48" s="40"/>
      <c r="CD48" s="41"/>
      <c r="CE48" s="41"/>
      <c r="CF48" s="41"/>
      <c r="CH48" s="76"/>
      <c r="CI48" s="325"/>
      <c r="CJ48" s="326"/>
      <c r="CK48" s="326"/>
      <c r="CL48" s="326"/>
      <c r="CM48" s="326"/>
      <c r="CN48" s="326"/>
      <c r="CO48" s="326"/>
      <c r="CP48" s="326"/>
      <c r="CQ48" s="326"/>
      <c r="CR48" s="327"/>
      <c r="CS48" s="327"/>
      <c r="CT48" s="327"/>
      <c r="CU48" s="52"/>
    </row>
    <row r="49" spans="2:99" ht="15.75" x14ac:dyDescent="0.25">
      <c r="B49" s="42"/>
      <c r="C49" s="39" t="s">
        <v>1106</v>
      </c>
      <c r="D49" s="40"/>
      <c r="E49" s="40"/>
      <c r="F49" s="40"/>
      <c r="G49" s="40"/>
      <c r="H49" s="40">
        <v>4</v>
      </c>
      <c r="I49" s="40"/>
      <c r="J49" s="40"/>
      <c r="K49" s="41">
        <v>2</v>
      </c>
      <c r="L49" s="41"/>
      <c r="M49" s="41"/>
      <c r="N49" s="41"/>
      <c r="O49" s="52"/>
      <c r="P49" s="42"/>
      <c r="Q49" s="39" t="s">
        <v>962</v>
      </c>
      <c r="R49" s="40"/>
      <c r="S49" s="40"/>
      <c r="T49" s="40"/>
      <c r="U49" s="40">
        <v>1</v>
      </c>
      <c r="V49" s="40">
        <v>1</v>
      </c>
      <c r="W49" s="40"/>
      <c r="X49" s="40"/>
      <c r="Y49" s="41"/>
      <c r="Z49" s="41"/>
      <c r="AA49" s="41"/>
      <c r="AB49" s="41"/>
      <c r="AC49" s="52"/>
      <c r="AD49" s="42"/>
      <c r="AE49" s="39" t="s">
        <v>906</v>
      </c>
      <c r="AF49" s="40"/>
      <c r="AG49" s="40"/>
      <c r="AH49" s="40"/>
      <c r="AI49" s="42"/>
      <c r="AJ49" s="42"/>
      <c r="AK49" s="42"/>
      <c r="AL49" s="42"/>
      <c r="AM49" s="42"/>
      <c r="AN49" s="41"/>
      <c r="AO49" s="41"/>
      <c r="AP49" s="41"/>
      <c r="AR49" s="76"/>
      <c r="AS49" s="325" t="s">
        <v>1054</v>
      </c>
      <c r="AT49" s="326"/>
      <c r="AU49" s="326"/>
      <c r="AV49" s="326"/>
      <c r="AW49" s="326">
        <v>1</v>
      </c>
      <c r="AX49" s="326">
        <v>1</v>
      </c>
      <c r="AY49" s="326"/>
      <c r="AZ49" s="326"/>
      <c r="BA49" s="326"/>
      <c r="BB49" s="327"/>
      <c r="BC49" s="327"/>
      <c r="BD49" s="327"/>
      <c r="BE49" s="52"/>
      <c r="BF49" s="76"/>
      <c r="BG49" s="328" t="s">
        <v>1165</v>
      </c>
      <c r="BH49" s="326"/>
      <c r="BI49" s="326"/>
      <c r="BJ49" s="326"/>
      <c r="BK49" s="326">
        <v>1</v>
      </c>
      <c r="BL49" s="326">
        <v>1</v>
      </c>
      <c r="BM49" s="326"/>
      <c r="BN49" s="326"/>
      <c r="BO49" s="326"/>
      <c r="BP49" s="327"/>
      <c r="BQ49" s="327"/>
      <c r="BR49" s="41"/>
      <c r="BT49" s="76"/>
      <c r="BU49" s="39" t="s">
        <v>1007</v>
      </c>
      <c r="BV49" s="40"/>
      <c r="BW49" s="40"/>
      <c r="BX49" s="40"/>
      <c r="BY49" s="40"/>
      <c r="BZ49" s="40">
        <v>0</v>
      </c>
      <c r="CA49" s="40"/>
      <c r="CB49" s="40"/>
      <c r="CC49" s="40"/>
      <c r="CD49" s="41"/>
      <c r="CE49" s="41"/>
      <c r="CF49" s="41"/>
      <c r="CH49" s="76" t="s">
        <v>1252</v>
      </c>
      <c r="CI49" s="328" t="s">
        <v>1019</v>
      </c>
      <c r="CJ49" s="326"/>
      <c r="CK49" s="326"/>
      <c r="CL49" s="326"/>
      <c r="CM49" s="326">
        <v>1</v>
      </c>
      <c r="CN49" s="326">
        <v>1</v>
      </c>
      <c r="CO49" s="326"/>
      <c r="CP49" s="326"/>
      <c r="CQ49" s="326"/>
      <c r="CR49" s="327"/>
      <c r="CS49" s="327"/>
      <c r="CT49" s="327"/>
      <c r="CU49" s="52"/>
    </row>
    <row r="50" spans="2:99" ht="15.75" x14ac:dyDescent="0.25">
      <c r="B50" s="42"/>
      <c r="C50" s="45" t="s">
        <v>1107</v>
      </c>
      <c r="D50" s="40"/>
      <c r="E50" s="40">
        <v>1</v>
      </c>
      <c r="F50" s="40"/>
      <c r="G50" s="40">
        <v>1</v>
      </c>
      <c r="H50" s="40">
        <v>2</v>
      </c>
      <c r="I50" s="40"/>
      <c r="J50" s="40"/>
      <c r="K50" s="41"/>
      <c r="L50" s="41"/>
      <c r="M50" s="41"/>
      <c r="N50" s="41"/>
      <c r="O50" s="52"/>
      <c r="P50" s="42"/>
      <c r="Q50" s="39" t="s">
        <v>963</v>
      </c>
      <c r="R50" s="40"/>
      <c r="S50" s="40"/>
      <c r="T50" s="40"/>
      <c r="U50" s="40">
        <v>1</v>
      </c>
      <c r="V50" s="40">
        <v>1</v>
      </c>
      <c r="W50" s="40">
        <v>1</v>
      </c>
      <c r="X50" s="40"/>
      <c r="Y50" s="41"/>
      <c r="Z50" s="41"/>
      <c r="AA50" s="41"/>
      <c r="AB50" s="41"/>
      <c r="AC50" s="52"/>
      <c r="AD50" s="42"/>
      <c r="AE50" s="39" t="s">
        <v>907</v>
      </c>
      <c r="AF50" s="40"/>
      <c r="AG50" s="40"/>
      <c r="AH50" s="40"/>
      <c r="AI50" s="42"/>
      <c r="AJ50" s="42"/>
      <c r="AK50" s="42"/>
      <c r="AL50" s="42"/>
      <c r="AM50" s="42"/>
      <c r="AN50" s="41"/>
      <c r="AO50" s="41"/>
      <c r="AP50" s="41"/>
      <c r="AR50" s="76"/>
      <c r="AS50" s="325" t="s">
        <v>1055</v>
      </c>
      <c r="AT50" s="326"/>
      <c r="AU50" s="326"/>
      <c r="AV50" s="326"/>
      <c r="AW50" s="326">
        <v>1</v>
      </c>
      <c r="AX50" s="326">
        <v>1</v>
      </c>
      <c r="AY50" s="326"/>
      <c r="AZ50" s="326"/>
      <c r="BA50" s="326"/>
      <c r="BB50" s="327"/>
      <c r="BC50" s="327"/>
      <c r="BD50" s="327"/>
      <c r="BE50" s="52"/>
      <c r="BF50" s="76"/>
      <c r="BG50" s="325" t="s">
        <v>1166</v>
      </c>
      <c r="BH50" s="326"/>
      <c r="BI50" s="326">
        <v>1</v>
      </c>
      <c r="BJ50" s="326"/>
      <c r="BK50" s="326"/>
      <c r="BL50" s="326">
        <v>1</v>
      </c>
      <c r="BM50" s="326"/>
      <c r="BN50" s="326"/>
      <c r="BO50" s="326"/>
      <c r="BP50" s="327"/>
      <c r="BQ50" s="327"/>
      <c r="BR50" s="41"/>
      <c r="BT50" s="76"/>
      <c r="BU50" s="39" t="s">
        <v>1008</v>
      </c>
      <c r="BV50" s="40"/>
      <c r="BW50" s="40"/>
      <c r="BX50" s="40"/>
      <c r="BY50" s="40">
        <v>1</v>
      </c>
      <c r="BZ50" s="40">
        <v>1</v>
      </c>
      <c r="CA50" s="40"/>
      <c r="CB50" s="40"/>
      <c r="CC50" s="40"/>
      <c r="CD50" s="41"/>
      <c r="CE50" s="41"/>
      <c r="CF50" s="41"/>
      <c r="CH50" s="76" t="s">
        <v>1255</v>
      </c>
      <c r="CI50" s="325" t="s">
        <v>1020</v>
      </c>
      <c r="CJ50" s="326"/>
      <c r="CK50" s="326">
        <v>0</v>
      </c>
      <c r="CL50" s="326"/>
      <c r="CM50" s="326"/>
      <c r="CN50" s="326">
        <v>0</v>
      </c>
      <c r="CO50" s="326">
        <v>0</v>
      </c>
      <c r="CP50" s="326"/>
      <c r="CQ50" s="326"/>
      <c r="CR50" s="327"/>
      <c r="CS50" s="327"/>
      <c r="CT50" s="327"/>
      <c r="CU50" s="52"/>
    </row>
    <row r="51" spans="2:99" ht="15.75" x14ac:dyDescent="0.25">
      <c r="B51" s="42"/>
      <c r="C51" s="39" t="s">
        <v>990</v>
      </c>
      <c r="D51" s="40"/>
      <c r="E51" s="40">
        <v>1</v>
      </c>
      <c r="F51" s="40"/>
      <c r="G51" s="40"/>
      <c r="H51" s="40">
        <v>1</v>
      </c>
      <c r="I51" s="40"/>
      <c r="J51" s="40"/>
      <c r="K51" s="41"/>
      <c r="L51" s="41"/>
      <c r="M51" s="41"/>
      <c r="N51" s="41"/>
      <c r="O51" s="52"/>
      <c r="P51" s="42"/>
      <c r="Q51" s="39"/>
      <c r="R51" s="40"/>
      <c r="S51" s="40"/>
      <c r="T51" s="40"/>
      <c r="U51" s="40"/>
      <c r="V51" s="40"/>
      <c r="W51" s="40"/>
      <c r="X51" s="40"/>
      <c r="Y51" s="41"/>
      <c r="Z51" s="41"/>
      <c r="AA51" s="41"/>
      <c r="AB51" s="41"/>
      <c r="AC51" s="52"/>
      <c r="AD51" s="42"/>
      <c r="AE51" s="39" t="s">
        <v>908</v>
      </c>
      <c r="AF51" s="40"/>
      <c r="AG51" s="40"/>
      <c r="AH51" s="40"/>
      <c r="AI51" s="42"/>
      <c r="AJ51" s="42"/>
      <c r="AK51" s="42"/>
      <c r="AL51" s="42"/>
      <c r="AM51" s="42"/>
      <c r="AN51" s="41"/>
      <c r="AO51" s="41"/>
      <c r="AP51" s="41"/>
      <c r="AR51" s="76"/>
      <c r="AS51" s="325" t="s">
        <v>1056</v>
      </c>
      <c r="AT51" s="326"/>
      <c r="AU51" s="326"/>
      <c r="AV51" s="326"/>
      <c r="AW51" s="326">
        <v>1</v>
      </c>
      <c r="AX51" s="326">
        <v>1</v>
      </c>
      <c r="AY51" s="326"/>
      <c r="AZ51" s="326"/>
      <c r="BA51" s="326"/>
      <c r="BB51" s="327"/>
      <c r="BC51" s="327"/>
      <c r="BD51" s="327"/>
      <c r="BE51" s="52"/>
      <c r="BF51" s="76"/>
      <c r="BG51" s="329" t="s">
        <v>1167</v>
      </c>
      <c r="BH51" s="326"/>
      <c r="BI51" s="326">
        <v>1</v>
      </c>
      <c r="BJ51" s="326"/>
      <c r="BK51" s="326"/>
      <c r="BL51" s="326">
        <v>1</v>
      </c>
      <c r="BM51" s="326"/>
      <c r="BN51" s="326"/>
      <c r="BO51" s="326"/>
      <c r="BP51" s="327"/>
      <c r="BQ51" s="327"/>
      <c r="BR51" s="41"/>
      <c r="BT51" s="76"/>
      <c r="BU51" s="39" t="s">
        <v>850</v>
      </c>
      <c r="BV51" s="40"/>
      <c r="BW51" s="40">
        <v>1</v>
      </c>
      <c r="BX51" s="40"/>
      <c r="BY51" s="40"/>
      <c r="BZ51" s="40">
        <v>1</v>
      </c>
      <c r="CA51" s="40"/>
      <c r="CB51" s="40"/>
      <c r="CC51" s="40"/>
      <c r="CD51" s="41"/>
      <c r="CE51" s="41"/>
      <c r="CF51" s="41"/>
      <c r="CH51" s="76"/>
      <c r="CI51" s="329" t="s">
        <v>1021</v>
      </c>
      <c r="CJ51" s="326"/>
      <c r="CK51" s="326">
        <v>2</v>
      </c>
      <c r="CL51" s="326"/>
      <c r="CM51" s="326"/>
      <c r="CN51" s="326">
        <v>1</v>
      </c>
      <c r="CO51" s="326">
        <v>1</v>
      </c>
      <c r="CP51" s="326"/>
      <c r="CQ51" s="326"/>
      <c r="CR51" s="327"/>
      <c r="CS51" s="327"/>
      <c r="CT51" s="327"/>
      <c r="CU51" s="52"/>
    </row>
    <row r="52" spans="2:99" ht="15.75" x14ac:dyDescent="0.25">
      <c r="B52" s="42"/>
      <c r="C52" s="39" t="s">
        <v>869</v>
      </c>
      <c r="D52" s="40"/>
      <c r="E52" s="40"/>
      <c r="F52" s="40"/>
      <c r="G52" s="40"/>
      <c r="H52" s="40"/>
      <c r="I52" s="40"/>
      <c r="J52" s="40"/>
      <c r="K52" s="41"/>
      <c r="L52" s="41"/>
      <c r="M52" s="41"/>
      <c r="N52" s="41"/>
      <c r="O52" s="52"/>
      <c r="P52" s="39"/>
      <c r="Q52" s="40"/>
      <c r="R52" s="40"/>
      <c r="S52" s="40"/>
      <c r="T52" s="40"/>
      <c r="U52" s="40"/>
      <c r="V52" s="40"/>
      <c r="W52" s="40"/>
      <c r="X52" s="41"/>
      <c r="Y52" s="41"/>
      <c r="Z52" s="41"/>
      <c r="AA52" s="41"/>
      <c r="AB52" s="41"/>
      <c r="AC52" s="52"/>
      <c r="AD52" s="42"/>
      <c r="AE52" s="39" t="s">
        <v>909</v>
      </c>
      <c r="AF52" s="40"/>
      <c r="AG52" s="40"/>
      <c r="AH52" s="40"/>
      <c r="AI52" s="42"/>
      <c r="AJ52" s="42"/>
      <c r="AK52" s="42"/>
      <c r="AL52" s="42"/>
      <c r="AM52" s="42"/>
      <c r="AN52" s="41"/>
      <c r="AO52" s="41"/>
      <c r="AP52" s="41"/>
      <c r="AR52" s="76"/>
      <c r="AS52" s="325" t="s">
        <v>1057</v>
      </c>
      <c r="AT52" s="326"/>
      <c r="AU52" s="326"/>
      <c r="AV52" s="326"/>
      <c r="AW52" s="326">
        <v>1</v>
      </c>
      <c r="AX52" s="326">
        <v>1</v>
      </c>
      <c r="AY52" s="326"/>
      <c r="AZ52" s="326"/>
      <c r="BA52" s="326"/>
      <c r="BB52" s="327"/>
      <c r="BC52" s="327"/>
      <c r="BD52" s="327"/>
      <c r="BE52" s="52"/>
      <c r="BF52" s="76"/>
      <c r="BG52" s="329" t="s">
        <v>848</v>
      </c>
      <c r="BH52" s="326"/>
      <c r="BI52" s="326">
        <v>1</v>
      </c>
      <c r="BJ52" s="326"/>
      <c r="BK52" s="326"/>
      <c r="BL52" s="326">
        <v>1</v>
      </c>
      <c r="BM52" s="326"/>
      <c r="BN52" s="326"/>
      <c r="BO52" s="326"/>
      <c r="BP52" s="327"/>
      <c r="BQ52" s="327"/>
      <c r="BR52" s="327"/>
      <c r="BT52" s="42"/>
      <c r="BU52" s="47"/>
      <c r="BV52" s="40"/>
      <c r="BW52" s="40"/>
      <c r="BX52" s="40"/>
      <c r="BY52" s="40"/>
      <c r="BZ52" s="40"/>
      <c r="CA52" s="40"/>
      <c r="CB52" s="40"/>
      <c r="CC52" s="40"/>
      <c r="CD52" s="41"/>
      <c r="CE52" s="41"/>
      <c r="CF52" s="41"/>
      <c r="CH52" s="76"/>
      <c r="CI52" s="329" t="s">
        <v>1022</v>
      </c>
      <c r="CJ52" s="326"/>
      <c r="CK52" s="326"/>
      <c r="CL52" s="326"/>
      <c r="CM52" s="326">
        <v>1</v>
      </c>
      <c r="CN52" s="326">
        <v>1</v>
      </c>
      <c r="CO52" s="326"/>
      <c r="CP52" s="326"/>
      <c r="CQ52" s="326"/>
      <c r="CR52" s="327"/>
      <c r="CS52" s="327"/>
      <c r="CT52" s="327"/>
      <c r="CU52" s="52"/>
    </row>
    <row r="53" spans="2:99" ht="15.75" x14ac:dyDescent="0.25">
      <c r="B53" s="42"/>
      <c r="C53" s="45" t="s">
        <v>1108</v>
      </c>
      <c r="D53" s="40"/>
      <c r="E53" s="40">
        <v>1</v>
      </c>
      <c r="F53" s="40"/>
      <c r="G53" s="40"/>
      <c r="H53" s="40">
        <v>1</v>
      </c>
      <c r="I53" s="40"/>
      <c r="J53" s="40"/>
      <c r="K53" s="41"/>
      <c r="L53" s="41"/>
      <c r="M53" s="41">
        <v>1</v>
      </c>
      <c r="N53" s="41"/>
      <c r="O53" s="52"/>
      <c r="P53" s="42" t="s">
        <v>1038</v>
      </c>
      <c r="Q53" s="39" t="s">
        <v>842</v>
      </c>
      <c r="R53" s="40"/>
      <c r="S53" s="40"/>
      <c r="T53" s="40"/>
      <c r="U53" s="40">
        <v>1</v>
      </c>
      <c r="V53" s="40">
        <v>1</v>
      </c>
      <c r="W53" s="40"/>
      <c r="X53" s="40"/>
      <c r="Y53" s="41"/>
      <c r="Z53" s="41"/>
      <c r="AA53" s="41"/>
      <c r="AB53" s="41"/>
      <c r="AC53" s="52"/>
      <c r="AD53" s="42"/>
      <c r="AE53" s="39" t="s">
        <v>910</v>
      </c>
      <c r="AF53" s="40"/>
      <c r="AG53" s="40"/>
      <c r="AH53" s="40"/>
      <c r="AI53" s="42"/>
      <c r="AJ53" s="42"/>
      <c r="AK53" s="42"/>
      <c r="AL53" s="42"/>
      <c r="AM53" s="42"/>
      <c r="AN53" s="41"/>
      <c r="AO53" s="41"/>
      <c r="AP53" s="41"/>
      <c r="AR53" s="76"/>
      <c r="AS53" s="325" t="s">
        <v>1058</v>
      </c>
      <c r="AT53" s="326"/>
      <c r="AU53" s="326"/>
      <c r="AV53" s="326"/>
      <c r="AW53" s="326">
        <v>1</v>
      </c>
      <c r="AX53" s="326">
        <v>1</v>
      </c>
      <c r="AY53" s="326"/>
      <c r="AZ53" s="326"/>
      <c r="BA53" s="326"/>
      <c r="BB53" s="327"/>
      <c r="BC53" s="327"/>
      <c r="BD53" s="327"/>
      <c r="BE53" s="52"/>
      <c r="BF53" s="76"/>
      <c r="BG53" s="329" t="s">
        <v>1168</v>
      </c>
      <c r="BH53" s="326"/>
      <c r="BI53" s="326"/>
      <c r="BJ53" s="326">
        <v>3</v>
      </c>
      <c r="BK53" s="326"/>
      <c r="BL53" s="326">
        <v>1</v>
      </c>
      <c r="BM53" s="326"/>
      <c r="BN53" s="326"/>
      <c r="BO53" s="326"/>
      <c r="BP53" s="327"/>
      <c r="BQ53" s="327"/>
      <c r="BR53" s="327"/>
      <c r="BT53" s="42"/>
      <c r="BU53" s="39"/>
      <c r="BV53" s="40"/>
      <c r="BW53" s="40"/>
      <c r="BX53" s="40"/>
      <c r="BY53" s="40"/>
      <c r="BZ53" s="40"/>
      <c r="CA53" s="40"/>
      <c r="CB53" s="40"/>
      <c r="CC53" s="40"/>
      <c r="CD53" s="41"/>
      <c r="CE53" s="41"/>
      <c r="CF53" s="41"/>
      <c r="CH53" s="76"/>
      <c r="CI53" s="329" t="s">
        <v>1023</v>
      </c>
      <c r="CJ53" s="326"/>
      <c r="CK53" s="326"/>
      <c r="CL53" s="326"/>
      <c r="CM53" s="326">
        <v>1</v>
      </c>
      <c r="CN53" s="326">
        <v>1</v>
      </c>
      <c r="CO53" s="326"/>
      <c r="CP53" s="326"/>
      <c r="CQ53" s="326"/>
      <c r="CR53" s="327"/>
      <c r="CS53" s="327"/>
      <c r="CT53" s="327"/>
      <c r="CU53" s="52"/>
    </row>
    <row r="54" spans="2:99" ht="15.75" x14ac:dyDescent="0.25">
      <c r="B54" s="42"/>
      <c r="C54" s="39" t="s">
        <v>1109</v>
      </c>
      <c r="D54" s="40"/>
      <c r="E54" s="40"/>
      <c r="F54" s="40"/>
      <c r="G54" s="40">
        <v>1</v>
      </c>
      <c r="H54" s="40">
        <v>1</v>
      </c>
      <c r="I54" s="40"/>
      <c r="J54" s="40"/>
      <c r="K54" s="42"/>
      <c r="L54" s="41"/>
      <c r="M54" s="41"/>
      <c r="N54" s="41"/>
      <c r="O54" s="52"/>
      <c r="P54" s="42" t="s">
        <v>961</v>
      </c>
      <c r="Q54" s="39" t="s">
        <v>843</v>
      </c>
      <c r="R54" s="40"/>
      <c r="S54" s="40"/>
      <c r="T54" s="40"/>
      <c r="U54" s="40">
        <v>1</v>
      </c>
      <c r="V54" s="40">
        <v>1</v>
      </c>
      <c r="W54" s="40"/>
      <c r="X54" s="40"/>
      <c r="Y54" s="41"/>
      <c r="Z54" s="41"/>
      <c r="AA54" s="41"/>
      <c r="AB54" s="41"/>
      <c r="AC54" s="52"/>
      <c r="AD54" s="42"/>
      <c r="AE54" s="39" t="s">
        <v>911</v>
      </c>
      <c r="AF54" s="40"/>
      <c r="AG54" s="40"/>
      <c r="AH54" s="40"/>
      <c r="AI54" s="40"/>
      <c r="AJ54" s="40"/>
      <c r="AK54" s="40"/>
      <c r="AL54" s="40"/>
      <c r="AM54" s="41"/>
      <c r="AN54" s="41"/>
      <c r="AO54" s="41"/>
      <c r="AP54" s="41"/>
      <c r="AR54" s="76"/>
      <c r="AS54" s="325" t="s">
        <v>1059</v>
      </c>
      <c r="AT54" s="326"/>
      <c r="AU54" s="326"/>
      <c r="AV54" s="326"/>
      <c r="AW54" s="326">
        <v>1</v>
      </c>
      <c r="AX54" s="326">
        <v>1</v>
      </c>
      <c r="AY54" s="326"/>
      <c r="AZ54" s="326"/>
      <c r="BA54" s="326"/>
      <c r="BB54" s="327"/>
      <c r="BC54" s="327"/>
      <c r="BD54" s="327"/>
      <c r="BE54" s="52"/>
      <c r="BF54" s="76"/>
      <c r="BG54" s="325" t="s">
        <v>1169</v>
      </c>
      <c r="BH54" s="326"/>
      <c r="BI54" s="326">
        <v>1</v>
      </c>
      <c r="BJ54" s="326"/>
      <c r="BK54" s="326"/>
      <c r="BL54" s="326">
        <v>1</v>
      </c>
      <c r="BM54" s="326"/>
      <c r="BN54" s="326"/>
      <c r="BO54" s="326"/>
      <c r="BP54" s="327"/>
      <c r="BQ54" s="327"/>
      <c r="BR54" s="327"/>
      <c r="BT54" s="42" t="s">
        <v>1032</v>
      </c>
      <c r="BU54" s="39" t="s">
        <v>977</v>
      </c>
      <c r="BV54" s="40"/>
      <c r="BW54" s="40">
        <v>1</v>
      </c>
      <c r="BX54" s="40"/>
      <c r="BY54" s="40"/>
      <c r="BZ54" s="40">
        <v>1</v>
      </c>
      <c r="CA54" s="40"/>
      <c r="CB54" s="40"/>
      <c r="CC54" s="40"/>
      <c r="CD54" s="41"/>
      <c r="CE54" s="41"/>
      <c r="CF54" s="41"/>
      <c r="CH54" s="76"/>
      <c r="CI54" s="325" t="s">
        <v>1024</v>
      </c>
      <c r="CJ54" s="326"/>
      <c r="CK54" s="326">
        <v>1</v>
      </c>
      <c r="CL54" s="326"/>
      <c r="CM54" s="326">
        <v>1</v>
      </c>
      <c r="CN54" s="326"/>
      <c r="CO54" s="326"/>
      <c r="CP54" s="326"/>
      <c r="CQ54" s="326"/>
      <c r="CR54" s="327"/>
      <c r="CS54" s="327">
        <v>1</v>
      </c>
      <c r="CT54" s="327"/>
      <c r="CU54" s="52"/>
    </row>
    <row r="55" spans="2:99" ht="15.75" x14ac:dyDescent="0.25">
      <c r="B55" s="42"/>
      <c r="C55" s="39" t="s">
        <v>998</v>
      </c>
      <c r="D55" s="40"/>
      <c r="E55" s="40"/>
      <c r="F55" s="40"/>
      <c r="G55" s="40"/>
      <c r="H55" s="40"/>
      <c r="I55" s="40"/>
      <c r="J55" s="40"/>
      <c r="K55" s="41">
        <v>3</v>
      </c>
      <c r="L55" s="41">
        <v>3</v>
      </c>
      <c r="M55" s="41"/>
      <c r="N55" s="41"/>
      <c r="O55" s="52"/>
      <c r="P55" s="42"/>
      <c r="Q55" s="39" t="s">
        <v>844</v>
      </c>
      <c r="R55" s="40"/>
      <c r="S55" s="40">
        <v>1</v>
      </c>
      <c r="T55" s="40"/>
      <c r="U55" s="40"/>
      <c r="V55" s="40">
        <v>1</v>
      </c>
      <c r="W55" s="40"/>
      <c r="X55" s="40"/>
      <c r="Y55" s="41"/>
      <c r="Z55" s="41"/>
      <c r="AA55" s="41"/>
      <c r="AB55" s="41"/>
      <c r="AC55" s="52"/>
      <c r="AD55" s="42"/>
      <c r="AE55" s="39" t="s">
        <v>912</v>
      </c>
      <c r="AF55" s="40"/>
      <c r="AG55" s="40"/>
      <c r="AH55" s="40"/>
      <c r="AI55" s="40"/>
      <c r="AJ55" s="40"/>
      <c r="AK55" s="40"/>
      <c r="AL55" s="40"/>
      <c r="AM55" s="41"/>
      <c r="AN55" s="41"/>
      <c r="AO55" s="41"/>
      <c r="AP55" s="41"/>
      <c r="AR55" s="76"/>
      <c r="AS55" s="325" t="s">
        <v>1060</v>
      </c>
      <c r="AT55" s="326"/>
      <c r="AU55" s="326"/>
      <c r="AV55" s="326">
        <v>1</v>
      </c>
      <c r="AW55" s="326"/>
      <c r="AX55" s="326">
        <v>1</v>
      </c>
      <c r="AY55" s="326">
        <v>1</v>
      </c>
      <c r="AZ55" s="326"/>
      <c r="BA55" s="326"/>
      <c r="BB55" s="327"/>
      <c r="BC55" s="327"/>
      <c r="BD55" s="327"/>
      <c r="BE55" s="52"/>
      <c r="BF55" s="76"/>
      <c r="BG55" s="325" t="s">
        <v>1170</v>
      </c>
      <c r="BH55" s="326"/>
      <c r="BI55" s="326"/>
      <c r="BJ55" s="326"/>
      <c r="BK55" s="326">
        <v>1</v>
      </c>
      <c r="BL55" s="326">
        <v>1</v>
      </c>
      <c r="BM55" s="326"/>
      <c r="BN55" s="326"/>
      <c r="BO55" s="326"/>
      <c r="BP55" s="327"/>
      <c r="BQ55" s="327"/>
      <c r="BR55" s="327"/>
      <c r="BT55" s="42" t="s">
        <v>1138</v>
      </c>
      <c r="BU55" s="39" t="s">
        <v>978</v>
      </c>
      <c r="BV55" s="40"/>
      <c r="BW55" s="40">
        <v>1</v>
      </c>
      <c r="BX55" s="40"/>
      <c r="BY55" s="40"/>
      <c r="BZ55" s="40">
        <v>1</v>
      </c>
      <c r="CA55" s="40"/>
      <c r="CB55" s="40"/>
      <c r="CC55" s="40"/>
      <c r="CD55" s="41"/>
      <c r="CE55" s="41"/>
      <c r="CF55" s="41"/>
      <c r="CH55" s="76"/>
      <c r="CI55" s="325" t="s">
        <v>1025</v>
      </c>
      <c r="CJ55" s="326"/>
      <c r="CK55" s="326"/>
      <c r="CL55" s="326"/>
      <c r="CM55" s="326">
        <v>1</v>
      </c>
      <c r="CN55" s="326">
        <v>1</v>
      </c>
      <c r="CO55" s="326"/>
      <c r="CP55" s="326"/>
      <c r="CQ55" s="326"/>
      <c r="CR55" s="327"/>
      <c r="CS55" s="327"/>
      <c r="CT55" s="327"/>
      <c r="CU55" s="52"/>
    </row>
    <row r="56" spans="2:99" ht="15.75" x14ac:dyDescent="0.25">
      <c r="B56" s="42"/>
      <c r="C56" s="39" t="s">
        <v>875</v>
      </c>
      <c r="D56" s="40"/>
      <c r="E56" s="40"/>
      <c r="F56" s="40"/>
      <c r="G56" s="40">
        <v>3</v>
      </c>
      <c r="H56" s="40"/>
      <c r="I56" s="40"/>
      <c r="J56" s="40"/>
      <c r="K56" s="41"/>
      <c r="L56" s="41"/>
      <c r="M56" s="41"/>
      <c r="N56" s="41"/>
      <c r="O56" s="52"/>
      <c r="P56" s="42"/>
      <c r="Q56" s="39" t="s">
        <v>845</v>
      </c>
      <c r="R56" s="40"/>
      <c r="S56" s="40">
        <v>1</v>
      </c>
      <c r="T56" s="40"/>
      <c r="U56" s="40"/>
      <c r="V56" s="40">
        <v>1</v>
      </c>
      <c r="W56" s="40"/>
      <c r="X56" s="40"/>
      <c r="Y56" s="41"/>
      <c r="Z56" s="41"/>
      <c r="AA56" s="41"/>
      <c r="AB56" s="41"/>
      <c r="AC56" s="52"/>
      <c r="AD56" s="42"/>
      <c r="AE56" s="39" t="s">
        <v>913</v>
      </c>
      <c r="AF56" s="40"/>
      <c r="AG56" s="40"/>
      <c r="AH56" s="40"/>
      <c r="AI56" s="40"/>
      <c r="AJ56" s="40"/>
      <c r="AK56" s="40"/>
      <c r="AL56" s="40"/>
      <c r="AM56" s="41"/>
      <c r="AN56" s="41"/>
      <c r="AO56" s="41"/>
      <c r="AP56" s="41"/>
      <c r="AR56" s="76"/>
      <c r="AS56" s="325" t="s">
        <v>1003</v>
      </c>
      <c r="AT56" s="326"/>
      <c r="AU56" s="326"/>
      <c r="AV56" s="326"/>
      <c r="AW56" s="326">
        <v>1</v>
      </c>
      <c r="AX56" s="326">
        <v>1</v>
      </c>
      <c r="AY56" s="326"/>
      <c r="AZ56" s="326"/>
      <c r="BA56" s="326"/>
      <c r="BB56" s="327"/>
      <c r="BC56" s="327"/>
      <c r="BD56" s="327"/>
      <c r="BE56" s="52"/>
      <c r="BF56" s="76"/>
      <c r="BG56" s="325" t="s">
        <v>1171</v>
      </c>
      <c r="BH56" s="326"/>
      <c r="BI56" s="326"/>
      <c r="BJ56" s="326"/>
      <c r="BK56" s="326">
        <v>2</v>
      </c>
      <c r="BL56" s="326"/>
      <c r="BM56" s="326"/>
      <c r="BN56" s="326"/>
      <c r="BO56" s="326"/>
      <c r="BP56" s="327"/>
      <c r="BQ56" s="327"/>
      <c r="BR56" s="327"/>
      <c r="BT56" s="42"/>
      <c r="BU56" s="39" t="s">
        <v>979</v>
      </c>
      <c r="BV56" s="40"/>
      <c r="BW56" s="40">
        <v>1</v>
      </c>
      <c r="BX56" s="40"/>
      <c r="BY56" s="40"/>
      <c r="BZ56" s="40">
        <v>1</v>
      </c>
      <c r="CA56" s="40"/>
      <c r="CB56" s="40"/>
      <c r="CC56" s="40"/>
      <c r="CD56" s="41"/>
      <c r="CE56" s="41"/>
      <c r="CF56" s="41"/>
      <c r="CH56" s="76"/>
      <c r="CI56" s="325" t="s">
        <v>1026</v>
      </c>
      <c r="CJ56" s="326"/>
      <c r="CK56" s="326"/>
      <c r="CL56" s="326"/>
      <c r="CM56" s="326">
        <v>1</v>
      </c>
      <c r="CN56" s="326">
        <v>1</v>
      </c>
      <c r="CO56" s="326"/>
      <c r="CP56" s="326"/>
      <c r="CQ56" s="326"/>
      <c r="CR56" s="327"/>
      <c r="CS56" s="327"/>
      <c r="CT56" s="327"/>
      <c r="CU56" s="52"/>
    </row>
    <row r="57" spans="2:99" ht="15.75" x14ac:dyDescent="0.25">
      <c r="B57" s="42"/>
      <c r="C57" s="39" t="s">
        <v>876</v>
      </c>
      <c r="D57" s="40"/>
      <c r="E57" s="40"/>
      <c r="F57" s="40"/>
      <c r="G57" s="40">
        <v>3</v>
      </c>
      <c r="H57" s="40"/>
      <c r="I57" s="40"/>
      <c r="J57" s="40"/>
      <c r="K57" s="41"/>
      <c r="L57" s="41"/>
      <c r="M57" s="41"/>
      <c r="N57" s="41"/>
      <c r="O57" s="52"/>
      <c r="P57" s="42"/>
      <c r="Q57" s="39" t="s">
        <v>846</v>
      </c>
      <c r="R57" s="40"/>
      <c r="S57" s="40"/>
      <c r="T57" s="40"/>
      <c r="U57" s="40">
        <v>1</v>
      </c>
      <c r="V57" s="40">
        <v>1</v>
      </c>
      <c r="W57" s="40"/>
      <c r="X57" s="40"/>
      <c r="Y57" s="41"/>
      <c r="Z57" s="41"/>
      <c r="AA57" s="41"/>
      <c r="AB57" s="41"/>
      <c r="AC57" s="52"/>
      <c r="AD57" s="42"/>
      <c r="AE57" s="39" t="s">
        <v>914</v>
      </c>
      <c r="AF57" s="40"/>
      <c r="AG57" s="40"/>
      <c r="AH57" s="40"/>
      <c r="AI57" s="40"/>
      <c r="AJ57" s="40"/>
      <c r="AK57" s="40"/>
      <c r="AL57" s="40"/>
      <c r="AM57" s="41"/>
      <c r="AN57" s="41"/>
      <c r="AO57" s="41"/>
      <c r="AP57" s="41"/>
      <c r="AR57" s="76"/>
      <c r="AS57" s="328" t="s">
        <v>1061</v>
      </c>
      <c r="AT57" s="326"/>
      <c r="AU57" s="326"/>
      <c r="AV57" s="326"/>
      <c r="AW57" s="326">
        <v>1</v>
      </c>
      <c r="AX57" s="326">
        <v>1</v>
      </c>
      <c r="AY57" s="326"/>
      <c r="AZ57" s="326"/>
      <c r="BA57" s="326"/>
      <c r="BB57" s="327"/>
      <c r="BC57" s="327"/>
      <c r="BD57" s="327"/>
      <c r="BE57" s="52"/>
      <c r="BF57" s="76"/>
      <c r="BG57" s="325" t="s">
        <v>1172</v>
      </c>
      <c r="BH57" s="326"/>
      <c r="BI57" s="326"/>
      <c r="BJ57" s="326"/>
      <c r="BK57" s="326">
        <v>3</v>
      </c>
      <c r="BL57" s="326"/>
      <c r="BM57" s="326"/>
      <c r="BN57" s="326"/>
      <c r="BO57" s="326"/>
      <c r="BP57" s="327"/>
      <c r="BQ57" s="327"/>
      <c r="BR57" s="327"/>
      <c r="BT57" s="42"/>
      <c r="BU57" s="39" t="s">
        <v>850</v>
      </c>
      <c r="BV57" s="40"/>
      <c r="BW57" s="40">
        <v>1</v>
      </c>
      <c r="BX57" s="40"/>
      <c r="BY57" s="40"/>
      <c r="BZ57" s="40">
        <v>1</v>
      </c>
      <c r="CA57" s="40"/>
      <c r="CB57" s="40"/>
      <c r="CC57" s="40"/>
      <c r="CD57" s="41"/>
      <c r="CE57" s="41"/>
      <c r="CF57" s="41"/>
      <c r="CH57" s="76"/>
      <c r="CI57" s="325" t="s">
        <v>1027</v>
      </c>
      <c r="CJ57" s="326"/>
      <c r="CK57" s="326">
        <v>1</v>
      </c>
      <c r="CL57" s="326"/>
      <c r="CM57" s="326"/>
      <c r="CN57" s="326">
        <v>1</v>
      </c>
      <c r="CO57" s="326"/>
      <c r="CP57" s="326"/>
      <c r="CQ57" s="326"/>
      <c r="CR57" s="327"/>
      <c r="CS57" s="327"/>
      <c r="CT57" s="327"/>
      <c r="CU57" s="52"/>
    </row>
    <row r="58" spans="2:99" ht="15.75" x14ac:dyDescent="0.25">
      <c r="B58" s="42"/>
      <c r="C58" s="39" t="s">
        <v>1110</v>
      </c>
      <c r="D58" s="40"/>
      <c r="E58" s="40"/>
      <c r="F58" s="40"/>
      <c r="G58" s="40">
        <v>1</v>
      </c>
      <c r="H58" s="40">
        <v>1</v>
      </c>
      <c r="I58" s="40"/>
      <c r="J58" s="40"/>
      <c r="K58" s="41"/>
      <c r="L58" s="41"/>
      <c r="M58" s="41"/>
      <c r="N58" s="41"/>
      <c r="O58" s="52"/>
      <c r="P58" s="42"/>
      <c r="Q58" s="39" t="s">
        <v>847</v>
      </c>
      <c r="R58" s="40"/>
      <c r="S58" s="40">
        <v>1</v>
      </c>
      <c r="T58" s="40"/>
      <c r="U58" s="40"/>
      <c r="V58" s="40">
        <v>1</v>
      </c>
      <c r="W58" s="40"/>
      <c r="X58" s="40"/>
      <c r="Y58" s="41"/>
      <c r="Z58" s="41"/>
      <c r="AA58" s="41"/>
      <c r="AB58" s="41"/>
      <c r="AC58" s="52"/>
      <c r="AD58" s="42"/>
      <c r="AE58" s="39" t="s">
        <v>915</v>
      </c>
      <c r="AF58" s="40"/>
      <c r="AG58" s="40"/>
      <c r="AH58" s="40"/>
      <c r="AI58" s="40"/>
      <c r="AJ58" s="40"/>
      <c r="AK58" s="40"/>
      <c r="AL58" s="40"/>
      <c r="AM58" s="41"/>
      <c r="AN58" s="41"/>
      <c r="AO58" s="41"/>
      <c r="AP58" s="41"/>
      <c r="AR58" s="76"/>
      <c r="AS58" s="325" t="s">
        <v>1062</v>
      </c>
      <c r="AT58" s="326"/>
      <c r="AU58" s="326">
        <v>1</v>
      </c>
      <c r="AV58" s="326"/>
      <c r="AW58" s="326"/>
      <c r="AX58" s="326">
        <v>1</v>
      </c>
      <c r="AY58" s="326"/>
      <c r="AZ58" s="326"/>
      <c r="BA58" s="326"/>
      <c r="BB58" s="327"/>
      <c r="BC58" s="327"/>
      <c r="BD58" s="327"/>
      <c r="BE58" s="52"/>
      <c r="BF58" s="76"/>
      <c r="BG58" s="325"/>
      <c r="BH58" s="326"/>
      <c r="BI58" s="326"/>
      <c r="BJ58" s="326"/>
      <c r="BK58" s="326"/>
      <c r="BL58" s="326"/>
      <c r="BM58" s="326"/>
      <c r="BN58" s="326"/>
      <c r="BO58" s="326"/>
      <c r="BP58" s="327"/>
      <c r="BQ58" s="327"/>
      <c r="BR58" s="327"/>
      <c r="BT58" s="42"/>
      <c r="BU58" s="39" t="s">
        <v>980</v>
      </c>
      <c r="BV58" s="40"/>
      <c r="BW58" s="40"/>
      <c r="BX58" s="40"/>
      <c r="BY58" s="40"/>
      <c r="BZ58" s="40">
        <v>0</v>
      </c>
      <c r="CA58" s="40"/>
      <c r="CB58" s="40"/>
      <c r="CC58" s="40"/>
      <c r="CD58" s="41"/>
      <c r="CE58" s="41"/>
      <c r="CF58" s="41"/>
      <c r="CH58" s="76"/>
      <c r="CI58" s="325" t="s">
        <v>1028</v>
      </c>
      <c r="CJ58" s="326"/>
      <c r="CK58" s="326"/>
      <c r="CL58" s="326"/>
      <c r="CM58" s="326">
        <v>0</v>
      </c>
      <c r="CN58" s="326">
        <v>0</v>
      </c>
      <c r="CO58" s="326"/>
      <c r="CP58" s="326"/>
      <c r="CQ58" s="326"/>
      <c r="CR58" s="327"/>
      <c r="CS58" s="327"/>
      <c r="CT58" s="327"/>
      <c r="CU58" s="52"/>
    </row>
    <row r="59" spans="2:99" ht="15.75" x14ac:dyDescent="0.25">
      <c r="B59" s="42"/>
      <c r="C59" s="39" t="s">
        <v>850</v>
      </c>
      <c r="D59" s="40"/>
      <c r="E59" s="40">
        <v>1</v>
      </c>
      <c r="F59" s="40"/>
      <c r="G59" s="40"/>
      <c r="H59" s="40">
        <v>1</v>
      </c>
      <c r="I59" s="40"/>
      <c r="J59" s="40"/>
      <c r="K59" s="41"/>
      <c r="L59" s="41"/>
      <c r="M59" s="41"/>
      <c r="N59" s="41"/>
      <c r="O59" s="52"/>
      <c r="P59" s="42"/>
      <c r="Q59" s="39" t="s">
        <v>848</v>
      </c>
      <c r="R59" s="40"/>
      <c r="S59" s="40">
        <v>1</v>
      </c>
      <c r="T59" s="40"/>
      <c r="U59" s="40"/>
      <c r="V59" s="40">
        <v>1</v>
      </c>
      <c r="W59" s="40"/>
      <c r="X59" s="40"/>
      <c r="Y59" s="41"/>
      <c r="Z59" s="41"/>
      <c r="AA59" s="41"/>
      <c r="AB59" s="41"/>
      <c r="AC59" s="52"/>
      <c r="AD59" s="42"/>
      <c r="AE59" s="39" t="s">
        <v>916</v>
      </c>
      <c r="AF59" s="40"/>
      <c r="AG59" s="40"/>
      <c r="AH59" s="40"/>
      <c r="AI59" s="40"/>
      <c r="AJ59" s="40"/>
      <c r="AK59" s="40"/>
      <c r="AL59" s="40"/>
      <c r="AM59" s="41"/>
      <c r="AN59" s="41"/>
      <c r="AO59" s="41"/>
      <c r="AP59" s="41"/>
      <c r="AR59" s="76"/>
      <c r="AS59" s="325" t="s">
        <v>1063</v>
      </c>
      <c r="AT59" s="326"/>
      <c r="AU59" s="326"/>
      <c r="AV59" s="326"/>
      <c r="AW59" s="326"/>
      <c r="AX59" s="326">
        <v>1</v>
      </c>
      <c r="AY59" s="326"/>
      <c r="AZ59" s="326"/>
      <c r="BA59" s="326"/>
      <c r="BB59" s="327"/>
      <c r="BC59" s="327"/>
      <c r="BD59" s="327"/>
      <c r="BE59" s="52"/>
      <c r="BF59" s="76"/>
      <c r="BG59" s="328"/>
      <c r="BH59" s="326"/>
      <c r="BI59" s="326"/>
      <c r="BJ59" s="326"/>
      <c r="BK59" s="326"/>
      <c r="BL59" s="326"/>
      <c r="BM59" s="326"/>
      <c r="BN59" s="326"/>
      <c r="BO59" s="326"/>
      <c r="BP59" s="327"/>
      <c r="BQ59" s="327"/>
      <c r="BR59" s="327"/>
      <c r="BT59" s="42"/>
      <c r="BU59" s="39" t="s">
        <v>981</v>
      </c>
      <c r="BV59" s="40"/>
      <c r="BW59" s="40"/>
      <c r="BX59" s="40"/>
      <c r="BY59" s="40">
        <v>1</v>
      </c>
      <c r="BZ59" s="40">
        <v>1</v>
      </c>
      <c r="CA59" s="40"/>
      <c r="CB59" s="40"/>
      <c r="CC59" s="40"/>
      <c r="CD59" s="41"/>
      <c r="CE59" s="41"/>
      <c r="CF59" s="41"/>
      <c r="CH59" s="76"/>
      <c r="CI59" s="325" t="s">
        <v>879</v>
      </c>
      <c r="CJ59" s="326"/>
      <c r="CK59" s="326"/>
      <c r="CL59" s="326"/>
      <c r="CM59" s="326">
        <v>1</v>
      </c>
      <c r="CN59" s="326">
        <v>1</v>
      </c>
      <c r="CO59" s="326"/>
      <c r="CP59" s="326"/>
      <c r="CQ59" s="326"/>
      <c r="CR59" s="327"/>
      <c r="CS59" s="327">
        <v>1</v>
      </c>
      <c r="CT59" s="327"/>
      <c r="CU59" s="52"/>
    </row>
    <row r="60" spans="2:99" ht="15.75" x14ac:dyDescent="0.25">
      <c r="B60" s="42"/>
      <c r="C60" s="45" t="s">
        <v>1111</v>
      </c>
      <c r="D60" s="40"/>
      <c r="E60" s="40"/>
      <c r="F60" s="40"/>
      <c r="G60" s="40"/>
      <c r="H60" s="40"/>
      <c r="I60" s="40"/>
      <c r="J60" s="40"/>
      <c r="K60" s="41"/>
      <c r="L60" s="41"/>
      <c r="M60" s="41"/>
      <c r="N60" s="41"/>
      <c r="O60" s="52"/>
      <c r="P60" s="42"/>
      <c r="Q60" s="45" t="s">
        <v>849</v>
      </c>
      <c r="R60" s="40"/>
      <c r="S60" s="40">
        <v>1</v>
      </c>
      <c r="T60" s="40"/>
      <c r="U60" s="40"/>
      <c r="V60" s="40">
        <v>1</v>
      </c>
      <c r="W60" s="40"/>
      <c r="X60" s="40"/>
      <c r="Y60" s="41"/>
      <c r="Z60" s="41"/>
      <c r="AA60" s="41"/>
      <c r="AB60" s="41"/>
      <c r="AC60" s="52"/>
      <c r="AD60" s="42"/>
      <c r="AE60" s="39" t="s">
        <v>917</v>
      </c>
      <c r="AF60" s="40"/>
      <c r="AG60" s="40"/>
      <c r="AH60" s="40"/>
      <c r="AI60" s="40"/>
      <c r="AJ60" s="40"/>
      <c r="AK60" s="40"/>
      <c r="AL60" s="40"/>
      <c r="AM60" s="41"/>
      <c r="AN60" s="41"/>
      <c r="AO60" s="41"/>
      <c r="AP60" s="41"/>
      <c r="AR60" s="76"/>
      <c r="AS60" s="325" t="s">
        <v>1064</v>
      </c>
      <c r="AT60" s="326"/>
      <c r="AU60" s="326"/>
      <c r="AV60" s="326"/>
      <c r="AW60" s="326">
        <v>1</v>
      </c>
      <c r="AX60" s="326">
        <v>1</v>
      </c>
      <c r="AY60" s="326"/>
      <c r="AZ60" s="326"/>
      <c r="BA60" s="326"/>
      <c r="BB60" s="327"/>
      <c r="BC60" s="327"/>
      <c r="BD60" s="327"/>
      <c r="BE60" s="52"/>
      <c r="BF60" s="76" t="s">
        <v>1199</v>
      </c>
      <c r="BG60" s="325" t="s">
        <v>866</v>
      </c>
      <c r="BH60" s="326"/>
      <c r="BI60" s="326">
        <v>1</v>
      </c>
      <c r="BJ60" s="326"/>
      <c r="BK60" s="326"/>
      <c r="BL60" s="326">
        <v>1</v>
      </c>
      <c r="BM60" s="326"/>
      <c r="BN60" s="326"/>
      <c r="BO60" s="326"/>
      <c r="BP60" s="327"/>
      <c r="BQ60" s="327"/>
      <c r="BR60" s="41"/>
      <c r="BT60" s="42"/>
      <c r="BU60" s="39" t="s">
        <v>853</v>
      </c>
      <c r="BV60" s="40"/>
      <c r="BW60" s="40"/>
      <c r="BX60" s="40"/>
      <c r="BY60" s="40">
        <v>1</v>
      </c>
      <c r="BZ60" s="40">
        <v>1</v>
      </c>
      <c r="CA60" s="40">
        <v>1</v>
      </c>
      <c r="CB60" s="40"/>
      <c r="CC60" s="40"/>
      <c r="CD60" s="41"/>
      <c r="CE60" s="41"/>
      <c r="CF60" s="41"/>
      <c r="CH60" s="76"/>
      <c r="CI60" s="325" t="s">
        <v>1010</v>
      </c>
      <c r="CJ60" s="326"/>
      <c r="CK60" s="326"/>
      <c r="CL60" s="326"/>
      <c r="CM60" s="326">
        <v>1</v>
      </c>
      <c r="CN60" s="326">
        <v>1</v>
      </c>
      <c r="CO60" s="326"/>
      <c r="CP60" s="326"/>
      <c r="CQ60" s="326"/>
      <c r="CR60" s="327"/>
      <c r="CS60" s="327"/>
      <c r="CT60" s="327"/>
      <c r="CU60" s="52"/>
    </row>
    <row r="61" spans="2:99" ht="15.75" x14ac:dyDescent="0.25">
      <c r="B61" s="42"/>
      <c r="C61" s="39" t="s">
        <v>866</v>
      </c>
      <c r="D61" s="40"/>
      <c r="E61" s="40"/>
      <c r="F61" s="40"/>
      <c r="G61" s="40"/>
      <c r="H61" s="40"/>
      <c r="I61" s="40"/>
      <c r="J61" s="40"/>
      <c r="K61" s="41"/>
      <c r="L61" s="41"/>
      <c r="M61" s="41"/>
      <c r="N61" s="41"/>
      <c r="O61" s="52"/>
      <c r="P61" s="42"/>
      <c r="Q61" s="39" t="s">
        <v>850</v>
      </c>
      <c r="R61" s="40"/>
      <c r="S61" s="40">
        <v>1</v>
      </c>
      <c r="T61" s="40"/>
      <c r="U61" s="40"/>
      <c r="V61" s="40">
        <v>1</v>
      </c>
      <c r="W61" s="40"/>
      <c r="X61" s="40"/>
      <c r="Y61" s="41"/>
      <c r="Z61" s="41"/>
      <c r="AA61" s="41"/>
      <c r="AB61" s="41"/>
      <c r="AC61" s="52"/>
      <c r="AD61" s="42"/>
      <c r="AE61" s="39" t="s">
        <v>918</v>
      </c>
      <c r="AF61" s="40"/>
      <c r="AG61" s="40"/>
      <c r="AH61" s="40"/>
      <c r="AI61" s="40"/>
      <c r="AJ61" s="40"/>
      <c r="AK61" s="40"/>
      <c r="AL61" s="40"/>
      <c r="AM61" s="41"/>
      <c r="AN61" s="41"/>
      <c r="AO61" s="41"/>
      <c r="AP61" s="41"/>
      <c r="AR61" s="76"/>
      <c r="AS61" s="325" t="s">
        <v>1065</v>
      </c>
      <c r="AT61" s="326"/>
      <c r="AU61" s="326"/>
      <c r="AV61" s="326"/>
      <c r="AW61" s="326"/>
      <c r="AX61" s="326">
        <v>1</v>
      </c>
      <c r="AY61" s="326"/>
      <c r="AZ61" s="326"/>
      <c r="BA61" s="326"/>
      <c r="BB61" s="327"/>
      <c r="BC61" s="327"/>
      <c r="BD61" s="327"/>
      <c r="BE61" s="52"/>
      <c r="BF61" s="76" t="s">
        <v>1200</v>
      </c>
      <c r="BG61" s="325" t="s">
        <v>869</v>
      </c>
      <c r="BH61" s="326"/>
      <c r="BI61" s="326">
        <v>2</v>
      </c>
      <c r="BJ61" s="326"/>
      <c r="BK61" s="326"/>
      <c r="BL61" s="326">
        <v>1</v>
      </c>
      <c r="BM61" s="326"/>
      <c r="BN61" s="326"/>
      <c r="BO61" s="326"/>
      <c r="BP61" s="327"/>
      <c r="BQ61" s="327"/>
      <c r="BR61" s="41"/>
      <c r="BT61" s="42"/>
      <c r="BU61" s="45" t="s">
        <v>982</v>
      </c>
      <c r="BV61" s="40"/>
      <c r="BW61" s="40"/>
      <c r="BX61" s="40"/>
      <c r="BY61" s="40"/>
      <c r="BZ61" s="40">
        <v>1</v>
      </c>
      <c r="CA61" s="40"/>
      <c r="CB61" s="40"/>
      <c r="CC61" s="40"/>
      <c r="CD61" s="41">
        <v>1</v>
      </c>
      <c r="CE61" s="41"/>
      <c r="CF61" s="41"/>
      <c r="CH61" s="76"/>
      <c r="CI61" s="328" t="s">
        <v>1003</v>
      </c>
      <c r="CJ61" s="326"/>
      <c r="CK61" s="326"/>
      <c r="CL61" s="326"/>
      <c r="CM61" s="326">
        <v>1</v>
      </c>
      <c r="CN61" s="326">
        <v>1</v>
      </c>
      <c r="CO61" s="326"/>
      <c r="CP61" s="326"/>
      <c r="CQ61" s="326"/>
      <c r="CR61" s="327"/>
      <c r="CS61" s="327"/>
      <c r="CT61" s="327"/>
      <c r="CU61" s="52"/>
    </row>
    <row r="62" spans="2:99" ht="15.75" x14ac:dyDescent="0.25">
      <c r="B62" s="42"/>
      <c r="C62" s="39" t="s">
        <v>1112</v>
      </c>
      <c r="D62" s="40"/>
      <c r="E62" s="40">
        <v>1</v>
      </c>
      <c r="F62" s="40"/>
      <c r="G62" s="40"/>
      <c r="H62" s="40">
        <v>1</v>
      </c>
      <c r="I62" s="40"/>
      <c r="J62" s="40"/>
      <c r="K62" s="41"/>
      <c r="L62" s="41"/>
      <c r="M62" s="41"/>
      <c r="N62" s="72"/>
      <c r="O62" s="64"/>
      <c r="P62" s="42"/>
      <c r="Q62" s="39" t="s">
        <v>851</v>
      </c>
      <c r="R62" s="40"/>
      <c r="S62" s="40"/>
      <c r="T62" s="40"/>
      <c r="U62" s="40"/>
      <c r="V62" s="40">
        <v>0</v>
      </c>
      <c r="W62" s="40"/>
      <c r="X62" s="40"/>
      <c r="Y62" s="41"/>
      <c r="Z62" s="41"/>
      <c r="AA62" s="41"/>
      <c r="AB62" s="72"/>
      <c r="AC62" s="64"/>
      <c r="AD62" s="42"/>
      <c r="AE62" s="39" t="s">
        <v>919</v>
      </c>
      <c r="AF62" s="40"/>
      <c r="AG62" s="40"/>
      <c r="AH62" s="40"/>
      <c r="AI62" s="40"/>
      <c r="AJ62" s="40"/>
      <c r="AK62" s="40"/>
      <c r="AL62" s="40"/>
      <c r="AM62" s="41"/>
      <c r="AN62" s="41"/>
      <c r="AO62" s="41"/>
      <c r="AP62" s="41"/>
      <c r="AR62" s="76"/>
      <c r="AS62" s="328" t="s">
        <v>1066</v>
      </c>
      <c r="AT62" s="326"/>
      <c r="AU62" s="326">
        <v>1</v>
      </c>
      <c r="AV62" s="326"/>
      <c r="AW62" s="326"/>
      <c r="AX62" s="326">
        <v>1</v>
      </c>
      <c r="AY62" s="326"/>
      <c r="AZ62" s="326"/>
      <c r="BA62" s="326"/>
      <c r="BB62" s="327"/>
      <c r="BC62" s="327"/>
      <c r="BD62" s="327"/>
      <c r="BE62" s="64"/>
      <c r="BF62" s="76"/>
      <c r="BG62" s="325" t="s">
        <v>1011</v>
      </c>
      <c r="BH62" s="326"/>
      <c r="BI62" s="326">
        <v>1</v>
      </c>
      <c r="BJ62" s="326"/>
      <c r="BK62" s="326"/>
      <c r="BL62" s="326">
        <v>1</v>
      </c>
      <c r="BM62" s="326"/>
      <c r="BN62" s="326"/>
      <c r="BO62" s="326"/>
      <c r="BP62" s="327"/>
      <c r="BQ62" s="327"/>
      <c r="BR62" s="41"/>
      <c r="BT62" s="42"/>
      <c r="BU62" s="39" t="s">
        <v>983</v>
      </c>
      <c r="BV62" s="40"/>
      <c r="BW62" s="40"/>
      <c r="BX62" s="40"/>
      <c r="BY62" s="40">
        <v>1</v>
      </c>
      <c r="BZ62" s="40">
        <v>1</v>
      </c>
      <c r="CA62" s="40"/>
      <c r="CB62" s="40"/>
      <c r="CC62" s="40"/>
      <c r="CD62" s="41"/>
      <c r="CE62" s="41"/>
      <c r="CF62" s="41"/>
      <c r="CH62" s="76"/>
      <c r="CI62" s="325" t="s">
        <v>865</v>
      </c>
      <c r="CJ62" s="326"/>
      <c r="CK62" s="326">
        <v>1</v>
      </c>
      <c r="CL62" s="326">
        <v>1</v>
      </c>
      <c r="CM62" s="326"/>
      <c r="CN62" s="326">
        <v>1</v>
      </c>
      <c r="CO62" s="326">
        <v>1</v>
      </c>
      <c r="CP62" s="326"/>
      <c r="CQ62" s="326"/>
      <c r="CR62" s="327"/>
      <c r="CS62" s="327"/>
      <c r="CT62" s="327"/>
      <c r="CU62" s="64"/>
    </row>
    <row r="63" spans="2:99" ht="15.75" x14ac:dyDescent="0.25">
      <c r="B63" s="42"/>
      <c r="C63" s="39" t="s">
        <v>1097</v>
      </c>
      <c r="D63" s="40"/>
      <c r="E63" s="40">
        <v>2</v>
      </c>
      <c r="F63" s="40"/>
      <c r="G63" s="40">
        <v>2</v>
      </c>
      <c r="H63" s="40">
        <v>2</v>
      </c>
      <c r="I63" s="40"/>
      <c r="J63" s="40"/>
      <c r="K63" s="41"/>
      <c r="L63" s="41"/>
      <c r="M63" s="41"/>
      <c r="N63" s="41"/>
      <c r="O63" s="52"/>
      <c r="P63" s="42"/>
      <c r="Q63" s="39" t="s">
        <v>852</v>
      </c>
      <c r="R63" s="40"/>
      <c r="S63" s="40"/>
      <c r="T63" s="40"/>
      <c r="U63" s="40"/>
      <c r="V63" s="40">
        <v>2</v>
      </c>
      <c r="W63" s="40"/>
      <c r="X63" s="40"/>
      <c r="Y63" s="41">
        <v>2</v>
      </c>
      <c r="Z63" s="41"/>
      <c r="AA63" s="41"/>
      <c r="AB63" s="41"/>
      <c r="AC63" s="52"/>
      <c r="AD63" s="42"/>
      <c r="AE63" s="39" t="s">
        <v>920</v>
      </c>
      <c r="AF63" s="40"/>
      <c r="AG63" s="40"/>
      <c r="AH63" s="40"/>
      <c r="AI63" s="40"/>
      <c r="AJ63" s="40"/>
      <c r="AK63" s="40"/>
      <c r="AL63" s="40"/>
      <c r="AM63" s="41"/>
      <c r="AN63" s="41"/>
      <c r="AO63" s="41"/>
      <c r="AP63" s="41"/>
      <c r="AR63" s="76"/>
      <c r="AS63" s="328" t="s">
        <v>1067</v>
      </c>
      <c r="AT63" s="326"/>
      <c r="AU63" s="326"/>
      <c r="AV63" s="326"/>
      <c r="AW63" s="326">
        <v>1</v>
      </c>
      <c r="AX63" s="326">
        <v>1</v>
      </c>
      <c r="AY63" s="326"/>
      <c r="AZ63" s="326"/>
      <c r="BA63" s="326"/>
      <c r="BB63" s="327"/>
      <c r="BC63" s="327"/>
      <c r="BD63" s="327"/>
      <c r="BE63" s="52"/>
      <c r="BF63" s="76"/>
      <c r="BG63" s="325" t="s">
        <v>850</v>
      </c>
      <c r="BH63" s="326"/>
      <c r="BI63" s="326">
        <v>1</v>
      </c>
      <c r="BJ63" s="326"/>
      <c r="BK63" s="326"/>
      <c r="BL63" s="326">
        <v>1</v>
      </c>
      <c r="BM63" s="326"/>
      <c r="BN63" s="326"/>
      <c r="BO63" s="326"/>
      <c r="BP63" s="327"/>
      <c r="BQ63" s="327"/>
      <c r="BR63" s="41"/>
      <c r="BT63" s="42"/>
      <c r="BU63" s="39" t="s">
        <v>857</v>
      </c>
      <c r="BV63" s="40"/>
      <c r="BW63" s="40">
        <v>1</v>
      </c>
      <c r="BX63" s="40"/>
      <c r="BY63" s="40"/>
      <c r="BZ63" s="40">
        <v>1</v>
      </c>
      <c r="CA63" s="40"/>
      <c r="CB63" s="40"/>
      <c r="CC63" s="40"/>
      <c r="CD63" s="41"/>
      <c r="CE63" s="41">
        <v>1</v>
      </c>
      <c r="CF63" s="41"/>
      <c r="CH63" s="76"/>
      <c r="CI63" s="328" t="s">
        <v>891</v>
      </c>
      <c r="CJ63" s="326"/>
      <c r="CK63" s="326"/>
      <c r="CL63" s="326"/>
      <c r="CM63" s="326">
        <v>1</v>
      </c>
      <c r="CN63" s="326">
        <v>1</v>
      </c>
      <c r="CO63" s="326"/>
      <c r="CP63" s="326"/>
      <c r="CQ63" s="326"/>
      <c r="CR63" s="327"/>
      <c r="CS63" s="327"/>
      <c r="CT63" s="327"/>
      <c r="CU63" s="52"/>
    </row>
    <row r="64" spans="2:99" ht="15.75" x14ac:dyDescent="0.25">
      <c r="B64" s="42"/>
      <c r="C64" s="39"/>
      <c r="D64" s="40"/>
      <c r="E64" s="40"/>
      <c r="F64" s="40"/>
      <c r="G64" s="40"/>
      <c r="H64" s="40"/>
      <c r="I64" s="40"/>
      <c r="J64" s="40"/>
      <c r="K64" s="41"/>
      <c r="L64" s="41"/>
      <c r="M64" s="41"/>
      <c r="N64" s="41"/>
      <c r="O64" s="52"/>
      <c r="P64" s="42"/>
      <c r="Q64" s="39" t="s">
        <v>853</v>
      </c>
      <c r="R64" s="40"/>
      <c r="S64" s="40"/>
      <c r="T64" s="40"/>
      <c r="U64" s="40">
        <v>1</v>
      </c>
      <c r="V64" s="40">
        <v>1</v>
      </c>
      <c r="W64" s="40">
        <v>1</v>
      </c>
      <c r="X64" s="40"/>
      <c r="Y64" s="41"/>
      <c r="Z64" s="41"/>
      <c r="AA64" s="41"/>
      <c r="AB64" s="41"/>
      <c r="AC64" s="52"/>
      <c r="AD64" s="42"/>
      <c r="AE64" s="39" t="s">
        <v>874</v>
      </c>
      <c r="AF64" s="40"/>
      <c r="AG64" s="40"/>
      <c r="AH64" s="40"/>
      <c r="AI64" s="40"/>
      <c r="AJ64" s="40"/>
      <c r="AK64" s="40"/>
      <c r="AL64" s="40"/>
      <c r="AM64" s="41"/>
      <c r="AN64" s="41"/>
      <c r="AO64" s="41"/>
      <c r="AP64" s="41"/>
      <c r="AR64" s="76"/>
      <c r="AS64" s="328" t="s">
        <v>1068</v>
      </c>
      <c r="AT64" s="326"/>
      <c r="AU64" s="326"/>
      <c r="AV64" s="326"/>
      <c r="AW64" s="326">
        <v>1</v>
      </c>
      <c r="AX64" s="326">
        <v>1</v>
      </c>
      <c r="AY64" s="326"/>
      <c r="AZ64" s="326">
        <v>1</v>
      </c>
      <c r="BA64" s="326"/>
      <c r="BB64" s="327"/>
      <c r="BC64" s="327"/>
      <c r="BD64" s="327"/>
      <c r="BE64" s="52"/>
      <c r="BF64" s="76"/>
      <c r="BG64" s="325" t="s">
        <v>1159</v>
      </c>
      <c r="BH64" s="326"/>
      <c r="BI64" s="326"/>
      <c r="BJ64" s="326"/>
      <c r="BK64" s="326">
        <v>1</v>
      </c>
      <c r="BL64" s="326">
        <v>1</v>
      </c>
      <c r="BM64" s="326"/>
      <c r="BN64" s="326"/>
      <c r="BO64" s="326"/>
      <c r="BP64" s="327"/>
      <c r="BQ64" s="327"/>
      <c r="BR64" s="41"/>
      <c r="BT64" s="42"/>
      <c r="BU64" s="39" t="s">
        <v>984</v>
      </c>
      <c r="BV64" s="40"/>
      <c r="BW64" s="40"/>
      <c r="BX64" s="40"/>
      <c r="BY64" s="40">
        <v>0</v>
      </c>
      <c r="BZ64" s="40">
        <v>0</v>
      </c>
      <c r="CA64" s="40"/>
      <c r="CB64" s="40"/>
      <c r="CC64" s="40"/>
      <c r="CD64" s="41"/>
      <c r="CE64" s="41"/>
      <c r="CF64" s="41"/>
      <c r="CH64" s="76"/>
      <c r="CI64" s="325" t="s">
        <v>1029</v>
      </c>
      <c r="CJ64" s="326"/>
      <c r="CK64" s="326"/>
      <c r="CL64" s="326"/>
      <c r="CM64" s="326">
        <v>1</v>
      </c>
      <c r="CN64" s="326">
        <v>1</v>
      </c>
      <c r="CO64" s="326"/>
      <c r="CP64" s="326"/>
      <c r="CQ64" s="326"/>
      <c r="CR64" s="327"/>
      <c r="CS64" s="327"/>
      <c r="CT64" s="327"/>
      <c r="CU64" s="52"/>
    </row>
    <row r="65" spans="2:101" ht="15.75" x14ac:dyDescent="0.25">
      <c r="B65" s="76" t="s">
        <v>1032</v>
      </c>
      <c r="C65" s="39" t="s">
        <v>844</v>
      </c>
      <c r="D65" s="40"/>
      <c r="E65" s="40"/>
      <c r="F65" s="40"/>
      <c r="G65" s="40"/>
      <c r="H65" s="40">
        <v>0</v>
      </c>
      <c r="I65" s="40"/>
      <c r="J65" s="40"/>
      <c r="K65" s="41"/>
      <c r="L65" s="41"/>
      <c r="M65" s="41"/>
      <c r="N65" s="41"/>
      <c r="O65" s="52"/>
      <c r="P65" s="42"/>
      <c r="Q65" s="39" t="s">
        <v>854</v>
      </c>
      <c r="R65" s="40"/>
      <c r="S65" s="40"/>
      <c r="T65" s="40"/>
      <c r="U65" s="40">
        <v>1</v>
      </c>
      <c r="V65" s="40">
        <v>1</v>
      </c>
      <c r="W65" s="40"/>
      <c r="X65" s="40"/>
      <c r="Y65" s="41"/>
      <c r="Z65" s="41"/>
      <c r="AA65" s="41"/>
      <c r="AB65" s="41"/>
      <c r="AC65" s="52"/>
      <c r="AD65" s="42"/>
      <c r="AE65" s="39" t="s">
        <v>875</v>
      </c>
      <c r="AF65" s="40"/>
      <c r="AG65" s="40"/>
      <c r="AH65" s="40"/>
      <c r="AI65" s="40"/>
      <c r="AJ65" s="40"/>
      <c r="AK65" s="40"/>
      <c r="AL65" s="40"/>
      <c r="AM65" s="41"/>
      <c r="AN65" s="41"/>
      <c r="AO65" s="41"/>
      <c r="AP65" s="41"/>
      <c r="AR65" s="76"/>
      <c r="AS65" s="325" t="s">
        <v>1069</v>
      </c>
      <c r="AT65" s="326"/>
      <c r="AU65" s="326"/>
      <c r="AV65" s="326"/>
      <c r="AW65" s="326">
        <v>1</v>
      </c>
      <c r="AX65" s="326">
        <v>1</v>
      </c>
      <c r="AY65" s="326"/>
      <c r="AZ65" s="326"/>
      <c r="BA65" s="326"/>
      <c r="BB65" s="327"/>
      <c r="BC65" s="327"/>
      <c r="BD65" s="327"/>
      <c r="BE65" s="52"/>
      <c r="BF65" s="76"/>
      <c r="BG65" s="325" t="s">
        <v>984</v>
      </c>
      <c r="BH65" s="326"/>
      <c r="BI65" s="326"/>
      <c r="BJ65" s="326"/>
      <c r="BK65" s="326">
        <v>1</v>
      </c>
      <c r="BL65" s="326">
        <v>1</v>
      </c>
      <c r="BM65" s="326"/>
      <c r="BN65" s="326"/>
      <c r="BO65" s="326"/>
      <c r="BP65" s="327"/>
      <c r="BQ65" s="327"/>
      <c r="BR65" s="41"/>
      <c r="BT65" s="41"/>
      <c r="BU65" s="45" t="s">
        <v>985</v>
      </c>
      <c r="BV65" s="40"/>
      <c r="BW65" s="40"/>
      <c r="BX65" s="40"/>
      <c r="BY65" s="40">
        <v>0</v>
      </c>
      <c r="BZ65" s="40">
        <v>0</v>
      </c>
      <c r="CA65" s="40"/>
      <c r="CB65" s="40"/>
      <c r="CC65" s="40"/>
      <c r="CD65" s="41"/>
      <c r="CE65" s="41"/>
      <c r="CF65" s="41"/>
      <c r="CH65" s="76"/>
      <c r="CI65" s="329" t="s">
        <v>1030</v>
      </c>
      <c r="CJ65" s="326"/>
      <c r="CK65" s="326"/>
      <c r="CL65" s="326"/>
      <c r="CM65" s="326"/>
      <c r="CN65" s="326">
        <v>0</v>
      </c>
      <c r="CO65" s="326"/>
      <c r="CP65" s="326"/>
      <c r="CQ65" s="326"/>
      <c r="CR65" s="327"/>
      <c r="CS65" s="327"/>
      <c r="CT65" s="327"/>
      <c r="CU65" s="52"/>
    </row>
    <row r="66" spans="2:101" ht="15.75" x14ac:dyDescent="0.25">
      <c r="B66" s="42" t="s">
        <v>1260</v>
      </c>
      <c r="C66" s="39" t="s">
        <v>1100</v>
      </c>
      <c r="D66" s="40"/>
      <c r="E66" s="40"/>
      <c r="F66" s="40"/>
      <c r="G66" s="40">
        <v>1</v>
      </c>
      <c r="H66" s="40">
        <v>1</v>
      </c>
      <c r="I66" s="40"/>
      <c r="J66" s="40"/>
      <c r="K66" s="41"/>
      <c r="L66" s="41"/>
      <c r="M66" s="41"/>
      <c r="N66" s="41"/>
      <c r="O66" s="52"/>
      <c r="P66" s="42"/>
      <c r="Q66" s="45" t="s">
        <v>855</v>
      </c>
      <c r="R66" s="40"/>
      <c r="S66" s="40"/>
      <c r="T66" s="40"/>
      <c r="U66" s="40">
        <v>1</v>
      </c>
      <c r="V66" s="40">
        <v>1</v>
      </c>
      <c r="W66" s="40"/>
      <c r="X66" s="40"/>
      <c r="Y66" s="41"/>
      <c r="Z66" s="41"/>
      <c r="AA66" s="41"/>
      <c r="AB66" s="41"/>
      <c r="AC66" s="52"/>
      <c r="AD66" s="42"/>
      <c r="AE66" s="39" t="s">
        <v>876</v>
      </c>
      <c r="AF66" s="40"/>
      <c r="AG66" s="40"/>
      <c r="AH66" s="40"/>
      <c r="AI66" s="40"/>
      <c r="AJ66" s="40"/>
      <c r="AK66" s="40"/>
      <c r="AL66" s="40"/>
      <c r="AM66" s="41"/>
      <c r="AN66" s="41"/>
      <c r="AO66" s="41"/>
      <c r="AP66" s="41"/>
      <c r="AR66" s="76"/>
      <c r="AS66" s="325" t="s">
        <v>1070</v>
      </c>
      <c r="AT66" s="326"/>
      <c r="AU66" s="326">
        <v>1</v>
      </c>
      <c r="AV66" s="326"/>
      <c r="AW66" s="326"/>
      <c r="AX66" s="326">
        <v>1</v>
      </c>
      <c r="AY66" s="326"/>
      <c r="AZ66" s="326"/>
      <c r="BA66" s="326"/>
      <c r="BB66" s="327"/>
      <c r="BC66" s="327"/>
      <c r="BD66" s="327"/>
      <c r="BE66" s="52"/>
      <c r="BF66" s="76"/>
      <c r="BG66" s="325" t="s">
        <v>856</v>
      </c>
      <c r="BH66" s="326"/>
      <c r="BI66" s="326"/>
      <c r="BJ66" s="326">
        <v>3</v>
      </c>
      <c r="BK66" s="326"/>
      <c r="BL66" s="326">
        <v>1</v>
      </c>
      <c r="BM66" s="326"/>
      <c r="BN66" s="326"/>
      <c r="BO66" s="326"/>
      <c r="BP66" s="327"/>
      <c r="BQ66" s="327"/>
      <c r="BR66" s="41"/>
      <c r="BT66" s="41"/>
      <c r="BU66" s="39" t="s">
        <v>986</v>
      </c>
      <c r="BV66" s="40"/>
      <c r="BW66" s="40"/>
      <c r="BX66" s="40"/>
      <c r="BY66" s="40">
        <v>1</v>
      </c>
      <c r="BZ66" s="40">
        <v>1</v>
      </c>
      <c r="CA66" s="40"/>
      <c r="CB66" s="40"/>
      <c r="CC66" s="40"/>
      <c r="CD66" s="41"/>
      <c r="CE66" s="41"/>
      <c r="CF66" s="41"/>
      <c r="CH66" s="76"/>
      <c r="CI66" s="329" t="s">
        <v>876</v>
      </c>
      <c r="CJ66" s="326"/>
      <c r="CK66" s="326"/>
      <c r="CL66" s="326"/>
      <c r="CM66" s="326">
        <v>2</v>
      </c>
      <c r="CN66" s="326"/>
      <c r="CO66" s="326"/>
      <c r="CP66" s="326"/>
      <c r="CQ66" s="326"/>
      <c r="CR66" s="327"/>
      <c r="CS66" s="327"/>
      <c r="CT66" s="327"/>
      <c r="CU66" s="52"/>
    </row>
    <row r="67" spans="2:101" ht="15.75" x14ac:dyDescent="0.25">
      <c r="B67" s="42"/>
      <c r="C67" s="39" t="s">
        <v>977</v>
      </c>
      <c r="D67" s="40"/>
      <c r="E67" s="40">
        <v>1</v>
      </c>
      <c r="F67" s="40"/>
      <c r="G67" s="40"/>
      <c r="H67" s="40">
        <v>1</v>
      </c>
      <c r="I67" s="40"/>
      <c r="J67" s="40"/>
      <c r="K67" s="41"/>
      <c r="L67" s="41"/>
      <c r="M67" s="41"/>
      <c r="N67" s="41"/>
      <c r="O67" s="52"/>
      <c r="P67" s="42"/>
      <c r="Q67" s="39" t="s">
        <v>856</v>
      </c>
      <c r="R67" s="40"/>
      <c r="S67" s="40">
        <v>1</v>
      </c>
      <c r="T67" s="40"/>
      <c r="U67" s="40"/>
      <c r="V67" s="40">
        <v>1</v>
      </c>
      <c r="W67" s="40">
        <v>1</v>
      </c>
      <c r="X67" s="40"/>
      <c r="Y67" s="41"/>
      <c r="Z67" s="41"/>
      <c r="AA67" s="41"/>
      <c r="AB67" s="41"/>
      <c r="AC67" s="52"/>
      <c r="AD67" s="42"/>
      <c r="AE67" s="39" t="s">
        <v>921</v>
      </c>
      <c r="AF67" s="40"/>
      <c r="AG67" s="40"/>
      <c r="AH67" s="40"/>
      <c r="AI67" s="40"/>
      <c r="AJ67" s="40"/>
      <c r="AK67" s="40"/>
      <c r="AL67" s="40"/>
      <c r="AM67" s="41"/>
      <c r="AN67" s="41"/>
      <c r="AO67" s="41"/>
      <c r="AP67" s="41"/>
      <c r="AR67" s="76"/>
      <c r="AS67" s="325" t="s">
        <v>1071</v>
      </c>
      <c r="AT67" s="326"/>
      <c r="AU67" s="326"/>
      <c r="AV67" s="326"/>
      <c r="AW67" s="326">
        <v>1</v>
      </c>
      <c r="AX67" s="326">
        <v>1</v>
      </c>
      <c r="AY67" s="326"/>
      <c r="AZ67" s="326"/>
      <c r="BA67" s="326"/>
      <c r="BB67" s="327"/>
      <c r="BC67" s="327"/>
      <c r="BD67" s="327"/>
      <c r="BE67" s="52"/>
      <c r="BF67" s="76"/>
      <c r="BG67" s="328" t="s">
        <v>1160</v>
      </c>
      <c r="BH67" s="326"/>
      <c r="BI67" s="326"/>
      <c r="BJ67" s="326"/>
      <c r="BK67" s="326"/>
      <c r="BL67" s="326">
        <v>2</v>
      </c>
      <c r="BM67" s="326"/>
      <c r="BN67" s="326"/>
      <c r="BO67" s="326">
        <v>1</v>
      </c>
      <c r="BP67" s="327"/>
      <c r="BQ67" s="327"/>
      <c r="BR67" s="41"/>
      <c r="BT67" s="41"/>
      <c r="BU67" s="39" t="s">
        <v>987</v>
      </c>
      <c r="BV67" s="40"/>
      <c r="BW67" s="40"/>
      <c r="BX67" s="40"/>
      <c r="BY67" s="40">
        <v>1</v>
      </c>
      <c r="BZ67" s="40">
        <v>1</v>
      </c>
      <c r="CA67" s="40"/>
      <c r="CB67" s="40"/>
      <c r="CC67" s="40"/>
      <c r="CD67" s="41"/>
      <c r="CE67" s="41"/>
      <c r="CF67" s="41"/>
      <c r="CH67" s="76"/>
      <c r="CI67" s="329" t="s">
        <v>1031</v>
      </c>
      <c r="CJ67" s="326"/>
      <c r="CK67" s="326"/>
      <c r="CL67" s="326"/>
      <c r="CM67" s="326">
        <v>3</v>
      </c>
      <c r="CN67" s="326"/>
      <c r="CO67" s="326"/>
      <c r="CP67" s="326"/>
      <c r="CQ67" s="326"/>
      <c r="CR67" s="327"/>
      <c r="CS67" s="327"/>
      <c r="CT67" s="327"/>
      <c r="CU67" s="52"/>
      <c r="CV67" s="8"/>
      <c r="CW67" s="8"/>
    </row>
    <row r="68" spans="2:101" ht="15.75" x14ac:dyDescent="0.25">
      <c r="B68" s="42"/>
      <c r="C68" s="39" t="s">
        <v>1101</v>
      </c>
      <c r="D68" s="40"/>
      <c r="E68" s="40"/>
      <c r="F68" s="40"/>
      <c r="G68" s="40">
        <v>0</v>
      </c>
      <c r="H68" s="40">
        <v>1</v>
      </c>
      <c r="I68" s="40"/>
      <c r="J68" s="40"/>
      <c r="K68" s="41"/>
      <c r="L68" s="41"/>
      <c r="M68" s="41"/>
      <c r="N68" s="41"/>
      <c r="O68" s="52"/>
      <c r="P68" s="42"/>
      <c r="Q68" s="39" t="s">
        <v>857</v>
      </c>
      <c r="R68" s="40"/>
      <c r="S68" s="40">
        <v>1</v>
      </c>
      <c r="T68" s="40"/>
      <c r="U68" s="40"/>
      <c r="V68" s="40">
        <v>1</v>
      </c>
      <c r="W68" s="40"/>
      <c r="X68" s="40"/>
      <c r="Y68" s="41"/>
      <c r="Z68" s="41"/>
      <c r="AA68" s="41">
        <v>1</v>
      </c>
      <c r="AB68" s="41"/>
      <c r="AC68" s="52"/>
      <c r="AD68" s="42"/>
      <c r="AE68" s="39" t="s">
        <v>922</v>
      </c>
      <c r="AF68" s="40"/>
      <c r="AG68" s="40"/>
      <c r="AH68" s="40"/>
      <c r="AI68" s="40"/>
      <c r="AJ68" s="40"/>
      <c r="AK68" s="40"/>
      <c r="AL68" s="40"/>
      <c r="AM68" s="41"/>
      <c r="AN68" s="41"/>
      <c r="AO68" s="41"/>
      <c r="AP68" s="41"/>
      <c r="AR68" s="76"/>
      <c r="AS68" s="325" t="s">
        <v>1072</v>
      </c>
      <c r="AT68" s="326"/>
      <c r="AU68" s="326">
        <v>1</v>
      </c>
      <c r="AV68" s="326"/>
      <c r="AW68" s="326"/>
      <c r="AX68" s="326">
        <v>1</v>
      </c>
      <c r="AY68" s="326"/>
      <c r="AZ68" s="326"/>
      <c r="BA68" s="326"/>
      <c r="BB68" s="327"/>
      <c r="BC68" s="327"/>
      <c r="BD68" s="327"/>
      <c r="BE68" s="52"/>
      <c r="BF68" s="76"/>
      <c r="BG68" s="325" t="s">
        <v>851</v>
      </c>
      <c r="BH68" s="326"/>
      <c r="BI68" s="326">
        <v>1</v>
      </c>
      <c r="BJ68" s="326"/>
      <c r="BK68" s="326"/>
      <c r="BL68" s="326">
        <v>1</v>
      </c>
      <c r="BM68" s="326"/>
      <c r="BN68" s="326"/>
      <c r="BO68" s="326"/>
      <c r="BP68" s="327"/>
      <c r="BQ68" s="327"/>
      <c r="BR68" s="41"/>
      <c r="BT68" s="41"/>
      <c r="BU68" s="45" t="s">
        <v>988</v>
      </c>
      <c r="BV68" s="40"/>
      <c r="BW68" s="40">
        <v>1</v>
      </c>
      <c r="BX68" s="40"/>
      <c r="BY68" s="40"/>
      <c r="BZ68" s="40">
        <v>1</v>
      </c>
      <c r="CA68" s="40"/>
      <c r="CB68" s="40"/>
      <c r="CC68" s="40"/>
      <c r="CD68" s="41"/>
      <c r="CE68" s="41"/>
      <c r="CF68" s="41"/>
      <c r="CH68" s="76"/>
      <c r="CI68" s="325"/>
      <c r="CJ68" s="326"/>
      <c r="CK68" s="326"/>
      <c r="CL68" s="326"/>
      <c r="CM68" s="326"/>
      <c r="CN68" s="326"/>
      <c r="CO68" s="326"/>
      <c r="CP68" s="326"/>
      <c r="CQ68" s="326"/>
      <c r="CR68" s="327"/>
      <c r="CS68" s="327"/>
      <c r="CT68" s="327"/>
      <c r="CU68" s="52"/>
      <c r="CV68" s="8"/>
      <c r="CW68" s="8"/>
    </row>
    <row r="69" spans="2:101" ht="15.75" x14ac:dyDescent="0.25">
      <c r="B69" s="42"/>
      <c r="C69" s="39" t="s">
        <v>1102</v>
      </c>
      <c r="D69" s="40"/>
      <c r="E69" s="40">
        <v>1</v>
      </c>
      <c r="F69" s="40"/>
      <c r="G69" s="40"/>
      <c r="H69" s="40">
        <v>1</v>
      </c>
      <c r="I69" s="40"/>
      <c r="J69" s="40"/>
      <c r="K69" s="41"/>
      <c r="L69" s="41"/>
      <c r="M69" s="41"/>
      <c r="N69" s="41"/>
      <c r="O69" s="52"/>
      <c r="P69" s="42"/>
      <c r="Q69" s="45" t="s">
        <v>858</v>
      </c>
      <c r="R69" s="40"/>
      <c r="S69" s="40"/>
      <c r="T69" s="40">
        <v>3</v>
      </c>
      <c r="U69" s="40"/>
      <c r="V69" s="40">
        <v>1</v>
      </c>
      <c r="W69" s="40">
        <v>1</v>
      </c>
      <c r="X69" s="40"/>
      <c r="Y69" s="41"/>
      <c r="Z69" s="41"/>
      <c r="AA69" s="41"/>
      <c r="AB69" s="41"/>
      <c r="AC69" s="52"/>
      <c r="AD69" s="42"/>
      <c r="AE69" s="39" t="s">
        <v>923</v>
      </c>
      <c r="AF69" s="40"/>
      <c r="AG69" s="40"/>
      <c r="AH69" s="40"/>
      <c r="AI69" s="40"/>
      <c r="AJ69" s="40"/>
      <c r="AK69" s="40"/>
      <c r="AL69" s="40"/>
      <c r="AM69" s="41"/>
      <c r="AN69" s="41"/>
      <c r="AO69" s="41"/>
      <c r="AP69" s="41"/>
      <c r="AR69" s="76"/>
      <c r="AS69" s="325" t="s">
        <v>1073</v>
      </c>
      <c r="AT69" s="326"/>
      <c r="AU69" s="326"/>
      <c r="AV69" s="326"/>
      <c r="AW69" s="326"/>
      <c r="AX69" s="326">
        <v>1</v>
      </c>
      <c r="AY69" s="326"/>
      <c r="AZ69" s="326"/>
      <c r="BA69" s="326"/>
      <c r="BB69" s="327"/>
      <c r="BC69" s="327">
        <v>1</v>
      </c>
      <c r="BD69" s="327"/>
      <c r="BE69" s="52"/>
      <c r="BF69" s="76"/>
      <c r="BG69" s="325" t="s">
        <v>858</v>
      </c>
      <c r="BH69" s="326"/>
      <c r="BI69" s="326"/>
      <c r="BJ69" s="326">
        <v>3</v>
      </c>
      <c r="BK69" s="326"/>
      <c r="BL69" s="326">
        <v>1</v>
      </c>
      <c r="BM69" s="326"/>
      <c r="BN69" s="326"/>
      <c r="BO69" s="326"/>
      <c r="BP69" s="327"/>
      <c r="BQ69" s="327"/>
      <c r="BR69" s="41"/>
      <c r="BT69" s="41"/>
      <c r="BU69" s="39" t="s">
        <v>843</v>
      </c>
      <c r="BV69" s="40"/>
      <c r="BW69" s="40">
        <v>1</v>
      </c>
      <c r="BX69" s="40"/>
      <c r="BY69" s="40">
        <v>1</v>
      </c>
      <c r="BZ69" s="40">
        <v>1</v>
      </c>
      <c r="CA69" s="40"/>
      <c r="CB69" s="40"/>
      <c r="CC69" s="40"/>
      <c r="CD69" s="41"/>
      <c r="CE69" s="41"/>
      <c r="CF69" s="41"/>
      <c r="CH69" s="76" t="s">
        <v>1032</v>
      </c>
      <c r="CI69" s="328" t="s">
        <v>1019</v>
      </c>
      <c r="CJ69" s="326"/>
      <c r="CK69" s="326"/>
      <c r="CL69" s="326"/>
      <c r="CM69" s="326">
        <v>1</v>
      </c>
      <c r="CN69" s="326">
        <v>1</v>
      </c>
      <c r="CO69" s="326"/>
      <c r="CP69" s="326"/>
      <c r="CQ69" s="326"/>
      <c r="CR69" s="327"/>
      <c r="CS69" s="327"/>
      <c r="CT69" s="327"/>
      <c r="CU69" s="8"/>
      <c r="CV69" s="8"/>
      <c r="CW69" s="8"/>
    </row>
    <row r="70" spans="2:101" ht="15.75" x14ac:dyDescent="0.25">
      <c r="B70" s="42"/>
      <c r="C70" s="39" t="s">
        <v>1103</v>
      </c>
      <c r="D70" s="40"/>
      <c r="E70" s="40"/>
      <c r="F70" s="40"/>
      <c r="G70" s="40"/>
      <c r="H70" s="40">
        <v>0</v>
      </c>
      <c r="I70" s="40"/>
      <c r="J70" s="40"/>
      <c r="K70" s="41"/>
      <c r="L70" s="41"/>
      <c r="M70" s="41"/>
      <c r="N70" s="41"/>
      <c r="O70" s="52"/>
      <c r="P70" s="42"/>
      <c r="Q70" s="39" t="s">
        <v>859</v>
      </c>
      <c r="R70" s="40"/>
      <c r="S70" s="40"/>
      <c r="T70">
        <v>3</v>
      </c>
      <c r="U70" s="40"/>
      <c r="V70" s="40">
        <v>1</v>
      </c>
      <c r="W70" s="40">
        <v>1</v>
      </c>
      <c r="X70" s="40"/>
      <c r="Y70" s="41"/>
      <c r="Z70" s="41"/>
      <c r="AA70" s="41"/>
      <c r="AB70" s="41"/>
      <c r="AC70" s="52"/>
      <c r="AD70" s="42"/>
      <c r="AE70" s="39" t="s">
        <v>924</v>
      </c>
      <c r="AF70" s="40"/>
      <c r="AG70" s="40"/>
      <c r="AH70" s="40"/>
      <c r="AI70" s="40"/>
      <c r="AJ70" s="40"/>
      <c r="AK70" s="40"/>
      <c r="AL70" s="40"/>
      <c r="AM70" s="41"/>
      <c r="AN70" s="41"/>
      <c r="AO70" s="41"/>
      <c r="AP70" s="41"/>
      <c r="AR70" s="76"/>
      <c r="AS70" s="325" t="s">
        <v>1074</v>
      </c>
      <c r="AT70" s="326"/>
      <c r="AU70" s="326">
        <v>1</v>
      </c>
      <c r="AV70" s="326"/>
      <c r="AW70" s="326"/>
      <c r="AX70" s="326">
        <v>1</v>
      </c>
      <c r="AY70" s="326"/>
      <c r="AZ70" s="326"/>
      <c r="BA70" s="326"/>
      <c r="BB70" s="327"/>
      <c r="BC70" s="327"/>
      <c r="BD70" s="327"/>
      <c r="BE70" s="52"/>
      <c r="BF70" s="76"/>
      <c r="BG70" s="325" t="s">
        <v>1161</v>
      </c>
      <c r="BH70" s="326"/>
      <c r="BI70" s="326">
        <v>1</v>
      </c>
      <c r="BJ70" s="326"/>
      <c r="BK70" s="326"/>
      <c r="BL70" s="326">
        <v>1</v>
      </c>
      <c r="BM70" s="326"/>
      <c r="BN70" s="326"/>
      <c r="BO70" s="326"/>
      <c r="BP70" s="327"/>
      <c r="BQ70" s="327"/>
      <c r="BR70" s="41"/>
      <c r="BT70" s="41"/>
      <c r="BU70" s="47" t="s">
        <v>989</v>
      </c>
      <c r="BV70" s="40"/>
      <c r="BW70" s="40"/>
      <c r="BX70" s="40"/>
      <c r="BY70" s="40"/>
      <c r="BZ70" s="40">
        <v>0</v>
      </c>
      <c r="CA70" s="40"/>
      <c r="CB70" s="40"/>
      <c r="CC70" s="40"/>
      <c r="CD70" s="41"/>
      <c r="CE70" s="41"/>
      <c r="CF70" s="41"/>
      <c r="CH70" s="76" t="s">
        <v>1281</v>
      </c>
      <c r="CI70" s="325" t="s">
        <v>1020</v>
      </c>
      <c r="CJ70" s="326"/>
      <c r="CK70" s="326">
        <v>0</v>
      </c>
      <c r="CL70" s="326"/>
      <c r="CM70" s="326"/>
      <c r="CN70" s="326">
        <v>0</v>
      </c>
      <c r="CO70" s="326">
        <v>0</v>
      </c>
      <c r="CP70" s="326"/>
      <c r="CQ70" s="326"/>
      <c r="CR70" s="327"/>
      <c r="CS70" s="327"/>
      <c r="CT70" s="327"/>
      <c r="CU70" s="8"/>
      <c r="CV70" s="8"/>
      <c r="CW70" s="8"/>
    </row>
    <row r="71" spans="2:101" ht="15.75" x14ac:dyDescent="0.25">
      <c r="B71" s="42"/>
      <c r="C71" s="39" t="s">
        <v>888</v>
      </c>
      <c r="D71" s="40"/>
      <c r="E71" s="40"/>
      <c r="F71" s="40"/>
      <c r="G71" s="40">
        <v>1</v>
      </c>
      <c r="H71" s="40">
        <v>1</v>
      </c>
      <c r="I71" s="40"/>
      <c r="J71" s="40"/>
      <c r="K71" s="41"/>
      <c r="L71" s="41"/>
      <c r="M71" s="41"/>
      <c r="N71" s="41"/>
      <c r="O71" s="52"/>
      <c r="P71" s="42"/>
      <c r="Q71" s="39" t="s">
        <v>860</v>
      </c>
      <c r="R71" s="40"/>
      <c r="S71" s="40">
        <v>1</v>
      </c>
      <c r="T71" s="40"/>
      <c r="U71" s="40"/>
      <c r="V71" s="40">
        <v>1</v>
      </c>
      <c r="W71" s="40"/>
      <c r="X71" s="40"/>
      <c r="Y71" s="41"/>
      <c r="Z71" s="41"/>
      <c r="AA71" s="41"/>
      <c r="AB71" s="41"/>
      <c r="AC71" s="52"/>
      <c r="AD71" s="42"/>
      <c r="AE71" s="45" t="s">
        <v>1014</v>
      </c>
      <c r="AF71" s="40"/>
      <c r="AG71" s="40"/>
      <c r="AH71" s="40"/>
      <c r="AI71" s="40"/>
      <c r="AJ71" s="40"/>
      <c r="AK71" s="40"/>
      <c r="AL71" s="40"/>
      <c r="AM71" s="41"/>
      <c r="AN71" s="41"/>
      <c r="AO71" s="41"/>
      <c r="AP71" s="41"/>
      <c r="AR71" s="76"/>
      <c r="AS71" s="325" t="s">
        <v>1052</v>
      </c>
      <c r="AT71" s="326"/>
      <c r="AU71" s="326">
        <v>1</v>
      </c>
      <c r="AV71" s="326"/>
      <c r="AW71" s="326"/>
      <c r="AX71" s="326"/>
      <c r="AY71" s="326"/>
      <c r="AZ71" s="326"/>
      <c r="BA71" s="326"/>
      <c r="BB71" s="327"/>
      <c r="BC71" s="119"/>
      <c r="BD71" s="327"/>
      <c r="BE71" s="52"/>
      <c r="BF71" s="76"/>
      <c r="BG71" s="325" t="s">
        <v>1162</v>
      </c>
      <c r="BH71" s="326"/>
      <c r="BI71" s="326">
        <v>1</v>
      </c>
      <c r="BJ71" s="326"/>
      <c r="BK71" s="326"/>
      <c r="BL71" s="326">
        <v>1</v>
      </c>
      <c r="BM71" s="326"/>
      <c r="BN71" s="326"/>
      <c r="BO71" s="326"/>
      <c r="BP71" s="327"/>
      <c r="BQ71" s="327"/>
      <c r="BR71" s="41"/>
      <c r="BT71" s="41"/>
      <c r="BU71" s="47" t="s">
        <v>990</v>
      </c>
      <c r="BV71" s="40"/>
      <c r="BW71" s="40">
        <v>1</v>
      </c>
      <c r="BX71" s="40"/>
      <c r="BY71" s="40"/>
      <c r="BZ71" s="40">
        <v>1</v>
      </c>
      <c r="CA71" s="40"/>
      <c r="CB71" s="40"/>
      <c r="CC71" s="40"/>
      <c r="CD71" s="41"/>
      <c r="CE71" s="41"/>
      <c r="CF71" s="41"/>
      <c r="CH71" s="76"/>
      <c r="CI71" s="329" t="s">
        <v>1021</v>
      </c>
      <c r="CJ71" s="326"/>
      <c r="CK71" s="326">
        <v>2</v>
      </c>
      <c r="CL71" s="326"/>
      <c r="CM71" s="326"/>
      <c r="CN71" s="326">
        <v>1</v>
      </c>
      <c r="CO71" s="326">
        <v>1</v>
      </c>
      <c r="CP71" s="326"/>
      <c r="CQ71" s="326"/>
      <c r="CR71" s="327"/>
      <c r="CS71" s="327"/>
      <c r="CT71" s="327"/>
      <c r="CU71" s="8"/>
      <c r="CV71" s="8"/>
      <c r="CW71" s="8"/>
    </row>
    <row r="72" spans="2:101" ht="15.75" x14ac:dyDescent="0.25">
      <c r="B72" s="42"/>
      <c r="C72" s="45" t="s">
        <v>857</v>
      </c>
      <c r="D72" s="40"/>
      <c r="E72" s="40">
        <v>1</v>
      </c>
      <c r="F72" s="40"/>
      <c r="G72" s="40"/>
      <c r="H72" s="40">
        <v>1</v>
      </c>
      <c r="I72" s="40"/>
      <c r="J72" s="40"/>
      <c r="K72" s="41"/>
      <c r="L72" s="41"/>
      <c r="M72" s="41">
        <v>1</v>
      </c>
      <c r="N72" s="41"/>
      <c r="O72" s="52"/>
      <c r="P72" s="42"/>
      <c r="Q72" s="39" t="s">
        <v>861</v>
      </c>
      <c r="R72" s="40"/>
      <c r="S72" s="40">
        <v>1</v>
      </c>
      <c r="T72" s="40"/>
      <c r="U72" s="40"/>
      <c r="V72" s="40">
        <v>1</v>
      </c>
      <c r="W72" s="40">
        <v>1</v>
      </c>
      <c r="X72" s="40"/>
      <c r="Y72" s="41"/>
      <c r="Z72" s="41"/>
      <c r="AA72" s="41"/>
      <c r="AB72" s="41"/>
      <c r="AC72" s="52"/>
      <c r="AD72" s="83"/>
      <c r="AE72" s="39"/>
      <c r="AF72" s="40"/>
      <c r="AG72" s="40"/>
      <c r="AH72" s="40"/>
      <c r="AI72" s="40"/>
      <c r="AJ72" s="40"/>
      <c r="AK72" s="40"/>
      <c r="AL72" s="40"/>
      <c r="AM72" s="41"/>
      <c r="AN72" s="41"/>
      <c r="AO72" s="41"/>
      <c r="AP72" s="41"/>
      <c r="AR72" s="76"/>
      <c r="AS72" s="39" t="s">
        <v>875</v>
      </c>
      <c r="AT72" s="42"/>
      <c r="AU72" s="42"/>
      <c r="AV72" s="42"/>
      <c r="AW72" s="42">
        <v>3</v>
      </c>
      <c r="AX72" s="42"/>
      <c r="AY72" s="42"/>
      <c r="AZ72" s="42"/>
      <c r="BA72" s="42"/>
      <c r="BB72" s="41"/>
      <c r="BC72" s="41"/>
      <c r="BD72" s="41"/>
      <c r="BE72" s="52"/>
      <c r="BF72" s="76"/>
      <c r="BG72" s="328" t="s">
        <v>1163</v>
      </c>
      <c r="BH72" s="326"/>
      <c r="BI72" s="326"/>
      <c r="BJ72" s="326"/>
      <c r="BK72" s="326">
        <v>1</v>
      </c>
      <c r="BL72" s="326">
        <v>1</v>
      </c>
      <c r="BM72" s="326"/>
      <c r="BN72" s="326"/>
      <c r="BO72" s="326"/>
      <c r="BP72" s="327"/>
      <c r="BQ72" s="327"/>
      <c r="BR72" s="41"/>
      <c r="BT72" s="41"/>
      <c r="BU72" s="39" t="s">
        <v>991</v>
      </c>
      <c r="BV72" s="40"/>
      <c r="BW72" s="40"/>
      <c r="BX72" s="40"/>
      <c r="BY72" s="40">
        <v>1</v>
      </c>
      <c r="BZ72" s="40">
        <v>1</v>
      </c>
      <c r="CA72" s="40"/>
      <c r="CB72" s="40"/>
      <c r="CC72" s="40"/>
      <c r="CD72" s="41"/>
      <c r="CE72" s="41"/>
      <c r="CF72" s="41"/>
      <c r="CH72" s="76"/>
      <c r="CI72" s="329" t="s">
        <v>1022</v>
      </c>
      <c r="CJ72" s="326"/>
      <c r="CK72" s="326"/>
      <c r="CL72" s="326"/>
      <c r="CM72" s="326">
        <v>1</v>
      </c>
      <c r="CN72" s="326">
        <v>1</v>
      </c>
      <c r="CO72" s="326"/>
      <c r="CP72" s="326"/>
      <c r="CQ72" s="326"/>
      <c r="CR72" s="327"/>
      <c r="CS72" s="327"/>
      <c r="CT72" s="327"/>
      <c r="CU72" s="8"/>
      <c r="CV72" s="8"/>
      <c r="CW72" s="8"/>
    </row>
    <row r="73" spans="2:101" ht="15.75" x14ac:dyDescent="0.25">
      <c r="B73" s="42"/>
      <c r="C73" s="39" t="s">
        <v>856</v>
      </c>
      <c r="D73" s="40"/>
      <c r="E73" s="40"/>
      <c r="F73" s="40">
        <v>1</v>
      </c>
      <c r="G73" s="40"/>
      <c r="H73" s="40">
        <v>1</v>
      </c>
      <c r="I73" s="40">
        <v>1</v>
      </c>
      <c r="J73" s="40"/>
      <c r="K73" s="41"/>
      <c r="L73" s="41"/>
      <c r="M73" s="41"/>
      <c r="N73" s="41"/>
      <c r="P73" s="42"/>
      <c r="Q73" s="39" t="s">
        <v>862</v>
      </c>
      <c r="R73" s="40"/>
      <c r="S73" s="40"/>
      <c r="T73" s="40"/>
      <c r="U73" s="40"/>
      <c r="V73" s="40">
        <v>0</v>
      </c>
      <c r="W73" s="40"/>
      <c r="X73" s="40"/>
      <c r="Y73" s="41"/>
      <c r="Z73" s="41"/>
      <c r="AA73" s="41"/>
      <c r="AB73" s="41"/>
      <c r="AD73" s="42"/>
      <c r="AE73" s="39"/>
      <c r="AF73" s="42"/>
      <c r="AG73" s="42"/>
      <c r="AH73" s="42"/>
      <c r="AI73" s="42"/>
      <c r="AJ73" s="42"/>
      <c r="AK73" s="42"/>
      <c r="AL73" s="42"/>
      <c r="AM73" s="42"/>
      <c r="AN73" s="41"/>
      <c r="AO73" s="41"/>
      <c r="AP73" s="41"/>
      <c r="AR73" s="76"/>
      <c r="AS73" s="39" t="s">
        <v>876</v>
      </c>
      <c r="AT73" s="42"/>
      <c r="AU73" s="42"/>
      <c r="AV73" s="42"/>
      <c r="AW73" s="42">
        <v>3</v>
      </c>
      <c r="AX73" s="75"/>
      <c r="AY73" s="42"/>
      <c r="AZ73" s="42"/>
      <c r="BA73" s="42"/>
      <c r="BB73" s="41"/>
      <c r="BC73" s="41"/>
      <c r="BD73" s="41"/>
      <c r="BF73" s="76"/>
      <c r="BG73" s="325" t="s">
        <v>889</v>
      </c>
      <c r="BH73" s="326"/>
      <c r="BI73" s="326"/>
      <c r="BJ73" s="326"/>
      <c r="BK73" s="326">
        <v>1</v>
      </c>
      <c r="BL73" s="326">
        <v>1</v>
      </c>
      <c r="BM73" s="326"/>
      <c r="BN73" s="326"/>
      <c r="BO73" s="326"/>
      <c r="BP73" s="327"/>
      <c r="BQ73" s="327"/>
      <c r="BR73" s="41"/>
      <c r="BT73" s="41"/>
      <c r="BU73" s="39" t="s">
        <v>992</v>
      </c>
      <c r="BV73" s="40"/>
      <c r="BW73" s="40"/>
      <c r="BX73" s="40"/>
      <c r="BY73" s="40">
        <v>0</v>
      </c>
      <c r="BZ73" s="40">
        <v>0</v>
      </c>
      <c r="CA73" s="40"/>
      <c r="CB73" s="40"/>
      <c r="CC73" s="40"/>
      <c r="CD73" s="41"/>
      <c r="CE73" s="41"/>
      <c r="CF73" s="41"/>
      <c r="CH73" s="76"/>
      <c r="CI73" s="329" t="s">
        <v>1023</v>
      </c>
      <c r="CJ73" s="326"/>
      <c r="CK73" s="326"/>
      <c r="CL73" s="326"/>
      <c r="CM73" s="326">
        <v>1</v>
      </c>
      <c r="CN73" s="326">
        <v>1</v>
      </c>
      <c r="CO73" s="326"/>
      <c r="CP73" s="326"/>
      <c r="CQ73" s="326"/>
      <c r="CR73" s="327"/>
      <c r="CS73" s="327"/>
      <c r="CT73" s="327"/>
      <c r="CU73" s="8"/>
      <c r="CV73" s="8"/>
      <c r="CW73" s="8"/>
    </row>
    <row r="74" spans="2:101" ht="15.75" x14ac:dyDescent="0.25">
      <c r="B74" s="42"/>
      <c r="C74" s="39" t="s">
        <v>984</v>
      </c>
      <c r="D74" s="40"/>
      <c r="E74" s="40"/>
      <c r="F74" s="40"/>
      <c r="G74" s="40">
        <v>1</v>
      </c>
      <c r="H74" s="40">
        <v>1</v>
      </c>
      <c r="I74" s="40"/>
      <c r="J74" s="40"/>
      <c r="K74" s="41"/>
      <c r="L74" s="41"/>
      <c r="M74" s="41"/>
      <c r="N74" s="41"/>
      <c r="P74" s="42"/>
      <c r="Q74" s="39" t="s">
        <v>863</v>
      </c>
      <c r="R74" s="40"/>
      <c r="S74" s="40"/>
      <c r="T74" s="40"/>
      <c r="U74" s="40">
        <v>1</v>
      </c>
      <c r="V74" s="40">
        <v>1</v>
      </c>
      <c r="W74" s="40"/>
      <c r="X74" s="40"/>
      <c r="Y74" s="41"/>
      <c r="Z74" s="41"/>
      <c r="AA74" s="41"/>
      <c r="AB74" s="41"/>
      <c r="AD74" s="42" t="s">
        <v>1203</v>
      </c>
      <c r="AE74" s="39"/>
      <c r="AF74" s="42"/>
      <c r="AG74" s="42"/>
      <c r="AH74" s="42"/>
      <c r="AI74" s="42"/>
      <c r="AJ74" s="42"/>
      <c r="AK74" s="42"/>
      <c r="AL74" s="42"/>
      <c r="AM74" s="42"/>
      <c r="AN74" s="41"/>
      <c r="AO74" s="41"/>
      <c r="AP74" s="41"/>
      <c r="AR74" s="76"/>
      <c r="AS74" s="39" t="s">
        <v>921</v>
      </c>
      <c r="AT74" s="42"/>
      <c r="AU74" s="42"/>
      <c r="AV74" s="42"/>
      <c r="AW74" s="42">
        <v>3</v>
      </c>
      <c r="AX74" s="319"/>
      <c r="AY74" s="42"/>
      <c r="AZ74" s="42"/>
      <c r="BA74" s="42"/>
      <c r="BB74" s="41"/>
      <c r="BC74" s="41"/>
      <c r="BD74" s="41"/>
      <c r="BF74" s="76"/>
      <c r="BG74" s="325" t="s">
        <v>1164</v>
      </c>
      <c r="BH74" s="326"/>
      <c r="BI74" s="326"/>
      <c r="BJ74" s="326"/>
      <c r="BK74" s="326">
        <v>1</v>
      </c>
      <c r="BL74" s="326">
        <v>1</v>
      </c>
      <c r="BM74" s="326"/>
      <c r="BN74" s="326"/>
      <c r="BO74" s="326"/>
      <c r="BP74" s="327"/>
      <c r="BQ74" s="327"/>
      <c r="BR74" s="41"/>
      <c r="BT74" s="41"/>
      <c r="BU74" s="39" t="s">
        <v>869</v>
      </c>
      <c r="BV74" s="40"/>
      <c r="BW74" s="40">
        <v>1</v>
      </c>
      <c r="BX74" s="40"/>
      <c r="BY74" s="40"/>
      <c r="BZ74" s="40">
        <v>1</v>
      </c>
      <c r="CA74" s="40"/>
      <c r="CB74" s="40"/>
      <c r="CC74" s="40"/>
      <c r="CD74" s="41"/>
      <c r="CE74" s="41"/>
      <c r="CF74" s="41"/>
      <c r="CH74" s="76"/>
      <c r="CI74" s="325" t="s">
        <v>1024</v>
      </c>
      <c r="CJ74" s="326"/>
      <c r="CK74" s="326">
        <v>1</v>
      </c>
      <c r="CL74" s="326"/>
      <c r="CM74" s="326">
        <v>1</v>
      </c>
      <c r="CN74" s="326"/>
      <c r="CO74" s="326"/>
      <c r="CP74" s="326"/>
      <c r="CQ74" s="326"/>
      <c r="CR74" s="327"/>
      <c r="CS74" s="327">
        <v>1</v>
      </c>
      <c r="CT74" s="327"/>
      <c r="CU74" s="8"/>
      <c r="CV74" s="8"/>
      <c r="CW74" s="8"/>
    </row>
    <row r="75" spans="2:101" ht="15.75" x14ac:dyDescent="0.25">
      <c r="B75" s="42"/>
      <c r="C75" s="39" t="s">
        <v>1104</v>
      </c>
      <c r="D75" s="40"/>
      <c r="E75" s="40">
        <v>1</v>
      </c>
      <c r="F75" s="40"/>
      <c r="G75" s="40"/>
      <c r="H75" s="40">
        <v>1</v>
      </c>
      <c r="I75" s="40"/>
      <c r="J75" s="40"/>
      <c r="K75" s="41"/>
      <c r="L75" s="41"/>
      <c r="M75" s="41"/>
      <c r="N75" s="41"/>
      <c r="P75" s="42"/>
      <c r="Q75" s="39" t="s">
        <v>864</v>
      </c>
      <c r="R75" s="40"/>
      <c r="S75" s="40">
        <v>1</v>
      </c>
      <c r="T75" s="40"/>
      <c r="U75" s="40"/>
      <c r="V75" s="40">
        <v>1</v>
      </c>
      <c r="W75" s="40"/>
      <c r="X75" s="40">
        <v>1</v>
      </c>
      <c r="Y75" s="41"/>
      <c r="Z75" s="41"/>
      <c r="AA75" s="41"/>
      <c r="AB75" s="41"/>
      <c r="AD75" s="42" t="s">
        <v>1208</v>
      </c>
      <c r="AE75" s="39" t="s">
        <v>986</v>
      </c>
      <c r="AF75" s="42"/>
      <c r="AG75" s="42"/>
      <c r="AH75" s="42"/>
      <c r="AI75" s="42">
        <v>1</v>
      </c>
      <c r="AJ75" s="42">
        <v>1</v>
      </c>
      <c r="AK75" s="42"/>
      <c r="AL75" s="42"/>
      <c r="AM75" s="42"/>
      <c r="AN75" s="41"/>
      <c r="AO75" s="41"/>
      <c r="AP75" s="41"/>
      <c r="AR75" s="76"/>
      <c r="AS75" s="39" t="s">
        <v>922</v>
      </c>
      <c r="AT75" s="42"/>
      <c r="AU75" s="42"/>
      <c r="AV75" s="42"/>
      <c r="AW75" s="42">
        <v>2</v>
      </c>
      <c r="AX75" s="42"/>
      <c r="AY75" s="42"/>
      <c r="AZ75" s="42"/>
      <c r="BA75" s="42"/>
      <c r="BB75" s="41"/>
      <c r="BC75" s="41"/>
      <c r="BD75" s="41"/>
      <c r="BF75" s="76"/>
      <c r="BG75" s="328" t="s">
        <v>1165</v>
      </c>
      <c r="BH75" s="326"/>
      <c r="BI75" s="326"/>
      <c r="BJ75" s="326"/>
      <c r="BK75" s="326">
        <v>1</v>
      </c>
      <c r="BL75" s="326">
        <v>1</v>
      </c>
      <c r="BM75" s="326"/>
      <c r="BN75" s="326"/>
      <c r="BO75" s="326"/>
      <c r="BP75" s="327"/>
      <c r="BQ75" s="327"/>
      <c r="BR75" s="41"/>
      <c r="BT75" s="41"/>
      <c r="BU75" s="39" t="s">
        <v>993</v>
      </c>
      <c r="BV75" s="40"/>
      <c r="BW75" s="40">
        <v>1</v>
      </c>
      <c r="BX75" s="40"/>
      <c r="BY75" s="40"/>
      <c r="BZ75" s="40">
        <v>1</v>
      </c>
      <c r="CA75" s="40"/>
      <c r="CB75" s="40">
        <v>1</v>
      </c>
      <c r="CC75" s="40"/>
      <c r="CD75" s="41"/>
      <c r="CE75" s="41"/>
      <c r="CF75" s="41"/>
      <c r="CH75" s="76"/>
      <c r="CI75" s="325" t="s">
        <v>1025</v>
      </c>
      <c r="CJ75" s="326"/>
      <c r="CK75" s="326"/>
      <c r="CL75" s="326"/>
      <c r="CM75" s="326">
        <v>1</v>
      </c>
      <c r="CN75" s="326">
        <v>1</v>
      </c>
      <c r="CO75" s="326"/>
      <c r="CP75" s="326"/>
      <c r="CQ75" s="326"/>
      <c r="CR75" s="327"/>
      <c r="CS75" s="327"/>
      <c r="CT75" s="327"/>
      <c r="CU75" s="8"/>
      <c r="CV75" s="8"/>
      <c r="CW75" s="8"/>
    </row>
    <row r="76" spans="2:101" ht="15.75" x14ac:dyDescent="0.25">
      <c r="B76" s="42"/>
      <c r="C76" s="39" t="s">
        <v>1105</v>
      </c>
      <c r="D76" s="40"/>
      <c r="E76" s="40">
        <v>1</v>
      </c>
      <c r="F76" s="40"/>
      <c r="G76" s="40"/>
      <c r="H76" s="40">
        <v>1</v>
      </c>
      <c r="I76" s="40">
        <v>1</v>
      </c>
      <c r="J76" s="40"/>
      <c r="K76" s="41"/>
      <c r="L76" s="41"/>
      <c r="M76" s="41"/>
      <c r="N76" s="41"/>
      <c r="P76" s="42"/>
      <c r="Q76" s="39" t="s">
        <v>865</v>
      </c>
      <c r="R76" s="40"/>
      <c r="S76" s="40">
        <v>1</v>
      </c>
      <c r="T76" s="40">
        <v>2</v>
      </c>
      <c r="U76" s="40"/>
      <c r="V76" s="40">
        <v>1</v>
      </c>
      <c r="W76" s="40">
        <v>1</v>
      </c>
      <c r="X76" s="40"/>
      <c r="Y76" s="41"/>
      <c r="Z76" s="41"/>
      <c r="AA76" s="41"/>
      <c r="AB76" s="41"/>
      <c r="AD76" s="42"/>
      <c r="AE76" s="39" t="s">
        <v>1209</v>
      </c>
      <c r="AF76" s="42"/>
      <c r="AG76" s="42">
        <v>1</v>
      </c>
      <c r="AH76" s="42"/>
      <c r="AI76" s="42"/>
      <c r="AJ76" s="42">
        <v>1</v>
      </c>
      <c r="AK76" s="42"/>
      <c r="AL76" s="42"/>
      <c r="AM76" s="42"/>
      <c r="AN76" s="41"/>
      <c r="AO76" s="41"/>
      <c r="AP76" s="41"/>
      <c r="AR76" s="76"/>
      <c r="AS76" s="325"/>
      <c r="AT76" s="326"/>
      <c r="AU76" s="326"/>
      <c r="AV76" s="326"/>
      <c r="AW76" s="326"/>
      <c r="AX76" s="326"/>
      <c r="AY76" s="326"/>
      <c r="AZ76" s="326"/>
      <c r="BA76" s="326"/>
      <c r="BB76" s="327"/>
      <c r="BC76" s="327"/>
      <c r="BD76" s="327"/>
      <c r="BF76" s="76"/>
      <c r="BG76" s="325" t="s">
        <v>1166</v>
      </c>
      <c r="BH76" s="326"/>
      <c r="BI76" s="326">
        <v>1</v>
      </c>
      <c r="BJ76" s="326"/>
      <c r="BK76" s="326"/>
      <c r="BL76" s="326">
        <v>1</v>
      </c>
      <c r="BM76" s="326"/>
      <c r="BN76" s="326"/>
      <c r="BO76" s="326"/>
      <c r="BP76" s="327"/>
      <c r="BQ76" s="327"/>
      <c r="BR76" s="41"/>
      <c r="BT76" s="41"/>
      <c r="BU76" s="39" t="s">
        <v>871</v>
      </c>
      <c r="BV76" s="40"/>
      <c r="BW76" s="40"/>
      <c r="BX76" s="40"/>
      <c r="BY76" s="40"/>
      <c r="BZ76" s="40">
        <v>1</v>
      </c>
      <c r="CA76" s="40"/>
      <c r="CB76" s="40"/>
      <c r="CC76" s="40"/>
      <c r="CD76" s="41"/>
      <c r="CE76" s="41">
        <v>1</v>
      </c>
      <c r="CF76" s="41"/>
      <c r="CH76" s="76"/>
      <c r="CI76" s="325" t="s">
        <v>1026</v>
      </c>
      <c r="CJ76" s="326"/>
      <c r="CK76" s="326"/>
      <c r="CL76" s="326"/>
      <c r="CM76" s="326">
        <v>1</v>
      </c>
      <c r="CN76" s="326">
        <v>1</v>
      </c>
      <c r="CO76" s="326"/>
      <c r="CP76" s="326"/>
      <c r="CQ76" s="326"/>
      <c r="CR76" s="327"/>
      <c r="CS76" s="327"/>
      <c r="CT76" s="327"/>
      <c r="CU76" s="8"/>
      <c r="CV76" s="8"/>
      <c r="CW76" s="8"/>
    </row>
    <row r="77" spans="2:101" ht="15.75" x14ac:dyDescent="0.25">
      <c r="B77" s="42"/>
      <c r="C77" s="39" t="s">
        <v>1106</v>
      </c>
      <c r="D77" s="40"/>
      <c r="E77" s="40"/>
      <c r="F77" s="40"/>
      <c r="G77" s="40"/>
      <c r="H77" s="40">
        <v>4</v>
      </c>
      <c r="I77" s="40"/>
      <c r="J77" s="40"/>
      <c r="K77" s="41">
        <v>2</v>
      </c>
      <c r="L77" s="41"/>
      <c r="M77" s="41"/>
      <c r="N77" s="41"/>
      <c r="P77" s="42"/>
      <c r="Q77" s="45" t="s">
        <v>866</v>
      </c>
      <c r="R77" s="40"/>
      <c r="S77" s="40">
        <v>2</v>
      </c>
      <c r="T77" s="40"/>
      <c r="U77" s="40"/>
      <c r="V77" s="40">
        <v>2</v>
      </c>
      <c r="W77" s="40">
        <v>2</v>
      </c>
      <c r="X77" s="40"/>
      <c r="Y77" s="41"/>
      <c r="Z77" s="41"/>
      <c r="AA77" s="41"/>
      <c r="AB77" s="41"/>
      <c r="AD77" s="42"/>
      <c r="AE77" s="39" t="s">
        <v>1100</v>
      </c>
      <c r="AF77" s="42"/>
      <c r="AG77" s="42"/>
      <c r="AH77" s="42"/>
      <c r="AI77" s="42">
        <v>1</v>
      </c>
      <c r="AJ77" s="85">
        <v>1</v>
      </c>
      <c r="AK77" s="42"/>
      <c r="AL77" s="42"/>
      <c r="AM77" s="42"/>
      <c r="AN77" s="41"/>
      <c r="AO77" s="41"/>
      <c r="AP77" s="41"/>
      <c r="AR77" s="76"/>
      <c r="AS77" s="325"/>
      <c r="AT77" s="326"/>
      <c r="AU77" s="326"/>
      <c r="AV77" s="326"/>
      <c r="AW77" s="326"/>
      <c r="AX77" s="326"/>
      <c r="AY77" s="326"/>
      <c r="AZ77" s="326"/>
      <c r="BA77" s="326"/>
      <c r="BB77" s="327"/>
      <c r="BC77" s="327"/>
      <c r="BD77" s="327"/>
      <c r="BF77" s="76"/>
      <c r="BG77" s="329" t="s">
        <v>1167</v>
      </c>
      <c r="BH77" s="326"/>
      <c r="BI77" s="326">
        <v>1</v>
      </c>
      <c r="BJ77" s="326"/>
      <c r="BK77" s="326"/>
      <c r="BL77" s="326">
        <v>1</v>
      </c>
      <c r="BM77" s="326"/>
      <c r="BN77" s="326"/>
      <c r="BO77" s="326"/>
      <c r="BP77" s="327"/>
      <c r="BQ77" s="327"/>
      <c r="BR77" s="41"/>
      <c r="BT77" s="41"/>
      <c r="BU77" s="39" t="s">
        <v>994</v>
      </c>
      <c r="BV77" s="40"/>
      <c r="BW77" s="40">
        <v>1</v>
      </c>
      <c r="BX77" s="40"/>
      <c r="BY77" s="40"/>
      <c r="BZ77" s="40">
        <v>1</v>
      </c>
      <c r="CA77" s="40"/>
      <c r="CB77" s="40"/>
      <c r="CC77" s="40"/>
      <c r="CD77" s="41"/>
      <c r="CE77" s="41"/>
      <c r="CF77" s="41"/>
      <c r="CH77" s="76"/>
      <c r="CI77" s="325" t="s">
        <v>1027</v>
      </c>
      <c r="CJ77" s="326"/>
      <c r="CK77" s="326">
        <v>1</v>
      </c>
      <c r="CL77" s="326"/>
      <c r="CM77" s="326"/>
      <c r="CN77" s="326">
        <v>1</v>
      </c>
      <c r="CO77" s="326"/>
      <c r="CP77" s="326"/>
      <c r="CQ77" s="326"/>
      <c r="CR77" s="327"/>
      <c r="CS77" s="327"/>
      <c r="CT77" s="327"/>
      <c r="CU77" s="8"/>
      <c r="CV77" s="8"/>
      <c r="CW77" s="8"/>
    </row>
    <row r="78" spans="2:101" ht="15.75" x14ac:dyDescent="0.25">
      <c r="B78" s="42"/>
      <c r="C78" s="45" t="s">
        <v>1107</v>
      </c>
      <c r="D78" s="40"/>
      <c r="E78" s="40">
        <v>1</v>
      </c>
      <c r="F78" s="40"/>
      <c r="G78" s="40">
        <v>1</v>
      </c>
      <c r="H78" s="40">
        <v>2</v>
      </c>
      <c r="I78" s="40"/>
      <c r="J78" s="40"/>
      <c r="K78" s="41"/>
      <c r="L78" s="41"/>
      <c r="M78" s="41"/>
      <c r="N78" s="41"/>
      <c r="P78" s="42"/>
      <c r="Q78" s="39" t="s">
        <v>867</v>
      </c>
      <c r="R78" s="40"/>
      <c r="S78" s="40">
        <v>2</v>
      </c>
      <c r="T78" s="40"/>
      <c r="U78" s="40"/>
      <c r="V78" s="40">
        <v>2</v>
      </c>
      <c r="W78" s="40"/>
      <c r="X78" s="40"/>
      <c r="Y78" s="41"/>
      <c r="Z78" s="41"/>
      <c r="AA78" s="41"/>
      <c r="AB78" s="41"/>
      <c r="AD78" s="42"/>
      <c r="AE78" s="39" t="s">
        <v>847</v>
      </c>
      <c r="AF78" s="42"/>
      <c r="AG78" s="42">
        <v>1</v>
      </c>
      <c r="AH78" s="42"/>
      <c r="AI78" s="42"/>
      <c r="AJ78" s="42">
        <v>1</v>
      </c>
      <c r="AK78" s="42"/>
      <c r="AL78" s="42"/>
      <c r="AM78" s="42"/>
      <c r="AN78" s="41"/>
      <c r="AO78" s="41"/>
      <c r="AP78" s="41"/>
      <c r="AR78" s="76" t="s">
        <v>1195</v>
      </c>
      <c r="AS78" s="325" t="s">
        <v>1048</v>
      </c>
      <c r="AT78" s="326"/>
      <c r="AU78" s="326"/>
      <c r="AV78" s="326"/>
      <c r="AW78" s="326">
        <v>1</v>
      </c>
      <c r="AX78" s="326">
        <v>1</v>
      </c>
      <c r="AY78" s="326"/>
      <c r="AZ78" s="326"/>
      <c r="BA78" s="326"/>
      <c r="BB78" s="327"/>
      <c r="BC78" s="327"/>
      <c r="BD78" s="327"/>
      <c r="BF78" s="76"/>
      <c r="BG78" s="329" t="s">
        <v>848</v>
      </c>
      <c r="BH78" s="326"/>
      <c r="BI78" s="326">
        <v>1</v>
      </c>
      <c r="BJ78" s="326"/>
      <c r="BK78" s="326"/>
      <c r="BL78" s="326">
        <v>1</v>
      </c>
      <c r="BM78" s="326"/>
      <c r="BN78" s="326"/>
      <c r="BO78" s="326"/>
      <c r="BP78" s="327"/>
      <c r="BQ78" s="327"/>
      <c r="BR78" s="327"/>
      <c r="BT78" s="41"/>
      <c r="BU78" s="39" t="s">
        <v>995</v>
      </c>
      <c r="BV78" s="40"/>
      <c r="BW78" s="40"/>
      <c r="BX78" s="40"/>
      <c r="BY78" s="40">
        <v>1</v>
      </c>
      <c r="BZ78" s="40">
        <v>1</v>
      </c>
      <c r="CA78" s="40"/>
      <c r="CB78" s="40"/>
      <c r="CC78" s="40"/>
      <c r="CD78" s="41"/>
      <c r="CE78" s="41"/>
      <c r="CF78" s="41"/>
      <c r="CG78" s="1"/>
      <c r="CH78" s="76"/>
      <c r="CI78" s="325" t="s">
        <v>1028</v>
      </c>
      <c r="CJ78" s="326"/>
      <c r="CK78" s="326"/>
      <c r="CL78" s="326"/>
      <c r="CM78" s="326">
        <v>0</v>
      </c>
      <c r="CN78" s="326">
        <v>0</v>
      </c>
      <c r="CO78" s="326"/>
      <c r="CP78" s="326"/>
      <c r="CQ78" s="326"/>
      <c r="CR78" s="327"/>
      <c r="CS78" s="327"/>
      <c r="CT78" s="327"/>
      <c r="CU78" s="8"/>
      <c r="CV78" s="8"/>
      <c r="CW78" s="8"/>
    </row>
    <row r="79" spans="2:101" ht="15.75" x14ac:dyDescent="0.25">
      <c r="B79" s="42"/>
      <c r="C79" s="39" t="s">
        <v>990</v>
      </c>
      <c r="D79" s="40"/>
      <c r="E79" s="40">
        <v>1</v>
      </c>
      <c r="F79" s="40"/>
      <c r="G79" s="40"/>
      <c r="H79" s="40">
        <v>1</v>
      </c>
      <c r="I79" s="40"/>
      <c r="J79" s="40"/>
      <c r="K79" s="41"/>
      <c r="L79" s="41"/>
      <c r="M79" s="41"/>
      <c r="N79" s="41"/>
      <c r="P79" s="42"/>
      <c r="Q79" s="39" t="s">
        <v>868</v>
      </c>
      <c r="R79" s="40"/>
      <c r="S79" s="40"/>
      <c r="T79" s="40"/>
      <c r="U79" s="40">
        <v>2</v>
      </c>
      <c r="V79" s="40">
        <v>2</v>
      </c>
      <c r="W79" s="40"/>
      <c r="X79" s="40"/>
      <c r="Y79" s="41"/>
      <c r="Z79" s="41"/>
      <c r="AA79" s="41"/>
      <c r="AB79" s="41"/>
      <c r="AD79" s="42"/>
      <c r="AE79" s="39" t="s">
        <v>1178</v>
      </c>
      <c r="AF79" s="42"/>
      <c r="AG79" s="42"/>
      <c r="AH79" s="42"/>
      <c r="AI79" s="42">
        <v>1</v>
      </c>
      <c r="AJ79" s="42">
        <v>1</v>
      </c>
      <c r="AK79" s="42"/>
      <c r="AL79" s="42"/>
      <c r="AM79" s="42"/>
      <c r="AN79" s="41"/>
      <c r="AO79" s="41"/>
      <c r="AP79" s="41"/>
      <c r="AR79" s="76" t="s">
        <v>1117</v>
      </c>
      <c r="AS79" s="325" t="s">
        <v>1049</v>
      </c>
      <c r="AT79" s="326"/>
      <c r="AU79" s="326"/>
      <c r="AV79" s="326"/>
      <c r="AW79" s="326">
        <v>1</v>
      </c>
      <c r="AX79" s="326">
        <v>1</v>
      </c>
      <c r="AY79" s="326"/>
      <c r="AZ79" s="326"/>
      <c r="BA79" s="326"/>
      <c r="BB79" s="327"/>
      <c r="BC79" s="327"/>
      <c r="BD79" s="327"/>
      <c r="BF79" s="76"/>
      <c r="BG79" s="329" t="s">
        <v>1168</v>
      </c>
      <c r="BH79" s="326"/>
      <c r="BI79" s="326"/>
      <c r="BJ79" s="326">
        <v>3</v>
      </c>
      <c r="BK79" s="326"/>
      <c r="BL79" s="326">
        <v>1</v>
      </c>
      <c r="BM79" s="326"/>
      <c r="BN79" s="326"/>
      <c r="BO79" s="326"/>
      <c r="BP79" s="327"/>
      <c r="BQ79" s="327"/>
      <c r="BR79" s="327"/>
      <c r="BT79" s="41"/>
      <c r="BU79" s="39" t="s">
        <v>996</v>
      </c>
      <c r="BV79" s="40"/>
      <c r="BW79" s="40">
        <v>2</v>
      </c>
      <c r="BX79" s="40"/>
      <c r="BY79" s="40"/>
      <c r="BZ79" s="40">
        <v>1</v>
      </c>
      <c r="CA79" s="40">
        <v>1</v>
      </c>
      <c r="CB79" s="40"/>
      <c r="CC79" s="40"/>
      <c r="CD79" s="41"/>
      <c r="CE79" s="41"/>
      <c r="CF79" s="41"/>
      <c r="CG79" s="1"/>
      <c r="CH79" s="76"/>
      <c r="CI79" s="325" t="s">
        <v>879</v>
      </c>
      <c r="CJ79" s="326"/>
      <c r="CK79" s="326"/>
      <c r="CL79" s="326"/>
      <c r="CM79" s="326">
        <v>1</v>
      </c>
      <c r="CN79" s="326">
        <v>1</v>
      </c>
      <c r="CO79" s="326"/>
      <c r="CP79" s="326"/>
      <c r="CQ79" s="326"/>
      <c r="CR79" s="327"/>
      <c r="CS79" s="327">
        <v>1</v>
      </c>
      <c r="CT79" s="327"/>
      <c r="CU79" s="8"/>
      <c r="CV79" s="8"/>
      <c r="CW79" s="8"/>
    </row>
    <row r="80" spans="2:101" ht="15.75" x14ac:dyDescent="0.25">
      <c r="B80" s="42"/>
      <c r="C80" s="39" t="s">
        <v>869</v>
      </c>
      <c r="D80" s="40"/>
      <c r="E80" s="40"/>
      <c r="F80" s="40"/>
      <c r="G80" s="40"/>
      <c r="H80" s="40"/>
      <c r="I80" s="40"/>
      <c r="J80" s="40"/>
      <c r="K80" s="41"/>
      <c r="L80" s="41"/>
      <c r="M80" s="41"/>
      <c r="N80" s="41"/>
      <c r="P80" s="42"/>
      <c r="Q80" s="39" t="s">
        <v>869</v>
      </c>
      <c r="R80" s="40"/>
      <c r="S80" s="40">
        <v>2</v>
      </c>
      <c r="T80" s="40"/>
      <c r="U80" s="40"/>
      <c r="V80" s="40">
        <v>2</v>
      </c>
      <c r="W80" s="40"/>
      <c r="X80" s="40"/>
      <c r="Y80" s="41"/>
      <c r="Z80" s="41"/>
      <c r="AA80" s="41"/>
      <c r="AB80" s="41"/>
      <c r="AD80" s="42"/>
      <c r="AE80" s="39" t="s">
        <v>1210</v>
      </c>
      <c r="AF80" s="42"/>
      <c r="AG80" s="42"/>
      <c r="AH80" s="42"/>
      <c r="AI80" s="42">
        <v>1</v>
      </c>
      <c r="AJ80" s="42">
        <v>1</v>
      </c>
      <c r="AK80" s="42"/>
      <c r="AL80" s="42"/>
      <c r="AM80" s="42"/>
      <c r="AN80" s="41"/>
      <c r="AO80" s="41"/>
      <c r="AP80" s="41"/>
      <c r="AR80" s="76"/>
      <c r="AS80" s="325" t="s">
        <v>1050</v>
      </c>
      <c r="AT80" s="326"/>
      <c r="AU80" s="326"/>
      <c r="AV80" s="326"/>
      <c r="AW80" s="326">
        <v>1</v>
      </c>
      <c r="AX80" s="326">
        <v>1</v>
      </c>
      <c r="AY80" s="326"/>
      <c r="AZ80" s="326"/>
      <c r="BA80" s="326"/>
      <c r="BB80" s="327"/>
      <c r="BC80" s="327"/>
      <c r="BD80" s="327"/>
      <c r="BF80" s="76"/>
      <c r="BG80" s="325" t="s">
        <v>1169</v>
      </c>
      <c r="BH80" s="326"/>
      <c r="BI80" s="326">
        <v>1</v>
      </c>
      <c r="BJ80" s="326"/>
      <c r="BK80" s="326"/>
      <c r="BL80" s="326">
        <v>1</v>
      </c>
      <c r="BM80" s="326"/>
      <c r="BN80" s="326"/>
      <c r="BO80" s="326"/>
      <c r="BP80" s="327"/>
      <c r="BQ80" s="327"/>
      <c r="BR80" s="327"/>
      <c r="BT80" s="41"/>
      <c r="BU80" s="39" t="s">
        <v>865</v>
      </c>
      <c r="BV80" s="40"/>
      <c r="BW80" s="40">
        <v>1</v>
      </c>
      <c r="BX80" s="40">
        <v>2</v>
      </c>
      <c r="BY80" s="40"/>
      <c r="BZ80" s="40">
        <v>1</v>
      </c>
      <c r="CA80" s="40">
        <v>1</v>
      </c>
      <c r="CB80" s="40"/>
      <c r="CC80" s="40"/>
      <c r="CD80" s="41"/>
      <c r="CE80" s="41"/>
      <c r="CF80" s="41"/>
      <c r="CG80" s="1"/>
      <c r="CH80" s="76"/>
      <c r="CI80" s="325" t="s">
        <v>1010</v>
      </c>
      <c r="CJ80" s="326"/>
      <c r="CK80" s="326"/>
      <c r="CL80" s="326"/>
      <c r="CM80" s="326">
        <v>1</v>
      </c>
      <c r="CN80" s="326">
        <v>1</v>
      </c>
      <c r="CO80" s="326"/>
      <c r="CP80" s="326"/>
      <c r="CQ80" s="326"/>
      <c r="CR80" s="327"/>
      <c r="CS80" s="327"/>
      <c r="CT80" s="327"/>
      <c r="CU80" s="8"/>
      <c r="CV80" s="8"/>
      <c r="CW80" s="8"/>
    </row>
    <row r="81" spans="2:101" ht="15.75" x14ac:dyDescent="0.25">
      <c r="B81" s="42"/>
      <c r="C81" s="45" t="s">
        <v>1108</v>
      </c>
      <c r="D81" s="40"/>
      <c r="E81" s="40">
        <v>1</v>
      </c>
      <c r="F81" s="40"/>
      <c r="G81" s="40"/>
      <c r="H81" s="40">
        <v>1</v>
      </c>
      <c r="I81" s="40"/>
      <c r="J81" s="40"/>
      <c r="K81" s="41"/>
      <c r="L81" s="41"/>
      <c r="M81" s="41">
        <v>1</v>
      </c>
      <c r="N81" s="41"/>
      <c r="P81" s="42"/>
      <c r="Q81" s="45" t="s">
        <v>870</v>
      </c>
      <c r="R81" s="40"/>
      <c r="S81" s="40"/>
      <c r="T81" s="40">
        <v>3</v>
      </c>
      <c r="U81" s="40"/>
      <c r="V81" s="40">
        <v>1</v>
      </c>
      <c r="W81" s="40"/>
      <c r="X81" s="40"/>
      <c r="Y81" s="41"/>
      <c r="Z81" s="41"/>
      <c r="AA81" s="41">
        <v>1</v>
      </c>
      <c r="AB81" s="41"/>
      <c r="AD81" s="42"/>
      <c r="AE81" s="39" t="s">
        <v>888</v>
      </c>
      <c r="AF81" s="40"/>
      <c r="AG81" s="40"/>
      <c r="AH81" s="40"/>
      <c r="AI81" s="42">
        <v>1</v>
      </c>
      <c r="AJ81" s="42">
        <v>1</v>
      </c>
      <c r="AK81" s="42"/>
      <c r="AL81" s="42"/>
      <c r="AM81" s="42"/>
      <c r="AN81" s="41"/>
      <c r="AO81" s="41"/>
      <c r="AP81" s="41"/>
      <c r="AR81" s="76"/>
      <c r="AS81" s="325" t="s">
        <v>1051</v>
      </c>
      <c r="AT81" s="326"/>
      <c r="AU81" s="326"/>
      <c r="AV81" s="326"/>
      <c r="AW81" s="326">
        <v>1</v>
      </c>
      <c r="AX81" s="326">
        <v>1</v>
      </c>
      <c r="AY81" s="326"/>
      <c r="AZ81" s="326"/>
      <c r="BA81" s="326"/>
      <c r="BB81" s="327"/>
      <c r="BC81" s="327"/>
      <c r="BD81" s="327"/>
      <c r="BF81" s="76"/>
      <c r="BG81" s="325" t="s">
        <v>1170</v>
      </c>
      <c r="BH81" s="326"/>
      <c r="BI81" s="326"/>
      <c r="BJ81" s="326"/>
      <c r="BK81" s="326">
        <v>1</v>
      </c>
      <c r="BL81" s="326">
        <v>1</v>
      </c>
      <c r="BM81" s="326"/>
      <c r="BN81" s="326"/>
      <c r="BO81" s="326"/>
      <c r="BP81" s="327"/>
      <c r="BQ81" s="327"/>
      <c r="BR81" s="327"/>
      <c r="BT81" s="41"/>
      <c r="BU81" s="39" t="s">
        <v>997</v>
      </c>
      <c r="BV81" s="40"/>
      <c r="BW81" s="40"/>
      <c r="BX81" s="40"/>
      <c r="BY81" s="40">
        <v>0</v>
      </c>
      <c r="BZ81" s="40">
        <v>0</v>
      </c>
      <c r="CA81" s="40"/>
      <c r="CB81" s="40"/>
      <c r="CC81" s="40"/>
      <c r="CD81" s="41"/>
      <c r="CE81" s="41"/>
      <c r="CF81" s="41"/>
      <c r="CG81" s="1"/>
      <c r="CH81" s="76"/>
      <c r="CI81" s="328" t="s">
        <v>1003</v>
      </c>
      <c r="CJ81" s="326"/>
      <c r="CK81" s="326"/>
      <c r="CL81" s="326"/>
      <c r="CM81" s="326">
        <v>1</v>
      </c>
      <c r="CN81" s="326">
        <v>1</v>
      </c>
      <c r="CO81" s="326"/>
      <c r="CP81" s="326"/>
      <c r="CQ81" s="326"/>
      <c r="CR81" s="327"/>
      <c r="CS81" s="327"/>
      <c r="CT81" s="327"/>
      <c r="CU81" s="8"/>
      <c r="CV81" s="8"/>
      <c r="CW81" s="8"/>
    </row>
    <row r="82" spans="2:101" ht="15.75" x14ac:dyDescent="0.25">
      <c r="B82" s="42"/>
      <c r="C82" s="39" t="s">
        <v>1109</v>
      </c>
      <c r="D82" s="40"/>
      <c r="E82" s="40"/>
      <c r="F82" s="40"/>
      <c r="G82" s="40">
        <v>1</v>
      </c>
      <c r="H82" s="40">
        <v>1</v>
      </c>
      <c r="I82" s="40"/>
      <c r="J82" s="40"/>
      <c r="K82" s="42"/>
      <c r="L82" s="41"/>
      <c r="M82" s="41"/>
      <c r="N82" s="41"/>
      <c r="P82" s="42"/>
      <c r="Q82" s="39" t="s">
        <v>871</v>
      </c>
      <c r="R82" s="40"/>
      <c r="S82" s="40"/>
      <c r="T82" s="40"/>
      <c r="U82" s="40"/>
      <c r="V82" s="40">
        <v>1</v>
      </c>
      <c r="W82" s="40"/>
      <c r="X82" s="40"/>
      <c r="Y82" s="41"/>
      <c r="Z82" s="41"/>
      <c r="AA82" s="41">
        <v>1</v>
      </c>
      <c r="AB82" s="41"/>
      <c r="AD82" s="42"/>
      <c r="AE82" s="39" t="s">
        <v>980</v>
      </c>
      <c r="AF82" s="40"/>
      <c r="AG82" s="40"/>
      <c r="AH82" s="40"/>
      <c r="AI82" s="42">
        <v>1</v>
      </c>
      <c r="AJ82" s="42">
        <v>1</v>
      </c>
      <c r="AK82" s="42"/>
      <c r="AL82" s="42"/>
      <c r="AM82" s="42"/>
      <c r="AN82" s="41"/>
      <c r="AO82" s="41"/>
      <c r="AP82" s="41"/>
      <c r="AR82" s="76"/>
      <c r="AS82" s="325" t="s">
        <v>1052</v>
      </c>
      <c r="AT82" s="326"/>
      <c r="AU82" s="326">
        <v>1</v>
      </c>
      <c r="AV82" s="326"/>
      <c r="AW82" s="326"/>
      <c r="AX82" s="326">
        <v>1</v>
      </c>
      <c r="AY82" s="326"/>
      <c r="AZ82" s="326"/>
      <c r="BA82" s="326"/>
      <c r="BB82" s="327"/>
      <c r="BC82" s="327"/>
      <c r="BD82" s="327"/>
      <c r="BF82" s="76"/>
      <c r="BG82" s="325" t="s">
        <v>1171</v>
      </c>
      <c r="BH82" s="326"/>
      <c r="BI82" s="326"/>
      <c r="BJ82" s="326"/>
      <c r="BK82" s="326">
        <v>2</v>
      </c>
      <c r="BL82" s="326"/>
      <c r="BM82" s="326"/>
      <c r="BN82" s="326"/>
      <c r="BO82" s="326"/>
      <c r="BP82" s="327"/>
      <c r="BQ82" s="327"/>
      <c r="BR82" s="327"/>
      <c r="BT82" s="72"/>
      <c r="BU82" s="39" t="s">
        <v>873</v>
      </c>
      <c r="BV82" s="40"/>
      <c r="BW82" s="40">
        <v>1</v>
      </c>
      <c r="BX82" s="40"/>
      <c r="BY82" s="40">
        <v>1</v>
      </c>
      <c r="BZ82" s="40">
        <v>1</v>
      </c>
      <c r="CA82" s="40"/>
      <c r="CB82" s="40"/>
      <c r="CC82" s="40"/>
      <c r="CD82" s="41"/>
      <c r="CE82" s="41"/>
      <c r="CF82" s="41"/>
      <c r="CG82" s="1"/>
      <c r="CH82" s="76"/>
      <c r="CI82" s="325" t="s">
        <v>865</v>
      </c>
      <c r="CJ82" s="326"/>
      <c r="CK82" s="326">
        <v>1</v>
      </c>
      <c r="CL82" s="326">
        <v>1</v>
      </c>
      <c r="CM82" s="326"/>
      <c r="CN82" s="326">
        <v>1</v>
      </c>
      <c r="CO82" s="326">
        <v>1</v>
      </c>
      <c r="CP82" s="326"/>
      <c r="CQ82" s="326"/>
      <c r="CR82" s="327"/>
      <c r="CS82" s="327"/>
      <c r="CT82" s="327"/>
      <c r="CU82" s="8"/>
      <c r="CV82" s="8"/>
      <c r="CW82" s="8"/>
    </row>
    <row r="83" spans="2:101" ht="15.75" x14ac:dyDescent="0.25">
      <c r="B83" s="42"/>
      <c r="C83" s="39" t="s">
        <v>998</v>
      </c>
      <c r="D83" s="40"/>
      <c r="E83" s="40"/>
      <c r="F83" s="40"/>
      <c r="G83" s="40"/>
      <c r="H83" s="40"/>
      <c r="I83" s="40"/>
      <c r="J83" s="40"/>
      <c r="K83" s="41">
        <v>5</v>
      </c>
      <c r="L83" s="41">
        <v>3</v>
      </c>
      <c r="M83" s="41"/>
      <c r="N83" s="41"/>
      <c r="P83" s="42"/>
      <c r="Q83" s="39" t="s">
        <v>872</v>
      </c>
      <c r="R83" s="40"/>
      <c r="S83" s="40">
        <v>1</v>
      </c>
      <c r="T83" s="40"/>
      <c r="U83" s="40">
        <v>1</v>
      </c>
      <c r="V83" s="40">
        <v>1</v>
      </c>
      <c r="W83" s="40"/>
      <c r="X83" s="40"/>
      <c r="Y83" s="41"/>
      <c r="Z83" s="41"/>
      <c r="AA83" s="41"/>
      <c r="AB83" s="41"/>
      <c r="AD83" s="42"/>
      <c r="AE83" s="39" t="s">
        <v>856</v>
      </c>
      <c r="AF83" s="40"/>
      <c r="AG83" s="40"/>
      <c r="AH83" s="40">
        <v>3</v>
      </c>
      <c r="AI83" s="42"/>
      <c r="AJ83" s="42">
        <v>1</v>
      </c>
      <c r="AK83" s="42">
        <v>1</v>
      </c>
      <c r="AL83" s="42"/>
      <c r="AM83" s="42"/>
      <c r="AN83" s="41"/>
      <c r="AO83" s="41"/>
      <c r="AP83" s="41"/>
      <c r="AR83" s="76"/>
      <c r="AS83" s="325" t="s">
        <v>1053</v>
      </c>
      <c r="AT83" s="326"/>
      <c r="AU83" s="326">
        <v>1</v>
      </c>
      <c r="AV83" s="326"/>
      <c r="AW83" s="326"/>
      <c r="AX83" s="326">
        <v>1</v>
      </c>
      <c r="AY83" s="326"/>
      <c r="AZ83" s="326"/>
      <c r="BA83" s="326"/>
      <c r="BB83" s="327"/>
      <c r="BC83" s="327"/>
      <c r="BD83" s="327"/>
      <c r="BF83" s="76"/>
      <c r="BG83" s="325" t="s">
        <v>1172</v>
      </c>
      <c r="BH83" s="326"/>
      <c r="BI83" s="326"/>
      <c r="BJ83" s="326"/>
      <c r="BK83" s="326">
        <v>3</v>
      </c>
      <c r="BL83" s="326"/>
      <c r="BM83" s="326"/>
      <c r="BN83" s="326"/>
      <c r="BO83" s="326"/>
      <c r="BP83" s="327"/>
      <c r="BQ83" s="327"/>
      <c r="BR83" s="327"/>
      <c r="BT83" s="41"/>
      <c r="BU83" s="39" t="s">
        <v>874</v>
      </c>
      <c r="BV83" s="40"/>
      <c r="BW83" s="40">
        <v>1</v>
      </c>
      <c r="BX83" s="40"/>
      <c r="BY83" s="40">
        <v>1</v>
      </c>
      <c r="BZ83" s="40">
        <v>1</v>
      </c>
      <c r="CA83" s="40"/>
      <c r="CB83" s="40"/>
      <c r="CC83" s="40"/>
      <c r="CD83" s="41"/>
      <c r="CE83" s="41"/>
      <c r="CF83" s="41"/>
      <c r="CG83" s="1"/>
      <c r="CH83" s="76"/>
      <c r="CI83" s="328" t="s">
        <v>891</v>
      </c>
      <c r="CJ83" s="326"/>
      <c r="CK83" s="326"/>
      <c r="CL83" s="326"/>
      <c r="CM83" s="326">
        <v>1</v>
      </c>
      <c r="CN83" s="326">
        <v>1</v>
      </c>
      <c r="CO83" s="326"/>
      <c r="CP83" s="326"/>
      <c r="CQ83" s="326"/>
      <c r="CR83" s="327"/>
      <c r="CS83" s="327"/>
      <c r="CT83" s="327"/>
      <c r="CU83" s="8"/>
      <c r="CV83" s="8"/>
      <c r="CW83" s="8"/>
    </row>
    <row r="84" spans="2:101" ht="15.75" x14ac:dyDescent="0.25">
      <c r="B84" s="42"/>
      <c r="C84" s="39" t="s">
        <v>875</v>
      </c>
      <c r="D84" s="40"/>
      <c r="E84" s="40"/>
      <c r="F84" s="40"/>
      <c r="G84" s="40">
        <v>3</v>
      </c>
      <c r="H84" s="40"/>
      <c r="I84" s="40"/>
      <c r="J84" s="40"/>
      <c r="K84" s="41"/>
      <c r="L84" s="41"/>
      <c r="M84" s="41"/>
      <c r="N84" s="41"/>
      <c r="P84" s="42"/>
      <c r="Q84" s="45" t="s">
        <v>873</v>
      </c>
      <c r="R84" s="40"/>
      <c r="S84" s="40">
        <v>1</v>
      </c>
      <c r="T84" s="40"/>
      <c r="U84" s="40">
        <v>1</v>
      </c>
      <c r="V84" s="40">
        <v>1</v>
      </c>
      <c r="W84" s="40"/>
      <c r="X84" s="40"/>
      <c r="Y84" s="41"/>
      <c r="Z84" s="41"/>
      <c r="AA84" s="41"/>
      <c r="AB84" s="41"/>
      <c r="AD84" s="42"/>
      <c r="AE84" s="39" t="s">
        <v>984</v>
      </c>
      <c r="AF84" s="40"/>
      <c r="AG84" s="40"/>
      <c r="AH84" s="40"/>
      <c r="AI84" s="42">
        <v>1</v>
      </c>
      <c r="AJ84" s="42">
        <v>1</v>
      </c>
      <c r="AK84" s="42"/>
      <c r="AL84" s="42"/>
      <c r="AM84" s="42"/>
      <c r="AN84" s="41"/>
      <c r="AO84" s="41"/>
      <c r="AP84" s="41"/>
      <c r="AR84" s="76"/>
      <c r="AS84" s="325" t="s">
        <v>1054</v>
      </c>
      <c r="AT84" s="326"/>
      <c r="AU84" s="326"/>
      <c r="AV84" s="326"/>
      <c r="AW84" s="326">
        <v>1</v>
      </c>
      <c r="AX84" s="326">
        <v>1</v>
      </c>
      <c r="AY84" s="326"/>
      <c r="AZ84" s="326"/>
      <c r="BA84" s="326"/>
      <c r="BB84" s="327"/>
      <c r="BC84" s="327"/>
      <c r="BD84" s="327"/>
      <c r="BF84" s="76"/>
      <c r="BG84" s="325"/>
      <c r="BH84" s="326"/>
      <c r="BI84" s="326"/>
      <c r="BJ84" s="326"/>
      <c r="BK84" s="326"/>
      <c r="BL84" s="326"/>
      <c r="BM84" s="326"/>
      <c r="BN84" s="326"/>
      <c r="BO84" s="326"/>
      <c r="BP84" s="327"/>
      <c r="BQ84" s="327"/>
      <c r="BR84" s="327"/>
      <c r="BT84" s="41"/>
      <c r="BU84" s="39" t="s">
        <v>876</v>
      </c>
      <c r="BV84" s="40"/>
      <c r="BW84" s="40"/>
      <c r="BX84" s="40"/>
      <c r="BY84" s="40">
        <v>3</v>
      </c>
      <c r="BZ84" s="40"/>
      <c r="CA84" s="40"/>
      <c r="CB84" s="40"/>
      <c r="CC84" s="40"/>
      <c r="CD84" s="41"/>
      <c r="CE84" s="41"/>
      <c r="CF84" s="41"/>
      <c r="CG84" s="1"/>
      <c r="CH84" s="76"/>
      <c r="CI84" s="325" t="s">
        <v>1029</v>
      </c>
      <c r="CJ84" s="326"/>
      <c r="CK84" s="326"/>
      <c r="CL84" s="326"/>
      <c r="CM84" s="326">
        <v>1</v>
      </c>
      <c r="CN84" s="326">
        <v>1</v>
      </c>
      <c r="CO84" s="326"/>
      <c r="CP84" s="326"/>
      <c r="CQ84" s="326"/>
      <c r="CR84" s="327"/>
      <c r="CS84" s="327"/>
      <c r="CT84" s="327"/>
      <c r="CU84"/>
    </row>
    <row r="85" spans="2:101" ht="15.75" x14ac:dyDescent="0.25">
      <c r="B85" s="42"/>
      <c r="C85" s="39" t="s">
        <v>876</v>
      </c>
      <c r="D85" s="40"/>
      <c r="E85" s="40"/>
      <c r="F85" s="40"/>
      <c r="G85" s="40">
        <v>3</v>
      </c>
      <c r="H85" s="40"/>
      <c r="I85" s="40"/>
      <c r="J85" s="40"/>
      <c r="K85" s="41"/>
      <c r="L85" s="41"/>
      <c r="M85" s="41"/>
      <c r="N85" s="41"/>
      <c r="P85" s="42"/>
      <c r="Q85" s="39" t="s">
        <v>874</v>
      </c>
      <c r="R85" s="40"/>
      <c r="S85" s="40">
        <v>1</v>
      </c>
      <c r="T85" s="40"/>
      <c r="U85" s="40">
        <v>1</v>
      </c>
      <c r="V85" s="40">
        <v>1</v>
      </c>
      <c r="W85" s="40"/>
      <c r="X85" s="40"/>
      <c r="Y85" s="41"/>
      <c r="Z85" s="41"/>
      <c r="AA85" s="41"/>
      <c r="AB85" s="41"/>
      <c r="AD85" s="42"/>
      <c r="AE85" s="39" t="s">
        <v>1079</v>
      </c>
      <c r="AF85" s="40"/>
      <c r="AG85" s="40"/>
      <c r="AH85" s="40"/>
      <c r="AI85" s="42">
        <v>1</v>
      </c>
      <c r="AJ85" s="42">
        <v>1</v>
      </c>
      <c r="AK85" s="42"/>
      <c r="AL85" s="42"/>
      <c r="AM85" s="42"/>
      <c r="AN85" s="41"/>
      <c r="AO85" s="41"/>
      <c r="AP85" s="41"/>
      <c r="AR85" s="76"/>
      <c r="AS85" s="325" t="s">
        <v>1055</v>
      </c>
      <c r="AT85" s="326"/>
      <c r="AU85" s="326"/>
      <c r="AV85" s="326"/>
      <c r="AW85" s="326">
        <v>1</v>
      </c>
      <c r="AX85" s="326">
        <v>1</v>
      </c>
      <c r="AY85" s="326"/>
      <c r="AZ85" s="326"/>
      <c r="BA85" s="326"/>
      <c r="BB85" s="327"/>
      <c r="BC85" s="327"/>
      <c r="BD85" s="327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327"/>
      <c r="BQ85" s="327"/>
      <c r="BR85" s="327"/>
      <c r="BT85" s="41"/>
      <c r="BU85" s="39" t="s">
        <v>875</v>
      </c>
      <c r="BV85" s="40"/>
      <c r="BW85" s="40"/>
      <c r="BX85" s="40"/>
      <c r="BY85" s="40">
        <v>3</v>
      </c>
      <c r="BZ85" s="40"/>
      <c r="CA85" s="40"/>
      <c r="CB85" s="40"/>
      <c r="CC85" s="40"/>
      <c r="CD85" s="41"/>
      <c r="CE85" s="41"/>
      <c r="CF85" s="41"/>
      <c r="CG85" s="1"/>
      <c r="CH85" s="76"/>
      <c r="CI85" s="329" t="s">
        <v>1030</v>
      </c>
      <c r="CJ85" s="326"/>
      <c r="CK85" s="326"/>
      <c r="CL85" s="326"/>
      <c r="CM85" s="326"/>
      <c r="CN85" s="326">
        <v>0</v>
      </c>
      <c r="CO85" s="326"/>
      <c r="CP85" s="326"/>
      <c r="CQ85" s="326"/>
      <c r="CR85" s="327"/>
      <c r="CS85" s="327"/>
      <c r="CT85" s="327"/>
      <c r="CU85"/>
    </row>
    <row r="86" spans="2:101" ht="15.75" x14ac:dyDescent="0.25">
      <c r="B86" s="42"/>
      <c r="C86" s="39" t="s">
        <v>1110</v>
      </c>
      <c r="D86" s="40"/>
      <c r="E86" s="40"/>
      <c r="F86" s="40"/>
      <c r="G86" s="40">
        <v>1</v>
      </c>
      <c r="H86" s="40">
        <v>1</v>
      </c>
      <c r="I86" s="40"/>
      <c r="J86" s="40"/>
      <c r="K86" s="41"/>
      <c r="L86" s="41"/>
      <c r="M86" s="41"/>
      <c r="N86" s="41"/>
      <c r="P86" s="42"/>
      <c r="Q86" s="39" t="s">
        <v>875</v>
      </c>
      <c r="R86" s="40"/>
      <c r="S86" s="40"/>
      <c r="T86" s="40"/>
      <c r="U86" s="40">
        <v>3</v>
      </c>
      <c r="V86" s="40"/>
      <c r="W86" s="40"/>
      <c r="X86" s="40"/>
      <c r="Y86" s="41"/>
      <c r="Z86" s="41"/>
      <c r="AA86" s="41"/>
      <c r="AB86" s="41"/>
      <c r="AD86" s="71"/>
      <c r="AE86" s="39" t="s">
        <v>1105</v>
      </c>
      <c r="AF86" s="40"/>
      <c r="AG86" s="40">
        <v>1</v>
      </c>
      <c r="AH86" s="40"/>
      <c r="AI86" s="40"/>
      <c r="AJ86" s="40">
        <v>1</v>
      </c>
      <c r="AK86" s="40">
        <v>1</v>
      </c>
      <c r="AL86" s="40"/>
      <c r="AM86" s="41"/>
      <c r="AN86" s="41"/>
      <c r="AO86" s="41"/>
      <c r="AP86" s="41"/>
      <c r="AR86" s="76"/>
      <c r="AS86" s="325" t="s">
        <v>1056</v>
      </c>
      <c r="AT86" s="326"/>
      <c r="AU86" s="326"/>
      <c r="AV86" s="326"/>
      <c r="AW86" s="326">
        <v>1</v>
      </c>
      <c r="AX86" s="326">
        <v>1</v>
      </c>
      <c r="AY86" s="326"/>
      <c r="AZ86" s="326"/>
      <c r="BA86" s="326"/>
      <c r="BB86" s="327"/>
      <c r="BC86" s="327"/>
      <c r="BD86" s="327"/>
      <c r="BF86" s="76" t="s">
        <v>1276</v>
      </c>
      <c r="BG86" s="325" t="s">
        <v>866</v>
      </c>
      <c r="BH86" s="326"/>
      <c r="BI86" s="326">
        <v>1</v>
      </c>
      <c r="BJ86" s="326"/>
      <c r="BK86" s="326"/>
      <c r="BL86" s="326">
        <v>1</v>
      </c>
      <c r="BM86" s="326"/>
      <c r="BN86" s="326"/>
      <c r="BO86" s="326"/>
      <c r="BP86" s="327"/>
      <c r="BQ86" s="327"/>
      <c r="BR86" s="41"/>
      <c r="BT86" s="41"/>
      <c r="BU86" s="39" t="s">
        <v>998</v>
      </c>
      <c r="BV86" s="40"/>
      <c r="BW86" s="40"/>
      <c r="BX86" s="40"/>
      <c r="BY86" s="40"/>
      <c r="BZ86" s="40"/>
      <c r="CA86" s="40"/>
      <c r="CB86" s="40"/>
      <c r="CC86" s="40">
        <v>5</v>
      </c>
      <c r="CD86" s="41">
        <v>5</v>
      </c>
      <c r="CE86" s="41"/>
      <c r="CF86" s="41"/>
      <c r="CG86" s="1"/>
      <c r="CH86" s="76"/>
      <c r="CI86" s="329" t="s">
        <v>876</v>
      </c>
      <c r="CJ86" s="326"/>
      <c r="CK86" s="326"/>
      <c r="CL86" s="326"/>
      <c r="CM86" s="326">
        <v>2</v>
      </c>
      <c r="CN86" s="326"/>
      <c r="CO86" s="326"/>
      <c r="CP86" s="326"/>
      <c r="CQ86" s="326"/>
      <c r="CR86" s="327"/>
      <c r="CS86" s="327"/>
      <c r="CT86" s="327"/>
      <c r="CU86"/>
    </row>
    <row r="87" spans="2:101" ht="15.75" x14ac:dyDescent="0.25">
      <c r="B87" s="42"/>
      <c r="C87" s="39" t="s">
        <v>850</v>
      </c>
      <c r="D87" s="40"/>
      <c r="E87" s="40">
        <v>1</v>
      </c>
      <c r="F87" s="40"/>
      <c r="G87" s="40"/>
      <c r="H87" s="40">
        <v>1</v>
      </c>
      <c r="I87" s="40"/>
      <c r="J87" s="40"/>
      <c r="K87" s="41"/>
      <c r="L87" s="41"/>
      <c r="M87" s="41"/>
      <c r="N87" s="41"/>
      <c r="P87" s="71"/>
      <c r="Q87" s="39" t="s">
        <v>876</v>
      </c>
      <c r="R87" s="40"/>
      <c r="S87" s="40"/>
      <c r="T87" s="40"/>
      <c r="U87" s="40">
        <v>3</v>
      </c>
      <c r="V87" s="40"/>
      <c r="W87" s="40"/>
      <c r="X87" s="40"/>
      <c r="Y87" s="41"/>
      <c r="Z87" s="41"/>
      <c r="AA87" s="41"/>
      <c r="AB87" s="41"/>
      <c r="AD87" s="42"/>
      <c r="AE87" s="39" t="s">
        <v>852</v>
      </c>
      <c r="AF87" s="40"/>
      <c r="AG87" s="40"/>
      <c r="AH87" s="40"/>
      <c r="AI87" s="40"/>
      <c r="AJ87" s="40">
        <v>2</v>
      </c>
      <c r="AK87" s="40"/>
      <c r="AL87" s="40"/>
      <c r="AM87" s="41" t="s">
        <v>1213</v>
      </c>
      <c r="AN87" s="41"/>
      <c r="AO87" s="41"/>
      <c r="AP87" s="41"/>
      <c r="AR87" s="76"/>
      <c r="AS87" s="325" t="s">
        <v>1057</v>
      </c>
      <c r="AT87" s="326"/>
      <c r="AU87" s="326"/>
      <c r="AV87" s="326"/>
      <c r="AW87" s="326">
        <v>1</v>
      </c>
      <c r="AX87" s="326">
        <v>1</v>
      </c>
      <c r="AY87" s="326"/>
      <c r="AZ87" s="326"/>
      <c r="BA87" s="326"/>
      <c r="BB87" s="327"/>
      <c r="BC87" s="327"/>
      <c r="BD87" s="327"/>
      <c r="BF87" s="76" t="s">
        <v>1176</v>
      </c>
      <c r="BG87" s="325" t="s">
        <v>869</v>
      </c>
      <c r="BH87" s="326"/>
      <c r="BI87" s="326">
        <v>2</v>
      </c>
      <c r="BJ87" s="326"/>
      <c r="BK87" s="326"/>
      <c r="BL87" s="326">
        <v>1</v>
      </c>
      <c r="BM87" s="326"/>
      <c r="BN87" s="326"/>
      <c r="BO87" s="326"/>
      <c r="BP87" s="327"/>
      <c r="BQ87" s="327"/>
      <c r="BR87" s="41"/>
      <c r="BT87" s="41"/>
      <c r="BU87" s="45" t="s">
        <v>999</v>
      </c>
      <c r="BV87" s="40"/>
      <c r="BW87" s="40"/>
      <c r="BX87" s="40"/>
      <c r="BY87" s="40">
        <v>1</v>
      </c>
      <c r="BZ87" s="40">
        <v>1</v>
      </c>
      <c r="CA87" s="40"/>
      <c r="CB87" s="40"/>
      <c r="CC87" s="40"/>
      <c r="CD87" s="41"/>
      <c r="CE87" s="41"/>
      <c r="CF87" s="41"/>
      <c r="CG87" s="1"/>
      <c r="CH87" s="76"/>
      <c r="CI87" s="329" t="s">
        <v>1031</v>
      </c>
      <c r="CJ87" s="326"/>
      <c r="CK87" s="326"/>
      <c r="CL87" s="326"/>
      <c r="CM87" s="326">
        <v>3</v>
      </c>
      <c r="CN87" s="326"/>
      <c r="CO87" s="326"/>
      <c r="CP87" s="326"/>
      <c r="CQ87" s="326"/>
      <c r="CR87" s="327"/>
      <c r="CS87" s="327"/>
      <c r="CT87" s="327"/>
      <c r="CU87"/>
    </row>
    <row r="88" spans="2:101" ht="15.75" x14ac:dyDescent="0.25">
      <c r="B88" s="42"/>
      <c r="C88" s="45" t="s">
        <v>1111</v>
      </c>
      <c r="D88" s="40"/>
      <c r="E88" s="40">
        <v>1</v>
      </c>
      <c r="F88" s="40"/>
      <c r="G88" s="40"/>
      <c r="H88" s="40">
        <v>1</v>
      </c>
      <c r="I88" s="40"/>
      <c r="J88" s="40"/>
      <c r="K88" s="41"/>
      <c r="L88" s="41"/>
      <c r="M88" s="41"/>
      <c r="N88" s="41"/>
      <c r="P88" s="42"/>
      <c r="Q88" s="39" t="s">
        <v>877</v>
      </c>
      <c r="R88" s="40"/>
      <c r="S88" s="40"/>
      <c r="T88" s="40"/>
      <c r="U88" s="40"/>
      <c r="V88" s="40"/>
      <c r="W88" s="40"/>
      <c r="X88" s="40"/>
      <c r="Y88" s="41">
        <v>3</v>
      </c>
      <c r="Z88" s="41">
        <v>3</v>
      </c>
      <c r="AA88" s="41"/>
      <c r="AB88" s="41"/>
      <c r="AD88" s="42"/>
      <c r="AE88" s="39" t="s">
        <v>1182</v>
      </c>
      <c r="AF88" s="40"/>
      <c r="AG88" s="40"/>
      <c r="AH88" s="40"/>
      <c r="AI88" s="40">
        <v>1</v>
      </c>
      <c r="AJ88" s="40">
        <v>1</v>
      </c>
      <c r="AK88" s="40"/>
      <c r="AL88" s="40"/>
      <c r="AM88" s="41"/>
      <c r="AN88" s="41"/>
      <c r="AO88" s="41"/>
      <c r="AP88" s="41"/>
      <c r="AR88" s="76"/>
      <c r="AS88" s="325" t="s">
        <v>1058</v>
      </c>
      <c r="AT88" s="326"/>
      <c r="AU88" s="326"/>
      <c r="AV88" s="326"/>
      <c r="AW88" s="326">
        <v>1</v>
      </c>
      <c r="AX88" s="326">
        <v>1</v>
      </c>
      <c r="AY88" s="326"/>
      <c r="AZ88" s="326"/>
      <c r="BA88" s="326"/>
      <c r="BB88" s="327"/>
      <c r="BC88" s="327"/>
      <c r="BD88" s="327"/>
      <c r="BF88" s="76"/>
      <c r="BG88" s="325" t="s">
        <v>1011</v>
      </c>
      <c r="BH88" s="326"/>
      <c r="BI88" s="326">
        <v>1</v>
      </c>
      <c r="BJ88" s="326"/>
      <c r="BK88" s="326"/>
      <c r="BL88" s="326">
        <v>1</v>
      </c>
      <c r="BM88" s="326"/>
      <c r="BN88" s="326"/>
      <c r="BO88" s="326"/>
      <c r="BP88" s="327"/>
      <c r="BQ88" s="327"/>
      <c r="BR88" s="41"/>
      <c r="BT88" s="41"/>
      <c r="BU88" s="39" t="s">
        <v>1000</v>
      </c>
      <c r="BV88" s="40"/>
      <c r="BW88" s="40"/>
      <c r="BX88" s="40"/>
      <c r="BY88" s="40"/>
      <c r="BZ88" s="40">
        <v>0</v>
      </c>
      <c r="CA88" s="40"/>
      <c r="CB88" s="40"/>
      <c r="CC88" s="40"/>
      <c r="CD88" s="41"/>
      <c r="CE88" s="41"/>
      <c r="CF88" s="41"/>
      <c r="CG88" s="1"/>
      <c r="CH88" s="76"/>
      <c r="CI88" s="325"/>
      <c r="CJ88" s="326"/>
      <c r="CK88" s="326"/>
      <c r="CL88" s="326"/>
      <c r="CM88" s="326"/>
      <c r="CN88" s="326"/>
      <c r="CO88" s="326"/>
      <c r="CP88" s="326"/>
      <c r="CQ88" s="326"/>
      <c r="CR88" s="327"/>
      <c r="CS88" s="327"/>
      <c r="CT88" s="327"/>
      <c r="CU88"/>
    </row>
    <row r="89" spans="2:101" ht="15.75" x14ac:dyDescent="0.25">
      <c r="B89" s="42"/>
      <c r="C89" s="39" t="s">
        <v>866</v>
      </c>
      <c r="D89" s="40"/>
      <c r="E89" s="40">
        <v>1</v>
      </c>
      <c r="F89" s="40"/>
      <c r="G89" s="40"/>
      <c r="H89" s="40">
        <v>1</v>
      </c>
      <c r="I89" s="40">
        <v>1</v>
      </c>
      <c r="J89" s="40"/>
      <c r="K89" s="41"/>
      <c r="L89" s="41"/>
      <c r="M89" s="41"/>
      <c r="N89" s="41"/>
      <c r="P89" s="42"/>
      <c r="Q89" s="39" t="s">
        <v>878</v>
      </c>
      <c r="R89" s="40"/>
      <c r="S89" s="40"/>
      <c r="T89" s="40"/>
      <c r="U89" s="40">
        <v>2</v>
      </c>
      <c r="V89" s="40">
        <v>2</v>
      </c>
      <c r="W89" s="40"/>
      <c r="X89" s="40"/>
      <c r="Y89" s="41"/>
      <c r="Z89" s="41"/>
      <c r="AA89" s="41"/>
      <c r="AB89" s="41"/>
      <c r="AC89" s="52"/>
      <c r="AD89" s="42"/>
      <c r="AE89" s="39" t="s">
        <v>1211</v>
      </c>
      <c r="AF89" s="40"/>
      <c r="AG89" s="40"/>
      <c r="AH89" s="40"/>
      <c r="AI89" s="40">
        <v>1</v>
      </c>
      <c r="AJ89" s="40">
        <v>1</v>
      </c>
      <c r="AK89" s="40"/>
      <c r="AL89" s="40"/>
      <c r="AM89" s="41"/>
      <c r="AN89" s="41"/>
      <c r="AO89" s="41"/>
      <c r="AP89" s="41"/>
      <c r="AR89" s="76"/>
      <c r="AS89" s="325" t="s">
        <v>1059</v>
      </c>
      <c r="AT89" s="326"/>
      <c r="AU89" s="326"/>
      <c r="AV89" s="326"/>
      <c r="AW89" s="326">
        <v>1</v>
      </c>
      <c r="AX89" s="326">
        <v>1</v>
      </c>
      <c r="AY89" s="326"/>
      <c r="AZ89" s="326"/>
      <c r="BA89" s="326"/>
      <c r="BB89" s="327"/>
      <c r="BC89" s="327"/>
      <c r="BD89" s="119"/>
      <c r="BF89" s="76"/>
      <c r="BG89" s="325" t="s">
        <v>850</v>
      </c>
      <c r="BH89" s="326"/>
      <c r="BI89" s="326">
        <v>1</v>
      </c>
      <c r="BJ89" s="326"/>
      <c r="BK89" s="326"/>
      <c r="BL89" s="326">
        <v>1</v>
      </c>
      <c r="BM89" s="326"/>
      <c r="BN89" s="326"/>
      <c r="BO89" s="326"/>
      <c r="BP89" s="327"/>
      <c r="BQ89" s="327"/>
      <c r="BR89" s="41"/>
      <c r="BT89" s="41"/>
      <c r="BU89" s="47" t="s">
        <v>1001</v>
      </c>
      <c r="BV89" s="40"/>
      <c r="BW89" s="40"/>
      <c r="BX89" s="40"/>
      <c r="BY89" s="40">
        <v>0</v>
      </c>
      <c r="BZ89" s="40">
        <v>0</v>
      </c>
      <c r="CA89" s="40"/>
      <c r="CB89" s="40"/>
      <c r="CC89" s="40"/>
      <c r="CD89" s="41"/>
      <c r="CE89" s="41"/>
      <c r="CF89" s="41"/>
      <c r="CG89" s="1"/>
      <c r="CH89" s="76"/>
      <c r="CI89" s="329"/>
      <c r="CJ89" s="326"/>
      <c r="CK89" s="326"/>
      <c r="CL89" s="326"/>
      <c r="CM89" s="326"/>
      <c r="CN89" s="326"/>
      <c r="CO89" s="326"/>
      <c r="CP89" s="326"/>
      <c r="CQ89" s="326"/>
      <c r="CR89" s="327"/>
      <c r="CS89" s="327"/>
      <c r="CT89" s="327"/>
      <c r="CU89"/>
    </row>
    <row r="90" spans="2:101" ht="15.75" x14ac:dyDescent="0.25">
      <c r="B90" s="42"/>
      <c r="C90" s="39" t="s">
        <v>1112</v>
      </c>
      <c r="D90" s="40"/>
      <c r="E90" s="40">
        <v>1</v>
      </c>
      <c r="F90" s="40"/>
      <c r="G90" s="40"/>
      <c r="H90" s="40">
        <v>1</v>
      </c>
      <c r="I90" s="40"/>
      <c r="J90" s="40"/>
      <c r="K90" s="41"/>
      <c r="L90" s="41"/>
      <c r="M90" s="41"/>
      <c r="N90" s="41"/>
      <c r="P90" s="42"/>
      <c r="Q90" s="39" t="s">
        <v>879</v>
      </c>
      <c r="R90" s="40"/>
      <c r="S90" s="40">
        <v>1</v>
      </c>
      <c r="T90" s="40"/>
      <c r="U90" s="40">
        <v>1</v>
      </c>
      <c r="V90" s="40">
        <v>2</v>
      </c>
      <c r="W90" s="40"/>
      <c r="X90" s="40"/>
      <c r="Y90" s="41"/>
      <c r="Z90" s="41"/>
      <c r="AA90" s="41"/>
      <c r="AB90" s="41"/>
      <c r="AC90" s="52"/>
      <c r="AD90" s="42"/>
      <c r="AE90" s="39" t="s">
        <v>866</v>
      </c>
      <c r="AF90" s="40"/>
      <c r="AG90" s="40">
        <v>1</v>
      </c>
      <c r="AH90" s="40"/>
      <c r="AI90" s="40"/>
      <c r="AJ90" s="40">
        <v>1</v>
      </c>
      <c r="AK90" s="40">
        <v>1</v>
      </c>
      <c r="AL90" s="40"/>
      <c r="AM90" s="41"/>
      <c r="AN90" s="41"/>
      <c r="AO90" s="41"/>
      <c r="AP90" s="41"/>
      <c r="AR90" s="76"/>
      <c r="AS90" s="325" t="s">
        <v>1060</v>
      </c>
      <c r="AT90" s="326"/>
      <c r="AU90" s="326"/>
      <c r="AV90" s="326">
        <v>1</v>
      </c>
      <c r="AW90" s="326"/>
      <c r="AX90" s="326">
        <v>1</v>
      </c>
      <c r="AY90" s="326">
        <v>1</v>
      </c>
      <c r="AZ90" s="326"/>
      <c r="BA90" s="326"/>
      <c r="BB90" s="327"/>
      <c r="BC90" s="327"/>
      <c r="BD90" s="327"/>
      <c r="BF90" s="76"/>
      <c r="BG90" s="325" t="s">
        <v>1159</v>
      </c>
      <c r="BH90" s="326"/>
      <c r="BI90" s="326"/>
      <c r="BJ90" s="326"/>
      <c r="BK90" s="326">
        <v>1</v>
      </c>
      <c r="BL90" s="326">
        <v>1</v>
      </c>
      <c r="BM90" s="326"/>
      <c r="BN90" s="326"/>
      <c r="BO90" s="326"/>
      <c r="BP90" s="327"/>
      <c r="BQ90" s="327"/>
      <c r="BR90" s="41"/>
      <c r="BT90" s="41"/>
      <c r="BU90" s="47" t="s">
        <v>1002</v>
      </c>
      <c r="BV90" s="40">
        <v>1</v>
      </c>
      <c r="BW90" s="40">
        <v>1</v>
      </c>
      <c r="BX90" s="40"/>
      <c r="BY90" s="40"/>
      <c r="BZ90" s="40">
        <v>1</v>
      </c>
      <c r="CA90" s="40"/>
      <c r="CB90" s="40"/>
      <c r="CC90" s="40"/>
      <c r="CD90" s="41"/>
      <c r="CE90" s="41">
        <v>1</v>
      </c>
      <c r="CF90" s="41"/>
      <c r="CG90" s="1"/>
      <c r="CH90" s="76"/>
      <c r="CI90" s="329"/>
      <c r="CJ90" s="326"/>
      <c r="CK90" s="326"/>
      <c r="CL90" s="326"/>
      <c r="CM90" s="326"/>
      <c r="CN90" s="326"/>
      <c r="CO90" s="326"/>
      <c r="CP90" s="326"/>
      <c r="CQ90" s="326"/>
      <c r="CR90" s="327"/>
      <c r="CS90" s="327"/>
      <c r="CT90" s="327"/>
      <c r="CU90"/>
    </row>
    <row r="91" spans="2:101" ht="15.75" x14ac:dyDescent="0.25">
      <c r="B91" s="42"/>
      <c r="C91" s="39" t="s">
        <v>1097</v>
      </c>
      <c r="D91" s="40"/>
      <c r="E91" s="40">
        <v>2</v>
      </c>
      <c r="F91" s="40"/>
      <c r="G91" s="40">
        <v>2</v>
      </c>
      <c r="H91" s="40">
        <v>2</v>
      </c>
      <c r="I91" s="40"/>
      <c r="J91" s="40"/>
      <c r="K91" s="41"/>
      <c r="L91" s="41"/>
      <c r="M91" s="41"/>
      <c r="N91" s="41"/>
      <c r="P91" s="42"/>
      <c r="Q91" s="39" t="s">
        <v>880</v>
      </c>
      <c r="R91" s="40"/>
      <c r="S91" s="40"/>
      <c r="T91" s="40"/>
      <c r="U91" s="40"/>
      <c r="V91" s="40">
        <v>0</v>
      </c>
      <c r="W91" s="40"/>
      <c r="X91" s="40"/>
      <c r="Y91" s="40"/>
      <c r="Z91" s="41"/>
      <c r="AA91" s="41"/>
      <c r="AB91" s="41"/>
      <c r="AC91" s="52"/>
      <c r="AD91" s="42"/>
      <c r="AE91" s="39" t="s">
        <v>1076</v>
      </c>
      <c r="AF91" s="40"/>
      <c r="AG91" s="40">
        <v>2</v>
      </c>
      <c r="AH91" s="40"/>
      <c r="AI91" s="40"/>
      <c r="AJ91" s="40">
        <v>1</v>
      </c>
      <c r="AK91" s="40">
        <v>1</v>
      </c>
      <c r="AL91" s="40"/>
      <c r="AM91" s="41"/>
      <c r="AN91" s="41"/>
      <c r="AO91" s="41"/>
      <c r="AP91" s="41"/>
      <c r="AR91" s="76"/>
      <c r="AS91" s="325" t="s">
        <v>1003</v>
      </c>
      <c r="AT91" s="326"/>
      <c r="AU91" s="326"/>
      <c r="AV91" s="326"/>
      <c r="AW91" s="326">
        <v>1</v>
      </c>
      <c r="AX91" s="326">
        <v>1</v>
      </c>
      <c r="AY91" s="326"/>
      <c r="AZ91" s="326"/>
      <c r="BA91" s="326"/>
      <c r="BB91" s="327"/>
      <c r="BC91" s="327"/>
      <c r="BD91" s="327"/>
      <c r="BF91" s="76"/>
      <c r="BG91" s="325" t="s">
        <v>984</v>
      </c>
      <c r="BH91" s="326"/>
      <c r="BI91" s="326"/>
      <c r="BJ91" s="326"/>
      <c r="BK91" s="326">
        <v>1</v>
      </c>
      <c r="BL91" s="326">
        <v>1</v>
      </c>
      <c r="BM91" s="326"/>
      <c r="BN91" s="326"/>
      <c r="BO91" s="326"/>
      <c r="BP91" s="327"/>
      <c r="BQ91" s="327"/>
      <c r="BR91" s="41"/>
      <c r="BT91" s="41"/>
      <c r="BU91" s="39" t="s">
        <v>1003</v>
      </c>
      <c r="BV91" s="40"/>
      <c r="BW91" s="40"/>
      <c r="BX91" s="40"/>
      <c r="BY91" s="40">
        <v>1</v>
      </c>
      <c r="BZ91" s="40">
        <v>1</v>
      </c>
      <c r="CA91" s="40"/>
      <c r="CB91" s="40"/>
      <c r="CC91" s="40"/>
      <c r="CD91" s="41"/>
      <c r="CE91" s="41"/>
      <c r="CF91" s="41"/>
      <c r="CG91" s="1"/>
      <c r="CH91" s="76"/>
      <c r="CI91" s="329"/>
      <c r="CJ91" s="326"/>
      <c r="CK91" s="326"/>
      <c r="CL91" s="326"/>
      <c r="CM91" s="326"/>
      <c r="CN91" s="326"/>
      <c r="CO91" s="326"/>
      <c r="CP91" s="326"/>
      <c r="CQ91" s="326"/>
      <c r="CR91" s="327"/>
      <c r="CS91" s="327"/>
      <c r="CT91" s="327"/>
      <c r="CU91"/>
    </row>
    <row r="92" spans="2:101" ht="15.75" x14ac:dyDescent="0.25">
      <c r="B92" s="42"/>
      <c r="C92" s="39" t="s">
        <v>1011</v>
      </c>
      <c r="D92" s="40"/>
      <c r="E92" s="40">
        <v>1</v>
      </c>
      <c r="F92" s="40"/>
      <c r="G92" s="40"/>
      <c r="H92" s="40">
        <v>1</v>
      </c>
      <c r="I92" s="40"/>
      <c r="J92" s="40"/>
      <c r="K92" s="41"/>
      <c r="L92" s="41"/>
      <c r="M92" s="41"/>
      <c r="N92" s="41"/>
      <c r="P92" s="42"/>
      <c r="Q92" s="39" t="s">
        <v>881</v>
      </c>
      <c r="R92" s="40"/>
      <c r="S92" s="40"/>
      <c r="T92" s="40"/>
      <c r="U92" s="40">
        <v>1</v>
      </c>
      <c r="V92" s="40">
        <v>1</v>
      </c>
      <c r="W92" s="40"/>
      <c r="X92" s="40"/>
      <c r="Y92" s="40"/>
      <c r="Z92" s="41"/>
      <c r="AA92" s="41"/>
      <c r="AB92" s="41"/>
      <c r="AC92" s="52"/>
      <c r="AD92" s="42"/>
      <c r="AE92" s="39" t="s">
        <v>990</v>
      </c>
      <c r="AF92" s="40"/>
      <c r="AG92" s="40">
        <v>2</v>
      </c>
      <c r="AH92" s="40"/>
      <c r="AI92" s="40"/>
      <c r="AJ92" s="40">
        <v>2</v>
      </c>
      <c r="AK92" s="40"/>
      <c r="AL92" s="40"/>
      <c r="AM92" s="41"/>
      <c r="AN92" s="41"/>
      <c r="AO92" s="41"/>
      <c r="AP92" s="41"/>
      <c r="AR92" s="76"/>
      <c r="AS92" s="328" t="s">
        <v>1061</v>
      </c>
      <c r="AT92" s="326"/>
      <c r="AU92" s="326"/>
      <c r="AV92" s="326"/>
      <c r="AW92" s="326">
        <v>1</v>
      </c>
      <c r="AX92" s="326">
        <v>1</v>
      </c>
      <c r="AY92" s="326"/>
      <c r="AZ92" s="326"/>
      <c r="BA92" s="326"/>
      <c r="BB92" s="327"/>
      <c r="BC92" s="327"/>
      <c r="BD92" s="327"/>
      <c r="BF92" s="76"/>
      <c r="BG92" s="325" t="s">
        <v>856</v>
      </c>
      <c r="BH92" s="326"/>
      <c r="BI92" s="326"/>
      <c r="BJ92" s="326">
        <v>3</v>
      </c>
      <c r="BK92" s="326"/>
      <c r="BL92" s="326">
        <v>1</v>
      </c>
      <c r="BM92" s="326"/>
      <c r="BN92" s="326"/>
      <c r="BO92" s="326"/>
      <c r="BP92" s="327"/>
      <c r="BQ92" s="327"/>
      <c r="BR92" s="41"/>
      <c r="BT92" s="41"/>
      <c r="BU92" s="39" t="s">
        <v>1004</v>
      </c>
      <c r="BV92" s="40"/>
      <c r="BW92" s="40">
        <v>0</v>
      </c>
      <c r="BX92" s="40"/>
      <c r="BY92" s="40"/>
      <c r="BZ92" s="40">
        <v>0</v>
      </c>
      <c r="CA92" s="40"/>
      <c r="CB92" s="40"/>
      <c r="CC92" s="40"/>
      <c r="CD92" s="41"/>
      <c r="CE92" s="41"/>
      <c r="CF92" s="41"/>
      <c r="CG92" s="1"/>
      <c r="CH92" s="76"/>
      <c r="CI92" s="325"/>
      <c r="CJ92" s="326"/>
      <c r="CK92" s="326"/>
      <c r="CL92" s="326"/>
      <c r="CM92" s="326"/>
      <c r="CN92" s="326"/>
      <c r="CO92" s="326"/>
      <c r="CP92" s="326"/>
      <c r="CQ92" s="326"/>
      <c r="CR92" s="327"/>
      <c r="CS92" s="327"/>
      <c r="CT92" s="327"/>
      <c r="CU92"/>
    </row>
    <row r="93" spans="2:101" ht="15.75" x14ac:dyDescent="0.25">
      <c r="B93" s="42"/>
      <c r="C93" s="39" t="s">
        <v>1262</v>
      </c>
      <c r="D93" s="40"/>
      <c r="E93" s="40"/>
      <c r="F93" s="40"/>
      <c r="G93" s="40">
        <v>1</v>
      </c>
      <c r="H93" s="40">
        <v>1</v>
      </c>
      <c r="I93" s="40"/>
      <c r="J93" s="40"/>
      <c r="K93" s="41"/>
      <c r="L93" s="41"/>
      <c r="M93" s="41"/>
      <c r="N93" s="41"/>
      <c r="P93" s="42"/>
      <c r="Q93" s="39" t="s">
        <v>882</v>
      </c>
      <c r="R93" s="40"/>
      <c r="S93" s="40"/>
      <c r="T93" s="40"/>
      <c r="U93" s="40">
        <v>1</v>
      </c>
      <c r="V93" s="40">
        <v>1</v>
      </c>
      <c r="W93" s="40"/>
      <c r="X93" s="40"/>
      <c r="Y93" s="40"/>
      <c r="Z93" s="41"/>
      <c r="AA93" s="41"/>
      <c r="AB93" s="41"/>
      <c r="AC93" s="52"/>
      <c r="AD93" s="42"/>
      <c r="AE93" s="45" t="s">
        <v>869</v>
      </c>
      <c r="AF93" s="40"/>
      <c r="AG93" s="40">
        <v>2</v>
      </c>
      <c r="AH93" s="40"/>
      <c r="AI93" s="40"/>
      <c r="AJ93" s="40">
        <v>2</v>
      </c>
      <c r="AK93" s="40"/>
      <c r="AL93" s="40"/>
      <c r="AM93" s="41"/>
      <c r="AN93" s="41"/>
      <c r="AO93" s="41"/>
      <c r="AP93" s="41"/>
      <c r="AR93" s="382"/>
      <c r="AS93" s="325" t="s">
        <v>1062</v>
      </c>
      <c r="AT93" s="326"/>
      <c r="AU93" s="326">
        <v>1</v>
      </c>
      <c r="AV93" s="326"/>
      <c r="AW93" s="326"/>
      <c r="AX93" s="326">
        <v>1</v>
      </c>
      <c r="AY93" s="326"/>
      <c r="AZ93" s="326"/>
      <c r="BA93" s="326"/>
      <c r="BB93" s="327"/>
      <c r="BC93" s="327"/>
      <c r="BD93" s="327"/>
      <c r="BF93" s="76"/>
      <c r="BG93" s="328" t="s">
        <v>1160</v>
      </c>
      <c r="BH93" s="326"/>
      <c r="BI93" s="326"/>
      <c r="BJ93" s="326"/>
      <c r="BK93" s="326"/>
      <c r="BL93" s="326">
        <v>2</v>
      </c>
      <c r="BM93" s="326"/>
      <c r="BN93" s="326"/>
      <c r="BO93" s="326">
        <v>1</v>
      </c>
      <c r="BP93" s="327"/>
      <c r="BQ93" s="327"/>
      <c r="BR93" s="41"/>
      <c r="BT93" s="41"/>
      <c r="BU93" s="39" t="s">
        <v>1005</v>
      </c>
      <c r="BV93" s="40">
        <v>0</v>
      </c>
      <c r="BW93" s="40"/>
      <c r="BX93" s="40"/>
      <c r="BY93" s="40"/>
      <c r="BZ93" s="40">
        <v>0</v>
      </c>
      <c r="CA93" s="40"/>
      <c r="CB93" s="40"/>
      <c r="CC93" s="40"/>
      <c r="CD93" s="41"/>
      <c r="CE93" s="41"/>
      <c r="CF93" s="41"/>
      <c r="CG93" s="1"/>
      <c r="CH93" s="76"/>
      <c r="CI93" s="325"/>
      <c r="CJ93" s="326"/>
      <c r="CK93" s="326"/>
      <c r="CL93" s="326"/>
      <c r="CM93" s="326"/>
      <c r="CN93" s="326"/>
      <c r="CO93" s="326"/>
      <c r="CP93" s="326"/>
      <c r="CQ93" s="326"/>
      <c r="CR93" s="327"/>
      <c r="CS93" s="327"/>
      <c r="CT93" s="327"/>
      <c r="CU93"/>
    </row>
    <row r="94" spans="2:101" ht="15.75" x14ac:dyDescent="0.25">
      <c r="B94" s="42"/>
      <c r="C94" s="39" t="s">
        <v>843</v>
      </c>
      <c r="D94" s="40"/>
      <c r="E94" s="40">
        <v>1</v>
      </c>
      <c r="F94" s="40"/>
      <c r="G94" s="40"/>
      <c r="H94" s="40">
        <v>1</v>
      </c>
      <c r="I94" s="40"/>
      <c r="J94" s="40"/>
      <c r="K94" s="41"/>
      <c r="L94" s="41"/>
      <c r="M94" s="41"/>
      <c r="N94" s="41"/>
      <c r="P94" s="42"/>
      <c r="Q94" s="39" t="s">
        <v>962</v>
      </c>
      <c r="R94" s="40"/>
      <c r="S94" s="40"/>
      <c r="T94" s="40"/>
      <c r="U94" s="40">
        <v>1</v>
      </c>
      <c r="V94" s="40">
        <v>1</v>
      </c>
      <c r="W94" s="40"/>
      <c r="X94" s="40"/>
      <c r="Y94" s="41"/>
      <c r="Z94" s="41"/>
      <c r="AA94" s="41"/>
      <c r="AB94" s="41"/>
      <c r="AC94" s="52"/>
      <c r="AD94" s="42"/>
      <c r="AE94" s="39" t="s">
        <v>1212</v>
      </c>
      <c r="AF94" s="40"/>
      <c r="AG94" s="40">
        <v>1</v>
      </c>
      <c r="AH94" s="40"/>
      <c r="AI94" s="40"/>
      <c r="AJ94" s="40">
        <v>1</v>
      </c>
      <c r="AK94" s="40"/>
      <c r="AL94" s="40"/>
      <c r="AM94" s="41"/>
      <c r="AN94" s="41"/>
      <c r="AO94" s="41"/>
      <c r="AP94" s="41"/>
      <c r="AR94" s="382"/>
      <c r="AS94" s="325" t="s">
        <v>1063</v>
      </c>
      <c r="AT94" s="326"/>
      <c r="AU94" s="326"/>
      <c r="AV94" s="326"/>
      <c r="AW94" s="326"/>
      <c r="AX94" s="326">
        <v>1</v>
      </c>
      <c r="AY94" s="326"/>
      <c r="AZ94" s="326"/>
      <c r="BA94" s="326"/>
      <c r="BB94" s="327"/>
      <c r="BC94" s="327"/>
      <c r="BD94" s="327"/>
      <c r="BF94" s="76"/>
      <c r="BG94" s="325" t="s">
        <v>851</v>
      </c>
      <c r="BH94" s="326"/>
      <c r="BI94" s="326">
        <v>1</v>
      </c>
      <c r="BJ94" s="326"/>
      <c r="BK94" s="326"/>
      <c r="BL94" s="326">
        <v>1</v>
      </c>
      <c r="BM94" s="326"/>
      <c r="BN94" s="326"/>
      <c r="BO94" s="326"/>
      <c r="BP94" s="327"/>
      <c r="BQ94" s="327"/>
      <c r="BR94" s="41"/>
      <c r="BT94" s="41"/>
      <c r="BU94" s="39" t="s">
        <v>1006</v>
      </c>
      <c r="BV94" s="40"/>
      <c r="BW94" s="40">
        <v>1</v>
      </c>
      <c r="BX94" s="40"/>
      <c r="BY94" s="40"/>
      <c r="BZ94" s="40">
        <v>1</v>
      </c>
      <c r="CA94" s="40"/>
      <c r="CB94" s="40">
        <v>1</v>
      </c>
      <c r="CC94" s="40"/>
      <c r="CD94" s="41"/>
      <c r="CE94" s="41"/>
      <c r="CF94" s="41"/>
      <c r="CG94" s="1"/>
      <c r="CH94" s="76"/>
      <c r="CI94" s="325"/>
      <c r="CJ94" s="326"/>
      <c r="CK94" s="326"/>
      <c r="CL94" s="326"/>
      <c r="CM94" s="326"/>
      <c r="CN94" s="326"/>
      <c r="CO94" s="326"/>
      <c r="CP94" s="326"/>
      <c r="CQ94" s="326"/>
      <c r="CR94" s="327"/>
      <c r="CS94" s="327"/>
      <c r="CT94" s="327"/>
      <c r="CU94"/>
    </row>
    <row r="95" spans="2:101" ht="15.75" x14ac:dyDescent="0.25">
      <c r="B95" s="42"/>
      <c r="C95" s="45" t="s">
        <v>1110</v>
      </c>
      <c r="D95" s="40"/>
      <c r="E95" s="40"/>
      <c r="F95" s="40"/>
      <c r="G95" s="40">
        <v>1</v>
      </c>
      <c r="H95" s="40">
        <v>1</v>
      </c>
      <c r="I95" s="40"/>
      <c r="J95" s="40"/>
      <c r="K95" s="41"/>
      <c r="L95" s="41"/>
      <c r="M95" s="41"/>
      <c r="N95" s="41"/>
      <c r="P95" s="42"/>
      <c r="Q95" s="39" t="s">
        <v>963</v>
      </c>
      <c r="R95" s="40"/>
      <c r="S95" s="40"/>
      <c r="T95" s="40"/>
      <c r="U95" s="40">
        <v>1</v>
      </c>
      <c r="V95" s="40">
        <v>1</v>
      </c>
      <c r="W95" s="40">
        <v>1</v>
      </c>
      <c r="X95" s="40"/>
      <c r="Y95" s="41"/>
      <c r="Z95" s="41"/>
      <c r="AA95" s="41"/>
      <c r="AB95" s="41"/>
      <c r="AC95" s="52"/>
      <c r="AD95" s="42"/>
      <c r="AE95" s="39" t="s">
        <v>1214</v>
      </c>
      <c r="AF95" s="40"/>
      <c r="AG95" s="40"/>
      <c r="AH95" s="40"/>
      <c r="AI95" s="40">
        <v>3</v>
      </c>
      <c r="AJ95" s="40"/>
      <c r="AK95" s="40"/>
      <c r="AL95" s="40"/>
      <c r="AM95" s="41"/>
      <c r="AN95" s="41"/>
      <c r="AO95" s="41"/>
      <c r="AP95" s="41"/>
      <c r="AR95" s="76"/>
      <c r="AS95" s="325" t="s">
        <v>1064</v>
      </c>
      <c r="AT95" s="326"/>
      <c r="AU95" s="326"/>
      <c r="AV95" s="326"/>
      <c r="AW95" s="326">
        <v>1</v>
      </c>
      <c r="AX95" s="326">
        <v>1</v>
      </c>
      <c r="AY95" s="326"/>
      <c r="AZ95" s="326"/>
      <c r="BA95" s="326"/>
      <c r="BB95" s="327"/>
      <c r="BC95" s="327"/>
      <c r="BD95" s="327"/>
      <c r="BE95" s="86"/>
      <c r="BF95" s="76"/>
      <c r="BG95" s="325" t="s">
        <v>858</v>
      </c>
      <c r="BH95" s="326"/>
      <c r="BI95" s="326"/>
      <c r="BJ95" s="326">
        <v>3</v>
      </c>
      <c r="BK95" s="326"/>
      <c r="BL95" s="326">
        <v>1</v>
      </c>
      <c r="BM95" s="326"/>
      <c r="BN95" s="326"/>
      <c r="BO95" s="326"/>
      <c r="BP95" s="327"/>
      <c r="BQ95" s="327"/>
      <c r="BR95" s="41"/>
      <c r="BT95" s="41"/>
      <c r="BU95" s="39" t="s">
        <v>1007</v>
      </c>
      <c r="BV95" s="40"/>
      <c r="BW95" s="40"/>
      <c r="BX95" s="40"/>
      <c r="BY95" s="40"/>
      <c r="BZ95" s="40">
        <v>0</v>
      </c>
      <c r="CA95" s="40"/>
      <c r="CB95" s="40"/>
      <c r="CC95" s="40"/>
      <c r="CD95" s="41"/>
      <c r="CE95" s="41"/>
      <c r="CF95" s="41"/>
      <c r="CG95" s="1"/>
      <c r="CH95" s="76"/>
      <c r="CI95" s="325"/>
      <c r="CJ95" s="326"/>
      <c r="CK95" s="326"/>
      <c r="CL95" s="326"/>
      <c r="CM95" s="326"/>
      <c r="CN95" s="326"/>
      <c r="CO95" s="326"/>
      <c r="CP95" s="326"/>
      <c r="CQ95" s="326"/>
      <c r="CR95" s="327"/>
      <c r="CS95" s="327"/>
      <c r="CT95" s="327"/>
      <c r="CU95"/>
    </row>
    <row r="96" spans="2:101" ht="15.75" x14ac:dyDescent="0.25">
      <c r="B96" s="42"/>
      <c r="C96" s="39" t="s">
        <v>853</v>
      </c>
      <c r="D96" s="40"/>
      <c r="E96" s="40">
        <v>1</v>
      </c>
      <c r="F96" s="40"/>
      <c r="G96" s="40"/>
      <c r="H96" s="40">
        <v>1</v>
      </c>
      <c r="I96" s="40">
        <v>1</v>
      </c>
      <c r="J96" s="40"/>
      <c r="K96" s="41"/>
      <c r="L96" s="41"/>
      <c r="M96" s="41"/>
      <c r="N96" s="41"/>
      <c r="P96" s="42"/>
      <c r="Q96" s="39" t="s">
        <v>1041</v>
      </c>
      <c r="R96" s="40"/>
      <c r="S96" s="40">
        <v>1</v>
      </c>
      <c r="T96" s="40"/>
      <c r="U96" s="40">
        <v>1</v>
      </c>
      <c r="V96" s="40"/>
      <c r="W96" s="40"/>
      <c r="X96" s="40"/>
      <c r="Y96" s="41"/>
      <c r="Z96" s="41"/>
      <c r="AA96" s="41"/>
      <c r="AB96" s="41"/>
      <c r="AC96" s="52"/>
      <c r="AD96" s="42"/>
      <c r="AE96" s="39" t="s">
        <v>1215</v>
      </c>
      <c r="AF96" s="40"/>
      <c r="AG96" s="40"/>
      <c r="AH96" s="40"/>
      <c r="AI96" s="40">
        <v>3</v>
      </c>
      <c r="AJ96" s="40"/>
      <c r="AK96" s="40"/>
      <c r="AL96" s="40"/>
      <c r="AM96" s="41"/>
      <c r="AN96" s="41"/>
      <c r="AO96" s="41"/>
      <c r="AP96" s="41"/>
      <c r="AR96" s="76"/>
      <c r="AS96" s="325" t="s">
        <v>1065</v>
      </c>
      <c r="AT96" s="326"/>
      <c r="AU96" s="326"/>
      <c r="AV96" s="326"/>
      <c r="AW96" s="326"/>
      <c r="AX96" s="326">
        <v>1</v>
      </c>
      <c r="AY96" s="326"/>
      <c r="AZ96" s="326"/>
      <c r="BA96" s="326"/>
      <c r="BB96" s="327"/>
      <c r="BC96" s="327"/>
      <c r="BD96" s="327"/>
      <c r="BE96" s="86"/>
      <c r="BF96" s="76"/>
      <c r="BG96" s="325" t="s">
        <v>1161</v>
      </c>
      <c r="BH96" s="326"/>
      <c r="BI96" s="326">
        <v>1</v>
      </c>
      <c r="BJ96" s="326"/>
      <c r="BK96" s="326"/>
      <c r="BL96" s="326">
        <v>1</v>
      </c>
      <c r="BM96" s="326"/>
      <c r="BN96" s="326"/>
      <c r="BO96" s="326"/>
      <c r="BP96" s="327"/>
      <c r="BQ96" s="327"/>
      <c r="BR96" s="41"/>
      <c r="BT96" s="39"/>
      <c r="BU96" s="39" t="s">
        <v>1008</v>
      </c>
      <c r="BV96" s="40"/>
      <c r="BW96" s="40"/>
      <c r="BX96" s="40"/>
      <c r="BY96" s="40">
        <v>1</v>
      </c>
      <c r="BZ96" s="40">
        <v>1</v>
      </c>
      <c r="CA96" s="40"/>
      <c r="CB96" s="40">
        <v>1</v>
      </c>
      <c r="CC96" s="40"/>
      <c r="CD96" s="41"/>
      <c r="CE96" s="41"/>
      <c r="CF96" s="41"/>
      <c r="CG96" s="1"/>
      <c r="CH96" s="76"/>
      <c r="CI96" s="325"/>
      <c r="CJ96" s="326"/>
      <c r="CK96" s="326"/>
      <c r="CL96" s="326"/>
      <c r="CM96" s="326"/>
      <c r="CN96" s="326"/>
      <c r="CO96" s="326"/>
      <c r="CP96" s="326"/>
      <c r="CQ96" s="326"/>
      <c r="CR96" s="327"/>
      <c r="CS96" s="327"/>
      <c r="CT96" s="327"/>
      <c r="CU96"/>
    </row>
    <row r="97" spans="2:98" ht="15.75" x14ac:dyDescent="0.25">
      <c r="B97" s="42"/>
      <c r="C97" s="39"/>
      <c r="D97" s="40"/>
      <c r="E97" s="40"/>
      <c r="F97" s="40"/>
      <c r="G97" s="40"/>
      <c r="H97" s="40"/>
      <c r="I97" s="40"/>
      <c r="J97" s="40"/>
      <c r="K97" s="41"/>
      <c r="L97" s="41"/>
      <c r="M97" s="41"/>
      <c r="N97" s="41"/>
      <c r="P97" s="42"/>
      <c r="Q97" s="39"/>
      <c r="R97" s="40"/>
      <c r="S97" s="40"/>
      <c r="T97" s="40"/>
      <c r="U97" s="40"/>
      <c r="V97" s="40"/>
      <c r="W97" s="40"/>
      <c r="X97" s="40"/>
      <c r="Y97" s="41"/>
      <c r="Z97" s="41"/>
      <c r="AA97" s="41"/>
      <c r="AB97" s="41"/>
      <c r="AC97" s="52"/>
      <c r="AD97" s="42"/>
      <c r="AE97" s="45" t="s">
        <v>1216</v>
      </c>
      <c r="AF97" s="40"/>
      <c r="AG97" s="40">
        <v>1</v>
      </c>
      <c r="AH97" s="40"/>
      <c r="AI97" s="40">
        <v>1</v>
      </c>
      <c r="AJ97" s="40">
        <v>1</v>
      </c>
      <c r="AK97" s="40"/>
      <c r="AL97" s="40"/>
      <c r="AM97" s="41"/>
      <c r="AN97" s="41"/>
      <c r="AO97" s="41"/>
      <c r="AP97" s="41"/>
      <c r="AR97" s="76"/>
      <c r="AS97" s="328" t="s">
        <v>1066</v>
      </c>
      <c r="AT97" s="326"/>
      <c r="AU97" s="326">
        <v>1</v>
      </c>
      <c r="AV97" s="326"/>
      <c r="AW97" s="326"/>
      <c r="AX97" s="326">
        <v>1</v>
      </c>
      <c r="AY97" s="326"/>
      <c r="AZ97" s="326"/>
      <c r="BA97" s="326"/>
      <c r="BB97" s="327"/>
      <c r="BC97" s="327"/>
      <c r="BD97" s="327"/>
      <c r="BE97" s="86"/>
      <c r="BF97" s="76"/>
      <c r="BG97" s="325" t="s">
        <v>1162</v>
      </c>
      <c r="BH97" s="326"/>
      <c r="BI97" s="326">
        <v>1</v>
      </c>
      <c r="BJ97" s="326"/>
      <c r="BK97" s="326"/>
      <c r="BL97" s="326">
        <v>1</v>
      </c>
      <c r="BM97" s="326"/>
      <c r="BN97" s="326"/>
      <c r="BO97" s="326"/>
      <c r="BP97" s="327"/>
      <c r="BQ97" s="327"/>
      <c r="BR97" s="41"/>
      <c r="BT97" s="39"/>
      <c r="BU97" s="39" t="s">
        <v>850</v>
      </c>
      <c r="BV97" s="40"/>
      <c r="BW97" s="40">
        <v>1</v>
      </c>
      <c r="BX97" s="40"/>
      <c r="BY97" s="40"/>
      <c r="BZ97" s="40">
        <v>1</v>
      </c>
      <c r="CA97" s="40"/>
      <c r="CB97" s="40"/>
      <c r="CC97" s="40"/>
      <c r="CD97" s="41"/>
      <c r="CE97" s="41"/>
      <c r="CF97" s="41"/>
      <c r="CH97" s="76"/>
      <c r="CI97" s="325"/>
      <c r="CJ97" s="326"/>
      <c r="CK97" s="326"/>
      <c r="CL97" s="326"/>
      <c r="CM97" s="326"/>
      <c r="CN97" s="326"/>
      <c r="CO97" s="326"/>
      <c r="CP97" s="326"/>
      <c r="CQ97" s="330"/>
      <c r="CR97" s="119"/>
      <c r="CS97" s="119"/>
      <c r="CT97" s="119"/>
    </row>
    <row r="98" spans="2:98" ht="15.75" x14ac:dyDescent="0.25">
      <c r="B98" s="42"/>
      <c r="C98" s="39"/>
      <c r="D98" s="40"/>
      <c r="E98" s="40"/>
      <c r="F98" s="40"/>
      <c r="G98" s="40"/>
      <c r="H98" s="40"/>
      <c r="I98" s="40"/>
      <c r="J98" s="40"/>
      <c r="K98" s="41"/>
      <c r="L98" s="41"/>
      <c r="M98" s="41"/>
      <c r="N98" s="41"/>
      <c r="P98" s="42" t="s">
        <v>1198</v>
      </c>
      <c r="Q98" s="39" t="s">
        <v>842</v>
      </c>
      <c r="R98" s="40"/>
      <c r="S98" s="40"/>
      <c r="T98" s="40"/>
      <c r="U98" s="40">
        <v>1</v>
      </c>
      <c r="V98" s="40">
        <v>1</v>
      </c>
      <c r="W98" s="40"/>
      <c r="X98" s="40"/>
      <c r="Y98" s="41"/>
      <c r="Z98" s="41"/>
      <c r="AA98" s="41"/>
      <c r="AB98" s="41"/>
      <c r="AC98" s="52"/>
      <c r="AD98" s="42"/>
      <c r="AE98" s="39" t="s">
        <v>874</v>
      </c>
      <c r="AF98" s="40"/>
      <c r="AG98" s="40">
        <v>1</v>
      </c>
      <c r="AH98" s="40"/>
      <c r="AI98" s="40">
        <v>1</v>
      </c>
      <c r="AJ98" s="40">
        <v>1</v>
      </c>
      <c r="AK98" s="40"/>
      <c r="AL98" s="40"/>
      <c r="AM98" s="41"/>
      <c r="AN98" s="41"/>
      <c r="AO98" s="41"/>
      <c r="AP98" s="41"/>
      <c r="AR98" s="76"/>
      <c r="AS98" s="328" t="s">
        <v>1067</v>
      </c>
      <c r="AT98" s="326"/>
      <c r="AU98" s="326"/>
      <c r="AV98" s="326"/>
      <c r="AW98" s="326">
        <v>1</v>
      </c>
      <c r="AX98" s="326">
        <v>1</v>
      </c>
      <c r="AY98" s="326"/>
      <c r="AZ98" s="326"/>
      <c r="BA98" s="326"/>
      <c r="BB98" s="327"/>
      <c r="BC98" s="327"/>
      <c r="BD98" s="327"/>
      <c r="BE98" s="86"/>
      <c r="BF98" s="76"/>
      <c r="BG98" s="328" t="s">
        <v>1163</v>
      </c>
      <c r="BH98" s="326"/>
      <c r="BI98" s="326"/>
      <c r="BJ98" s="326"/>
      <c r="BK98" s="326">
        <v>1</v>
      </c>
      <c r="BL98" s="326">
        <v>1</v>
      </c>
      <c r="BM98" s="326"/>
      <c r="BN98" s="326"/>
      <c r="BO98" s="326"/>
      <c r="BP98" s="327"/>
      <c r="BQ98" s="327"/>
      <c r="BR98" s="41"/>
      <c r="BT98" s="39"/>
      <c r="BU98" s="73" t="s">
        <v>853</v>
      </c>
      <c r="BV98" s="40"/>
      <c r="BW98" s="40"/>
      <c r="BX98" s="40"/>
      <c r="BY98" s="40">
        <v>1</v>
      </c>
      <c r="BZ98" s="40">
        <v>1</v>
      </c>
      <c r="CA98" s="40"/>
      <c r="CB98" s="42"/>
      <c r="CC98" s="40"/>
      <c r="CD98" s="41"/>
      <c r="CE98" s="41"/>
      <c r="CF98" s="41"/>
      <c r="CH98" s="76"/>
      <c r="CI98" s="325"/>
      <c r="CJ98" s="326"/>
      <c r="CK98" s="326"/>
      <c r="CL98" s="326"/>
      <c r="CM98" s="326"/>
      <c r="CN98" s="326"/>
      <c r="CO98" s="326"/>
      <c r="CP98" s="326"/>
      <c r="CQ98" s="76"/>
      <c r="CR98" s="327"/>
      <c r="CS98" s="327"/>
      <c r="CT98" s="327"/>
    </row>
    <row r="99" spans="2:98" ht="15.75" x14ac:dyDescent="0.25">
      <c r="B99" s="42"/>
      <c r="C99" s="45"/>
      <c r="D99" s="40"/>
      <c r="E99" s="40"/>
      <c r="F99" s="40"/>
      <c r="G99" s="40"/>
      <c r="H99" s="40"/>
      <c r="I99" s="40"/>
      <c r="J99" s="40"/>
      <c r="K99" s="41"/>
      <c r="L99" s="41"/>
      <c r="M99" s="41"/>
      <c r="N99" s="41"/>
      <c r="P99" s="42"/>
      <c r="Q99" s="39" t="s">
        <v>843</v>
      </c>
      <c r="R99" s="40"/>
      <c r="S99" s="40"/>
      <c r="T99" s="40"/>
      <c r="U99" s="40">
        <v>1</v>
      </c>
      <c r="V99" s="40">
        <v>1</v>
      </c>
      <c r="W99" s="40"/>
      <c r="X99" s="40"/>
      <c r="Y99" s="41"/>
      <c r="Z99" s="41"/>
      <c r="AA99" s="41"/>
      <c r="AB99" s="41"/>
      <c r="AC99" s="52"/>
      <c r="AD99" s="42"/>
      <c r="AE99" s="39" t="s">
        <v>893</v>
      </c>
      <c r="AF99" s="40"/>
      <c r="AG99" s="40"/>
      <c r="AH99" s="40"/>
      <c r="AI99" s="40">
        <v>3</v>
      </c>
      <c r="AJ99" s="40"/>
      <c r="AK99" s="40"/>
      <c r="AL99" s="40"/>
      <c r="AM99" s="41"/>
      <c r="AN99" s="41"/>
      <c r="AO99" s="41"/>
      <c r="AP99" s="41"/>
      <c r="AR99" s="76"/>
      <c r="AS99" s="328" t="s">
        <v>1068</v>
      </c>
      <c r="AT99" s="326"/>
      <c r="AU99" s="326"/>
      <c r="AV99" s="326"/>
      <c r="AW99" s="326">
        <v>1</v>
      </c>
      <c r="AX99" s="326">
        <v>1</v>
      </c>
      <c r="AY99" s="326"/>
      <c r="AZ99" s="326">
        <v>1</v>
      </c>
      <c r="BA99" s="326"/>
      <c r="BB99" s="327"/>
      <c r="BC99" s="327"/>
      <c r="BD99" s="327"/>
      <c r="BE99" s="86"/>
      <c r="BF99" s="76"/>
      <c r="BG99" s="325" t="s">
        <v>889</v>
      </c>
      <c r="BH99" s="326"/>
      <c r="BI99" s="326"/>
      <c r="BJ99" s="326"/>
      <c r="BK99" s="326">
        <v>1</v>
      </c>
      <c r="BL99" s="326">
        <v>1</v>
      </c>
      <c r="BM99" s="326"/>
      <c r="BN99" s="326"/>
      <c r="BO99" s="326"/>
      <c r="BP99" s="327"/>
      <c r="BQ99" s="327"/>
      <c r="BR99" s="41"/>
      <c r="BT99" s="39"/>
      <c r="BU99" s="42" t="s">
        <v>1140</v>
      </c>
      <c r="BV99" s="40"/>
      <c r="BW99" s="40"/>
      <c r="BX99" s="40"/>
      <c r="BY99" s="40">
        <v>1</v>
      </c>
      <c r="BZ99" s="40">
        <v>1</v>
      </c>
      <c r="CA99" s="40"/>
      <c r="CB99" s="42"/>
      <c r="CC99" s="40"/>
      <c r="CD99" s="41"/>
      <c r="CE99" s="41"/>
      <c r="CF99" s="41"/>
      <c r="CH99" s="76"/>
      <c r="CI99" s="329"/>
      <c r="CJ99" s="76"/>
      <c r="CK99" s="76"/>
      <c r="CL99" s="76"/>
      <c r="CM99" s="76"/>
      <c r="CN99" s="326"/>
      <c r="CO99" s="76"/>
      <c r="CP99" s="76"/>
      <c r="CQ99" s="76"/>
      <c r="CR99" s="327"/>
      <c r="CS99" s="327"/>
      <c r="CT99" s="327"/>
    </row>
    <row r="100" spans="2:98" ht="15.75" x14ac:dyDescent="0.25">
      <c r="B100" s="42"/>
      <c r="C100" s="39"/>
      <c r="D100" s="40"/>
      <c r="E100" s="40"/>
      <c r="F100" s="40"/>
      <c r="G100" s="40"/>
      <c r="H100" s="40"/>
      <c r="I100" s="40"/>
      <c r="J100" s="40"/>
      <c r="K100" s="41"/>
      <c r="L100" s="41"/>
      <c r="M100" s="41"/>
      <c r="N100" s="41"/>
      <c r="P100" s="42" t="s">
        <v>1174</v>
      </c>
      <c r="Q100" s="39" t="s">
        <v>844</v>
      </c>
      <c r="R100" s="40"/>
      <c r="S100" s="40">
        <v>1</v>
      </c>
      <c r="T100" s="40"/>
      <c r="U100" s="40"/>
      <c r="V100" s="40">
        <v>1</v>
      </c>
      <c r="W100" s="40"/>
      <c r="X100" s="40"/>
      <c r="Y100" s="41"/>
      <c r="Z100" s="41"/>
      <c r="AA100" s="41"/>
      <c r="AB100" s="41"/>
      <c r="AC100" s="52"/>
      <c r="AD100" s="42"/>
      <c r="AE100" s="45" t="s">
        <v>892</v>
      </c>
      <c r="AF100" s="40"/>
      <c r="AG100" s="40"/>
      <c r="AH100" s="40"/>
      <c r="AI100" s="40">
        <v>3</v>
      </c>
      <c r="AJ100" s="40"/>
      <c r="AK100" s="40"/>
      <c r="AL100" s="40"/>
      <c r="AM100" s="41"/>
      <c r="AN100" s="41"/>
      <c r="AO100" s="41"/>
      <c r="AP100" s="41"/>
      <c r="AR100" s="76"/>
      <c r="AS100" s="325" t="s">
        <v>1069</v>
      </c>
      <c r="AT100" s="326"/>
      <c r="AU100" s="326"/>
      <c r="AV100" s="326"/>
      <c r="AW100" s="326">
        <v>1</v>
      </c>
      <c r="AX100" s="326">
        <v>1</v>
      </c>
      <c r="AY100" s="326"/>
      <c r="AZ100" s="326"/>
      <c r="BA100" s="326"/>
      <c r="BB100" s="327"/>
      <c r="BC100" s="327"/>
      <c r="BD100" s="327"/>
      <c r="BE100" s="86"/>
      <c r="BF100" s="76"/>
      <c r="BG100" s="325" t="s">
        <v>1164</v>
      </c>
      <c r="BH100" s="326"/>
      <c r="BI100" s="326"/>
      <c r="BJ100" s="326"/>
      <c r="BK100" s="326">
        <v>1</v>
      </c>
      <c r="BL100" s="326">
        <v>1</v>
      </c>
      <c r="BM100" s="326"/>
      <c r="BN100" s="326"/>
      <c r="BO100" s="326"/>
      <c r="BP100" s="327"/>
      <c r="BQ100" s="327"/>
      <c r="BR100" s="41"/>
      <c r="BT100" s="39"/>
      <c r="BU100" s="39" t="s">
        <v>1141</v>
      </c>
      <c r="BV100" s="40"/>
      <c r="BW100" s="40">
        <v>1</v>
      </c>
      <c r="BX100" s="40"/>
      <c r="BY100" s="40"/>
      <c r="BZ100" s="40">
        <v>1</v>
      </c>
      <c r="CA100" s="40"/>
      <c r="CB100" s="42"/>
      <c r="CC100" s="40"/>
      <c r="CD100" s="41"/>
      <c r="CE100" s="41"/>
      <c r="CF100" s="41"/>
      <c r="CH100" s="76"/>
      <c r="CI100" s="329"/>
      <c r="CJ100" s="76"/>
      <c r="CK100" s="76"/>
      <c r="CL100" s="76"/>
      <c r="CM100" s="76"/>
      <c r="CN100" s="333"/>
      <c r="CO100" s="76"/>
      <c r="CP100" s="76"/>
      <c r="CQ100" s="76"/>
      <c r="CR100" s="327"/>
      <c r="CS100" s="327"/>
      <c r="CT100" s="327"/>
    </row>
    <row r="101" spans="2:98" ht="15.75" x14ac:dyDescent="0.25">
      <c r="B101" s="42"/>
      <c r="C101" s="39"/>
      <c r="D101" s="40"/>
      <c r="E101" s="40"/>
      <c r="F101" s="40"/>
      <c r="G101" s="40"/>
      <c r="H101" s="40"/>
      <c r="I101" s="40"/>
      <c r="J101" s="40"/>
      <c r="K101" s="41"/>
      <c r="L101" s="41"/>
      <c r="M101" s="41"/>
      <c r="N101" s="41"/>
      <c r="P101" s="42"/>
      <c r="Q101" s="39" t="s">
        <v>845</v>
      </c>
      <c r="R101" s="40"/>
      <c r="S101" s="40">
        <v>1</v>
      </c>
      <c r="T101" s="40"/>
      <c r="U101" s="40"/>
      <c r="V101" s="40">
        <v>1</v>
      </c>
      <c r="W101" s="40"/>
      <c r="X101" s="40"/>
      <c r="Y101" s="41"/>
      <c r="Z101" s="41"/>
      <c r="AA101" s="41"/>
      <c r="AB101" s="41"/>
      <c r="AC101" s="52"/>
      <c r="AD101" s="42"/>
      <c r="AE101" s="39" t="s">
        <v>1217</v>
      </c>
      <c r="AF101" s="40"/>
      <c r="AG101" s="40">
        <v>1</v>
      </c>
      <c r="AH101" s="40"/>
      <c r="AI101" s="40"/>
      <c r="AJ101" s="40">
        <v>1</v>
      </c>
      <c r="AK101" s="40"/>
      <c r="AL101" s="40"/>
      <c r="AM101" s="41"/>
      <c r="AN101" s="41"/>
      <c r="AO101" s="41"/>
      <c r="AP101" s="41"/>
      <c r="AR101" s="76"/>
      <c r="AS101" s="325" t="s">
        <v>1070</v>
      </c>
      <c r="AT101" s="326"/>
      <c r="AU101" s="326">
        <v>1</v>
      </c>
      <c r="AV101" s="326"/>
      <c r="AW101" s="326"/>
      <c r="AX101" s="326">
        <v>1</v>
      </c>
      <c r="AY101" s="326"/>
      <c r="AZ101" s="326"/>
      <c r="BA101" s="326"/>
      <c r="BB101" s="327"/>
      <c r="BC101" s="327"/>
      <c r="BD101" s="327"/>
      <c r="BE101" s="86"/>
      <c r="BF101" s="76"/>
      <c r="BG101" s="328" t="s">
        <v>1165</v>
      </c>
      <c r="BH101" s="326"/>
      <c r="BI101" s="326"/>
      <c r="BJ101" s="326"/>
      <c r="BK101" s="326">
        <v>1</v>
      </c>
      <c r="BL101" s="326">
        <v>1</v>
      </c>
      <c r="BM101" s="326"/>
      <c r="BN101" s="326"/>
      <c r="BO101" s="326"/>
      <c r="BP101" s="327"/>
      <c r="BQ101" s="327"/>
      <c r="BR101" s="41"/>
      <c r="BT101" s="39"/>
      <c r="BU101" s="39"/>
      <c r="BV101" s="40"/>
      <c r="BW101" s="40"/>
      <c r="BX101" s="40"/>
      <c r="BY101" s="40"/>
      <c r="BZ101" s="40"/>
      <c r="CA101" s="40"/>
      <c r="CB101" s="42"/>
      <c r="CC101" s="40"/>
      <c r="CD101" s="41"/>
      <c r="CE101" s="41"/>
      <c r="CF101" s="41"/>
      <c r="CH101" s="369" t="s">
        <v>6</v>
      </c>
      <c r="CI101" s="370"/>
      <c r="CJ101" s="77">
        <f t="shared" ref="CJ101:CT101" si="0">SUM(CJ8:CJ100)</f>
        <v>0</v>
      </c>
      <c r="CK101" s="77">
        <f t="shared" si="0"/>
        <v>22</v>
      </c>
      <c r="CL101" s="77">
        <f t="shared" si="0"/>
        <v>4</v>
      </c>
      <c r="CM101" s="77">
        <f t="shared" si="0"/>
        <v>60</v>
      </c>
      <c r="CN101" s="77">
        <f t="shared" si="0"/>
        <v>50</v>
      </c>
      <c r="CO101" s="77">
        <f t="shared" si="0"/>
        <v>10</v>
      </c>
      <c r="CP101" s="77">
        <f t="shared" si="0"/>
        <v>0</v>
      </c>
      <c r="CQ101" s="77">
        <f t="shared" si="0"/>
        <v>0</v>
      </c>
      <c r="CR101" s="77">
        <f t="shared" si="0"/>
        <v>0</v>
      </c>
      <c r="CS101" s="77">
        <f t="shared" si="0"/>
        <v>8</v>
      </c>
      <c r="CT101" s="77">
        <f t="shared" si="0"/>
        <v>0</v>
      </c>
    </row>
    <row r="102" spans="2:98" ht="15.75" x14ac:dyDescent="0.25">
      <c r="B102" s="42"/>
      <c r="C102" s="39"/>
      <c r="D102" s="40"/>
      <c r="E102" s="40"/>
      <c r="F102" s="40"/>
      <c r="G102" s="40"/>
      <c r="H102" s="40"/>
      <c r="I102" s="40"/>
      <c r="J102" s="40"/>
      <c r="K102" s="41"/>
      <c r="L102" s="41"/>
      <c r="M102" s="41"/>
      <c r="N102" s="41"/>
      <c r="P102" s="42"/>
      <c r="Q102" s="39" t="s">
        <v>846</v>
      </c>
      <c r="R102" s="40"/>
      <c r="S102" s="40"/>
      <c r="T102" s="40"/>
      <c r="U102" s="40">
        <v>1</v>
      </c>
      <c r="V102" s="40">
        <v>1</v>
      </c>
      <c r="W102" s="40"/>
      <c r="X102" s="40"/>
      <c r="Y102" s="41"/>
      <c r="Z102" s="41"/>
      <c r="AA102" s="41"/>
      <c r="AB102" s="72"/>
      <c r="AC102" s="320"/>
      <c r="AD102" s="42"/>
      <c r="AE102" s="47"/>
      <c r="AF102" s="40"/>
      <c r="AG102" s="40"/>
      <c r="AH102" s="40"/>
      <c r="AI102" s="40"/>
      <c r="AJ102" s="40"/>
      <c r="AK102" s="40"/>
      <c r="AL102" s="40"/>
      <c r="AM102" s="41"/>
      <c r="AN102" s="41"/>
      <c r="AO102" s="41"/>
      <c r="AP102" s="41"/>
      <c r="AR102" s="76"/>
      <c r="AS102" s="325" t="s">
        <v>1071</v>
      </c>
      <c r="AT102" s="326"/>
      <c r="AU102" s="326"/>
      <c r="AV102" s="326"/>
      <c r="AW102" s="326">
        <v>1</v>
      </c>
      <c r="AX102" s="326">
        <v>1</v>
      </c>
      <c r="AY102" s="326"/>
      <c r="AZ102" s="326"/>
      <c r="BA102" s="326"/>
      <c r="BB102" s="327"/>
      <c r="BC102" s="327"/>
      <c r="BD102" s="327"/>
      <c r="BE102" s="86"/>
      <c r="BF102" s="76"/>
      <c r="BG102" s="325" t="s">
        <v>1166</v>
      </c>
      <c r="BH102" s="326"/>
      <c r="BI102" s="326">
        <v>1</v>
      </c>
      <c r="BJ102" s="326"/>
      <c r="BK102" s="326"/>
      <c r="BL102" s="326">
        <v>1</v>
      </c>
      <c r="BM102" s="326"/>
      <c r="BN102" s="326"/>
      <c r="BO102" s="326"/>
      <c r="BP102" s="327"/>
      <c r="BQ102" s="327"/>
      <c r="BR102" s="41"/>
      <c r="BT102" s="39" t="s">
        <v>1227</v>
      </c>
      <c r="BU102" s="39"/>
      <c r="BV102" s="40"/>
      <c r="BW102" s="40"/>
      <c r="BX102" s="40"/>
      <c r="BY102" s="40"/>
      <c r="BZ102" s="40"/>
      <c r="CA102" s="40"/>
      <c r="CB102" s="42"/>
      <c r="CC102" s="40"/>
      <c r="CD102" s="41"/>
      <c r="CE102" s="41"/>
      <c r="CF102" s="41"/>
      <c r="CH102" s="8"/>
      <c r="CI102" s="8"/>
      <c r="CJ102" s="52">
        <v>7500</v>
      </c>
      <c r="CK102" s="52">
        <v>5833</v>
      </c>
      <c r="CL102" s="52">
        <v>1562</v>
      </c>
      <c r="CM102" s="52">
        <v>9000</v>
      </c>
      <c r="CN102" s="52">
        <v>1958</v>
      </c>
      <c r="CO102" s="78">
        <v>1400</v>
      </c>
      <c r="CP102" s="78">
        <v>1310</v>
      </c>
      <c r="CQ102" s="52">
        <v>5403</v>
      </c>
      <c r="CR102" s="52">
        <v>7300</v>
      </c>
      <c r="CS102" s="52">
        <v>774</v>
      </c>
      <c r="CT102" s="52">
        <v>8467</v>
      </c>
    </row>
    <row r="103" spans="2:98" ht="15.75" x14ac:dyDescent="0.25">
      <c r="B103" s="42"/>
      <c r="C103" s="45"/>
      <c r="D103" s="40"/>
      <c r="E103" s="40"/>
      <c r="F103" s="40"/>
      <c r="G103" s="40"/>
      <c r="H103" s="40"/>
      <c r="I103" s="40"/>
      <c r="J103" s="40"/>
      <c r="K103" s="41"/>
      <c r="L103" s="41"/>
      <c r="M103" s="41"/>
      <c r="N103" s="41"/>
      <c r="P103" s="42"/>
      <c r="Q103" s="39" t="s">
        <v>847</v>
      </c>
      <c r="R103" s="40"/>
      <c r="S103" s="40">
        <v>1</v>
      </c>
      <c r="T103" s="40"/>
      <c r="U103" s="40"/>
      <c r="V103" s="40">
        <v>1</v>
      </c>
      <c r="W103" s="40"/>
      <c r="X103" s="40"/>
      <c r="Y103" s="41"/>
      <c r="Z103" s="41"/>
      <c r="AA103" s="41"/>
      <c r="AB103" s="41"/>
      <c r="AC103" s="52"/>
      <c r="AD103" s="42"/>
      <c r="AE103" s="47"/>
      <c r="AF103" s="40"/>
      <c r="AG103" s="40"/>
      <c r="AH103" s="40"/>
      <c r="AI103" s="40"/>
      <c r="AJ103" s="40"/>
      <c r="AK103" s="40"/>
      <c r="AL103" s="40"/>
      <c r="AM103" s="41"/>
      <c r="AN103" s="41"/>
      <c r="AO103" s="41"/>
      <c r="AP103" s="41"/>
      <c r="AR103" s="76"/>
      <c r="AS103" s="325" t="s">
        <v>1072</v>
      </c>
      <c r="AT103" s="326"/>
      <c r="AU103" s="326">
        <v>1</v>
      </c>
      <c r="AV103" s="326"/>
      <c r="AW103" s="326"/>
      <c r="AX103" s="326">
        <v>1</v>
      </c>
      <c r="AY103" s="326"/>
      <c r="AZ103" s="326"/>
      <c r="BA103" s="326"/>
      <c r="BB103" s="327"/>
      <c r="BC103" s="327"/>
      <c r="BD103" s="327"/>
      <c r="BE103" s="86"/>
      <c r="BF103" s="76"/>
      <c r="BG103" s="329" t="s">
        <v>1167</v>
      </c>
      <c r="BH103" s="326"/>
      <c r="BI103" s="326">
        <v>1</v>
      </c>
      <c r="BJ103" s="326"/>
      <c r="BK103" s="326"/>
      <c r="BL103" s="326">
        <v>1</v>
      </c>
      <c r="BM103" s="326"/>
      <c r="BN103" s="326"/>
      <c r="BO103" s="326"/>
      <c r="BP103" s="327"/>
      <c r="BQ103" s="327"/>
      <c r="BR103" s="41"/>
      <c r="BT103" s="39" t="s">
        <v>1228</v>
      </c>
      <c r="BU103" s="39" t="s">
        <v>1229</v>
      </c>
      <c r="BV103" s="40"/>
      <c r="BW103" s="40"/>
      <c r="BX103" s="40"/>
      <c r="BY103" s="40">
        <v>1</v>
      </c>
      <c r="BZ103" s="40">
        <v>1</v>
      </c>
      <c r="CA103" s="40"/>
      <c r="CB103" s="42"/>
      <c r="CC103" s="40"/>
      <c r="CD103" s="41"/>
      <c r="CE103" s="41"/>
      <c r="CF103" s="41"/>
      <c r="CH103" s="8"/>
      <c r="CI103" s="79" t="s">
        <v>6</v>
      </c>
      <c r="CJ103" s="79">
        <f t="shared" ref="CJ103:CT103" si="1">CJ101*CJ102</f>
        <v>0</v>
      </c>
      <c r="CK103" s="79">
        <f t="shared" si="1"/>
        <v>128326</v>
      </c>
      <c r="CL103" s="79">
        <f t="shared" si="1"/>
        <v>6248</v>
      </c>
      <c r="CM103" s="79">
        <f t="shared" si="1"/>
        <v>540000</v>
      </c>
      <c r="CN103" s="79">
        <f t="shared" si="1"/>
        <v>97900</v>
      </c>
      <c r="CO103" s="79">
        <f t="shared" si="1"/>
        <v>14000</v>
      </c>
      <c r="CP103" s="79">
        <f t="shared" si="1"/>
        <v>0</v>
      </c>
      <c r="CQ103" s="79">
        <f t="shared" si="1"/>
        <v>0</v>
      </c>
      <c r="CR103" s="79">
        <f t="shared" si="1"/>
        <v>0</v>
      </c>
      <c r="CS103" s="79">
        <f t="shared" si="1"/>
        <v>6192</v>
      </c>
      <c r="CT103" s="79">
        <f t="shared" si="1"/>
        <v>0</v>
      </c>
    </row>
    <row r="104" spans="2:98" ht="15.75" x14ac:dyDescent="0.25">
      <c r="B104" s="42"/>
      <c r="C104" s="39"/>
      <c r="D104" s="40"/>
      <c r="E104" s="40"/>
      <c r="F104" s="40"/>
      <c r="G104" s="40"/>
      <c r="H104" s="40"/>
      <c r="I104" s="40"/>
      <c r="J104" s="40"/>
      <c r="K104" s="41"/>
      <c r="L104" s="41"/>
      <c r="M104" s="41"/>
      <c r="N104" s="41"/>
      <c r="P104" s="42"/>
      <c r="Q104" s="39" t="s">
        <v>848</v>
      </c>
      <c r="R104" s="40"/>
      <c r="S104" s="40">
        <v>1</v>
      </c>
      <c r="T104" s="40"/>
      <c r="U104" s="40"/>
      <c r="V104" s="40">
        <v>1</v>
      </c>
      <c r="W104" s="40"/>
      <c r="X104" s="40"/>
      <c r="Y104" s="41"/>
      <c r="Z104" s="41"/>
      <c r="AA104" s="41"/>
      <c r="AB104" s="41"/>
      <c r="AC104" s="52"/>
      <c r="AD104" s="42"/>
      <c r="AF104" s="40"/>
      <c r="AG104" s="40"/>
      <c r="AH104" s="40"/>
      <c r="AI104" s="40"/>
      <c r="AJ104" s="40"/>
      <c r="AK104" s="40"/>
      <c r="AL104" s="40"/>
      <c r="AM104" s="41"/>
      <c r="AN104" s="41"/>
      <c r="AO104" s="41"/>
      <c r="AP104" s="41"/>
      <c r="AR104" s="76"/>
      <c r="AS104" s="325" t="s">
        <v>1073</v>
      </c>
      <c r="AT104" s="326"/>
      <c r="AU104" s="326"/>
      <c r="AV104" s="326"/>
      <c r="AW104" s="326"/>
      <c r="AX104" s="326">
        <v>1</v>
      </c>
      <c r="AY104" s="326"/>
      <c r="AZ104" s="326"/>
      <c r="BA104" s="326"/>
      <c r="BB104" s="327"/>
      <c r="BC104" s="327">
        <v>1</v>
      </c>
      <c r="BD104" s="327"/>
      <c r="BE104" s="86"/>
      <c r="BF104" s="76"/>
      <c r="BG104" s="329" t="s">
        <v>848</v>
      </c>
      <c r="BH104" s="326"/>
      <c r="BI104" s="326">
        <v>1</v>
      </c>
      <c r="BJ104" s="326"/>
      <c r="BK104" s="326"/>
      <c r="BL104" s="326">
        <v>1</v>
      </c>
      <c r="BM104" s="326"/>
      <c r="BN104" s="326"/>
      <c r="BO104" s="326"/>
      <c r="BP104" s="327"/>
      <c r="BQ104" s="327"/>
      <c r="BR104" s="327"/>
      <c r="BT104" s="39"/>
      <c r="BU104" s="39" t="s">
        <v>848</v>
      </c>
      <c r="BV104" s="40"/>
      <c r="BW104" s="40">
        <v>1</v>
      </c>
      <c r="BX104" s="40"/>
      <c r="BY104" s="40"/>
      <c r="BZ104" s="40">
        <v>1</v>
      </c>
      <c r="CA104" s="74"/>
      <c r="CB104" s="42"/>
      <c r="CC104" s="74"/>
      <c r="CD104" s="72"/>
      <c r="CE104" s="41"/>
      <c r="CF104" s="41"/>
      <c r="CH104" s="8"/>
      <c r="CI104" s="8" t="s">
        <v>107</v>
      </c>
      <c r="CJ104" s="81">
        <f>CJ103+CK103+CL103+CM103+CN103+CO103+CP103+CQ103+CR103+CS103+CT103</f>
        <v>792666</v>
      </c>
      <c r="CK104" s="8"/>
      <c r="CL104" s="8"/>
      <c r="CM104" s="8"/>
      <c r="CN104" s="8"/>
      <c r="CO104" s="8"/>
      <c r="CP104" s="8"/>
      <c r="CQ104" s="8"/>
      <c r="CR104" s="52"/>
      <c r="CS104" s="52"/>
      <c r="CT104" s="52"/>
    </row>
    <row r="105" spans="2:98" ht="15.75" x14ac:dyDescent="0.25">
      <c r="B105" s="42"/>
      <c r="C105" s="39"/>
      <c r="D105" s="40"/>
      <c r="E105" s="40"/>
      <c r="F105" s="40"/>
      <c r="G105" s="40"/>
      <c r="H105" s="40"/>
      <c r="I105" s="40"/>
      <c r="J105" s="40"/>
      <c r="K105" s="41"/>
      <c r="L105" s="41"/>
      <c r="M105" s="41"/>
      <c r="N105" s="41"/>
      <c r="P105" s="42"/>
      <c r="Q105" s="45" t="s">
        <v>849</v>
      </c>
      <c r="R105" s="40"/>
      <c r="S105" s="40">
        <v>1</v>
      </c>
      <c r="T105" s="40"/>
      <c r="U105" s="40"/>
      <c r="V105" s="40">
        <v>1</v>
      </c>
      <c r="W105" s="40"/>
      <c r="X105" s="40"/>
      <c r="Y105" s="41"/>
      <c r="Z105" s="41"/>
      <c r="AA105" s="41"/>
      <c r="AB105" s="41"/>
      <c r="AC105" s="52"/>
      <c r="AD105" s="42" t="s">
        <v>1174</v>
      </c>
      <c r="AE105" s="39" t="s">
        <v>898</v>
      </c>
      <c r="AF105" s="40"/>
      <c r="AG105" s="40"/>
      <c r="AH105" s="40"/>
      <c r="AI105" s="40">
        <v>1</v>
      </c>
      <c r="AJ105" s="40">
        <v>1</v>
      </c>
      <c r="AK105" s="40"/>
      <c r="AL105" s="40"/>
      <c r="AM105" s="41"/>
      <c r="AN105" s="41"/>
      <c r="AO105" s="41"/>
      <c r="AP105" s="41"/>
      <c r="AR105" s="76"/>
      <c r="AS105" s="325" t="s">
        <v>1074</v>
      </c>
      <c r="AT105" s="326"/>
      <c r="AU105" s="326">
        <v>1</v>
      </c>
      <c r="AV105" s="326"/>
      <c r="AW105" s="326"/>
      <c r="AX105" s="326">
        <v>1</v>
      </c>
      <c r="AY105" s="326"/>
      <c r="AZ105" s="326"/>
      <c r="BA105" s="326"/>
      <c r="BB105" s="327"/>
      <c r="BC105" s="327"/>
      <c r="BD105" s="327"/>
      <c r="BE105" s="86"/>
      <c r="BF105" s="76"/>
      <c r="BG105" s="329" t="s">
        <v>1168</v>
      </c>
      <c r="BH105" s="326"/>
      <c r="BI105" s="326"/>
      <c r="BJ105" s="326">
        <v>3</v>
      </c>
      <c r="BK105" s="326"/>
      <c r="BL105" s="326">
        <v>1</v>
      </c>
      <c r="BM105" s="326"/>
      <c r="BN105" s="326"/>
      <c r="BO105" s="326"/>
      <c r="BP105" s="327"/>
      <c r="BQ105" s="327"/>
      <c r="BR105" s="327"/>
      <c r="BT105" s="39"/>
      <c r="BU105" s="39" t="s">
        <v>1166</v>
      </c>
      <c r="BV105" s="40"/>
      <c r="BW105" s="40">
        <v>1</v>
      </c>
      <c r="BX105" s="40"/>
      <c r="BY105" s="40"/>
      <c r="BZ105" s="40">
        <v>1</v>
      </c>
      <c r="CA105" s="42"/>
      <c r="CB105" s="42"/>
      <c r="CC105" s="42"/>
      <c r="CD105" s="41"/>
      <c r="CE105" s="41"/>
      <c r="CF105" s="41"/>
      <c r="CH105" s="8"/>
      <c r="CI105" s="8" t="s">
        <v>108</v>
      </c>
      <c r="CJ105" s="8">
        <f>CJ101+CK101+CL101+CM101+CQ101+CR101+CT101</f>
        <v>86</v>
      </c>
      <c r="CK105" s="8" t="s">
        <v>131</v>
      </c>
      <c r="CL105" s="8"/>
      <c r="CM105" s="8"/>
      <c r="CN105" s="8"/>
      <c r="CO105" s="8"/>
      <c r="CP105" s="8"/>
      <c r="CQ105" s="8"/>
      <c r="CR105" s="8"/>
      <c r="CS105" s="8"/>
      <c r="CT105" s="8"/>
    </row>
    <row r="106" spans="2:98" ht="15.75" x14ac:dyDescent="0.25">
      <c r="B106" s="42"/>
      <c r="C106" s="45"/>
      <c r="D106" s="40"/>
      <c r="E106" s="40"/>
      <c r="F106" s="40"/>
      <c r="G106" s="40"/>
      <c r="H106" s="40"/>
      <c r="I106" s="40"/>
      <c r="J106" s="40"/>
      <c r="K106" s="41"/>
      <c r="L106" s="41"/>
      <c r="M106" s="41"/>
      <c r="N106" s="41"/>
      <c r="P106" s="42"/>
      <c r="Q106" s="39" t="s">
        <v>850</v>
      </c>
      <c r="R106" s="40"/>
      <c r="S106" s="40">
        <v>1</v>
      </c>
      <c r="T106" s="40"/>
      <c r="U106" s="40"/>
      <c r="V106" s="40">
        <v>1</v>
      </c>
      <c r="W106" s="40"/>
      <c r="X106" s="40"/>
      <c r="Y106" s="41"/>
      <c r="Z106" s="41"/>
      <c r="AA106" s="41"/>
      <c r="AB106" s="41"/>
      <c r="AC106" s="52"/>
      <c r="AD106" s="42" t="s">
        <v>1284</v>
      </c>
      <c r="AE106" s="39" t="s">
        <v>899</v>
      </c>
      <c r="AF106" s="40"/>
      <c r="AG106" s="40">
        <v>1</v>
      </c>
      <c r="AH106" s="40"/>
      <c r="AI106" s="40"/>
      <c r="AJ106" s="40">
        <v>1</v>
      </c>
      <c r="AK106" s="40"/>
      <c r="AL106" s="40"/>
      <c r="AM106" s="41"/>
      <c r="AN106" s="41"/>
      <c r="AO106" s="41"/>
      <c r="AP106" s="41"/>
      <c r="AR106" s="76"/>
      <c r="AS106" s="325" t="s">
        <v>1052</v>
      </c>
      <c r="AT106" s="326"/>
      <c r="AU106" s="326">
        <v>1</v>
      </c>
      <c r="AV106" s="326"/>
      <c r="AW106" s="326"/>
      <c r="AX106" s="326"/>
      <c r="AY106" s="326"/>
      <c r="AZ106" s="326"/>
      <c r="BA106" s="326"/>
      <c r="BB106" s="327"/>
      <c r="BC106" s="119"/>
      <c r="BD106" s="327"/>
      <c r="BE106" s="86"/>
      <c r="BF106" s="76"/>
      <c r="BG106" s="325" t="s">
        <v>1169</v>
      </c>
      <c r="BH106" s="326"/>
      <c r="BI106" s="326">
        <v>1</v>
      </c>
      <c r="BJ106" s="326"/>
      <c r="BK106" s="326"/>
      <c r="BL106" s="326">
        <v>1</v>
      </c>
      <c r="BM106" s="326"/>
      <c r="BN106" s="326"/>
      <c r="BO106" s="326"/>
      <c r="BP106" s="327"/>
      <c r="BQ106" s="327"/>
      <c r="BR106" s="327"/>
      <c r="BT106" s="39"/>
      <c r="BU106" s="39" t="s">
        <v>991</v>
      </c>
      <c r="BV106" s="40"/>
      <c r="BW106" s="40"/>
      <c r="BX106" s="40"/>
      <c r="BY106" s="40">
        <v>1</v>
      </c>
      <c r="BZ106" s="40">
        <v>1</v>
      </c>
      <c r="CA106" s="42"/>
      <c r="CB106" s="42"/>
      <c r="CC106" s="42"/>
      <c r="CD106" s="41"/>
      <c r="CE106" s="41"/>
      <c r="CF106" s="41"/>
      <c r="CH106" s="8"/>
      <c r="CI106" s="8"/>
      <c r="CJ106" s="8"/>
      <c r="CK106" s="8"/>
      <c r="CL106" s="8"/>
      <c r="CM106" s="8"/>
      <c r="CN106" s="8"/>
      <c r="CO106" s="8"/>
      <c r="CP106" s="8">
        <f>CO103+CP103+CQ103+CR103+CS103+CT103</f>
        <v>20192</v>
      </c>
      <c r="CQ106" s="8"/>
      <c r="CR106" s="8"/>
      <c r="CS106" s="8"/>
      <c r="CT106" s="8"/>
    </row>
    <row r="107" spans="2:98" ht="15.75" x14ac:dyDescent="0.25">
      <c r="B107" s="42"/>
      <c r="C107" s="39"/>
      <c r="D107" s="40"/>
      <c r="E107" s="40"/>
      <c r="F107" s="40"/>
      <c r="G107" s="40"/>
      <c r="H107" s="40"/>
      <c r="I107" s="40"/>
      <c r="J107" s="40"/>
      <c r="K107" s="41"/>
      <c r="L107" s="41"/>
      <c r="M107" s="41"/>
      <c r="N107" s="41"/>
      <c r="P107" s="42"/>
      <c r="Q107" s="39" t="s">
        <v>851</v>
      </c>
      <c r="R107" s="40"/>
      <c r="S107" s="40"/>
      <c r="T107" s="40"/>
      <c r="U107" s="40"/>
      <c r="V107" s="40">
        <v>0</v>
      </c>
      <c r="W107" s="40"/>
      <c r="X107" s="40"/>
      <c r="Y107" s="41"/>
      <c r="Z107" s="41"/>
      <c r="AA107" s="41"/>
      <c r="AB107" s="41"/>
      <c r="AC107" s="52"/>
      <c r="AD107" s="42"/>
      <c r="AE107" s="45" t="s">
        <v>900</v>
      </c>
      <c r="AF107" s="40"/>
      <c r="AG107" s="40"/>
      <c r="AH107" s="40"/>
      <c r="AI107" s="40">
        <v>0</v>
      </c>
      <c r="AJ107" s="40">
        <v>0</v>
      </c>
      <c r="AK107" s="40"/>
      <c r="AL107" s="40"/>
      <c r="AM107" s="41"/>
      <c r="AN107" s="41"/>
      <c r="AO107" s="41"/>
      <c r="AP107" s="41"/>
      <c r="AR107" s="76"/>
      <c r="AS107" s="39" t="s">
        <v>875</v>
      </c>
      <c r="AT107" s="42"/>
      <c r="AU107" s="42"/>
      <c r="AV107" s="42"/>
      <c r="AW107" s="42">
        <v>3</v>
      </c>
      <c r="AX107" s="42"/>
      <c r="AY107" s="42"/>
      <c r="AZ107" s="42"/>
      <c r="BA107" s="42"/>
      <c r="BB107" s="41"/>
      <c r="BC107" s="41"/>
      <c r="BD107" s="327"/>
      <c r="BE107" s="86"/>
      <c r="BF107" s="76"/>
      <c r="BG107" s="325" t="s">
        <v>1170</v>
      </c>
      <c r="BH107" s="326"/>
      <c r="BI107" s="326"/>
      <c r="BJ107" s="326"/>
      <c r="BK107" s="326">
        <v>1</v>
      </c>
      <c r="BL107" s="326">
        <v>1</v>
      </c>
      <c r="BM107" s="326"/>
      <c r="BN107" s="326"/>
      <c r="BO107" s="326"/>
      <c r="BP107" s="327"/>
      <c r="BQ107" s="327"/>
      <c r="BR107" s="327"/>
      <c r="BT107" s="41"/>
      <c r="BU107" s="39" t="s">
        <v>1169</v>
      </c>
      <c r="BV107" s="40"/>
      <c r="BW107" s="40">
        <v>1</v>
      </c>
      <c r="BX107" s="40"/>
      <c r="BY107" s="40"/>
      <c r="BZ107" s="40">
        <v>1</v>
      </c>
      <c r="CA107" s="40"/>
      <c r="CB107" s="40"/>
      <c r="CC107" s="40"/>
      <c r="CD107" s="41"/>
      <c r="CE107" s="41"/>
      <c r="CF107" s="41"/>
      <c r="CH107" s="8"/>
      <c r="CI107" s="8"/>
      <c r="CJ107" s="8"/>
      <c r="CK107" s="8"/>
      <c r="CL107" s="8"/>
      <c r="CM107" s="8"/>
      <c r="CN107" s="8"/>
      <c r="CO107" s="8"/>
      <c r="CP107" s="8"/>
      <c r="CQ107" s="339">
        <f>CS109+CS110</f>
        <v>814649</v>
      </c>
      <c r="CR107" s="8"/>
      <c r="CS107" s="82">
        <f>CP106+J227+X214+AL179+AZ202+BN191+CB176+'dokter siang'!J156+'dokter siang'!AL144+'dokter siang'!AZ128+'dokter siang'!BN176+'dokter siang'!CB80+'dokter siang'!CP34+'dokter siang'!W118+'dokter siang'!X118+'dokter siang'!Y118+'dokter siang'!Z118+'dokter siang'!AA118+'dokter siang'!AB118</f>
        <v>814649</v>
      </c>
      <c r="CT107" s="82" t="s">
        <v>132</v>
      </c>
    </row>
    <row r="108" spans="2:98" ht="15.75" x14ac:dyDescent="0.25">
      <c r="B108" s="42"/>
      <c r="C108" s="39"/>
      <c r="D108" s="40"/>
      <c r="E108" s="40"/>
      <c r="F108" s="40"/>
      <c r="G108" s="40"/>
      <c r="H108" s="40"/>
      <c r="I108" s="40"/>
      <c r="J108" s="40"/>
      <c r="K108" s="41"/>
      <c r="L108" s="41"/>
      <c r="M108" s="41"/>
      <c r="N108" s="41"/>
      <c r="P108" s="42"/>
      <c r="Q108" s="39" t="s">
        <v>852</v>
      </c>
      <c r="R108" s="40"/>
      <c r="S108" s="40"/>
      <c r="T108" s="40"/>
      <c r="U108" s="40"/>
      <c r="V108" s="40">
        <v>2</v>
      </c>
      <c r="W108" s="40"/>
      <c r="X108" s="40"/>
      <c r="Y108" s="41">
        <v>2</v>
      </c>
      <c r="Z108" s="41"/>
      <c r="AA108" s="41"/>
      <c r="AB108" s="41"/>
      <c r="AC108" s="52"/>
      <c r="AD108" s="42"/>
      <c r="AE108" s="39" t="s">
        <v>901</v>
      </c>
      <c r="AF108" s="40"/>
      <c r="AG108" s="40">
        <v>1</v>
      </c>
      <c r="AH108" s="40"/>
      <c r="AI108" s="40"/>
      <c r="AJ108" s="40">
        <v>1</v>
      </c>
      <c r="AK108" s="40"/>
      <c r="AL108" s="40"/>
      <c r="AM108" s="41"/>
      <c r="AN108" s="41"/>
      <c r="AO108" s="41"/>
      <c r="AP108" s="41"/>
      <c r="AR108" s="76"/>
      <c r="AS108" s="39" t="s">
        <v>876</v>
      </c>
      <c r="AT108" s="42"/>
      <c r="AU108" s="42"/>
      <c r="AV108" s="42"/>
      <c r="AW108" s="42">
        <v>3</v>
      </c>
      <c r="AX108" s="75"/>
      <c r="AY108" s="42"/>
      <c r="AZ108" s="42"/>
      <c r="BA108" s="42"/>
      <c r="BB108" s="41"/>
      <c r="BC108" s="41"/>
      <c r="BD108" s="327"/>
      <c r="BE108" s="86"/>
      <c r="BF108" s="76"/>
      <c r="BG108" s="325" t="s">
        <v>1171</v>
      </c>
      <c r="BH108" s="326"/>
      <c r="BI108" s="326"/>
      <c r="BJ108" s="326"/>
      <c r="BK108" s="326">
        <v>2</v>
      </c>
      <c r="BL108" s="326"/>
      <c r="BM108" s="326"/>
      <c r="BN108" s="326"/>
      <c r="BO108" s="326"/>
      <c r="BP108" s="327"/>
      <c r="BQ108" s="327"/>
      <c r="BR108" s="327"/>
      <c r="BT108" s="41"/>
      <c r="BU108" s="39" t="s">
        <v>1230</v>
      </c>
      <c r="BV108" s="40"/>
      <c r="BW108" s="40"/>
      <c r="BX108" s="40"/>
      <c r="BY108" s="40">
        <v>1</v>
      </c>
      <c r="BZ108" s="40">
        <v>1</v>
      </c>
      <c r="CA108" s="40"/>
      <c r="CB108" s="40"/>
      <c r="CC108" s="40"/>
      <c r="CD108" s="41"/>
      <c r="CE108" s="41"/>
      <c r="CF108" s="41"/>
      <c r="CH108" s="8"/>
      <c r="CI108" s="8"/>
      <c r="CJ108" s="8"/>
      <c r="CK108" s="8"/>
      <c r="CL108" s="8"/>
      <c r="CM108" s="8"/>
      <c r="CN108" s="8"/>
      <c r="CO108" s="8"/>
      <c r="CP108" s="8"/>
      <c r="CQ108" s="339"/>
      <c r="CR108" s="8"/>
      <c r="CS108" s="8"/>
      <c r="CT108" s="8"/>
    </row>
    <row r="109" spans="2:98" ht="15.75" x14ac:dyDescent="0.25">
      <c r="B109" s="71"/>
      <c r="C109" s="39"/>
      <c r="D109" s="40"/>
      <c r="E109" s="40"/>
      <c r="F109" s="40"/>
      <c r="G109" s="40"/>
      <c r="H109" s="40"/>
      <c r="I109" s="40"/>
      <c r="J109" s="40"/>
      <c r="K109" s="41"/>
      <c r="L109" s="41"/>
      <c r="M109" s="41"/>
      <c r="N109" s="41"/>
      <c r="P109" s="42"/>
      <c r="Q109" s="39" t="s">
        <v>853</v>
      </c>
      <c r="R109" s="40"/>
      <c r="S109" s="40"/>
      <c r="T109" s="40"/>
      <c r="U109" s="40">
        <v>1</v>
      </c>
      <c r="V109" s="40">
        <v>1</v>
      </c>
      <c r="W109" s="40">
        <v>1</v>
      </c>
      <c r="X109" s="40"/>
      <c r="Y109" s="41"/>
      <c r="Z109" s="41"/>
      <c r="AA109" s="41"/>
      <c r="AB109" s="41"/>
      <c r="AC109" s="52"/>
      <c r="AD109" s="42"/>
      <c r="AE109" s="47" t="s">
        <v>902</v>
      </c>
      <c r="AF109" s="40"/>
      <c r="AG109" s="40">
        <v>1</v>
      </c>
      <c r="AH109" s="40"/>
      <c r="AI109" s="40"/>
      <c r="AJ109" s="40">
        <v>1</v>
      </c>
      <c r="AK109" s="40"/>
      <c r="AL109" s="40"/>
      <c r="AM109" s="41"/>
      <c r="AN109" s="41"/>
      <c r="AO109" s="41"/>
      <c r="AP109" s="41"/>
      <c r="AR109" s="76"/>
      <c r="AS109" s="39" t="s">
        <v>921</v>
      </c>
      <c r="AT109" s="42"/>
      <c r="AU109" s="42"/>
      <c r="AV109" s="42"/>
      <c r="AW109" s="42">
        <v>3</v>
      </c>
      <c r="AX109" s="319"/>
      <c r="AY109" s="42"/>
      <c r="AZ109" s="42"/>
      <c r="BA109" s="42"/>
      <c r="BB109" s="41"/>
      <c r="BC109" s="41"/>
      <c r="BD109" s="327"/>
      <c r="BE109" s="86"/>
      <c r="BF109" s="76"/>
      <c r="BG109" s="325" t="s">
        <v>1172</v>
      </c>
      <c r="BH109" s="326"/>
      <c r="BI109" s="326"/>
      <c r="BJ109" s="326"/>
      <c r="BK109" s="326">
        <v>3</v>
      </c>
      <c r="BL109" s="326"/>
      <c r="BM109" s="326"/>
      <c r="BN109" s="326"/>
      <c r="BO109" s="326"/>
      <c r="BP109" s="327"/>
      <c r="BQ109" s="327"/>
      <c r="BR109" s="327"/>
      <c r="BT109" s="41"/>
      <c r="BU109" s="39" t="s">
        <v>1231</v>
      </c>
      <c r="BV109" s="40"/>
      <c r="BW109" s="40"/>
      <c r="BX109" s="40"/>
      <c r="BY109" s="40">
        <v>1</v>
      </c>
      <c r="BZ109" s="40">
        <v>1</v>
      </c>
      <c r="CA109" s="40"/>
      <c r="CB109" s="40"/>
      <c r="CC109" s="40"/>
      <c r="CD109" s="41"/>
      <c r="CE109" s="41"/>
      <c r="CF109" s="41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>
        <f>CP106+CB176+BN191+AZ202+AL179+X214+J227</f>
        <v>716143</v>
      </c>
      <c r="CT109" s="8" t="s">
        <v>831</v>
      </c>
    </row>
    <row r="110" spans="2:98" ht="15.75" x14ac:dyDescent="0.25">
      <c r="B110" s="42"/>
      <c r="C110" s="39"/>
      <c r="D110" s="40"/>
      <c r="E110" s="40"/>
      <c r="F110" s="40"/>
      <c r="G110" s="40"/>
      <c r="H110" s="40"/>
      <c r="I110" s="40"/>
      <c r="J110" s="40"/>
      <c r="K110" s="41"/>
      <c r="L110" s="41"/>
      <c r="M110" s="41"/>
      <c r="N110" s="41"/>
      <c r="P110" s="42"/>
      <c r="Q110" s="39" t="s">
        <v>854</v>
      </c>
      <c r="R110" s="40"/>
      <c r="S110" s="40"/>
      <c r="T110" s="40"/>
      <c r="U110" s="40">
        <v>1</v>
      </c>
      <c r="V110" s="40">
        <v>1</v>
      </c>
      <c r="W110" s="40"/>
      <c r="X110" s="40"/>
      <c r="Y110" s="41"/>
      <c r="Z110" s="41"/>
      <c r="AA110" s="41"/>
      <c r="AB110" s="41"/>
      <c r="AC110" s="52"/>
      <c r="AD110" s="42"/>
      <c r="AE110" s="47" t="s">
        <v>903</v>
      </c>
      <c r="AF110" s="40"/>
      <c r="AG110" s="40"/>
      <c r="AH110" s="40"/>
      <c r="AI110" s="40">
        <v>1</v>
      </c>
      <c r="AJ110" s="40">
        <v>1</v>
      </c>
      <c r="AK110" s="40"/>
      <c r="AL110" s="40"/>
      <c r="AM110" s="41"/>
      <c r="AN110" s="41"/>
      <c r="AO110" s="41"/>
      <c r="AP110" s="41"/>
      <c r="AR110" s="76"/>
      <c r="AS110" s="39" t="s">
        <v>922</v>
      </c>
      <c r="AT110" s="42"/>
      <c r="AU110" s="42"/>
      <c r="AV110" s="42"/>
      <c r="AW110" s="42">
        <v>2</v>
      </c>
      <c r="AX110" s="42"/>
      <c r="AY110" s="42"/>
      <c r="AZ110" s="42"/>
      <c r="BA110" s="42"/>
      <c r="BB110" s="41"/>
      <c r="BC110" s="41"/>
      <c r="BD110" s="327"/>
      <c r="BE110" s="86"/>
      <c r="BF110" s="76"/>
      <c r="BG110" s="325"/>
      <c r="BH110" s="326"/>
      <c r="BI110" s="326"/>
      <c r="BJ110" s="326"/>
      <c r="BK110" s="326"/>
      <c r="BL110" s="326"/>
      <c r="BM110" s="326"/>
      <c r="BN110" s="326"/>
      <c r="BO110" s="326"/>
      <c r="BP110" s="327"/>
      <c r="BQ110" s="327"/>
      <c r="BR110" s="327"/>
      <c r="BT110" s="41"/>
      <c r="BU110" s="39" t="s">
        <v>1232</v>
      </c>
      <c r="BV110" s="40"/>
      <c r="BW110" s="40">
        <v>1</v>
      </c>
      <c r="BX110" s="40">
        <v>2</v>
      </c>
      <c r="BY110" s="40"/>
      <c r="BZ110" s="40">
        <v>1</v>
      </c>
      <c r="CA110" s="40"/>
      <c r="CB110" s="40"/>
      <c r="CC110" s="40"/>
      <c r="CD110" s="41"/>
      <c r="CE110" s="41"/>
      <c r="CF110" s="41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>
        <f>'dokter siang'!CS35</f>
        <v>98506</v>
      </c>
      <c r="CT110" s="8" t="s">
        <v>832</v>
      </c>
    </row>
    <row r="111" spans="2:98" ht="15.75" x14ac:dyDescent="0.25">
      <c r="B111" s="42"/>
      <c r="C111" s="39"/>
      <c r="D111" s="40"/>
      <c r="E111" s="40"/>
      <c r="F111" s="40"/>
      <c r="G111" s="40"/>
      <c r="H111" s="40"/>
      <c r="I111" s="40"/>
      <c r="J111" s="40"/>
      <c r="K111" s="41"/>
      <c r="L111" s="41"/>
      <c r="M111" s="41"/>
      <c r="N111" s="41"/>
      <c r="P111" s="42"/>
      <c r="Q111" s="45" t="s">
        <v>855</v>
      </c>
      <c r="R111" s="40"/>
      <c r="S111" s="40"/>
      <c r="T111" s="40"/>
      <c r="U111" s="40">
        <v>1</v>
      </c>
      <c r="V111" s="40">
        <v>1</v>
      </c>
      <c r="W111" s="40"/>
      <c r="X111" s="40"/>
      <c r="Y111" s="41"/>
      <c r="Z111" s="41"/>
      <c r="AA111" s="41"/>
      <c r="AB111" s="41"/>
      <c r="AC111" s="52"/>
      <c r="AD111" s="42"/>
      <c r="AE111" t="s">
        <v>904</v>
      </c>
      <c r="AF111" s="40"/>
      <c r="AG111" s="40"/>
      <c r="AH111" s="40"/>
      <c r="AI111" s="40">
        <v>1</v>
      </c>
      <c r="AJ111" s="40">
        <v>1</v>
      </c>
      <c r="AK111" s="40"/>
      <c r="AL111" s="40"/>
      <c r="AM111" s="41"/>
      <c r="AN111" s="41"/>
      <c r="AO111" s="41"/>
      <c r="AP111" s="41"/>
      <c r="AR111" s="76"/>
      <c r="AS111" s="325"/>
      <c r="AT111" s="326"/>
      <c r="AU111" s="326"/>
      <c r="AV111" s="326"/>
      <c r="AW111" s="326"/>
      <c r="AX111" s="326"/>
      <c r="AY111" s="326"/>
      <c r="AZ111" s="326"/>
      <c r="BA111" s="326"/>
      <c r="BB111" s="326"/>
      <c r="BC111" s="326"/>
      <c r="BD111" s="327"/>
      <c r="BE111" s="86"/>
      <c r="BF111" s="76"/>
      <c r="BG111" s="325"/>
      <c r="BH111" s="326"/>
      <c r="BI111" s="326"/>
      <c r="BJ111" s="326"/>
      <c r="BK111" s="326"/>
      <c r="BL111" s="326"/>
      <c r="BM111" s="326"/>
      <c r="BN111" s="326"/>
      <c r="BO111" s="326"/>
      <c r="BP111" s="327"/>
      <c r="BQ111" s="327"/>
      <c r="BR111" s="327"/>
      <c r="BT111" s="41"/>
      <c r="BU111" s="39" t="s">
        <v>1233</v>
      </c>
      <c r="BV111" s="40"/>
      <c r="BW111" s="40">
        <v>1</v>
      </c>
      <c r="BX111" s="40"/>
      <c r="BY111" s="40"/>
      <c r="BZ111" s="40">
        <v>1</v>
      </c>
      <c r="CA111" s="40"/>
      <c r="CB111" s="40"/>
      <c r="CC111" s="40"/>
      <c r="CD111" s="41"/>
      <c r="CE111" s="41"/>
      <c r="CF111" s="41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</row>
    <row r="112" spans="2:98" ht="15.75" x14ac:dyDescent="0.25">
      <c r="B112" s="42"/>
      <c r="C112" s="39"/>
      <c r="D112" s="40"/>
      <c r="E112" s="40"/>
      <c r="F112" s="40"/>
      <c r="G112" s="40"/>
      <c r="H112" s="40"/>
      <c r="I112" s="40"/>
      <c r="J112" s="40"/>
      <c r="K112" s="41"/>
      <c r="L112" s="41"/>
      <c r="M112" s="41"/>
      <c r="N112" s="41"/>
      <c r="P112" s="42"/>
      <c r="Q112" s="39" t="s">
        <v>856</v>
      </c>
      <c r="R112" s="40"/>
      <c r="S112" s="40">
        <v>1</v>
      </c>
      <c r="T112" s="40"/>
      <c r="U112" s="40"/>
      <c r="V112" s="40">
        <v>1</v>
      </c>
      <c r="W112" s="40">
        <v>1</v>
      </c>
      <c r="X112" s="40"/>
      <c r="Y112" s="41"/>
      <c r="Z112" s="41"/>
      <c r="AA112" s="41"/>
      <c r="AB112" s="41"/>
      <c r="AC112" s="52"/>
      <c r="AD112" s="42"/>
      <c r="AE112" s="39" t="s">
        <v>905</v>
      </c>
      <c r="AF112" s="40"/>
      <c r="AG112" s="40"/>
      <c r="AH112" s="40"/>
      <c r="AI112" s="40">
        <v>0</v>
      </c>
      <c r="AJ112" s="40">
        <v>0</v>
      </c>
      <c r="AK112" s="40"/>
      <c r="AL112" s="40"/>
      <c r="AM112" s="40"/>
      <c r="AN112" s="41"/>
      <c r="AO112" s="41"/>
      <c r="AP112" s="41"/>
      <c r="AR112" s="331">
        <v>46289</v>
      </c>
      <c r="AS112" s="325" t="s">
        <v>1048</v>
      </c>
      <c r="AT112" s="326"/>
      <c r="AU112" s="326"/>
      <c r="AV112" s="326"/>
      <c r="AW112" s="326">
        <v>1</v>
      </c>
      <c r="AX112" s="326">
        <v>1</v>
      </c>
      <c r="AY112" s="326"/>
      <c r="AZ112" s="326"/>
      <c r="BA112" s="326"/>
      <c r="BB112" s="330"/>
      <c r="BC112" s="330"/>
      <c r="BD112" s="119"/>
      <c r="BE112" s="87"/>
      <c r="BF112" s="76"/>
      <c r="BG112" s="325"/>
      <c r="BH112" s="326"/>
      <c r="BI112" s="326"/>
      <c r="BJ112" s="326"/>
      <c r="BK112" s="326"/>
      <c r="BL112" s="326"/>
      <c r="BM112" s="326"/>
      <c r="BN112" s="326"/>
      <c r="BO112" s="326"/>
      <c r="BP112" s="327"/>
      <c r="BQ112" s="327"/>
      <c r="BR112" s="327"/>
      <c r="BT112" s="41"/>
      <c r="BU112" s="39" t="s">
        <v>869</v>
      </c>
      <c r="BV112" s="40"/>
      <c r="BW112" s="40">
        <v>1</v>
      </c>
      <c r="BX112" s="40"/>
      <c r="BY112" s="40"/>
      <c r="BZ112" s="40">
        <v>1</v>
      </c>
      <c r="CA112" s="40"/>
      <c r="CB112" s="40"/>
      <c r="CC112" s="40"/>
      <c r="CD112" s="41"/>
      <c r="CE112" s="41"/>
      <c r="CF112" s="41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</row>
    <row r="113" spans="2:98" ht="15.75" x14ac:dyDescent="0.25">
      <c r="B113" s="42"/>
      <c r="C113" s="39"/>
      <c r="D113" s="40"/>
      <c r="E113" s="40"/>
      <c r="F113" s="40"/>
      <c r="G113" s="40"/>
      <c r="H113" s="40"/>
      <c r="I113" s="40"/>
      <c r="J113" s="40"/>
      <c r="K113" s="41"/>
      <c r="L113" s="41"/>
      <c r="M113" s="41"/>
      <c r="N113" s="41"/>
      <c r="P113" s="42"/>
      <c r="Q113" s="39" t="s">
        <v>857</v>
      </c>
      <c r="R113" s="40"/>
      <c r="S113" s="40">
        <v>1</v>
      </c>
      <c r="T113" s="40"/>
      <c r="U113" s="40"/>
      <c r="V113" s="40">
        <v>1</v>
      </c>
      <c r="W113" s="40"/>
      <c r="X113" s="40"/>
      <c r="Y113" s="41"/>
      <c r="Z113" s="41"/>
      <c r="AA113" s="41">
        <v>1</v>
      </c>
      <c r="AB113" s="41"/>
      <c r="AD113" s="42"/>
      <c r="AE113" s="39" t="s">
        <v>906</v>
      </c>
      <c r="AF113" s="40"/>
      <c r="AG113" s="40"/>
      <c r="AH113" s="40">
        <v>1</v>
      </c>
      <c r="AI113" s="40"/>
      <c r="AJ113" s="40">
        <v>1</v>
      </c>
      <c r="AK113" s="40">
        <v>1</v>
      </c>
      <c r="AL113" s="40"/>
      <c r="AM113" s="40"/>
      <c r="AN113" s="41"/>
      <c r="AO113" s="41"/>
      <c r="AP113" s="41"/>
      <c r="AR113" s="76"/>
      <c r="AS113" s="325" t="s">
        <v>1049</v>
      </c>
      <c r="AT113" s="326"/>
      <c r="AU113" s="326"/>
      <c r="AV113" s="326"/>
      <c r="AW113" s="326">
        <v>1</v>
      </c>
      <c r="AX113" s="326">
        <v>1</v>
      </c>
      <c r="AY113" s="326"/>
      <c r="AZ113" s="326"/>
      <c r="BA113" s="326"/>
      <c r="BB113" s="76"/>
      <c r="BC113" s="76"/>
      <c r="BD113" s="327"/>
      <c r="BE113" s="86"/>
      <c r="BF113" s="76"/>
      <c r="BG113" s="325"/>
      <c r="BH113" s="326"/>
      <c r="BI113" s="326"/>
      <c r="BJ113" s="326"/>
      <c r="BK113" s="326"/>
      <c r="BL113" s="326"/>
      <c r="BM113" s="326"/>
      <c r="BN113" s="326"/>
      <c r="BO113" s="326"/>
      <c r="BP113" s="327"/>
      <c r="BQ113" s="327"/>
      <c r="BR113" s="327"/>
      <c r="BT113" s="41"/>
      <c r="BU113" s="39" t="s">
        <v>1234</v>
      </c>
      <c r="BV113" s="40"/>
      <c r="BW113" s="40"/>
      <c r="BX113" s="40"/>
      <c r="BY113" s="40">
        <v>1</v>
      </c>
      <c r="BZ113" s="40">
        <v>1</v>
      </c>
      <c r="CA113" s="40"/>
      <c r="CB113" s="40"/>
      <c r="CC113" s="40"/>
      <c r="CD113" s="41"/>
      <c r="CE113" s="41"/>
      <c r="CF113" s="41"/>
      <c r="CH113" s="52"/>
      <c r="CI113" s="52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</row>
    <row r="114" spans="2:98" ht="15.75" x14ac:dyDescent="0.25">
      <c r="B114" s="42"/>
      <c r="C114" s="45"/>
      <c r="D114" s="40"/>
      <c r="E114" s="40"/>
      <c r="F114" s="40"/>
      <c r="G114" s="40"/>
      <c r="H114" s="40"/>
      <c r="I114" s="40"/>
      <c r="J114" s="40"/>
      <c r="K114" s="41"/>
      <c r="L114" s="41"/>
      <c r="M114" s="41"/>
      <c r="N114" s="41"/>
      <c r="P114" s="42"/>
      <c r="Q114" s="45" t="s">
        <v>858</v>
      </c>
      <c r="R114" s="40"/>
      <c r="S114" s="40"/>
      <c r="T114" s="40">
        <v>3</v>
      </c>
      <c r="U114" s="40"/>
      <c r="V114" s="40">
        <v>1</v>
      </c>
      <c r="W114" s="40">
        <v>1</v>
      </c>
      <c r="X114" s="40"/>
      <c r="Y114" s="41"/>
      <c r="Z114" s="41"/>
      <c r="AA114" s="41"/>
      <c r="AB114" s="41"/>
      <c r="AD114" s="42"/>
      <c r="AE114" s="39" t="s">
        <v>907</v>
      </c>
      <c r="AF114" s="40"/>
      <c r="AG114" s="40"/>
      <c r="AH114" s="40"/>
      <c r="AI114" s="40">
        <v>1</v>
      </c>
      <c r="AJ114" s="40">
        <v>1</v>
      </c>
      <c r="AK114" s="40"/>
      <c r="AL114" s="40"/>
      <c r="AM114" s="40"/>
      <c r="AN114" s="41"/>
      <c r="AO114" s="41"/>
      <c r="AP114" s="41"/>
      <c r="AR114" s="76"/>
      <c r="AS114" s="325" t="s">
        <v>1050</v>
      </c>
      <c r="AT114" s="326"/>
      <c r="AU114" s="326"/>
      <c r="AV114" s="326"/>
      <c r="AW114" s="326">
        <v>1</v>
      </c>
      <c r="AX114" s="326">
        <v>1</v>
      </c>
      <c r="AY114" s="326"/>
      <c r="AZ114" s="326"/>
      <c r="BA114" s="326"/>
      <c r="BB114" s="76"/>
      <c r="BC114" s="76"/>
      <c r="BD114" s="327"/>
      <c r="BE114" s="86"/>
      <c r="BF114" s="76"/>
      <c r="BG114" s="325"/>
      <c r="BH114" s="326"/>
      <c r="BI114" s="326"/>
      <c r="BJ114" s="326"/>
      <c r="BK114" s="326"/>
      <c r="BL114" s="326"/>
      <c r="BM114" s="326"/>
      <c r="BN114" s="326"/>
      <c r="BO114" s="326"/>
      <c r="BP114" s="327"/>
      <c r="BQ114" s="327"/>
      <c r="BR114" s="327"/>
      <c r="BT114" s="41"/>
      <c r="BU114" s="45" t="s">
        <v>850</v>
      </c>
      <c r="BV114" s="40"/>
      <c r="BW114" s="40">
        <v>1</v>
      </c>
      <c r="BX114" s="40"/>
      <c r="BY114" s="40"/>
      <c r="BZ114" s="40">
        <v>1</v>
      </c>
      <c r="CA114" s="40"/>
      <c r="CB114" s="40"/>
      <c r="CC114" s="40"/>
      <c r="CD114" s="41"/>
      <c r="CE114" s="41"/>
      <c r="CF114" s="41"/>
      <c r="CH114" s="52"/>
      <c r="CI114" s="52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</row>
    <row r="115" spans="2:98" ht="15.75" x14ac:dyDescent="0.25">
      <c r="B115" s="42"/>
      <c r="C115" s="39"/>
      <c r="D115" s="40"/>
      <c r="E115" s="40"/>
      <c r="F115" s="40"/>
      <c r="G115" s="40"/>
      <c r="H115" s="40"/>
      <c r="I115" s="40"/>
      <c r="J115" s="40"/>
      <c r="K115" s="41"/>
      <c r="L115" s="41"/>
      <c r="M115" s="41"/>
      <c r="N115" s="41"/>
      <c r="P115" s="42"/>
      <c r="Q115" s="39" t="s">
        <v>859</v>
      </c>
      <c r="R115" s="40"/>
      <c r="S115" s="40"/>
      <c r="T115">
        <v>3</v>
      </c>
      <c r="U115" s="40"/>
      <c r="V115" s="40">
        <v>1</v>
      </c>
      <c r="W115" s="40">
        <v>1</v>
      </c>
      <c r="X115" s="40"/>
      <c r="Y115" s="41"/>
      <c r="Z115" s="41"/>
      <c r="AA115" s="41"/>
      <c r="AB115" s="41"/>
      <c r="AD115" s="42"/>
      <c r="AE115" s="39" t="s">
        <v>908</v>
      </c>
      <c r="AF115" s="40"/>
      <c r="AG115" s="40"/>
      <c r="AH115" s="40"/>
      <c r="AI115" s="40">
        <v>1</v>
      </c>
      <c r="AJ115" s="40">
        <v>1</v>
      </c>
      <c r="AK115" s="40"/>
      <c r="AL115" s="40"/>
      <c r="AM115" s="40"/>
      <c r="AN115" s="41"/>
      <c r="AO115" s="41"/>
      <c r="AP115" s="41"/>
      <c r="AR115" s="76"/>
      <c r="AS115" s="325" t="s">
        <v>1051</v>
      </c>
      <c r="AT115" s="326"/>
      <c r="AU115" s="326">
        <v>1</v>
      </c>
      <c r="AV115" s="326"/>
      <c r="AW115" s="326"/>
      <c r="AX115" s="326">
        <v>1</v>
      </c>
      <c r="AY115" s="326"/>
      <c r="AZ115" s="326"/>
      <c r="BA115" s="326"/>
      <c r="BB115" s="76"/>
      <c r="BC115" s="76"/>
      <c r="BD115" s="327"/>
      <c r="BE115" s="86"/>
      <c r="BF115" s="76"/>
      <c r="BG115" s="325"/>
      <c r="BH115" s="326"/>
      <c r="BI115" s="326"/>
      <c r="BJ115" s="326"/>
      <c r="BK115" s="326"/>
      <c r="BL115" s="326"/>
      <c r="BM115" s="326"/>
      <c r="BN115" s="326"/>
      <c r="BO115" s="326"/>
      <c r="BP115" s="327"/>
      <c r="BQ115" s="327"/>
      <c r="BR115" s="327"/>
      <c r="BT115" s="41"/>
      <c r="BU115" s="39" t="s">
        <v>1235</v>
      </c>
      <c r="BV115" s="40"/>
      <c r="BW115" s="40"/>
      <c r="BX115" s="40"/>
      <c r="BY115" s="40">
        <v>1</v>
      </c>
      <c r="BZ115" s="40">
        <v>1</v>
      </c>
      <c r="CA115" s="40"/>
      <c r="CB115" s="40"/>
      <c r="CC115" s="40"/>
      <c r="CD115" s="41"/>
      <c r="CE115" s="41"/>
      <c r="CF115" s="41"/>
      <c r="CH115" s="52"/>
      <c r="CI115" s="52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</row>
    <row r="116" spans="2:98" ht="15.75" x14ac:dyDescent="0.25">
      <c r="B116" s="42"/>
      <c r="C116" s="39"/>
      <c r="D116" s="40"/>
      <c r="E116" s="40"/>
      <c r="F116" s="40"/>
      <c r="G116" s="40"/>
      <c r="H116" s="40"/>
      <c r="I116" s="40"/>
      <c r="J116" s="40"/>
      <c r="K116" s="41"/>
      <c r="L116" s="41"/>
      <c r="M116" s="41"/>
      <c r="N116" s="41"/>
      <c r="P116" s="42"/>
      <c r="Q116" s="39" t="s">
        <v>860</v>
      </c>
      <c r="R116" s="40"/>
      <c r="S116" s="40">
        <v>1</v>
      </c>
      <c r="T116" s="40"/>
      <c r="U116" s="40"/>
      <c r="V116" s="40">
        <v>1</v>
      </c>
      <c r="W116" s="40"/>
      <c r="X116" s="40"/>
      <c r="Y116" s="41"/>
      <c r="Z116" s="41"/>
      <c r="AA116" s="41"/>
      <c r="AB116" s="41"/>
      <c r="AD116" s="42"/>
      <c r="AE116" s="39" t="s">
        <v>909</v>
      </c>
      <c r="AF116" s="40"/>
      <c r="AG116" s="40">
        <v>1</v>
      </c>
      <c r="AH116" s="40"/>
      <c r="AI116" s="40"/>
      <c r="AJ116" s="40">
        <v>1</v>
      </c>
      <c r="AK116" s="40"/>
      <c r="AL116" s="40"/>
      <c r="AM116" s="40"/>
      <c r="AN116" s="41"/>
      <c r="AO116" s="41"/>
      <c r="AP116" s="41"/>
      <c r="AR116" s="76"/>
      <c r="AS116" s="325" t="s">
        <v>1052</v>
      </c>
      <c r="AT116" s="326"/>
      <c r="AU116" s="326">
        <v>1</v>
      </c>
      <c r="AV116" s="326"/>
      <c r="AW116" s="326"/>
      <c r="AX116" s="326">
        <v>1</v>
      </c>
      <c r="AY116" s="326"/>
      <c r="AZ116" s="326"/>
      <c r="BA116" s="326"/>
      <c r="BB116" s="76"/>
      <c r="BC116" s="76"/>
      <c r="BD116" s="327"/>
      <c r="BE116" s="86"/>
      <c r="BF116" s="76"/>
      <c r="BG116" s="325"/>
      <c r="BH116" s="326"/>
      <c r="BI116" s="326"/>
      <c r="BJ116" s="326"/>
      <c r="BK116" s="326"/>
      <c r="BL116" s="326"/>
      <c r="BM116" s="326"/>
      <c r="BN116" s="326"/>
      <c r="BO116" s="326"/>
      <c r="BP116" s="327"/>
      <c r="BQ116" s="327"/>
      <c r="BR116" s="327"/>
      <c r="BT116" s="41"/>
      <c r="BU116" s="39" t="s">
        <v>1236</v>
      </c>
      <c r="BV116" s="40"/>
      <c r="BW116" s="40"/>
      <c r="BX116" s="40"/>
      <c r="BY116" s="40">
        <v>1</v>
      </c>
      <c r="BZ116" s="40">
        <v>1</v>
      </c>
      <c r="CA116" s="40"/>
      <c r="CB116" s="40"/>
      <c r="CC116" s="40"/>
      <c r="CD116" s="41"/>
      <c r="CE116" s="41"/>
      <c r="CF116" s="41"/>
      <c r="CH116" s="52"/>
      <c r="CI116" s="52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</row>
    <row r="117" spans="2:98" ht="15.75" x14ac:dyDescent="0.25">
      <c r="B117" s="42"/>
      <c r="C117" s="39"/>
      <c r="D117" s="40"/>
      <c r="E117" s="40"/>
      <c r="F117" s="40"/>
      <c r="G117" s="40"/>
      <c r="H117" s="40"/>
      <c r="I117" s="40"/>
      <c r="J117" s="40"/>
      <c r="K117" s="41"/>
      <c r="L117" s="41"/>
      <c r="M117" s="41"/>
      <c r="N117" s="41"/>
      <c r="P117" s="42"/>
      <c r="Q117" s="39" t="s">
        <v>861</v>
      </c>
      <c r="R117" s="40"/>
      <c r="S117" s="40">
        <v>1</v>
      </c>
      <c r="T117" s="40"/>
      <c r="U117" s="40"/>
      <c r="V117" s="40">
        <v>1</v>
      </c>
      <c r="W117" s="40">
        <v>1</v>
      </c>
      <c r="X117" s="40"/>
      <c r="Y117" s="41"/>
      <c r="Z117" s="41"/>
      <c r="AA117" s="41"/>
      <c r="AB117" s="41"/>
      <c r="AD117" s="42"/>
      <c r="AE117" s="39" t="s">
        <v>910</v>
      </c>
      <c r="AF117" s="40"/>
      <c r="AG117" s="40"/>
      <c r="AH117" s="40"/>
      <c r="AI117" s="40">
        <v>1</v>
      </c>
      <c r="AJ117" s="40">
        <v>1</v>
      </c>
      <c r="AK117" s="40"/>
      <c r="AL117" s="40"/>
      <c r="AM117" s="40"/>
      <c r="AN117" s="41"/>
      <c r="AO117" s="41"/>
      <c r="AP117" s="41"/>
      <c r="AR117" s="76"/>
      <c r="AS117" s="325" t="s">
        <v>1053</v>
      </c>
      <c r="AT117" s="326"/>
      <c r="AU117" s="326">
        <v>1</v>
      </c>
      <c r="AV117" s="326"/>
      <c r="AW117" s="326"/>
      <c r="AX117" s="326">
        <v>1</v>
      </c>
      <c r="AY117" s="326"/>
      <c r="AZ117" s="326"/>
      <c r="BA117" s="326"/>
      <c r="BB117" s="76"/>
      <c r="BC117" s="76"/>
      <c r="BD117" s="327"/>
      <c r="BE117" s="86"/>
      <c r="BF117" s="76"/>
      <c r="BG117" s="325"/>
      <c r="BH117" s="326"/>
      <c r="BI117" s="326"/>
      <c r="BJ117" s="326"/>
      <c r="BK117" s="326"/>
      <c r="BL117" s="326"/>
      <c r="BM117" s="326"/>
      <c r="BN117" s="326"/>
      <c r="BO117" s="326"/>
      <c r="BP117" s="327"/>
      <c r="BQ117" s="327"/>
      <c r="BR117" s="327"/>
      <c r="BT117" s="41"/>
      <c r="BU117" s="39" t="s">
        <v>1140</v>
      </c>
      <c r="BV117" s="40"/>
      <c r="BW117" s="40">
        <v>1</v>
      </c>
      <c r="BX117" s="40"/>
      <c r="BY117" s="40"/>
      <c r="BZ117" s="40">
        <v>1</v>
      </c>
      <c r="CA117" s="40"/>
      <c r="CB117" s="40"/>
      <c r="CC117" s="40"/>
      <c r="CD117" s="41"/>
      <c r="CE117" s="41"/>
      <c r="CF117" s="41"/>
      <c r="CH117" s="52"/>
      <c r="CI117" s="52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</row>
    <row r="118" spans="2:98" ht="15.75" x14ac:dyDescent="0.25">
      <c r="B118" s="42"/>
      <c r="C118" s="45"/>
      <c r="D118" s="40"/>
      <c r="E118" s="40"/>
      <c r="F118" s="40"/>
      <c r="G118" s="40"/>
      <c r="H118" s="40"/>
      <c r="I118" s="40"/>
      <c r="J118" s="40"/>
      <c r="K118" s="41"/>
      <c r="L118" s="41"/>
      <c r="M118" s="41"/>
      <c r="N118" s="41"/>
      <c r="P118" s="42"/>
      <c r="Q118" s="39" t="s">
        <v>862</v>
      </c>
      <c r="R118" s="40"/>
      <c r="S118" s="40"/>
      <c r="T118" s="40"/>
      <c r="U118" s="40"/>
      <c r="V118" s="40">
        <v>0</v>
      </c>
      <c r="W118" s="40"/>
      <c r="X118" s="40"/>
      <c r="Y118" s="41"/>
      <c r="Z118" s="41"/>
      <c r="AA118" s="41"/>
      <c r="AB118" s="41"/>
      <c r="AD118" s="42"/>
      <c r="AE118" s="39" t="s">
        <v>911</v>
      </c>
      <c r="AF118" s="40"/>
      <c r="AG118" s="40"/>
      <c r="AH118" s="40"/>
      <c r="AI118" s="40">
        <v>1</v>
      </c>
      <c r="AJ118" s="40">
        <v>1</v>
      </c>
      <c r="AK118" s="40"/>
      <c r="AL118" s="40"/>
      <c r="AM118" s="40"/>
      <c r="AN118" s="41"/>
      <c r="AO118" s="41"/>
      <c r="AP118" s="41"/>
      <c r="AR118" s="76"/>
      <c r="AS118" s="325" t="s">
        <v>1054</v>
      </c>
      <c r="AT118" s="326"/>
      <c r="AU118" s="326"/>
      <c r="AV118" s="326"/>
      <c r="AW118" s="326">
        <v>1</v>
      </c>
      <c r="AX118" s="326">
        <v>1</v>
      </c>
      <c r="AY118" s="326"/>
      <c r="AZ118" s="326"/>
      <c r="BA118" s="326"/>
      <c r="BB118" s="76"/>
      <c r="BC118" s="76"/>
      <c r="BD118" s="327"/>
      <c r="BE118" s="86"/>
      <c r="BF118" s="76"/>
      <c r="BG118" s="325"/>
      <c r="BH118" s="326"/>
      <c r="BI118" s="326"/>
      <c r="BJ118" s="326"/>
      <c r="BK118" s="326"/>
      <c r="BL118" s="326"/>
      <c r="BM118" s="326"/>
      <c r="BN118" s="326"/>
      <c r="BO118" s="326"/>
      <c r="BP118" s="327"/>
      <c r="BQ118" s="327"/>
      <c r="BR118" s="327"/>
      <c r="BT118" s="72"/>
      <c r="BU118" s="45" t="s">
        <v>1237</v>
      </c>
      <c r="BV118" s="40"/>
      <c r="BW118" s="40"/>
      <c r="BX118" s="40"/>
      <c r="BY118" s="40">
        <v>1</v>
      </c>
      <c r="BZ118" s="40">
        <v>1</v>
      </c>
      <c r="CA118" s="40"/>
      <c r="CB118" s="40"/>
      <c r="CC118" s="40"/>
      <c r="CD118" s="41"/>
      <c r="CE118" s="41"/>
      <c r="CF118" s="41"/>
      <c r="CH118" s="52"/>
      <c r="CI118" s="52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</row>
    <row r="119" spans="2:98" ht="15.75" x14ac:dyDescent="0.25">
      <c r="B119" s="42"/>
      <c r="C119" s="39"/>
      <c r="D119" s="40"/>
      <c r="E119" s="40"/>
      <c r="F119" s="40"/>
      <c r="G119" s="40"/>
      <c r="H119" s="40"/>
      <c r="I119" s="40"/>
      <c r="J119" s="40"/>
      <c r="K119" s="41"/>
      <c r="L119" s="41"/>
      <c r="M119" s="41"/>
      <c r="N119" s="41"/>
      <c r="P119" s="42"/>
      <c r="Q119" s="39" t="s">
        <v>863</v>
      </c>
      <c r="R119" s="40"/>
      <c r="S119" s="40"/>
      <c r="T119" s="40"/>
      <c r="U119" s="40">
        <v>1</v>
      </c>
      <c r="V119" s="40">
        <v>1</v>
      </c>
      <c r="W119" s="40"/>
      <c r="X119" s="40"/>
      <c r="Y119" s="41"/>
      <c r="Z119" s="41"/>
      <c r="AA119" s="41"/>
      <c r="AB119" s="41"/>
      <c r="AD119" s="71"/>
      <c r="AE119" s="39" t="s">
        <v>912</v>
      </c>
      <c r="AF119" s="40"/>
      <c r="AG119" s="40"/>
      <c r="AH119" s="40"/>
      <c r="AI119" s="40">
        <v>1</v>
      </c>
      <c r="AJ119" s="40">
        <v>1</v>
      </c>
      <c r="AK119" s="40"/>
      <c r="AL119" s="40"/>
      <c r="AM119" s="40"/>
      <c r="AN119" s="41"/>
      <c r="AO119" s="41"/>
      <c r="AP119" s="41"/>
      <c r="AR119" s="76"/>
      <c r="AS119" s="325" t="s">
        <v>1055</v>
      </c>
      <c r="AT119" s="326"/>
      <c r="AU119" s="326"/>
      <c r="AV119" s="326"/>
      <c r="AW119" s="326"/>
      <c r="AX119" s="326"/>
      <c r="AY119" s="326"/>
      <c r="AZ119" s="326"/>
      <c r="BA119" s="326"/>
      <c r="BB119" s="76"/>
      <c r="BC119" s="76"/>
      <c r="BD119" s="327"/>
      <c r="BE119" s="86"/>
      <c r="BF119" s="76"/>
      <c r="BG119" s="325"/>
      <c r="BH119" s="326"/>
      <c r="BI119" s="326"/>
      <c r="BJ119" s="326"/>
      <c r="BK119" s="326"/>
      <c r="BL119" s="326"/>
      <c r="BM119" s="326"/>
      <c r="BN119" s="326"/>
      <c r="BO119" s="326"/>
      <c r="BP119" s="327"/>
      <c r="BQ119" s="327"/>
      <c r="BR119" s="327"/>
      <c r="BT119" s="41"/>
      <c r="BU119" s="39" t="s">
        <v>1238</v>
      </c>
      <c r="BV119" s="40"/>
      <c r="BW119" s="40"/>
      <c r="BX119" s="40"/>
      <c r="BY119" s="40">
        <v>1</v>
      </c>
      <c r="BZ119" s="40">
        <v>1</v>
      </c>
      <c r="CA119" s="40"/>
      <c r="CB119" s="40"/>
      <c r="CC119" s="40"/>
      <c r="CD119" s="41"/>
      <c r="CE119" s="41"/>
      <c r="CF119" s="41"/>
      <c r="CG119" s="8"/>
      <c r="CH119" s="52"/>
      <c r="CI119" s="52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</row>
    <row r="120" spans="2:98" ht="15.75" x14ac:dyDescent="0.25">
      <c r="B120" s="71"/>
      <c r="C120" s="39"/>
      <c r="D120" s="40"/>
      <c r="E120" s="40"/>
      <c r="F120" s="40"/>
      <c r="G120" s="40"/>
      <c r="H120" s="40"/>
      <c r="I120" s="40"/>
      <c r="J120" s="40"/>
      <c r="K120" s="41"/>
      <c r="L120" s="41"/>
      <c r="M120" s="41"/>
      <c r="N120" s="41"/>
      <c r="P120" s="42"/>
      <c r="Q120" s="39" t="s">
        <v>864</v>
      </c>
      <c r="R120" s="40"/>
      <c r="S120" s="40">
        <v>1</v>
      </c>
      <c r="T120" s="40"/>
      <c r="U120" s="40"/>
      <c r="V120" s="40">
        <v>1</v>
      </c>
      <c r="W120" s="40"/>
      <c r="X120" s="40">
        <v>1</v>
      </c>
      <c r="Y120" s="41"/>
      <c r="Z120" s="41"/>
      <c r="AA120" s="41"/>
      <c r="AB120" s="41"/>
      <c r="AD120" s="42"/>
      <c r="AE120" s="39" t="s">
        <v>913</v>
      </c>
      <c r="AF120" s="40"/>
      <c r="AG120" s="40">
        <v>1</v>
      </c>
      <c r="AH120" s="40"/>
      <c r="AI120" s="40"/>
      <c r="AJ120" s="40">
        <v>1</v>
      </c>
      <c r="AK120" s="40">
        <v>2</v>
      </c>
      <c r="AL120" s="40"/>
      <c r="AM120" s="40"/>
      <c r="AN120" s="41"/>
      <c r="AO120" s="41"/>
      <c r="AP120" s="41"/>
      <c r="AR120" s="76"/>
      <c r="AS120" s="325" t="s">
        <v>1056</v>
      </c>
      <c r="AT120" s="326"/>
      <c r="AU120" s="326"/>
      <c r="AV120" s="326"/>
      <c r="AW120" s="326">
        <v>1</v>
      </c>
      <c r="AX120" s="326">
        <v>1</v>
      </c>
      <c r="AY120" s="326"/>
      <c r="AZ120" s="326"/>
      <c r="BA120" s="326"/>
      <c r="BB120" s="76"/>
      <c r="BC120" s="76"/>
      <c r="BD120" s="327"/>
      <c r="BE120" s="86"/>
      <c r="BF120" s="76"/>
      <c r="BG120" s="325"/>
      <c r="BH120" s="326"/>
      <c r="BI120" s="326"/>
      <c r="BJ120" s="326"/>
      <c r="BK120" s="326"/>
      <c r="BL120" s="326"/>
      <c r="BM120" s="326"/>
      <c r="BN120" s="326"/>
      <c r="BO120" s="326"/>
      <c r="BP120" s="327"/>
      <c r="BQ120" s="327"/>
      <c r="BR120" s="327"/>
      <c r="BT120" s="41"/>
      <c r="BU120" s="39" t="s">
        <v>1223</v>
      </c>
      <c r="BV120" s="40"/>
      <c r="BW120" s="40"/>
      <c r="BX120" s="40"/>
      <c r="BY120" s="40">
        <v>1</v>
      </c>
      <c r="BZ120" s="40">
        <v>1</v>
      </c>
      <c r="CA120" s="40"/>
      <c r="CB120" s="40"/>
      <c r="CC120" s="40"/>
      <c r="CD120" s="41"/>
      <c r="CE120" s="41"/>
      <c r="CF120" s="41"/>
      <c r="CG120" s="8"/>
      <c r="CH120" s="52"/>
      <c r="CI120" s="52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</row>
    <row r="121" spans="2:98" ht="15.75" x14ac:dyDescent="0.25">
      <c r="B121" s="42"/>
      <c r="C121" s="45"/>
      <c r="D121" s="40"/>
      <c r="E121" s="40"/>
      <c r="F121" s="40"/>
      <c r="G121" s="40"/>
      <c r="H121" s="40"/>
      <c r="I121" s="40"/>
      <c r="J121" s="40"/>
      <c r="K121" s="41"/>
      <c r="L121" s="41"/>
      <c r="M121" s="41"/>
      <c r="N121" s="41"/>
      <c r="P121" s="42"/>
      <c r="Q121" s="39" t="s">
        <v>865</v>
      </c>
      <c r="R121" s="40"/>
      <c r="S121" s="40">
        <v>1</v>
      </c>
      <c r="T121" s="40">
        <v>2</v>
      </c>
      <c r="U121" s="40"/>
      <c r="V121" s="40">
        <v>1</v>
      </c>
      <c r="W121" s="40">
        <v>1</v>
      </c>
      <c r="X121" s="40"/>
      <c r="Y121" s="41"/>
      <c r="Z121" s="41"/>
      <c r="AA121" s="41"/>
      <c r="AB121" s="41"/>
      <c r="AD121" s="42"/>
      <c r="AE121" s="39" t="s">
        <v>914</v>
      </c>
      <c r="AF121" s="40"/>
      <c r="AG121" s="40">
        <v>1</v>
      </c>
      <c r="AH121" s="40"/>
      <c r="AI121" s="40"/>
      <c r="AJ121" s="40">
        <v>1</v>
      </c>
      <c r="AK121" s="40">
        <v>1</v>
      </c>
      <c r="AL121" s="40"/>
      <c r="AM121" s="40"/>
      <c r="AN121" s="41"/>
      <c r="AO121" s="41"/>
      <c r="AP121" s="41"/>
      <c r="AR121" s="76"/>
      <c r="AS121" s="325" t="s">
        <v>1057</v>
      </c>
      <c r="AT121" s="326"/>
      <c r="AU121" s="326">
        <v>1</v>
      </c>
      <c r="AV121" s="326"/>
      <c r="AW121" s="326"/>
      <c r="AX121" s="326">
        <v>1</v>
      </c>
      <c r="AY121" s="326"/>
      <c r="AZ121" s="326"/>
      <c r="BA121" s="326"/>
      <c r="BB121" s="76"/>
      <c r="BC121" s="76"/>
      <c r="BD121" s="327"/>
      <c r="BE121" s="86"/>
      <c r="BF121" s="76"/>
      <c r="BG121" s="325"/>
      <c r="BH121" s="326"/>
      <c r="BI121" s="326"/>
      <c r="BJ121" s="326"/>
      <c r="BK121" s="326"/>
      <c r="BL121" s="326"/>
      <c r="BM121" s="326"/>
      <c r="BN121" s="326"/>
      <c r="BO121" s="326"/>
      <c r="BP121" s="327"/>
      <c r="BQ121" s="327"/>
      <c r="BR121" s="327"/>
      <c r="BT121" s="41"/>
      <c r="BU121" s="45" t="s">
        <v>1239</v>
      </c>
      <c r="BV121" s="40"/>
      <c r="BW121" s="40"/>
      <c r="BX121" s="40"/>
      <c r="BY121" s="40">
        <v>1</v>
      </c>
      <c r="BZ121" s="40">
        <v>1</v>
      </c>
      <c r="CA121" s="40"/>
      <c r="CB121" s="40"/>
      <c r="CC121" s="40"/>
      <c r="CD121" s="41"/>
      <c r="CE121" s="41"/>
      <c r="CF121" s="41"/>
      <c r="CG121" s="8"/>
      <c r="CH121" s="1"/>
      <c r="CI121" s="1"/>
      <c r="CR121"/>
      <c r="CS121"/>
      <c r="CT121"/>
    </row>
    <row r="122" spans="2:98" ht="15.75" x14ac:dyDescent="0.25">
      <c r="B122" s="42"/>
      <c r="C122" s="39"/>
      <c r="D122" s="40"/>
      <c r="E122" s="40"/>
      <c r="F122" s="40"/>
      <c r="G122" s="40"/>
      <c r="H122" s="40"/>
      <c r="I122" s="40"/>
      <c r="J122" s="40"/>
      <c r="K122" s="41"/>
      <c r="L122" s="41"/>
      <c r="M122" s="41"/>
      <c r="N122" s="41"/>
      <c r="P122" s="42"/>
      <c r="Q122" s="45" t="s">
        <v>866</v>
      </c>
      <c r="R122" s="40"/>
      <c r="S122" s="40">
        <v>2</v>
      </c>
      <c r="T122" s="40"/>
      <c r="U122" s="40"/>
      <c r="V122" s="40">
        <v>2</v>
      </c>
      <c r="W122" s="40">
        <v>2</v>
      </c>
      <c r="X122" s="40"/>
      <c r="Y122" s="41"/>
      <c r="Z122" s="41"/>
      <c r="AA122" s="41"/>
      <c r="AB122" s="41"/>
      <c r="AD122" s="42"/>
      <c r="AE122" s="39" t="s">
        <v>915</v>
      </c>
      <c r="AF122" s="40"/>
      <c r="AG122" s="40"/>
      <c r="AH122" s="40"/>
      <c r="AI122" s="40">
        <v>1</v>
      </c>
      <c r="AJ122" s="40">
        <v>1</v>
      </c>
      <c r="AK122" s="40">
        <v>1</v>
      </c>
      <c r="AL122" s="40"/>
      <c r="AM122" s="40"/>
      <c r="AN122" s="41"/>
      <c r="AO122" s="41"/>
      <c r="AP122" s="41"/>
      <c r="AR122" s="76"/>
      <c r="AS122" s="325" t="s">
        <v>1058</v>
      </c>
      <c r="AT122" s="326"/>
      <c r="AU122" s="326"/>
      <c r="AV122" s="326"/>
      <c r="AW122" s="326">
        <v>1</v>
      </c>
      <c r="AX122" s="326">
        <v>1</v>
      </c>
      <c r="AY122" s="326"/>
      <c r="AZ122" s="326"/>
      <c r="BA122" s="326"/>
      <c r="BB122" s="76"/>
      <c r="BC122" s="76"/>
      <c r="BD122" s="327"/>
      <c r="BE122" s="86"/>
      <c r="BF122" s="76"/>
      <c r="BG122" s="325"/>
      <c r="BH122" s="326"/>
      <c r="BI122" s="326"/>
      <c r="BJ122" s="326"/>
      <c r="BK122" s="326"/>
      <c r="BL122" s="326"/>
      <c r="BM122" s="326"/>
      <c r="BN122" s="326"/>
      <c r="BO122" s="326"/>
      <c r="BP122" s="327"/>
      <c r="BQ122" s="327"/>
      <c r="BR122" s="327"/>
      <c r="BT122" s="41"/>
      <c r="BU122" s="39" t="s">
        <v>1240</v>
      </c>
      <c r="BV122" s="40"/>
      <c r="BW122" s="40"/>
      <c r="BX122" s="40"/>
      <c r="BY122" s="40">
        <v>1</v>
      </c>
      <c r="BZ122" s="40">
        <v>1</v>
      </c>
      <c r="CA122" s="40"/>
      <c r="CB122" s="40"/>
      <c r="CC122" s="40"/>
      <c r="CD122" s="41"/>
      <c r="CE122" s="41"/>
      <c r="CF122" s="41"/>
      <c r="CG122" s="8"/>
      <c r="CH122" s="1"/>
      <c r="CI122" s="1"/>
      <c r="CR122"/>
      <c r="CS122"/>
      <c r="CT122"/>
    </row>
    <row r="123" spans="2:98" ht="15.75" x14ac:dyDescent="0.25">
      <c r="B123" s="42"/>
      <c r="C123" s="39"/>
      <c r="D123" s="40"/>
      <c r="E123" s="40"/>
      <c r="F123" s="40"/>
      <c r="G123" s="40"/>
      <c r="H123" s="40"/>
      <c r="I123" s="40"/>
      <c r="J123" s="40"/>
      <c r="K123" s="41"/>
      <c r="L123" s="41"/>
      <c r="M123" s="41"/>
      <c r="N123" s="41"/>
      <c r="P123" s="42"/>
      <c r="Q123" s="39" t="s">
        <v>867</v>
      </c>
      <c r="R123" s="40"/>
      <c r="S123" s="40">
        <v>2</v>
      </c>
      <c r="T123" s="40"/>
      <c r="U123" s="40"/>
      <c r="V123" s="40">
        <v>2</v>
      </c>
      <c r="W123" s="40"/>
      <c r="X123" s="40"/>
      <c r="Y123" s="41"/>
      <c r="Z123" s="41"/>
      <c r="AA123" s="41"/>
      <c r="AB123" s="41"/>
      <c r="AD123" s="42"/>
      <c r="AE123" s="39" t="s">
        <v>916</v>
      </c>
      <c r="AF123" s="40"/>
      <c r="AG123" s="40">
        <v>2</v>
      </c>
      <c r="AH123" s="40"/>
      <c r="AI123" s="40"/>
      <c r="AJ123" s="40">
        <v>2</v>
      </c>
      <c r="AK123" s="40"/>
      <c r="AL123" s="40"/>
      <c r="AM123" s="40"/>
      <c r="AN123" s="41"/>
      <c r="AO123" s="41"/>
      <c r="AP123" s="41"/>
      <c r="AR123" s="76"/>
      <c r="AS123" s="325" t="s">
        <v>1059</v>
      </c>
      <c r="AT123" s="326"/>
      <c r="AU123" s="326"/>
      <c r="AV123" s="326"/>
      <c r="AW123" s="326">
        <v>1</v>
      </c>
      <c r="AX123" s="326">
        <v>1</v>
      </c>
      <c r="AY123" s="326"/>
      <c r="AZ123" s="326"/>
      <c r="BA123" s="326"/>
      <c r="BB123" s="76"/>
      <c r="BC123" s="76"/>
      <c r="BD123" s="327"/>
      <c r="BE123" s="52"/>
      <c r="BF123" s="76"/>
      <c r="BG123" s="325"/>
      <c r="BH123" s="326"/>
      <c r="BI123" s="326"/>
      <c r="BJ123" s="326"/>
      <c r="BK123" s="326"/>
      <c r="BL123" s="326"/>
      <c r="BM123" s="326"/>
      <c r="BN123" s="326"/>
      <c r="BO123" s="326"/>
      <c r="BP123" s="327"/>
      <c r="BQ123" s="327"/>
      <c r="BR123" s="327"/>
      <c r="BT123" s="41"/>
      <c r="BU123" s="47" t="s">
        <v>1081</v>
      </c>
      <c r="BV123" s="40"/>
      <c r="BW123" s="40"/>
      <c r="BX123" s="40"/>
      <c r="BY123" s="40">
        <v>1</v>
      </c>
      <c r="BZ123" s="40">
        <v>1</v>
      </c>
      <c r="CA123" s="40"/>
      <c r="CB123" s="40"/>
      <c r="CC123" s="40"/>
      <c r="CD123" s="41"/>
      <c r="CE123" s="41"/>
      <c r="CF123" s="41"/>
      <c r="CG123" s="8"/>
      <c r="CH123" s="1"/>
      <c r="CI123" s="1"/>
      <c r="CR123"/>
      <c r="CS123"/>
      <c r="CT123"/>
    </row>
    <row r="124" spans="2:98" ht="15.75" x14ac:dyDescent="0.25">
      <c r="B124" s="42"/>
      <c r="C124" s="39"/>
      <c r="D124" s="40"/>
      <c r="E124" s="40"/>
      <c r="F124" s="40"/>
      <c r="G124" s="40"/>
      <c r="H124" s="40"/>
      <c r="I124" s="40"/>
      <c r="J124" s="40"/>
      <c r="K124" s="41"/>
      <c r="L124" s="41"/>
      <c r="M124" s="41"/>
      <c r="N124" s="41"/>
      <c r="P124" s="42"/>
      <c r="Q124" s="39" t="s">
        <v>868</v>
      </c>
      <c r="R124" s="40"/>
      <c r="S124" s="40"/>
      <c r="T124" s="40"/>
      <c r="U124" s="40">
        <v>2</v>
      </c>
      <c r="V124" s="40">
        <v>2</v>
      </c>
      <c r="W124" s="40"/>
      <c r="X124" s="40"/>
      <c r="Y124" s="41"/>
      <c r="Z124" s="41"/>
      <c r="AA124" s="41"/>
      <c r="AB124" s="41"/>
      <c r="AD124" s="42"/>
      <c r="AE124" s="39" t="s">
        <v>917</v>
      </c>
      <c r="AF124" s="40"/>
      <c r="AG124" s="40">
        <v>2</v>
      </c>
      <c r="AH124" s="40"/>
      <c r="AI124" s="40"/>
      <c r="AJ124" s="40">
        <v>2</v>
      </c>
      <c r="AK124" s="40"/>
      <c r="AL124" s="40"/>
      <c r="AM124" s="40"/>
      <c r="AN124" s="41"/>
      <c r="AO124" s="41"/>
      <c r="AP124" s="41"/>
      <c r="AR124" s="76"/>
      <c r="AS124" s="325" t="s">
        <v>1060</v>
      </c>
      <c r="AT124" s="326"/>
      <c r="AU124" s="326"/>
      <c r="AV124" s="326">
        <v>3</v>
      </c>
      <c r="AW124" s="326"/>
      <c r="AX124" s="326">
        <v>1</v>
      </c>
      <c r="AY124" s="326"/>
      <c r="AZ124" s="326"/>
      <c r="BA124" s="326"/>
      <c r="BB124" s="326"/>
      <c r="BC124" s="326"/>
      <c r="BD124" s="327"/>
      <c r="BE124" s="86"/>
      <c r="BF124" s="76"/>
      <c r="BG124" s="325"/>
      <c r="BH124" s="326"/>
      <c r="BI124" s="326"/>
      <c r="BJ124" s="326"/>
      <c r="BK124" s="326"/>
      <c r="BL124" s="326"/>
      <c r="BM124" s="326"/>
      <c r="BN124" s="326"/>
      <c r="BO124" s="326"/>
      <c r="BP124" s="327"/>
      <c r="BQ124" s="327"/>
      <c r="BR124" s="327"/>
      <c r="BT124" s="41"/>
      <c r="BU124" s="47" t="s">
        <v>1241</v>
      </c>
      <c r="BV124" s="40"/>
      <c r="BW124" s="40"/>
      <c r="BX124" s="40"/>
      <c r="BY124" s="40">
        <v>1</v>
      </c>
      <c r="BZ124" s="40">
        <v>1</v>
      </c>
      <c r="CA124" s="40"/>
      <c r="CB124" s="40"/>
      <c r="CC124" s="40"/>
      <c r="CD124" s="41"/>
      <c r="CE124" s="41"/>
      <c r="CF124" s="41"/>
      <c r="CG124" s="8"/>
      <c r="CH124" s="1"/>
      <c r="CI124" s="1"/>
      <c r="CR124"/>
      <c r="CS124"/>
      <c r="CT124"/>
    </row>
    <row r="125" spans="2:98" ht="15.75" x14ac:dyDescent="0.25">
      <c r="B125" s="42"/>
      <c r="C125" s="39"/>
      <c r="D125" s="40"/>
      <c r="E125" s="40"/>
      <c r="F125" s="40"/>
      <c r="G125" s="40"/>
      <c r="H125" s="40"/>
      <c r="I125" s="40"/>
      <c r="J125" s="40"/>
      <c r="K125" s="41"/>
      <c r="L125" s="41"/>
      <c r="M125" s="41"/>
      <c r="N125" s="41"/>
      <c r="P125" s="42"/>
      <c r="Q125" s="39" t="s">
        <v>869</v>
      </c>
      <c r="R125" s="40"/>
      <c r="S125" s="40">
        <v>2</v>
      </c>
      <c r="T125" s="40"/>
      <c r="U125" s="40"/>
      <c r="V125" s="40">
        <v>2</v>
      </c>
      <c r="W125" s="40"/>
      <c r="X125" s="40"/>
      <c r="Y125" s="41"/>
      <c r="Z125" s="41"/>
      <c r="AA125" s="41"/>
      <c r="AB125" s="41"/>
      <c r="AD125" s="42"/>
      <c r="AE125" s="39" t="s">
        <v>918</v>
      </c>
      <c r="AF125" s="40"/>
      <c r="AG125" s="40">
        <v>1</v>
      </c>
      <c r="AH125" s="40"/>
      <c r="AI125" s="40"/>
      <c r="AJ125" s="40">
        <v>1</v>
      </c>
      <c r="AK125" s="40"/>
      <c r="AL125" s="40"/>
      <c r="AM125" s="40"/>
      <c r="AN125" s="41"/>
      <c r="AO125" s="41"/>
      <c r="AP125" s="41"/>
      <c r="AR125" s="76"/>
      <c r="AS125" s="325" t="s">
        <v>1003</v>
      </c>
      <c r="AT125" s="326"/>
      <c r="AU125" s="326"/>
      <c r="AV125" s="326"/>
      <c r="AW125" s="326">
        <v>1</v>
      </c>
      <c r="AX125" s="326">
        <v>1</v>
      </c>
      <c r="AY125" s="326"/>
      <c r="AZ125" s="326"/>
      <c r="BA125" s="326"/>
      <c r="BB125" s="326"/>
      <c r="BC125" s="326"/>
      <c r="BD125" s="327"/>
      <c r="BE125" s="86"/>
      <c r="BF125" s="327"/>
      <c r="BG125" s="325"/>
      <c r="BH125" s="326"/>
      <c r="BI125" s="326"/>
      <c r="BJ125" s="326"/>
      <c r="BK125" s="326"/>
      <c r="BL125" s="326"/>
      <c r="BM125" s="76"/>
      <c r="BN125" s="76"/>
      <c r="BO125" s="76"/>
      <c r="BP125" s="327"/>
      <c r="BQ125" s="327"/>
      <c r="BR125" s="327"/>
      <c r="BT125" s="41"/>
      <c r="BU125" s="47" t="s">
        <v>1165</v>
      </c>
      <c r="BV125" s="40"/>
      <c r="BW125" s="40"/>
      <c r="BX125" s="40"/>
      <c r="BY125" s="40">
        <v>1</v>
      </c>
      <c r="BZ125" s="40">
        <v>1</v>
      </c>
      <c r="CA125" s="40"/>
      <c r="CB125" s="40"/>
      <c r="CC125" s="40"/>
      <c r="CD125" s="41"/>
      <c r="CE125" s="41"/>
      <c r="CF125" s="41"/>
      <c r="CG125" s="8"/>
      <c r="CH125" s="1"/>
      <c r="CI125" s="1"/>
      <c r="CR125"/>
      <c r="CS125"/>
      <c r="CT125"/>
    </row>
    <row r="126" spans="2:98" ht="15.75" x14ac:dyDescent="0.25">
      <c r="B126" s="42"/>
      <c r="C126" s="39"/>
      <c r="D126" s="40"/>
      <c r="E126" s="40"/>
      <c r="F126" s="40"/>
      <c r="G126" s="40"/>
      <c r="H126" s="40"/>
      <c r="I126" s="40"/>
      <c r="J126" s="40"/>
      <c r="K126" s="41"/>
      <c r="L126" s="41"/>
      <c r="M126" s="41"/>
      <c r="N126" s="41"/>
      <c r="P126" s="42"/>
      <c r="Q126" s="45" t="s">
        <v>870</v>
      </c>
      <c r="R126" s="40"/>
      <c r="S126" s="40"/>
      <c r="T126" s="40">
        <v>3</v>
      </c>
      <c r="U126" s="40"/>
      <c r="V126" s="40">
        <v>1</v>
      </c>
      <c r="W126" s="40"/>
      <c r="X126" s="40"/>
      <c r="Y126" s="41"/>
      <c r="Z126" s="41"/>
      <c r="AA126" s="41">
        <v>1</v>
      </c>
      <c r="AB126" s="41"/>
      <c r="AD126" s="42"/>
      <c r="AE126" s="39" t="s">
        <v>919</v>
      </c>
      <c r="AF126" s="40"/>
      <c r="AG126" s="40"/>
      <c r="AH126" s="40"/>
      <c r="AI126" s="40"/>
      <c r="AJ126" s="40"/>
      <c r="AK126" s="40"/>
      <c r="AL126" s="40"/>
      <c r="AM126" s="40">
        <v>5</v>
      </c>
      <c r="AN126" s="41">
        <v>5</v>
      </c>
      <c r="AO126" s="41"/>
      <c r="AP126" s="41"/>
      <c r="AR126" s="76"/>
      <c r="AS126" s="328" t="s">
        <v>1061</v>
      </c>
      <c r="AT126" s="326"/>
      <c r="AU126" s="326"/>
      <c r="AV126" s="326"/>
      <c r="AW126" s="326">
        <v>1</v>
      </c>
      <c r="AX126" s="326">
        <v>1</v>
      </c>
      <c r="AY126" s="326"/>
      <c r="AZ126" s="326"/>
      <c r="BA126" s="326"/>
      <c r="BB126" s="326"/>
      <c r="BC126" s="326"/>
      <c r="BD126" s="327"/>
      <c r="BE126" s="86"/>
      <c r="BF126" s="327"/>
      <c r="BG126" s="325"/>
      <c r="BH126" s="326"/>
      <c r="BI126" s="326"/>
      <c r="BJ126" s="326"/>
      <c r="BK126" s="326"/>
      <c r="BL126" s="326"/>
      <c r="BM126" s="76"/>
      <c r="BN126" s="76"/>
      <c r="BO126" s="76"/>
      <c r="BP126" s="327"/>
      <c r="BQ126" s="327"/>
      <c r="BR126" s="327"/>
      <c r="BT126" s="41"/>
      <c r="BU126" s="39" t="s">
        <v>1216</v>
      </c>
      <c r="BV126" s="40"/>
      <c r="BW126" s="40">
        <v>1</v>
      </c>
      <c r="BX126" s="40"/>
      <c r="BY126" s="40">
        <v>1</v>
      </c>
      <c r="BZ126" s="40">
        <v>1</v>
      </c>
      <c r="CA126" s="40"/>
      <c r="CB126" s="40"/>
      <c r="CC126" s="40"/>
      <c r="CD126" s="41"/>
      <c r="CE126" s="41"/>
      <c r="CF126" s="41"/>
      <c r="CG126" s="8"/>
      <c r="CH126" s="1"/>
      <c r="CI126" s="1"/>
      <c r="CR126"/>
      <c r="CS126"/>
      <c r="CT126"/>
    </row>
    <row r="127" spans="2:98" ht="15.75" x14ac:dyDescent="0.25">
      <c r="B127" s="42"/>
      <c r="C127" s="39"/>
      <c r="D127" s="40"/>
      <c r="E127" s="40"/>
      <c r="F127" s="40"/>
      <c r="G127" s="40"/>
      <c r="H127" s="40"/>
      <c r="I127" s="40"/>
      <c r="J127" s="40"/>
      <c r="K127" s="41"/>
      <c r="L127" s="41"/>
      <c r="M127" s="41"/>
      <c r="N127" s="41"/>
      <c r="P127" s="42"/>
      <c r="Q127" s="39" t="s">
        <v>871</v>
      </c>
      <c r="R127" s="40"/>
      <c r="S127" s="40"/>
      <c r="T127" s="40"/>
      <c r="U127" s="40"/>
      <c r="V127" s="40">
        <v>1</v>
      </c>
      <c r="W127" s="40"/>
      <c r="X127" s="40"/>
      <c r="Y127" s="41"/>
      <c r="Z127" s="41"/>
      <c r="AA127" s="41">
        <v>1</v>
      </c>
      <c r="AB127" s="41"/>
      <c r="AD127" s="42"/>
      <c r="AE127" s="39"/>
      <c r="AF127" s="40"/>
      <c r="AG127" s="40"/>
      <c r="AH127" s="40"/>
      <c r="AI127" s="40"/>
      <c r="AJ127" s="40"/>
      <c r="AK127" s="40"/>
      <c r="AL127" s="40"/>
      <c r="AM127" s="40"/>
      <c r="AN127" s="41"/>
      <c r="AO127" s="41"/>
      <c r="AP127" s="41"/>
      <c r="AR127" s="76"/>
      <c r="AS127" s="325" t="s">
        <v>1062</v>
      </c>
      <c r="AT127" s="326"/>
      <c r="AU127" s="326">
        <v>1</v>
      </c>
      <c r="AV127" s="326"/>
      <c r="AW127" s="326"/>
      <c r="AX127" s="326">
        <v>1</v>
      </c>
      <c r="AY127" s="326"/>
      <c r="AZ127" s="326"/>
      <c r="BA127" s="326"/>
      <c r="BB127" s="326"/>
      <c r="BC127" s="326"/>
      <c r="BD127" s="327"/>
      <c r="BE127" s="86"/>
      <c r="BF127" s="327"/>
      <c r="BG127" s="328"/>
      <c r="BH127" s="326"/>
      <c r="BI127" s="326"/>
      <c r="BJ127" s="326"/>
      <c r="BK127" s="326"/>
      <c r="BL127" s="326"/>
      <c r="BM127" s="76"/>
      <c r="BN127" s="76"/>
      <c r="BO127" s="76"/>
      <c r="BP127" s="327"/>
      <c r="BQ127" s="327"/>
      <c r="BR127" s="327"/>
      <c r="BT127" s="41"/>
      <c r="BU127" s="39" t="s">
        <v>1246</v>
      </c>
      <c r="BV127" s="40"/>
      <c r="BW127" s="40"/>
      <c r="BX127" s="40"/>
      <c r="BY127" s="40">
        <v>3</v>
      </c>
      <c r="BZ127" s="40"/>
      <c r="CA127" s="40"/>
      <c r="CB127" s="42"/>
      <c r="CC127" s="40"/>
      <c r="CD127" s="41"/>
      <c r="CE127" s="41"/>
      <c r="CF127" s="41"/>
      <c r="CG127" s="8"/>
      <c r="CH127" s="1"/>
      <c r="CI127" s="1"/>
      <c r="CO127" s="8"/>
      <c r="CP127" s="8"/>
      <c r="CQ127" s="8"/>
      <c r="CR127"/>
      <c r="CS127"/>
      <c r="CT127"/>
    </row>
    <row r="128" spans="2:98" ht="15.75" x14ac:dyDescent="0.25">
      <c r="B128" s="42"/>
      <c r="C128" s="39"/>
      <c r="D128" s="40"/>
      <c r="E128" s="40"/>
      <c r="F128" s="40"/>
      <c r="G128" s="40"/>
      <c r="H128" s="40"/>
      <c r="I128" s="40"/>
      <c r="J128" s="40"/>
      <c r="K128" s="41"/>
      <c r="L128" s="41"/>
      <c r="M128" s="41"/>
      <c r="N128" s="41"/>
      <c r="P128" s="42"/>
      <c r="Q128" s="39" t="s">
        <v>872</v>
      </c>
      <c r="R128" s="40"/>
      <c r="S128" s="40">
        <v>1</v>
      </c>
      <c r="T128" s="40"/>
      <c r="U128" s="40">
        <v>1</v>
      </c>
      <c r="V128" s="40">
        <v>1</v>
      </c>
      <c r="W128" s="40"/>
      <c r="X128" s="40"/>
      <c r="Y128" s="41"/>
      <c r="Z128" s="41"/>
      <c r="AA128" s="41"/>
      <c r="AB128" s="41"/>
      <c r="AD128" s="42"/>
      <c r="AE128" s="39" t="s">
        <v>874</v>
      </c>
      <c r="AF128" s="74"/>
      <c r="AG128" s="74">
        <v>1</v>
      </c>
      <c r="AH128" s="74"/>
      <c r="AI128" s="74">
        <v>1</v>
      </c>
      <c r="AJ128" s="74">
        <v>1</v>
      </c>
      <c r="AK128" s="74"/>
      <c r="AL128" s="74"/>
      <c r="AM128" s="74"/>
      <c r="AN128" s="72"/>
      <c r="AO128" s="41"/>
      <c r="AP128" s="41"/>
      <c r="AR128" s="76"/>
      <c r="AS128" s="325" t="s">
        <v>1063</v>
      </c>
      <c r="AT128" s="326"/>
      <c r="AU128" s="326"/>
      <c r="AV128" s="326"/>
      <c r="AW128" s="326"/>
      <c r="AX128" s="326">
        <v>1</v>
      </c>
      <c r="AY128" s="326"/>
      <c r="AZ128" s="326"/>
      <c r="BA128" s="326"/>
      <c r="BB128" s="326"/>
      <c r="BC128" s="326"/>
      <c r="BD128" s="327"/>
      <c r="BE128" s="86"/>
      <c r="BF128" s="327"/>
      <c r="BG128" s="325"/>
      <c r="BH128" s="326"/>
      <c r="BI128" s="326"/>
      <c r="BJ128" s="326"/>
      <c r="BK128" s="326"/>
      <c r="BL128" s="326"/>
      <c r="BM128" s="76"/>
      <c r="BN128" s="76"/>
      <c r="BO128" s="76"/>
      <c r="BP128" s="327"/>
      <c r="BQ128" s="327"/>
      <c r="BR128" s="327"/>
      <c r="BT128" s="41"/>
      <c r="BU128" s="39" t="s">
        <v>1247</v>
      </c>
      <c r="BV128" s="40"/>
      <c r="BW128" s="40"/>
      <c r="BX128" s="40"/>
      <c r="BY128" s="40">
        <v>3</v>
      </c>
      <c r="BZ128" s="40"/>
      <c r="CA128" s="40"/>
      <c r="CB128" s="42"/>
      <c r="CC128" s="40"/>
      <c r="CD128" s="41"/>
      <c r="CE128" s="41"/>
      <c r="CF128" s="41"/>
      <c r="CG128" s="8"/>
      <c r="CH128" s="1"/>
      <c r="CI128" s="1"/>
      <c r="CO128" s="8"/>
      <c r="CP128" s="8"/>
      <c r="CQ128" s="8"/>
      <c r="CR128"/>
      <c r="CS128"/>
      <c r="CT128"/>
    </row>
    <row r="129" spans="2:98" ht="15.75" x14ac:dyDescent="0.25">
      <c r="B129" s="42"/>
      <c r="C129" s="39"/>
      <c r="D129" s="40"/>
      <c r="E129" s="40"/>
      <c r="F129" s="40"/>
      <c r="G129" s="40"/>
      <c r="H129" s="40"/>
      <c r="I129" s="40"/>
      <c r="J129" s="40"/>
      <c r="K129" s="41"/>
      <c r="L129" s="41"/>
      <c r="M129" s="41"/>
      <c r="N129" s="41"/>
      <c r="P129" s="42"/>
      <c r="Q129" s="45" t="s">
        <v>873</v>
      </c>
      <c r="R129" s="40"/>
      <c r="S129" s="40">
        <v>1</v>
      </c>
      <c r="T129" s="40"/>
      <c r="U129" s="40">
        <v>1</v>
      </c>
      <c r="V129" s="40">
        <v>1</v>
      </c>
      <c r="W129" s="40"/>
      <c r="X129" s="40"/>
      <c r="Y129" s="41"/>
      <c r="Z129" s="41"/>
      <c r="AA129" s="41"/>
      <c r="AB129" s="41"/>
      <c r="AD129" s="42"/>
      <c r="AE129" s="39" t="s">
        <v>875</v>
      </c>
      <c r="AF129" s="42"/>
      <c r="AG129" s="42"/>
      <c r="AH129" s="42"/>
      <c r="AI129" s="42">
        <v>3</v>
      </c>
      <c r="AJ129" s="42"/>
      <c r="AK129" s="42"/>
      <c r="AL129" s="42"/>
      <c r="AM129" s="42"/>
      <c r="AN129" s="41"/>
      <c r="AO129" s="41"/>
      <c r="AP129" s="41"/>
      <c r="AR129" s="76"/>
      <c r="AS129" s="325" t="s">
        <v>1064</v>
      </c>
      <c r="AT129" s="326"/>
      <c r="AU129" s="326"/>
      <c r="AV129" s="326"/>
      <c r="AW129" s="326">
        <v>1</v>
      </c>
      <c r="AX129" s="326">
        <v>1</v>
      </c>
      <c r="AY129" s="326"/>
      <c r="AZ129" s="326"/>
      <c r="BA129" s="326"/>
      <c r="BB129" s="326"/>
      <c r="BC129" s="326"/>
      <c r="BD129" s="327"/>
      <c r="BE129" s="86"/>
      <c r="BF129" s="327"/>
      <c r="BG129" s="329"/>
      <c r="BH129" s="326"/>
      <c r="BI129" s="326"/>
      <c r="BJ129" s="326"/>
      <c r="BK129" s="326"/>
      <c r="BL129" s="326"/>
      <c r="BM129" s="76"/>
      <c r="BN129" s="76"/>
      <c r="BO129" s="76"/>
      <c r="BP129" s="327"/>
      <c r="BQ129" s="327"/>
      <c r="BR129" s="327"/>
      <c r="BT129" s="41"/>
      <c r="BU129" s="39" t="s">
        <v>1248</v>
      </c>
      <c r="BV129" s="40"/>
      <c r="BW129" s="40"/>
      <c r="BX129" s="40"/>
      <c r="BY129" s="40">
        <v>3</v>
      </c>
      <c r="BZ129" s="40"/>
      <c r="CA129" s="40"/>
      <c r="CB129" s="42"/>
      <c r="CC129" s="40"/>
      <c r="CD129" s="41"/>
      <c r="CE129" s="41"/>
      <c r="CF129" s="41"/>
      <c r="CG129" s="8"/>
      <c r="CH129" s="1"/>
      <c r="CI129" s="1"/>
      <c r="CO129" s="8"/>
      <c r="CP129" s="8"/>
      <c r="CQ129" s="8"/>
      <c r="CR129"/>
      <c r="CS129"/>
      <c r="CT129"/>
    </row>
    <row r="130" spans="2:98" ht="15.75" x14ac:dyDescent="0.25">
      <c r="B130" s="42"/>
      <c r="C130" s="39"/>
      <c r="D130" s="40"/>
      <c r="E130" s="40"/>
      <c r="F130" s="40"/>
      <c r="G130" s="40"/>
      <c r="H130" s="40"/>
      <c r="I130" s="40"/>
      <c r="J130" s="40"/>
      <c r="K130" s="41"/>
      <c r="L130" s="41"/>
      <c r="M130" s="41"/>
      <c r="N130" s="41"/>
      <c r="P130" s="42"/>
      <c r="Q130" s="39" t="s">
        <v>874</v>
      </c>
      <c r="R130" s="40"/>
      <c r="S130" s="40">
        <v>1</v>
      </c>
      <c r="T130" s="40"/>
      <c r="U130" s="40">
        <v>1</v>
      </c>
      <c r="V130" s="40">
        <v>1</v>
      </c>
      <c r="W130" s="40"/>
      <c r="X130" s="40"/>
      <c r="Y130" s="41"/>
      <c r="Z130" s="41"/>
      <c r="AA130" s="41"/>
      <c r="AB130" s="41"/>
      <c r="AD130" s="42"/>
      <c r="AE130" s="39" t="s">
        <v>876</v>
      </c>
      <c r="AF130" s="42"/>
      <c r="AG130" s="42"/>
      <c r="AH130" s="42"/>
      <c r="AI130" s="42">
        <v>3</v>
      </c>
      <c r="AJ130" s="75"/>
      <c r="AK130" s="42"/>
      <c r="AL130" s="42"/>
      <c r="AM130" s="42"/>
      <c r="AN130" s="41"/>
      <c r="AO130" s="41"/>
      <c r="AP130" s="41"/>
      <c r="AR130" s="76"/>
      <c r="AS130" s="325" t="s">
        <v>1065</v>
      </c>
      <c r="AT130" s="326"/>
      <c r="AU130" s="326"/>
      <c r="AV130" s="326"/>
      <c r="AW130" s="326"/>
      <c r="AX130" s="326">
        <v>1</v>
      </c>
      <c r="AY130" s="326"/>
      <c r="AZ130" s="326"/>
      <c r="BA130" s="326"/>
      <c r="BB130" s="326"/>
      <c r="BC130" s="326"/>
      <c r="BD130" s="327"/>
      <c r="BE130" s="86"/>
      <c r="BF130" s="76"/>
      <c r="BG130" s="329"/>
      <c r="BH130" s="326"/>
      <c r="BI130" s="326"/>
      <c r="BJ130" s="326"/>
      <c r="BK130" s="326"/>
      <c r="BL130" s="326"/>
      <c r="BM130" s="76"/>
      <c r="BN130" s="76"/>
      <c r="BO130" s="76"/>
      <c r="BP130" s="327"/>
      <c r="BQ130" s="327"/>
      <c r="BR130" s="327"/>
      <c r="BT130" s="41"/>
      <c r="BU130" s="39" t="s">
        <v>893</v>
      </c>
      <c r="BV130" s="42"/>
      <c r="BW130" s="42"/>
      <c r="BX130" s="42"/>
      <c r="BY130" s="40">
        <v>3</v>
      </c>
      <c r="BZ130" s="42"/>
      <c r="CA130" s="42"/>
      <c r="CB130" s="42"/>
      <c r="CC130" s="42"/>
      <c r="CD130" s="41"/>
      <c r="CE130" s="41"/>
      <c r="CF130" s="41"/>
      <c r="CG130" s="8"/>
      <c r="CH130" s="1"/>
      <c r="CI130" s="1"/>
      <c r="CO130" s="8"/>
      <c r="CP130" s="8"/>
      <c r="CQ130" s="8"/>
      <c r="CR130"/>
      <c r="CS130"/>
      <c r="CT130"/>
    </row>
    <row r="131" spans="2:98" ht="15.75" x14ac:dyDescent="0.25">
      <c r="B131" s="42"/>
      <c r="C131" s="39"/>
      <c r="D131" s="40"/>
      <c r="E131" s="40"/>
      <c r="F131" s="40"/>
      <c r="G131" s="40"/>
      <c r="H131" s="40"/>
      <c r="I131" s="40"/>
      <c r="J131" s="40"/>
      <c r="K131" s="41"/>
      <c r="L131" s="41"/>
      <c r="M131" s="41"/>
      <c r="N131" s="41"/>
      <c r="P131" s="42"/>
      <c r="Q131" s="39" t="s">
        <v>875</v>
      </c>
      <c r="R131" s="40"/>
      <c r="S131" s="40"/>
      <c r="T131" s="40"/>
      <c r="U131" s="40">
        <v>3</v>
      </c>
      <c r="V131" s="40"/>
      <c r="W131" s="40"/>
      <c r="X131" s="40"/>
      <c r="Y131" s="41"/>
      <c r="Z131" s="41"/>
      <c r="AA131" s="41"/>
      <c r="AB131" s="41"/>
      <c r="AD131" s="42"/>
      <c r="AE131" s="39" t="s">
        <v>921</v>
      </c>
      <c r="AF131" s="42"/>
      <c r="AG131" s="42"/>
      <c r="AH131" s="42"/>
      <c r="AI131" s="42">
        <v>3</v>
      </c>
      <c r="AJ131" s="319"/>
      <c r="AK131" s="42"/>
      <c r="AL131" s="42"/>
      <c r="AM131" s="42"/>
      <c r="AN131" s="41"/>
      <c r="AO131" s="41"/>
      <c r="AP131" s="41"/>
      <c r="AR131" s="76"/>
      <c r="AS131" s="328" t="s">
        <v>1066</v>
      </c>
      <c r="AT131" s="326"/>
      <c r="AU131" s="326">
        <v>1</v>
      </c>
      <c r="AV131" s="326"/>
      <c r="AW131" s="326"/>
      <c r="AX131" s="326">
        <v>1</v>
      </c>
      <c r="AY131" s="326"/>
      <c r="AZ131" s="326"/>
      <c r="BA131" s="326"/>
      <c r="BB131" s="326"/>
      <c r="BC131" s="326"/>
      <c r="BD131" s="327"/>
      <c r="BE131" s="86"/>
      <c r="BF131" s="76"/>
      <c r="BG131" s="329"/>
      <c r="BH131" s="326"/>
      <c r="BI131" s="326"/>
      <c r="BJ131" s="326"/>
      <c r="BK131" s="326"/>
      <c r="BL131" s="326"/>
      <c r="BM131" s="326"/>
      <c r="BN131" s="76"/>
      <c r="BO131" s="326"/>
      <c r="BP131" s="327"/>
      <c r="BQ131" s="327"/>
      <c r="BR131" s="327"/>
      <c r="BT131" s="41"/>
      <c r="BU131" s="39" t="s">
        <v>1251</v>
      </c>
      <c r="BV131" s="42"/>
      <c r="BW131" s="42">
        <v>2</v>
      </c>
      <c r="BX131" s="42"/>
      <c r="BY131" s="42"/>
      <c r="BZ131" s="42">
        <v>1</v>
      </c>
      <c r="CA131" s="42"/>
      <c r="CB131" s="42"/>
      <c r="CC131" s="42"/>
      <c r="CD131" s="41"/>
      <c r="CE131" s="41"/>
      <c r="CF131" s="41"/>
      <c r="CG131" s="8"/>
      <c r="CH131" s="1"/>
      <c r="CI131" s="1"/>
      <c r="CO131" s="8"/>
      <c r="CP131" s="8"/>
      <c r="CQ131" s="8"/>
      <c r="CR131"/>
      <c r="CS131"/>
      <c r="CT131"/>
    </row>
    <row r="132" spans="2:98" ht="15.75" x14ac:dyDescent="0.25">
      <c r="B132" s="42"/>
      <c r="C132" s="39"/>
      <c r="D132" s="40"/>
      <c r="E132" s="40"/>
      <c r="F132" s="40"/>
      <c r="G132" s="40"/>
      <c r="H132" s="40"/>
      <c r="I132" s="40"/>
      <c r="J132" s="40"/>
      <c r="K132" s="41"/>
      <c r="L132" s="41"/>
      <c r="M132" s="41"/>
      <c r="N132" s="41"/>
      <c r="P132" s="42"/>
      <c r="Q132" s="39" t="s">
        <v>876</v>
      </c>
      <c r="R132" s="40"/>
      <c r="S132" s="40"/>
      <c r="T132" s="40"/>
      <c r="U132" s="40">
        <v>3</v>
      </c>
      <c r="V132" s="40"/>
      <c r="W132" s="40"/>
      <c r="X132" s="40"/>
      <c r="Y132" s="41"/>
      <c r="Z132" s="41"/>
      <c r="AA132" s="41"/>
      <c r="AB132" s="41"/>
      <c r="AD132" s="42"/>
      <c r="AE132" s="39" t="s">
        <v>922</v>
      </c>
      <c r="AF132" s="42"/>
      <c r="AG132" s="42">
        <v>1</v>
      </c>
      <c r="AH132" s="42"/>
      <c r="AI132" s="42">
        <v>2</v>
      </c>
      <c r="AJ132" s="42"/>
      <c r="AK132" s="42"/>
      <c r="AL132" s="42"/>
      <c r="AM132" s="42"/>
      <c r="AN132" s="41"/>
      <c r="AO132" s="41"/>
      <c r="AP132" s="41"/>
      <c r="AR132" s="76"/>
      <c r="AS132" s="328" t="s">
        <v>1067</v>
      </c>
      <c r="AT132" s="326"/>
      <c r="AU132" s="326">
        <v>1</v>
      </c>
      <c r="AV132" s="326"/>
      <c r="AW132" s="326"/>
      <c r="AX132" s="326">
        <v>1</v>
      </c>
      <c r="AY132" s="326"/>
      <c r="AZ132" s="326"/>
      <c r="BA132" s="326"/>
      <c r="BB132" s="326"/>
      <c r="BC132" s="326"/>
      <c r="BD132" s="327"/>
      <c r="BE132" s="86"/>
      <c r="BF132" s="76"/>
      <c r="BG132" s="329"/>
      <c r="BH132" s="326"/>
      <c r="BI132" s="326"/>
      <c r="BJ132" s="326"/>
      <c r="BK132" s="326"/>
      <c r="BL132" s="326"/>
      <c r="BM132" s="326"/>
      <c r="BN132" s="76"/>
      <c r="BO132" s="326"/>
      <c r="BP132" s="327"/>
      <c r="BQ132" s="327"/>
      <c r="BR132" s="327"/>
      <c r="BT132" s="39"/>
      <c r="BU132" s="39" t="s">
        <v>993</v>
      </c>
      <c r="BV132" s="40"/>
      <c r="BW132" s="40">
        <v>1</v>
      </c>
      <c r="BX132" s="40"/>
      <c r="BY132" s="40"/>
      <c r="BZ132" s="40">
        <v>1</v>
      </c>
      <c r="CA132" s="40"/>
      <c r="CB132" s="42"/>
      <c r="CC132" s="40"/>
      <c r="CD132" s="41"/>
      <c r="CE132" s="41">
        <v>1</v>
      </c>
      <c r="CF132" s="41"/>
      <c r="CG132" s="8"/>
      <c r="CO132" s="8"/>
      <c r="CP132" s="8"/>
      <c r="CQ132" s="8"/>
    </row>
    <row r="133" spans="2:98" ht="15.75" x14ac:dyDescent="0.25"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1"/>
      <c r="M133" s="41"/>
      <c r="N133" s="41"/>
      <c r="P133" s="42"/>
      <c r="Q133" s="39" t="s">
        <v>878</v>
      </c>
      <c r="R133" s="40"/>
      <c r="S133" s="40"/>
      <c r="T133" s="40"/>
      <c r="U133" s="40">
        <v>2</v>
      </c>
      <c r="V133" s="40">
        <v>2</v>
      </c>
      <c r="W133" s="40"/>
      <c r="X133" s="40"/>
      <c r="Y133" s="41"/>
      <c r="Z133" s="41"/>
      <c r="AA133" s="41"/>
      <c r="AB133" s="41"/>
      <c r="AD133" s="42"/>
      <c r="AE133" s="39" t="s">
        <v>923</v>
      </c>
      <c r="AF133" s="42"/>
      <c r="AG133" s="42"/>
      <c r="AH133" s="42"/>
      <c r="AI133" s="42">
        <v>1</v>
      </c>
      <c r="AJ133" s="42">
        <v>1</v>
      </c>
      <c r="AK133" s="42"/>
      <c r="AL133" s="42"/>
      <c r="AM133" s="42"/>
      <c r="AN133" s="41"/>
      <c r="AO133" s="41"/>
      <c r="AP133" s="41"/>
      <c r="AR133" s="76"/>
      <c r="AS133" s="328" t="s">
        <v>1068</v>
      </c>
      <c r="AT133" s="326"/>
      <c r="AU133" s="326">
        <v>1</v>
      </c>
      <c r="AV133" s="326"/>
      <c r="AW133" s="326"/>
      <c r="AX133" s="326">
        <v>1</v>
      </c>
      <c r="AY133" s="326"/>
      <c r="AZ133" s="326"/>
      <c r="BA133" s="326"/>
      <c r="BB133" s="326"/>
      <c r="BC133" s="326"/>
      <c r="BD133" s="327"/>
      <c r="BE133" s="86"/>
      <c r="BF133" s="76"/>
      <c r="BG133" s="325"/>
      <c r="BH133" s="326"/>
      <c r="BI133" s="326"/>
      <c r="BJ133" s="326"/>
      <c r="BK133" s="326"/>
      <c r="BL133" s="326"/>
      <c r="BM133" s="326"/>
      <c r="BN133" s="76"/>
      <c r="BO133" s="326"/>
      <c r="BP133" s="327"/>
      <c r="BQ133" s="327"/>
      <c r="BR133" s="327"/>
      <c r="BT133" s="39"/>
      <c r="BU133" s="39"/>
      <c r="BV133" s="40"/>
      <c r="BW133" s="40"/>
      <c r="BX133" s="40"/>
      <c r="BY133" s="40"/>
      <c r="BZ133" s="40"/>
      <c r="CA133" s="40"/>
      <c r="CB133" s="42"/>
      <c r="CC133" s="40"/>
      <c r="CD133" s="41"/>
      <c r="CE133" s="41"/>
      <c r="CF133" s="41"/>
      <c r="CG133" s="8"/>
      <c r="CO133" s="8"/>
      <c r="CP133" s="8"/>
      <c r="CQ133" s="8"/>
    </row>
    <row r="134" spans="2:98" ht="15.75" x14ac:dyDescent="0.25">
      <c r="B134" s="83"/>
      <c r="C134" s="39"/>
      <c r="D134" s="40"/>
      <c r="E134" s="40"/>
      <c r="F134" s="40"/>
      <c r="G134" s="40"/>
      <c r="H134" s="40"/>
      <c r="I134" s="40"/>
      <c r="J134" s="40"/>
      <c r="K134" s="41"/>
      <c r="L134" s="84"/>
      <c r="M134" s="84"/>
      <c r="N134" s="84"/>
      <c r="P134" s="42"/>
      <c r="Q134" s="39" t="s">
        <v>879</v>
      </c>
      <c r="R134" s="40"/>
      <c r="S134" s="40">
        <v>1</v>
      </c>
      <c r="T134" s="40"/>
      <c r="U134" s="40">
        <v>1</v>
      </c>
      <c r="V134" s="40">
        <v>2</v>
      </c>
      <c r="W134" s="40"/>
      <c r="X134" s="40"/>
      <c r="Y134" s="41"/>
      <c r="Z134" s="41"/>
      <c r="AA134" s="41"/>
      <c r="AB134" s="41"/>
      <c r="AD134" s="42"/>
      <c r="AE134" s="39" t="s">
        <v>924</v>
      </c>
      <c r="AF134" s="42"/>
      <c r="AG134" s="42">
        <v>1</v>
      </c>
      <c r="AH134" s="42"/>
      <c r="AI134" s="42">
        <v>1</v>
      </c>
      <c r="AJ134" s="42">
        <v>1</v>
      </c>
      <c r="AK134" s="42"/>
      <c r="AL134" s="42"/>
      <c r="AM134" s="42"/>
      <c r="AN134" s="41"/>
      <c r="AO134" s="41"/>
      <c r="AP134" s="41"/>
      <c r="AR134" s="331"/>
      <c r="AS134" s="325" t="s">
        <v>1069</v>
      </c>
      <c r="AT134" s="326"/>
      <c r="AU134" s="326"/>
      <c r="AV134" s="326"/>
      <c r="AW134" s="326"/>
      <c r="AX134" s="326"/>
      <c r="AY134" s="326"/>
      <c r="AZ134" s="326"/>
      <c r="BA134" s="326"/>
      <c r="BB134" s="326"/>
      <c r="BC134" s="326"/>
      <c r="BD134" s="327"/>
      <c r="BE134" s="86"/>
      <c r="BF134" s="76"/>
      <c r="BG134" s="325"/>
      <c r="BH134" s="326"/>
      <c r="BI134" s="326"/>
      <c r="BJ134" s="326"/>
      <c r="BK134" s="326"/>
      <c r="BL134" s="326"/>
      <c r="BM134" s="326"/>
      <c r="BN134" s="76"/>
      <c r="BO134" s="326"/>
      <c r="BP134" s="327"/>
      <c r="BQ134" s="327"/>
      <c r="BR134" s="327"/>
      <c r="BT134" s="39" t="s">
        <v>1278</v>
      </c>
      <c r="BU134" s="39" t="s">
        <v>1229</v>
      </c>
      <c r="BV134" s="40"/>
      <c r="BW134" s="40">
        <v>1</v>
      </c>
      <c r="BX134" s="40"/>
      <c r="BY134" s="40"/>
      <c r="BZ134" s="40">
        <v>1</v>
      </c>
      <c r="CA134" s="40"/>
      <c r="CB134" s="42"/>
      <c r="CC134" s="40"/>
      <c r="CD134" s="41"/>
      <c r="CE134" s="41"/>
      <c r="CF134" s="41"/>
      <c r="CG134" s="8"/>
      <c r="CO134" s="8"/>
      <c r="CP134" s="8"/>
      <c r="CQ134" s="8"/>
    </row>
    <row r="135" spans="2:98" ht="15.75" x14ac:dyDescent="0.25">
      <c r="B135" s="42"/>
      <c r="C135" s="39"/>
      <c r="D135" s="40"/>
      <c r="E135" s="40"/>
      <c r="F135" s="40"/>
      <c r="G135" s="40"/>
      <c r="H135" s="40"/>
      <c r="I135" s="40"/>
      <c r="J135" s="40"/>
      <c r="K135" s="41"/>
      <c r="L135" s="42"/>
      <c r="M135" s="42"/>
      <c r="N135" s="41"/>
      <c r="O135" s="41"/>
      <c r="P135" s="42"/>
      <c r="Q135" s="39" t="s">
        <v>880</v>
      </c>
      <c r="R135" s="40"/>
      <c r="S135" s="40"/>
      <c r="T135" s="40"/>
      <c r="U135" s="40"/>
      <c r="V135" s="40">
        <v>0</v>
      </c>
      <c r="W135" s="40"/>
      <c r="X135" s="40"/>
      <c r="Y135" s="40"/>
      <c r="Z135" s="41"/>
      <c r="AA135" s="41"/>
      <c r="AB135" s="41"/>
      <c r="AD135" s="42"/>
      <c r="AE135" s="39"/>
      <c r="AF135" s="40"/>
      <c r="AG135" s="40"/>
      <c r="AH135" s="40"/>
      <c r="AI135" s="40"/>
      <c r="AJ135" s="40"/>
      <c r="AK135" s="40"/>
      <c r="AL135" s="40"/>
      <c r="AM135" s="41"/>
      <c r="AN135" s="41"/>
      <c r="AO135" s="41"/>
      <c r="AP135" s="41"/>
      <c r="AR135" s="76"/>
      <c r="AS135" s="325" t="s">
        <v>1070</v>
      </c>
      <c r="AT135" s="326"/>
      <c r="AU135" s="326"/>
      <c r="AV135" s="326"/>
      <c r="AW135" s="326">
        <v>1</v>
      </c>
      <c r="AX135" s="326">
        <v>1</v>
      </c>
      <c r="AY135" s="326"/>
      <c r="AZ135" s="326"/>
      <c r="BA135" s="326"/>
      <c r="BB135" s="326"/>
      <c r="BC135" s="326"/>
      <c r="BD135" s="327"/>
      <c r="BE135" s="86"/>
      <c r="BF135" s="76"/>
      <c r="BG135" s="325"/>
      <c r="BH135" s="326"/>
      <c r="BI135" s="326"/>
      <c r="BJ135" s="326"/>
      <c r="BK135" s="326"/>
      <c r="BL135" s="326"/>
      <c r="BM135" s="326"/>
      <c r="BN135" s="76"/>
      <c r="BO135" s="326"/>
      <c r="BP135" s="327"/>
      <c r="BQ135" s="327"/>
      <c r="BR135" s="327"/>
      <c r="BT135" s="39" t="s">
        <v>976</v>
      </c>
      <c r="BU135" s="39" t="s">
        <v>848</v>
      </c>
      <c r="BV135" s="40"/>
      <c r="BW135" s="40">
        <v>1</v>
      </c>
      <c r="BX135" s="40"/>
      <c r="BY135" s="40"/>
      <c r="BZ135" s="40">
        <v>1</v>
      </c>
      <c r="CA135" s="74"/>
      <c r="CB135" s="42"/>
      <c r="CC135" s="74"/>
      <c r="CD135" s="72"/>
      <c r="CE135" s="41"/>
      <c r="CF135" s="41"/>
      <c r="CG135" s="8"/>
      <c r="CO135" s="8"/>
      <c r="CP135" s="8"/>
      <c r="CQ135" s="8"/>
    </row>
    <row r="136" spans="2:98" ht="15.75" x14ac:dyDescent="0.25">
      <c r="B136" s="42"/>
      <c r="C136" s="39"/>
      <c r="D136" s="40"/>
      <c r="E136" s="40"/>
      <c r="F136" s="40"/>
      <c r="G136" s="40"/>
      <c r="H136" s="40"/>
      <c r="I136" s="40"/>
      <c r="J136" s="40"/>
      <c r="K136" s="41"/>
      <c r="L136" s="41"/>
      <c r="M136" s="41"/>
      <c r="N136" s="41"/>
      <c r="O136" s="41"/>
      <c r="P136" s="42"/>
      <c r="Q136" s="39" t="s">
        <v>881</v>
      </c>
      <c r="R136" s="40"/>
      <c r="S136" s="40"/>
      <c r="T136" s="40"/>
      <c r="U136" s="40">
        <v>1</v>
      </c>
      <c r="V136" s="40">
        <v>1</v>
      </c>
      <c r="W136" s="40"/>
      <c r="X136" s="40"/>
      <c r="Y136" s="40"/>
      <c r="Z136" s="41"/>
      <c r="AA136" s="41"/>
      <c r="AB136" s="41"/>
      <c r="AD136" s="42"/>
      <c r="AE136" s="45"/>
      <c r="AF136" s="40"/>
      <c r="AG136" s="40"/>
      <c r="AH136" s="40"/>
      <c r="AI136" s="40"/>
      <c r="AJ136" s="40"/>
      <c r="AK136" s="40"/>
      <c r="AL136" s="40"/>
      <c r="AM136" s="41"/>
      <c r="AN136" s="41"/>
      <c r="AO136" s="41"/>
      <c r="AP136" s="41"/>
      <c r="AR136" s="76"/>
      <c r="AS136" s="325" t="s">
        <v>1071</v>
      </c>
      <c r="AT136" s="326"/>
      <c r="AU136" s="326"/>
      <c r="AV136" s="326"/>
      <c r="AW136" s="326">
        <v>1</v>
      </c>
      <c r="AX136" s="326">
        <v>1</v>
      </c>
      <c r="AY136" s="326"/>
      <c r="AZ136" s="326"/>
      <c r="BA136" s="326"/>
      <c r="BB136" s="326"/>
      <c r="BC136" s="326"/>
      <c r="BD136" s="327"/>
      <c r="BE136" s="86"/>
      <c r="BF136" s="76"/>
      <c r="BG136" s="325"/>
      <c r="BH136" s="326"/>
      <c r="BI136" s="326"/>
      <c r="BJ136" s="326"/>
      <c r="BK136" s="326"/>
      <c r="BL136" s="326"/>
      <c r="BM136" s="326"/>
      <c r="BN136" s="76"/>
      <c r="BO136" s="326"/>
      <c r="BP136" s="327"/>
      <c r="BQ136" s="327"/>
      <c r="BR136" s="327"/>
      <c r="BT136" s="39"/>
      <c r="BU136" s="39" t="s">
        <v>1166</v>
      </c>
      <c r="BV136" s="40"/>
      <c r="BW136" s="40">
        <v>1</v>
      </c>
      <c r="BX136" s="40"/>
      <c r="BY136" s="40"/>
      <c r="BZ136" s="40">
        <v>1</v>
      </c>
      <c r="CA136" s="42"/>
      <c r="CB136" s="42"/>
      <c r="CC136" s="42"/>
      <c r="CD136" s="41"/>
      <c r="CE136" s="41"/>
      <c r="CF136" s="41"/>
      <c r="CG136" s="8"/>
      <c r="CO136" s="8"/>
      <c r="CP136" s="8"/>
      <c r="CQ136" s="8"/>
    </row>
    <row r="137" spans="2:98" ht="15.75" x14ac:dyDescent="0.25">
      <c r="B137" s="42"/>
      <c r="C137" s="39"/>
      <c r="D137" s="40"/>
      <c r="E137" s="40"/>
      <c r="F137" s="40"/>
      <c r="G137" s="40"/>
      <c r="H137" s="40"/>
      <c r="I137" s="40"/>
      <c r="J137" s="40"/>
      <c r="K137" s="41"/>
      <c r="L137" s="41"/>
      <c r="M137" s="41"/>
      <c r="N137" s="41"/>
      <c r="O137" s="41"/>
      <c r="P137" s="42"/>
      <c r="Q137" s="39" t="s">
        <v>882</v>
      </c>
      <c r="R137" s="40"/>
      <c r="S137" s="40"/>
      <c r="T137" s="40"/>
      <c r="U137" s="40">
        <v>1</v>
      </c>
      <c r="V137" s="40">
        <v>1</v>
      </c>
      <c r="W137" s="40"/>
      <c r="X137" s="40"/>
      <c r="Y137" s="40"/>
      <c r="Z137" s="41"/>
      <c r="AA137" s="41"/>
      <c r="AB137" s="41"/>
      <c r="AD137" s="42"/>
      <c r="AE137" s="39"/>
      <c r="AF137" s="40"/>
      <c r="AG137" s="40"/>
      <c r="AH137" s="40"/>
      <c r="AI137" s="40"/>
      <c r="AJ137" s="40"/>
      <c r="AK137" s="40"/>
      <c r="AL137" s="40"/>
      <c r="AM137" s="41"/>
      <c r="AN137" s="41"/>
      <c r="AO137" s="41"/>
      <c r="AP137" s="41"/>
      <c r="AR137" s="76"/>
      <c r="AS137" s="325" t="s">
        <v>1072</v>
      </c>
      <c r="AT137" s="326"/>
      <c r="AU137" s="326">
        <v>2</v>
      </c>
      <c r="AV137" s="326"/>
      <c r="AW137" s="326"/>
      <c r="AX137" s="326">
        <v>1</v>
      </c>
      <c r="AY137" s="326"/>
      <c r="AZ137" s="326"/>
      <c r="BA137" s="326"/>
      <c r="BB137" s="326"/>
      <c r="BC137" s="326"/>
      <c r="BD137" s="327"/>
      <c r="BE137" s="86"/>
      <c r="BF137" s="76"/>
      <c r="BG137" s="325"/>
      <c r="BH137" s="326"/>
      <c r="BI137" s="326"/>
      <c r="BJ137" s="326"/>
      <c r="BK137" s="326"/>
      <c r="BL137" s="326"/>
      <c r="BM137" s="326"/>
      <c r="BN137" s="76"/>
      <c r="BO137" s="326"/>
      <c r="BP137" s="327"/>
      <c r="BQ137" s="327"/>
      <c r="BR137" s="327"/>
      <c r="BT137" s="39"/>
      <c r="BU137" s="39" t="s">
        <v>991</v>
      </c>
      <c r="BV137" s="40"/>
      <c r="BW137" s="40"/>
      <c r="BX137" s="40"/>
      <c r="BY137" s="40">
        <v>1</v>
      </c>
      <c r="BZ137" s="40">
        <v>1</v>
      </c>
      <c r="CA137" s="42"/>
      <c r="CB137" s="42"/>
      <c r="CC137" s="42"/>
      <c r="CD137" s="41"/>
      <c r="CE137" s="41"/>
      <c r="CF137" s="41"/>
      <c r="CG137" s="8"/>
      <c r="CO137" s="8"/>
      <c r="CP137" s="8"/>
      <c r="CQ137" s="8"/>
    </row>
    <row r="138" spans="2:98" ht="15.75" x14ac:dyDescent="0.25">
      <c r="B138" s="42"/>
      <c r="C138" s="39"/>
      <c r="D138" s="40"/>
      <c r="E138" s="40"/>
      <c r="F138" s="40"/>
      <c r="G138" s="40"/>
      <c r="H138" s="40"/>
      <c r="I138" s="40"/>
      <c r="J138" s="40"/>
      <c r="K138" s="41"/>
      <c r="L138" s="41"/>
      <c r="M138" s="41"/>
      <c r="N138" s="41"/>
      <c r="O138" s="41"/>
      <c r="P138" s="42"/>
      <c r="Q138" s="39" t="s">
        <v>962</v>
      </c>
      <c r="R138" s="40"/>
      <c r="S138" s="40"/>
      <c r="T138" s="40"/>
      <c r="U138" s="40">
        <v>1</v>
      </c>
      <c r="V138" s="40">
        <v>1</v>
      </c>
      <c r="W138" s="40"/>
      <c r="X138" s="40"/>
      <c r="Y138" s="41"/>
      <c r="Z138" s="41"/>
      <c r="AA138" s="41"/>
      <c r="AB138" s="41"/>
      <c r="AD138" s="42"/>
      <c r="AE138" s="39"/>
      <c r="AF138" s="40"/>
      <c r="AG138" s="40"/>
      <c r="AH138" s="40"/>
      <c r="AI138" s="40"/>
      <c r="AJ138" s="40"/>
      <c r="AK138" s="40"/>
      <c r="AL138" s="40"/>
      <c r="AM138" s="41"/>
      <c r="AN138" s="41"/>
      <c r="AO138" s="41"/>
      <c r="AP138" s="41"/>
      <c r="AR138" s="76"/>
      <c r="AS138" s="325" t="s">
        <v>1073</v>
      </c>
      <c r="AT138" s="326"/>
      <c r="AU138" s="326"/>
      <c r="AV138" s="326"/>
      <c r="AW138" s="326"/>
      <c r="AX138" s="326">
        <v>1</v>
      </c>
      <c r="AY138" s="326"/>
      <c r="AZ138" s="326"/>
      <c r="BA138" s="326"/>
      <c r="BB138" s="326"/>
      <c r="BC138" s="326">
        <v>1</v>
      </c>
      <c r="BD138" s="327"/>
      <c r="BE138" s="86"/>
      <c r="BF138" s="76"/>
      <c r="BG138" s="325"/>
      <c r="BH138" s="326"/>
      <c r="BI138" s="326"/>
      <c r="BJ138" s="326"/>
      <c r="BK138" s="326"/>
      <c r="BL138" s="326"/>
      <c r="BM138" s="326"/>
      <c r="BN138" s="76"/>
      <c r="BO138" s="326"/>
      <c r="BP138" s="327"/>
      <c r="BQ138" s="327"/>
      <c r="BR138" s="327"/>
      <c r="BS138" s="8"/>
      <c r="BT138" s="39"/>
      <c r="BU138" s="39" t="s">
        <v>1169</v>
      </c>
      <c r="BV138" s="40"/>
      <c r="BW138" s="40">
        <v>1</v>
      </c>
      <c r="BX138" s="40"/>
      <c r="BY138" s="40"/>
      <c r="BZ138" s="40">
        <v>1</v>
      </c>
      <c r="CA138" s="40"/>
      <c r="CB138" s="40"/>
      <c r="CC138" s="40"/>
      <c r="CD138" s="41"/>
      <c r="CE138" s="41"/>
      <c r="CF138" s="41"/>
      <c r="CG138" s="8"/>
      <c r="CO138" s="8"/>
      <c r="CP138" s="8"/>
      <c r="CQ138" s="8"/>
    </row>
    <row r="139" spans="2:98" ht="15.75" x14ac:dyDescent="0.25">
      <c r="B139" s="42"/>
      <c r="C139" s="39"/>
      <c r="D139" s="40"/>
      <c r="E139" s="40"/>
      <c r="F139" s="40"/>
      <c r="G139" s="40"/>
      <c r="H139" s="40"/>
      <c r="I139" s="40"/>
      <c r="J139" s="40"/>
      <c r="K139" s="41"/>
      <c r="L139" s="41"/>
      <c r="M139" s="41"/>
      <c r="N139" s="41"/>
      <c r="O139" s="41"/>
      <c r="P139" s="42"/>
      <c r="Q139" s="39" t="s">
        <v>963</v>
      </c>
      <c r="R139" s="40"/>
      <c r="S139" s="40"/>
      <c r="T139" s="40"/>
      <c r="U139" s="40">
        <v>1</v>
      </c>
      <c r="V139" s="40">
        <v>1</v>
      </c>
      <c r="W139" s="40">
        <v>1</v>
      </c>
      <c r="X139" s="40"/>
      <c r="Y139" s="41"/>
      <c r="Z139" s="41"/>
      <c r="AA139" s="41"/>
      <c r="AB139" s="41"/>
      <c r="AD139" s="42"/>
      <c r="AE139" s="45"/>
      <c r="AF139" s="40"/>
      <c r="AG139" s="40"/>
      <c r="AH139" s="40"/>
      <c r="AI139" s="40"/>
      <c r="AJ139" s="40"/>
      <c r="AK139" s="40"/>
      <c r="AL139" s="40"/>
      <c r="AM139" s="41"/>
      <c r="AN139" s="41"/>
      <c r="AO139" s="41"/>
      <c r="AP139" s="41"/>
      <c r="AR139" s="76"/>
      <c r="AS139" s="325" t="s">
        <v>1074</v>
      </c>
      <c r="AT139" s="326"/>
      <c r="AU139" s="326">
        <v>2</v>
      </c>
      <c r="AV139" s="326"/>
      <c r="AW139" s="326"/>
      <c r="AX139" s="326">
        <v>1</v>
      </c>
      <c r="AY139" s="326"/>
      <c r="AZ139" s="326"/>
      <c r="BA139" s="326"/>
      <c r="BB139" s="326"/>
      <c r="BC139" s="326"/>
      <c r="BD139" s="327"/>
      <c r="BE139" s="86"/>
      <c r="BF139" s="76"/>
      <c r="BG139" s="76"/>
      <c r="BH139" s="76"/>
      <c r="BI139" s="326"/>
      <c r="BJ139" s="326"/>
      <c r="BK139" s="326"/>
      <c r="BL139" s="326"/>
      <c r="BM139" s="326"/>
      <c r="BN139" s="76"/>
      <c r="BO139" s="326"/>
      <c r="BP139" s="327"/>
      <c r="BQ139" s="327"/>
      <c r="BR139" s="327"/>
      <c r="BS139" s="8"/>
      <c r="BT139" s="39"/>
      <c r="BU139" s="39" t="s">
        <v>1230</v>
      </c>
      <c r="BV139" s="40"/>
      <c r="BW139" s="40"/>
      <c r="BX139" s="40"/>
      <c r="BY139" s="40">
        <v>1</v>
      </c>
      <c r="BZ139" s="40">
        <v>1</v>
      </c>
      <c r="CA139" s="40"/>
      <c r="CB139" s="40"/>
      <c r="CC139" s="40"/>
      <c r="CD139" s="41"/>
      <c r="CE139" s="41"/>
      <c r="CF139" s="41"/>
      <c r="CG139" s="8"/>
      <c r="CO139" s="8"/>
      <c r="CP139" s="8"/>
      <c r="CQ139" s="8"/>
    </row>
    <row r="140" spans="2:98" ht="15.75" x14ac:dyDescent="0.25">
      <c r="B140" s="42"/>
      <c r="C140" s="39"/>
      <c r="D140" s="40"/>
      <c r="E140" s="40"/>
      <c r="F140" s="40"/>
      <c r="G140" s="40"/>
      <c r="H140" s="40"/>
      <c r="I140" s="40"/>
      <c r="J140" s="40"/>
      <c r="K140" s="41"/>
      <c r="L140" s="41"/>
      <c r="M140" s="41"/>
      <c r="N140" s="41"/>
      <c r="O140" s="41"/>
      <c r="P140" s="42"/>
      <c r="Q140" s="45"/>
      <c r="R140" s="40"/>
      <c r="S140" s="40"/>
      <c r="T140" s="40"/>
      <c r="U140" s="40"/>
      <c r="V140" s="40"/>
      <c r="W140" s="40"/>
      <c r="X140" s="40"/>
      <c r="Y140" s="41"/>
      <c r="Z140" s="41"/>
      <c r="AA140" s="41"/>
      <c r="AB140" s="41"/>
      <c r="AD140" s="42"/>
      <c r="AE140" s="39"/>
      <c r="AF140" s="40"/>
      <c r="AG140" s="40"/>
      <c r="AH140" s="40"/>
      <c r="AI140" s="40"/>
      <c r="AJ140" s="40"/>
      <c r="AK140" s="40"/>
      <c r="AL140" s="40"/>
      <c r="AM140" s="41"/>
      <c r="AN140" s="41"/>
      <c r="AO140" s="41"/>
      <c r="AP140" s="41"/>
      <c r="AR140" s="76"/>
      <c r="AS140" s="325" t="s">
        <v>1052</v>
      </c>
      <c r="AT140" s="326"/>
      <c r="AU140" s="326">
        <v>1</v>
      </c>
      <c r="AV140" s="326"/>
      <c r="AW140" s="326"/>
      <c r="AX140" s="326">
        <v>1</v>
      </c>
      <c r="AY140" s="326"/>
      <c r="AZ140" s="326"/>
      <c r="BA140" s="326"/>
      <c r="BB140" s="326"/>
      <c r="BC140" s="326"/>
      <c r="BD140" s="327"/>
      <c r="BE140" s="86"/>
      <c r="BF140" s="327"/>
      <c r="BG140" s="76"/>
      <c r="BH140" s="76"/>
      <c r="BI140" s="326"/>
      <c r="BJ140" s="326"/>
      <c r="BK140" s="326"/>
      <c r="BL140" s="326"/>
      <c r="BM140" s="326"/>
      <c r="BN140" s="76"/>
      <c r="BO140" s="326"/>
      <c r="BP140" s="327"/>
      <c r="BQ140" s="327"/>
      <c r="BR140" s="327"/>
      <c r="BS140" s="8"/>
      <c r="BT140" s="39"/>
      <c r="BU140" s="39" t="s">
        <v>1231</v>
      </c>
      <c r="BV140" s="40"/>
      <c r="BW140" s="40"/>
      <c r="BX140" s="40"/>
      <c r="BY140" s="40"/>
      <c r="BZ140" s="40"/>
      <c r="CA140" s="40"/>
      <c r="CB140" s="40"/>
      <c r="CC140" s="40"/>
      <c r="CD140" s="41"/>
      <c r="CE140" s="41"/>
      <c r="CF140" s="41"/>
      <c r="CG140" s="8"/>
      <c r="CO140" s="8"/>
      <c r="CP140" s="8"/>
      <c r="CQ140" s="8"/>
    </row>
    <row r="141" spans="2:98" ht="15.75" x14ac:dyDescent="0.25">
      <c r="B141" s="42"/>
      <c r="C141" s="45"/>
      <c r="D141" s="40"/>
      <c r="E141" s="40"/>
      <c r="F141" s="40"/>
      <c r="G141" s="40"/>
      <c r="H141" s="40"/>
      <c r="I141" s="40"/>
      <c r="J141" s="40"/>
      <c r="K141" s="41"/>
      <c r="L141" s="41"/>
      <c r="M141" s="41"/>
      <c r="N141" s="41"/>
      <c r="O141" s="41"/>
      <c r="P141" s="42" t="s">
        <v>1266</v>
      </c>
      <c r="Q141" s="39" t="s">
        <v>842</v>
      </c>
      <c r="R141" s="40"/>
      <c r="S141" s="40"/>
      <c r="T141" s="40"/>
      <c r="U141" s="40">
        <v>1</v>
      </c>
      <c r="V141" s="40">
        <v>1</v>
      </c>
      <c r="W141" s="40"/>
      <c r="X141" s="40"/>
      <c r="Y141" s="41"/>
      <c r="Z141" s="41"/>
      <c r="AA141" s="41"/>
      <c r="AB141" s="41"/>
      <c r="AD141" s="42"/>
      <c r="AE141" s="47"/>
      <c r="AF141" s="40"/>
      <c r="AG141" s="40"/>
      <c r="AH141" s="40"/>
      <c r="AI141" s="40"/>
      <c r="AJ141" s="40"/>
      <c r="AK141" s="40"/>
      <c r="AL141" s="40"/>
      <c r="AM141" s="41"/>
      <c r="AN141" s="41"/>
      <c r="AO141" s="41"/>
      <c r="AP141" s="41"/>
      <c r="AR141" s="76"/>
      <c r="AS141" s="39" t="s">
        <v>875</v>
      </c>
      <c r="AT141" s="326"/>
      <c r="AU141" s="326"/>
      <c r="AV141" s="326"/>
      <c r="AW141" s="326"/>
      <c r="AX141" s="326"/>
      <c r="AY141" s="326"/>
      <c r="AZ141" s="326"/>
      <c r="BA141" s="326"/>
      <c r="BB141" s="326"/>
      <c r="BC141" s="326"/>
      <c r="BD141" s="327"/>
      <c r="BE141" s="86"/>
      <c r="BF141" s="327"/>
      <c r="BG141" s="76"/>
      <c r="BH141" s="76"/>
      <c r="BI141" s="326"/>
      <c r="BJ141" s="326"/>
      <c r="BK141" s="326"/>
      <c r="BL141" s="326"/>
      <c r="BM141" s="326"/>
      <c r="BN141" s="76"/>
      <c r="BO141" s="326"/>
      <c r="BP141" s="327"/>
      <c r="BQ141" s="327"/>
      <c r="BR141" s="327"/>
      <c r="BS141" s="8"/>
      <c r="BT141" s="39"/>
      <c r="BU141" s="39" t="s">
        <v>1232</v>
      </c>
      <c r="BV141" s="40"/>
      <c r="BW141" s="40">
        <v>1</v>
      </c>
      <c r="BX141" s="40">
        <v>2</v>
      </c>
      <c r="BY141" s="40"/>
      <c r="BZ141" s="40">
        <v>1</v>
      </c>
      <c r="CA141" s="40">
        <v>1</v>
      </c>
      <c r="CB141" s="40"/>
      <c r="CC141" s="40"/>
      <c r="CD141" s="41"/>
      <c r="CE141" s="41"/>
      <c r="CF141" s="41"/>
      <c r="CG141" s="8"/>
      <c r="CO141" s="8"/>
      <c r="CP141" s="8"/>
      <c r="CQ141" s="8"/>
    </row>
    <row r="142" spans="2:98" ht="15.75" x14ac:dyDescent="0.25">
      <c r="B142" s="42"/>
      <c r="C142" s="39"/>
      <c r="D142" s="40"/>
      <c r="E142" s="40"/>
      <c r="F142" s="40"/>
      <c r="G142" s="40"/>
      <c r="H142" s="40"/>
      <c r="I142" s="40"/>
      <c r="J142" s="40"/>
      <c r="K142" s="41"/>
      <c r="L142" s="41"/>
      <c r="M142" s="41"/>
      <c r="N142" s="41"/>
      <c r="O142" s="41"/>
      <c r="P142" s="42" t="s">
        <v>1255</v>
      </c>
      <c r="Q142" s="39" t="s">
        <v>843</v>
      </c>
      <c r="R142" s="40"/>
      <c r="S142" s="40"/>
      <c r="T142" s="40"/>
      <c r="U142" s="40">
        <v>1</v>
      </c>
      <c r="V142" s="40">
        <v>1</v>
      </c>
      <c r="W142" s="40"/>
      <c r="X142" s="40"/>
      <c r="Y142" s="41"/>
      <c r="Z142" s="41"/>
      <c r="AA142" s="41"/>
      <c r="AB142" s="41"/>
      <c r="AD142" s="42"/>
      <c r="AE142" s="47"/>
      <c r="AF142" s="40"/>
      <c r="AG142" s="40"/>
      <c r="AH142" s="40"/>
      <c r="AI142" s="40"/>
      <c r="AJ142" s="40"/>
      <c r="AK142" s="40"/>
      <c r="AL142" s="40"/>
      <c r="AM142" s="41"/>
      <c r="AN142" s="41"/>
      <c r="AO142" s="41"/>
      <c r="AP142" s="41"/>
      <c r="AR142" s="76"/>
      <c r="AS142" s="39" t="s">
        <v>876</v>
      </c>
      <c r="AT142" s="326"/>
      <c r="AU142" s="326"/>
      <c r="AV142" s="326"/>
      <c r="AW142" s="326"/>
      <c r="AX142" s="326"/>
      <c r="AY142" s="326"/>
      <c r="AZ142" s="326"/>
      <c r="BA142" s="326"/>
      <c r="BB142" s="330"/>
      <c r="BC142" s="330"/>
      <c r="BD142" s="119"/>
      <c r="BE142" s="87"/>
      <c r="BF142" s="327"/>
      <c r="BG142" s="76"/>
      <c r="BH142" s="76"/>
      <c r="BI142" s="326"/>
      <c r="BJ142" s="326"/>
      <c r="BK142" s="326"/>
      <c r="BL142" s="326"/>
      <c r="BM142" s="326"/>
      <c r="BN142" s="76"/>
      <c r="BO142" s="326"/>
      <c r="BP142" s="327"/>
      <c r="BQ142" s="327"/>
      <c r="BR142" s="327"/>
      <c r="BS142" s="8"/>
      <c r="BT142" s="39"/>
      <c r="BU142" s="39" t="s">
        <v>1233</v>
      </c>
      <c r="BV142" s="40"/>
      <c r="BW142" s="40">
        <v>1</v>
      </c>
      <c r="BX142" s="40"/>
      <c r="BY142" s="40"/>
      <c r="BZ142" s="40">
        <v>1</v>
      </c>
      <c r="CA142" s="40"/>
      <c r="CB142" s="40"/>
      <c r="CC142" s="40"/>
      <c r="CD142" s="41"/>
      <c r="CE142" s="41"/>
      <c r="CF142" s="41"/>
      <c r="CG142" s="8"/>
      <c r="CO142" s="8"/>
      <c r="CP142" s="8"/>
      <c r="CQ142" s="8"/>
    </row>
    <row r="143" spans="2:98" ht="15.75" x14ac:dyDescent="0.25">
      <c r="B143" s="42"/>
      <c r="C143" s="39"/>
      <c r="D143" s="40"/>
      <c r="E143" s="40"/>
      <c r="F143" s="40"/>
      <c r="G143" s="40"/>
      <c r="H143" s="40"/>
      <c r="I143" s="40"/>
      <c r="J143" s="40"/>
      <c r="K143" s="41"/>
      <c r="L143" s="41"/>
      <c r="M143" s="41"/>
      <c r="N143" s="41"/>
      <c r="O143" s="41"/>
      <c r="P143" s="42"/>
      <c r="Q143" s="39" t="s">
        <v>844</v>
      </c>
      <c r="R143" s="40"/>
      <c r="S143" s="40">
        <v>1</v>
      </c>
      <c r="T143" s="40"/>
      <c r="U143" s="40"/>
      <c r="V143" s="40">
        <v>1</v>
      </c>
      <c r="W143" s="40"/>
      <c r="X143" s="40"/>
      <c r="Y143" s="41"/>
      <c r="Z143" s="41"/>
      <c r="AA143" s="41"/>
      <c r="AB143" s="41"/>
      <c r="AD143" s="42"/>
      <c r="AF143" s="40"/>
      <c r="AG143" s="40"/>
      <c r="AH143" s="40"/>
      <c r="AI143" s="40"/>
      <c r="AJ143" s="40"/>
      <c r="AK143" s="40"/>
      <c r="AL143" s="40"/>
      <c r="AM143" s="41"/>
      <c r="AN143" s="41"/>
      <c r="AO143" s="41"/>
      <c r="AP143" s="41"/>
      <c r="AR143" s="76"/>
      <c r="AS143" s="39" t="s">
        <v>921</v>
      </c>
      <c r="AT143" s="326"/>
      <c r="AU143" s="326"/>
      <c r="AV143" s="326"/>
      <c r="AW143" s="326"/>
      <c r="AX143" s="326"/>
      <c r="AY143" s="326"/>
      <c r="AZ143" s="326"/>
      <c r="BA143" s="326"/>
      <c r="BB143" s="76"/>
      <c r="BC143" s="76"/>
      <c r="BD143" s="327"/>
      <c r="BE143" s="86"/>
      <c r="BF143" s="327"/>
      <c r="BG143" s="325"/>
      <c r="BH143" s="326"/>
      <c r="BI143" s="326"/>
      <c r="BJ143" s="326"/>
      <c r="BK143" s="326"/>
      <c r="BL143" s="326"/>
      <c r="BM143" s="326"/>
      <c r="BN143" s="76"/>
      <c r="BO143" s="326"/>
      <c r="BP143" s="327"/>
      <c r="BQ143" s="327"/>
      <c r="BR143" s="327"/>
      <c r="BS143" s="8"/>
      <c r="BT143" s="39"/>
      <c r="BU143" s="39" t="s">
        <v>869</v>
      </c>
      <c r="BV143" s="40"/>
      <c r="BW143" s="40"/>
      <c r="BX143" s="40"/>
      <c r="BY143" s="40"/>
      <c r="BZ143" s="40"/>
      <c r="CA143" s="40"/>
      <c r="CB143" s="40"/>
      <c r="CC143" s="40"/>
      <c r="CD143" s="41"/>
      <c r="CE143" s="41"/>
      <c r="CF143" s="41"/>
      <c r="CG143" s="8"/>
      <c r="CO143" s="8"/>
      <c r="CP143" s="8"/>
      <c r="CQ143" s="8"/>
    </row>
    <row r="144" spans="2:98" ht="15.75" x14ac:dyDescent="0.25">
      <c r="B144" s="42"/>
      <c r="C144" s="39"/>
      <c r="D144" s="40"/>
      <c r="E144" s="40"/>
      <c r="F144" s="40"/>
      <c r="G144" s="40"/>
      <c r="H144" s="40"/>
      <c r="I144" s="40"/>
      <c r="J144" s="40"/>
      <c r="K144" s="41"/>
      <c r="L144" s="41"/>
      <c r="M144" s="41"/>
      <c r="N144" s="41"/>
      <c r="O144" s="41"/>
      <c r="P144" s="42"/>
      <c r="Q144" s="39" t="s">
        <v>845</v>
      </c>
      <c r="R144" s="40"/>
      <c r="S144" s="40">
        <v>1</v>
      </c>
      <c r="T144" s="40"/>
      <c r="U144" s="40"/>
      <c r="V144" s="40">
        <v>1</v>
      </c>
      <c r="W144" s="40"/>
      <c r="X144" s="40"/>
      <c r="Y144" s="41"/>
      <c r="Z144" s="41"/>
      <c r="AA144" s="41"/>
      <c r="AB144" s="41"/>
      <c r="AD144" s="42"/>
      <c r="AE144" s="39"/>
      <c r="AF144" s="40"/>
      <c r="AG144" s="40"/>
      <c r="AH144" s="40"/>
      <c r="AI144" s="40"/>
      <c r="AJ144" s="40"/>
      <c r="AK144" s="40"/>
      <c r="AL144" s="40"/>
      <c r="AM144" s="41"/>
      <c r="AN144" s="41"/>
      <c r="AO144" s="41"/>
      <c r="AP144" s="41"/>
      <c r="AR144" s="76"/>
      <c r="AS144" s="39" t="s">
        <v>922</v>
      </c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327"/>
      <c r="BE144" s="86"/>
      <c r="BF144" s="327"/>
      <c r="BG144" s="325"/>
      <c r="BH144" s="326"/>
      <c r="BI144" s="326"/>
      <c r="BJ144" s="326"/>
      <c r="BK144" s="326"/>
      <c r="BL144" s="326"/>
      <c r="BM144" s="326"/>
      <c r="BN144" s="76"/>
      <c r="BO144" s="326"/>
      <c r="BP144" s="327"/>
      <c r="BQ144" s="327"/>
      <c r="BR144" s="327"/>
      <c r="BS144" s="8"/>
      <c r="BT144" s="39"/>
      <c r="BU144" s="39" t="s">
        <v>1234</v>
      </c>
      <c r="BV144" s="40"/>
      <c r="BW144" s="40"/>
      <c r="BX144" s="40"/>
      <c r="BY144" s="40">
        <v>1</v>
      </c>
      <c r="BZ144" s="40">
        <v>1</v>
      </c>
      <c r="CA144" s="40"/>
      <c r="CB144" s="40"/>
      <c r="CC144" s="40"/>
      <c r="CD144" s="41"/>
      <c r="CE144" s="41"/>
      <c r="CF144" s="41"/>
      <c r="CG144" s="8"/>
      <c r="CO144" s="8"/>
      <c r="CP144" s="8"/>
      <c r="CQ144" s="8"/>
    </row>
    <row r="145" spans="2:95" ht="15.75" x14ac:dyDescent="0.25">
      <c r="B145" s="42"/>
      <c r="C145" s="45"/>
      <c r="D145" s="40"/>
      <c r="E145" s="40"/>
      <c r="F145" s="40"/>
      <c r="G145" s="40"/>
      <c r="H145" s="40"/>
      <c r="I145" s="40"/>
      <c r="J145" s="40"/>
      <c r="K145" s="41"/>
      <c r="L145" s="41"/>
      <c r="M145" s="41"/>
      <c r="N145" s="41"/>
      <c r="O145" s="41"/>
      <c r="P145" s="42"/>
      <c r="Q145" s="39" t="s">
        <v>846</v>
      </c>
      <c r="R145" s="40"/>
      <c r="S145" s="40"/>
      <c r="T145" s="40"/>
      <c r="U145" s="40">
        <v>1</v>
      </c>
      <c r="V145" s="40">
        <v>1</v>
      </c>
      <c r="W145" s="40"/>
      <c r="X145" s="40"/>
      <c r="Y145" s="41"/>
      <c r="Z145" s="41"/>
      <c r="AA145" s="41"/>
      <c r="AB145" s="72"/>
      <c r="AD145" s="42"/>
      <c r="AE145" s="39"/>
      <c r="AF145" s="40"/>
      <c r="AG145" s="40"/>
      <c r="AH145" s="40"/>
      <c r="AI145" s="40"/>
      <c r="AJ145" s="40"/>
      <c r="AK145" s="40"/>
      <c r="AL145" s="40"/>
      <c r="AM145" s="41"/>
      <c r="AN145" s="41"/>
      <c r="AO145" s="41"/>
      <c r="AP145" s="41"/>
      <c r="AR145" s="76"/>
      <c r="AS145" s="325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327"/>
      <c r="BE145" s="86"/>
      <c r="BF145" s="327"/>
      <c r="BG145" s="325"/>
      <c r="BH145" s="326"/>
      <c r="BI145" s="326"/>
      <c r="BJ145" s="326"/>
      <c r="BK145" s="326"/>
      <c r="BL145" s="326"/>
      <c r="BM145" s="326"/>
      <c r="BN145" s="76"/>
      <c r="BO145" s="326"/>
      <c r="BP145" s="327"/>
      <c r="BQ145" s="327"/>
      <c r="BR145" s="327"/>
      <c r="BS145" s="8"/>
      <c r="BT145" s="39"/>
      <c r="BU145" s="45" t="s">
        <v>850</v>
      </c>
      <c r="BV145" s="40"/>
      <c r="BW145" s="40">
        <v>1</v>
      </c>
      <c r="BX145" s="40"/>
      <c r="BY145" s="40"/>
      <c r="BZ145" s="40">
        <v>1</v>
      </c>
      <c r="CA145" s="40"/>
      <c r="CB145" s="40"/>
      <c r="CC145" s="40"/>
      <c r="CD145" s="41"/>
      <c r="CE145" s="41"/>
      <c r="CF145" s="41"/>
      <c r="CG145" s="8"/>
      <c r="CO145" s="8"/>
      <c r="CP145" s="8"/>
      <c r="CQ145" s="8"/>
    </row>
    <row r="146" spans="2:95" ht="15.75" x14ac:dyDescent="0.25">
      <c r="B146" s="42"/>
      <c r="C146" s="39"/>
      <c r="D146" s="40"/>
      <c r="E146" s="40"/>
      <c r="F146" s="40"/>
      <c r="G146" s="40"/>
      <c r="H146" s="40"/>
      <c r="I146" s="40"/>
      <c r="J146" s="40"/>
      <c r="K146" s="41"/>
      <c r="L146" s="41"/>
      <c r="M146" s="41"/>
      <c r="N146" s="41"/>
      <c r="O146" s="41"/>
      <c r="P146" s="42"/>
      <c r="Q146" s="39" t="s">
        <v>847</v>
      </c>
      <c r="R146" s="40"/>
      <c r="S146" s="40">
        <v>1</v>
      </c>
      <c r="T146" s="40"/>
      <c r="U146" s="40"/>
      <c r="V146" s="40">
        <v>1</v>
      </c>
      <c r="W146" s="40"/>
      <c r="X146" s="40"/>
      <c r="Y146" s="41"/>
      <c r="Z146" s="41"/>
      <c r="AA146" s="41"/>
      <c r="AB146" s="41"/>
      <c r="AD146" s="42"/>
      <c r="AE146" s="39"/>
      <c r="AF146" s="40"/>
      <c r="AG146" s="40"/>
      <c r="AH146" s="40"/>
      <c r="AI146" s="40"/>
      <c r="AJ146" s="40"/>
      <c r="AK146" s="40"/>
      <c r="AL146" s="40"/>
      <c r="AM146" s="41"/>
      <c r="AN146" s="41"/>
      <c r="AO146" s="41"/>
      <c r="AP146" s="41"/>
      <c r="AR146" s="76"/>
      <c r="AS146" s="325"/>
      <c r="AT146" s="326"/>
      <c r="AU146" s="326"/>
      <c r="AV146" s="326"/>
      <c r="AW146" s="326"/>
      <c r="AX146" s="326"/>
      <c r="AY146" s="326"/>
      <c r="AZ146" s="326"/>
      <c r="BA146" s="326"/>
      <c r="BB146" s="327"/>
      <c r="BC146" s="327"/>
      <c r="BD146" s="327"/>
      <c r="BE146" s="86"/>
      <c r="BF146" s="327"/>
      <c r="BG146" s="325"/>
      <c r="BH146" s="326"/>
      <c r="BI146" s="326"/>
      <c r="BJ146" s="326"/>
      <c r="BK146" s="326"/>
      <c r="BL146" s="326"/>
      <c r="BM146" s="326"/>
      <c r="BN146" s="76"/>
      <c r="BO146" s="326"/>
      <c r="BP146" s="327"/>
      <c r="BQ146" s="327"/>
      <c r="BR146" s="327"/>
      <c r="BS146" s="8"/>
      <c r="BT146" s="39"/>
      <c r="BU146" s="39" t="s">
        <v>1235</v>
      </c>
      <c r="BV146" s="40"/>
      <c r="BW146" s="40"/>
      <c r="BX146" s="40"/>
      <c r="BY146" s="40">
        <v>1</v>
      </c>
      <c r="BZ146" s="40">
        <v>1</v>
      </c>
      <c r="CA146" s="40"/>
      <c r="CB146" s="40"/>
      <c r="CC146" s="40"/>
      <c r="CD146" s="41"/>
      <c r="CE146" s="41"/>
      <c r="CF146" s="41"/>
      <c r="CG146" s="8"/>
      <c r="CO146" s="8"/>
      <c r="CP146" s="8"/>
      <c r="CQ146" s="8"/>
    </row>
    <row r="147" spans="2:95" ht="15.75" x14ac:dyDescent="0.25">
      <c r="B147" s="42"/>
      <c r="C147" s="39"/>
      <c r="D147" s="40"/>
      <c r="E147" s="40"/>
      <c r="F147" s="40"/>
      <c r="G147" s="40"/>
      <c r="H147" s="40"/>
      <c r="I147" s="40"/>
      <c r="J147" s="40"/>
      <c r="K147" s="41"/>
      <c r="L147" s="41"/>
      <c r="M147" s="41"/>
      <c r="N147" s="41"/>
      <c r="O147" s="41"/>
      <c r="P147" s="42"/>
      <c r="Q147" s="39" t="s">
        <v>848</v>
      </c>
      <c r="R147" s="40"/>
      <c r="S147" s="40">
        <v>1</v>
      </c>
      <c r="T147" s="40"/>
      <c r="U147" s="40"/>
      <c r="V147" s="40">
        <v>1</v>
      </c>
      <c r="W147" s="40"/>
      <c r="X147" s="40"/>
      <c r="Y147" s="41"/>
      <c r="Z147" s="41"/>
      <c r="AA147" s="41"/>
      <c r="AB147" s="41"/>
      <c r="AD147" s="42"/>
      <c r="AE147" s="39"/>
      <c r="AF147" s="40"/>
      <c r="AG147" s="40"/>
      <c r="AH147" s="40"/>
      <c r="AI147" s="40"/>
      <c r="AJ147" s="40"/>
      <c r="AK147" s="40"/>
      <c r="AL147" s="40"/>
      <c r="AM147" s="41"/>
      <c r="AN147" s="41"/>
      <c r="AO147" s="41"/>
      <c r="AP147" s="41"/>
      <c r="AR147" s="76"/>
      <c r="AS147" s="325"/>
      <c r="AT147" s="326"/>
      <c r="AU147" s="326"/>
      <c r="AV147" s="326"/>
      <c r="AW147" s="326"/>
      <c r="AX147" s="326"/>
      <c r="AY147" s="326"/>
      <c r="AZ147" s="326"/>
      <c r="BA147" s="326"/>
      <c r="BB147" s="327"/>
      <c r="BC147" s="327"/>
      <c r="BD147" s="327"/>
      <c r="BE147" s="86"/>
      <c r="BF147" s="332"/>
      <c r="BG147" s="328"/>
      <c r="BH147" s="326"/>
      <c r="BI147" s="326"/>
      <c r="BJ147" s="326"/>
      <c r="BK147" s="326"/>
      <c r="BL147" s="326"/>
      <c r="BM147" s="326"/>
      <c r="BN147" s="76"/>
      <c r="BO147" s="326"/>
      <c r="BP147" s="327"/>
      <c r="BQ147" s="327"/>
      <c r="BR147" s="327"/>
      <c r="BS147" s="8"/>
      <c r="BT147" s="39"/>
      <c r="BU147" s="39" t="s">
        <v>1236</v>
      </c>
      <c r="BV147" s="40"/>
      <c r="BW147" s="40"/>
      <c r="BX147" s="40"/>
      <c r="BY147" s="40">
        <v>1</v>
      </c>
      <c r="BZ147" s="40">
        <v>1</v>
      </c>
      <c r="CA147" s="40"/>
      <c r="CB147" s="40"/>
      <c r="CC147" s="40"/>
      <c r="CD147" s="41"/>
      <c r="CE147" s="41"/>
      <c r="CF147" s="41"/>
      <c r="CG147" s="8"/>
      <c r="CO147" s="8"/>
      <c r="CP147" s="8"/>
      <c r="CQ147" s="8"/>
    </row>
    <row r="148" spans="2:95" ht="15.75" x14ac:dyDescent="0.25">
      <c r="B148" s="42"/>
      <c r="C148" s="45"/>
      <c r="D148" s="40"/>
      <c r="E148" s="40"/>
      <c r="F148" s="40"/>
      <c r="G148" s="40"/>
      <c r="H148" s="40"/>
      <c r="I148" s="40"/>
      <c r="J148" s="40"/>
      <c r="K148" s="41"/>
      <c r="L148" s="41"/>
      <c r="M148" s="41"/>
      <c r="N148" s="41"/>
      <c r="O148" s="41"/>
      <c r="P148" s="42"/>
      <c r="Q148" s="45" t="s">
        <v>849</v>
      </c>
      <c r="R148" s="40"/>
      <c r="S148" s="40">
        <v>1</v>
      </c>
      <c r="T148" s="40"/>
      <c r="U148" s="40"/>
      <c r="V148" s="40">
        <v>1</v>
      </c>
      <c r="W148" s="40"/>
      <c r="X148" s="40"/>
      <c r="Y148" s="41"/>
      <c r="Z148" s="41"/>
      <c r="AA148" s="41"/>
      <c r="AB148" s="41"/>
      <c r="AD148" s="42"/>
      <c r="AE148" s="39"/>
      <c r="AF148" s="40"/>
      <c r="AG148" s="40"/>
      <c r="AH148" s="40"/>
      <c r="AI148" s="40"/>
      <c r="AJ148" s="40"/>
      <c r="AK148" s="40"/>
      <c r="AL148" s="40"/>
      <c r="AM148" s="41"/>
      <c r="AN148" s="41"/>
      <c r="AO148" s="41"/>
      <c r="AP148" s="41"/>
      <c r="AR148" s="76"/>
      <c r="AS148" s="325"/>
      <c r="AT148" s="326"/>
      <c r="AU148" s="326"/>
      <c r="AV148" s="326"/>
      <c r="AW148" s="326"/>
      <c r="AX148" s="326"/>
      <c r="AY148" s="326"/>
      <c r="AZ148" s="326"/>
      <c r="BA148" s="326"/>
      <c r="BB148" s="327"/>
      <c r="BC148" s="327"/>
      <c r="BD148" s="327"/>
      <c r="BE148" s="86"/>
      <c r="BF148" s="327"/>
      <c r="BG148" s="325"/>
      <c r="BH148" s="326"/>
      <c r="BI148" s="326"/>
      <c r="BJ148" s="326"/>
      <c r="BK148" s="326"/>
      <c r="BL148" s="326"/>
      <c r="BM148" s="326"/>
      <c r="BN148" s="76"/>
      <c r="BO148" s="326"/>
      <c r="BP148" s="327"/>
      <c r="BQ148" s="327"/>
      <c r="BR148" s="327"/>
      <c r="BS148" s="8"/>
      <c r="BT148" s="39"/>
      <c r="BU148" s="39" t="s">
        <v>1140</v>
      </c>
      <c r="BV148" s="40"/>
      <c r="BW148" s="40"/>
      <c r="BX148" s="40"/>
      <c r="BY148" s="40">
        <v>1</v>
      </c>
      <c r="BZ148" s="40">
        <v>1</v>
      </c>
      <c r="CA148" s="40"/>
      <c r="CB148" s="40"/>
      <c r="CC148" s="40"/>
      <c r="CD148" s="41"/>
      <c r="CE148" s="41"/>
      <c r="CF148" s="41"/>
      <c r="CG148" s="8"/>
      <c r="CO148" s="8"/>
      <c r="CP148" s="8"/>
      <c r="CQ148" s="8"/>
    </row>
    <row r="149" spans="2:95" ht="15.75" x14ac:dyDescent="0.25">
      <c r="B149" s="42"/>
      <c r="C149" s="39"/>
      <c r="D149" s="40"/>
      <c r="E149" s="40"/>
      <c r="F149" s="40"/>
      <c r="G149" s="40"/>
      <c r="H149" s="40"/>
      <c r="I149" s="40"/>
      <c r="J149" s="40"/>
      <c r="K149" s="41"/>
      <c r="L149" s="41"/>
      <c r="M149" s="41"/>
      <c r="N149" s="41"/>
      <c r="O149" s="41"/>
      <c r="P149" s="42"/>
      <c r="Q149" s="39" t="s">
        <v>850</v>
      </c>
      <c r="R149" s="40"/>
      <c r="S149" s="40">
        <v>1</v>
      </c>
      <c r="T149" s="40"/>
      <c r="U149" s="40"/>
      <c r="V149" s="40">
        <v>1</v>
      </c>
      <c r="W149" s="40"/>
      <c r="X149" s="40"/>
      <c r="Y149" s="41"/>
      <c r="Z149" s="41"/>
      <c r="AA149" s="41"/>
      <c r="AB149" s="41"/>
      <c r="AD149" s="42"/>
      <c r="AE149" s="39"/>
      <c r="AF149" s="40"/>
      <c r="AG149" s="40"/>
      <c r="AH149" s="40"/>
      <c r="AI149" s="40"/>
      <c r="AJ149" s="40"/>
      <c r="AK149" s="40"/>
      <c r="AL149" s="40"/>
      <c r="AM149" s="41"/>
      <c r="AN149" s="41"/>
      <c r="AO149" s="41"/>
      <c r="AP149" s="41"/>
      <c r="AR149" s="76"/>
      <c r="AS149" s="325"/>
      <c r="AT149" s="326"/>
      <c r="AU149" s="326"/>
      <c r="AV149" s="326"/>
      <c r="AW149" s="326"/>
      <c r="AX149" s="326"/>
      <c r="AY149" s="326"/>
      <c r="AZ149" s="326"/>
      <c r="BA149" s="326"/>
      <c r="BB149" s="327"/>
      <c r="BC149" s="327"/>
      <c r="BD149" s="327"/>
      <c r="BE149" s="86"/>
      <c r="BF149" s="327"/>
      <c r="BG149" s="325"/>
      <c r="BH149" s="325"/>
      <c r="BI149" s="326"/>
      <c r="BJ149" s="326"/>
      <c r="BK149" s="326"/>
      <c r="BL149" s="326"/>
      <c r="BM149" s="326"/>
      <c r="BN149" s="76"/>
      <c r="BO149" s="326"/>
      <c r="BP149" s="327"/>
      <c r="BQ149" s="327"/>
      <c r="BR149" s="327"/>
      <c r="BS149" s="8"/>
      <c r="BT149" s="39"/>
      <c r="BU149" s="45" t="s">
        <v>1237</v>
      </c>
      <c r="BV149" s="40"/>
      <c r="BW149" s="40"/>
      <c r="BX149" s="40"/>
      <c r="BY149" s="40">
        <v>1</v>
      </c>
      <c r="BZ149" s="40">
        <v>1</v>
      </c>
      <c r="CA149" s="40"/>
      <c r="CB149" s="40"/>
      <c r="CC149" s="40"/>
      <c r="CD149" s="41"/>
      <c r="CE149" s="41"/>
      <c r="CF149" s="41"/>
      <c r="CG149" s="8"/>
      <c r="CO149" s="8"/>
      <c r="CP149" s="8"/>
      <c r="CQ149" s="8"/>
    </row>
    <row r="150" spans="2:95" ht="15.75" x14ac:dyDescent="0.25">
      <c r="B150" s="42"/>
      <c r="C150" s="39"/>
      <c r="D150" s="40"/>
      <c r="E150" s="40"/>
      <c r="F150" s="40"/>
      <c r="G150" s="40"/>
      <c r="H150" s="40"/>
      <c r="I150" s="40"/>
      <c r="J150" s="40"/>
      <c r="K150" s="41"/>
      <c r="L150" s="41"/>
      <c r="M150" s="41"/>
      <c r="N150" s="41"/>
      <c r="O150" s="41"/>
      <c r="P150" s="42"/>
      <c r="Q150" s="39" t="s">
        <v>851</v>
      </c>
      <c r="R150" s="40"/>
      <c r="S150" s="40"/>
      <c r="T150" s="40"/>
      <c r="U150" s="40">
        <v>1</v>
      </c>
      <c r="V150" s="40">
        <v>1</v>
      </c>
      <c r="W150" s="40"/>
      <c r="X150" s="40"/>
      <c r="Y150" s="41"/>
      <c r="Z150" s="41"/>
      <c r="AA150" s="41"/>
      <c r="AB150" s="41"/>
      <c r="AD150" s="42"/>
      <c r="AE150" s="39"/>
      <c r="AF150" s="40"/>
      <c r="AG150" s="40"/>
      <c r="AH150" s="40"/>
      <c r="AI150" s="40"/>
      <c r="AJ150" s="40"/>
      <c r="AK150" s="40"/>
      <c r="AL150" s="40"/>
      <c r="AM150" s="41"/>
      <c r="AN150" s="41"/>
      <c r="AO150" s="41"/>
      <c r="AP150" s="41"/>
      <c r="AR150" s="76"/>
      <c r="AS150" s="325"/>
      <c r="AT150" s="326"/>
      <c r="AU150" s="326"/>
      <c r="AV150" s="326"/>
      <c r="AW150" s="326"/>
      <c r="AX150" s="326"/>
      <c r="AY150" s="326"/>
      <c r="AZ150" s="326"/>
      <c r="BA150" s="326"/>
      <c r="BB150" s="327"/>
      <c r="BC150" s="327"/>
      <c r="BD150" s="327"/>
      <c r="BE150" s="86"/>
      <c r="BF150" s="327"/>
      <c r="BG150" s="325"/>
      <c r="BH150" s="326"/>
      <c r="BI150" s="326"/>
      <c r="BJ150" s="326"/>
      <c r="BK150" s="326"/>
      <c r="BL150" s="326"/>
      <c r="BM150" s="326"/>
      <c r="BN150" s="76"/>
      <c r="BO150" s="326"/>
      <c r="BP150" s="327"/>
      <c r="BQ150" s="327"/>
      <c r="BR150" s="327"/>
      <c r="BT150" s="39"/>
      <c r="BU150" s="39" t="s">
        <v>1238</v>
      </c>
      <c r="BV150" s="40"/>
      <c r="BW150" s="40"/>
      <c r="BX150" s="40"/>
      <c r="BY150" s="40">
        <v>1</v>
      </c>
      <c r="BZ150" s="40">
        <v>1</v>
      </c>
      <c r="CA150" s="40"/>
      <c r="CB150" s="40"/>
      <c r="CC150" s="40"/>
      <c r="CD150" s="41"/>
      <c r="CE150" s="41"/>
      <c r="CF150" s="72"/>
      <c r="CG150" s="8"/>
      <c r="CO150" s="8"/>
      <c r="CP150" s="8"/>
      <c r="CQ150" s="8"/>
    </row>
    <row r="151" spans="2:95" ht="15.75" x14ac:dyDescent="0.25">
      <c r="B151" s="42"/>
      <c r="C151" s="39"/>
      <c r="D151" s="40"/>
      <c r="E151" s="40"/>
      <c r="F151" s="40"/>
      <c r="G151" s="40"/>
      <c r="H151" s="40"/>
      <c r="I151" s="40"/>
      <c r="J151" s="40"/>
      <c r="K151" s="41"/>
      <c r="L151" s="41"/>
      <c r="M151" s="41"/>
      <c r="N151" s="41"/>
      <c r="O151" s="41"/>
      <c r="P151" s="42"/>
      <c r="Q151" s="39" t="s">
        <v>852</v>
      </c>
      <c r="R151" s="40"/>
      <c r="S151" s="40"/>
      <c r="T151" s="40"/>
      <c r="U151" s="40"/>
      <c r="V151" s="40">
        <v>2</v>
      </c>
      <c r="W151" s="40"/>
      <c r="X151" s="40"/>
      <c r="Y151" s="41">
        <v>2</v>
      </c>
      <c r="Z151" s="41"/>
      <c r="AA151" s="41"/>
      <c r="AB151" s="41"/>
      <c r="AD151" s="42"/>
      <c r="AE151" s="39"/>
      <c r="AF151" s="40"/>
      <c r="AG151" s="40"/>
      <c r="AH151" s="40"/>
      <c r="AI151" s="40"/>
      <c r="AJ151" s="40"/>
      <c r="AK151" s="40"/>
      <c r="AL151" s="40"/>
      <c r="AM151" s="41"/>
      <c r="AN151" s="41"/>
      <c r="AO151" s="41"/>
      <c r="AP151" s="41"/>
      <c r="AR151" s="76"/>
      <c r="AS151" s="325"/>
      <c r="AT151" s="326"/>
      <c r="AU151" s="326"/>
      <c r="AV151" s="326"/>
      <c r="AW151" s="326"/>
      <c r="AX151" s="326"/>
      <c r="AY151" s="326"/>
      <c r="AZ151" s="326"/>
      <c r="BA151" s="326"/>
      <c r="BB151" s="327"/>
      <c r="BC151" s="327"/>
      <c r="BD151" s="327"/>
      <c r="BE151" s="86"/>
      <c r="BF151" s="327"/>
      <c r="BG151" s="328"/>
      <c r="BH151" s="326"/>
      <c r="BI151" s="326"/>
      <c r="BJ151" s="326"/>
      <c r="BK151" s="326"/>
      <c r="BL151" s="326"/>
      <c r="BM151" s="76"/>
      <c r="BN151" s="76"/>
      <c r="BO151" s="76"/>
      <c r="BP151" s="327"/>
      <c r="BQ151" s="327"/>
      <c r="BR151" s="327"/>
      <c r="BT151" s="39"/>
      <c r="BU151" s="39" t="s">
        <v>1223</v>
      </c>
      <c r="BV151" s="40"/>
      <c r="BW151" s="40"/>
      <c r="BX151" s="40"/>
      <c r="BY151" s="40">
        <v>1</v>
      </c>
      <c r="BZ151" s="40">
        <v>1</v>
      </c>
      <c r="CA151" s="40"/>
      <c r="CB151" s="40"/>
      <c r="CC151" s="40"/>
      <c r="CD151" s="41"/>
      <c r="CE151" s="41"/>
      <c r="CF151" s="41"/>
      <c r="CG151" s="8"/>
      <c r="CO151" s="8"/>
      <c r="CP151" s="8"/>
      <c r="CQ151" s="8"/>
    </row>
    <row r="152" spans="2:95" ht="15.75" x14ac:dyDescent="0.25">
      <c r="B152" s="42"/>
      <c r="C152" s="39"/>
      <c r="D152" s="40"/>
      <c r="E152" s="40"/>
      <c r="F152" s="40"/>
      <c r="G152" s="40"/>
      <c r="H152" s="40"/>
      <c r="I152" s="40"/>
      <c r="J152" s="40"/>
      <c r="K152" s="41"/>
      <c r="L152" s="41"/>
      <c r="M152" s="41"/>
      <c r="N152" s="41"/>
      <c r="O152" s="41"/>
      <c r="P152" s="42"/>
      <c r="Q152" s="39"/>
      <c r="R152" s="40"/>
      <c r="S152" s="40"/>
      <c r="T152" s="40"/>
      <c r="U152" s="40"/>
      <c r="V152" s="40"/>
      <c r="W152" s="40"/>
      <c r="X152" s="40"/>
      <c r="Y152" s="41"/>
      <c r="Z152" s="41"/>
      <c r="AA152" s="41"/>
      <c r="AB152" s="41"/>
      <c r="AD152" s="42"/>
      <c r="AE152" s="39"/>
      <c r="AF152" s="40"/>
      <c r="AG152" s="40"/>
      <c r="AH152" s="40"/>
      <c r="AI152" s="40"/>
      <c r="AJ152" s="40"/>
      <c r="AK152" s="40"/>
      <c r="AL152" s="40"/>
      <c r="AM152" s="41"/>
      <c r="AN152" s="41"/>
      <c r="AO152" s="41"/>
      <c r="AP152" s="41"/>
      <c r="AR152" s="76"/>
      <c r="AS152" s="325"/>
      <c r="AT152" s="326"/>
      <c r="AU152" s="326"/>
      <c r="AV152" s="326"/>
      <c r="AW152" s="326"/>
      <c r="AX152" s="326"/>
      <c r="AY152" s="326"/>
      <c r="AZ152" s="326"/>
      <c r="BA152" s="326"/>
      <c r="BB152" s="327"/>
      <c r="BC152" s="327"/>
      <c r="BD152" s="327"/>
      <c r="BE152" s="86"/>
      <c r="BF152" s="327"/>
      <c r="BG152" s="328"/>
      <c r="BH152" s="326"/>
      <c r="BI152" s="326"/>
      <c r="BJ152" s="326"/>
      <c r="BK152" s="326"/>
      <c r="BL152" s="326"/>
      <c r="BM152" s="76"/>
      <c r="BN152" s="76"/>
      <c r="BO152" s="76"/>
      <c r="BP152" s="327"/>
      <c r="BQ152" s="327"/>
      <c r="BR152" s="327"/>
      <c r="BT152" s="39"/>
      <c r="BU152" s="45" t="s">
        <v>1239</v>
      </c>
      <c r="BV152" s="40"/>
      <c r="BW152" s="40"/>
      <c r="BX152" s="40"/>
      <c r="BY152" s="40">
        <v>1</v>
      </c>
      <c r="BZ152" s="40">
        <v>1</v>
      </c>
      <c r="CA152" s="40"/>
      <c r="CB152" s="40"/>
      <c r="CC152" s="40"/>
      <c r="CD152" s="41"/>
      <c r="CE152" s="41"/>
      <c r="CF152" s="41"/>
      <c r="CG152" s="8"/>
      <c r="CO152" s="8"/>
      <c r="CP152" s="8"/>
      <c r="CQ152" s="8"/>
    </row>
    <row r="153" spans="2:95" ht="15.75" x14ac:dyDescent="0.25">
      <c r="B153" s="42"/>
      <c r="C153" s="39"/>
      <c r="D153" s="40"/>
      <c r="E153" s="40"/>
      <c r="F153" s="40"/>
      <c r="G153" s="40"/>
      <c r="H153" s="40"/>
      <c r="I153" s="40"/>
      <c r="J153" s="40"/>
      <c r="K153" s="41"/>
      <c r="L153" s="41"/>
      <c r="M153" s="41"/>
      <c r="N153" s="41"/>
      <c r="O153" s="41"/>
      <c r="P153" s="42"/>
      <c r="Q153" s="39"/>
      <c r="R153" s="40"/>
      <c r="S153" s="40"/>
      <c r="T153" s="40"/>
      <c r="U153" s="40"/>
      <c r="V153" s="40"/>
      <c r="W153" s="40"/>
      <c r="X153" s="40"/>
      <c r="Y153" s="41"/>
      <c r="Z153" s="41"/>
      <c r="AA153" s="41"/>
      <c r="AB153" s="41"/>
      <c r="AD153" s="42"/>
      <c r="AE153" s="39"/>
      <c r="AF153" s="40"/>
      <c r="AG153" s="40"/>
      <c r="AH153" s="40"/>
      <c r="AI153" s="40"/>
      <c r="AJ153" s="40"/>
      <c r="AK153" s="40"/>
      <c r="AL153" s="40"/>
      <c r="AM153" s="41"/>
      <c r="AN153" s="41"/>
      <c r="AO153" s="41"/>
      <c r="AP153" s="41"/>
      <c r="AR153" s="76"/>
      <c r="AS153" s="325"/>
      <c r="AT153" s="326"/>
      <c r="AU153" s="326"/>
      <c r="AV153" s="326"/>
      <c r="AW153" s="326"/>
      <c r="AX153" s="326"/>
      <c r="AY153" s="326"/>
      <c r="AZ153" s="326"/>
      <c r="BA153" s="326"/>
      <c r="BB153" s="327"/>
      <c r="BC153" s="327"/>
      <c r="BD153" s="327"/>
      <c r="BE153" s="86"/>
      <c r="BF153" s="327"/>
      <c r="BG153" s="328"/>
      <c r="BH153" s="326"/>
      <c r="BI153" s="326"/>
      <c r="BJ153" s="326"/>
      <c r="BK153" s="326"/>
      <c r="BL153" s="326"/>
      <c r="BM153" s="76"/>
      <c r="BN153" s="76"/>
      <c r="BO153" s="76"/>
      <c r="BP153" s="327"/>
      <c r="BQ153" s="327"/>
      <c r="BR153" s="327"/>
      <c r="BT153" s="39"/>
      <c r="BU153" s="39" t="s">
        <v>1240</v>
      </c>
      <c r="BV153" s="40"/>
      <c r="BW153" s="40"/>
      <c r="BX153" s="40"/>
      <c r="BY153" s="40">
        <v>1</v>
      </c>
      <c r="BZ153" s="40">
        <v>1</v>
      </c>
      <c r="CA153" s="40"/>
      <c r="CB153" s="40"/>
      <c r="CC153" s="40"/>
      <c r="CD153" s="41"/>
      <c r="CE153" s="41"/>
      <c r="CF153" s="41"/>
      <c r="CG153" s="8"/>
      <c r="CO153" s="8"/>
      <c r="CP153" s="8"/>
      <c r="CQ153" s="8"/>
    </row>
    <row r="154" spans="2:95" ht="15.75" x14ac:dyDescent="0.25">
      <c r="B154" s="42"/>
      <c r="C154" s="39"/>
      <c r="D154" s="40"/>
      <c r="E154" s="40"/>
      <c r="F154" s="40"/>
      <c r="G154" s="40"/>
      <c r="H154" s="40"/>
      <c r="I154" s="40"/>
      <c r="J154" s="40"/>
      <c r="K154" s="41"/>
      <c r="L154" s="41"/>
      <c r="M154" s="41"/>
      <c r="N154" s="41"/>
      <c r="O154" s="41"/>
      <c r="P154" s="42"/>
      <c r="Q154" s="39"/>
      <c r="R154" s="40"/>
      <c r="S154" s="40"/>
      <c r="T154" s="40"/>
      <c r="U154" s="40"/>
      <c r="V154" s="40"/>
      <c r="W154" s="40"/>
      <c r="X154" s="40"/>
      <c r="Y154" s="41"/>
      <c r="Z154" s="41"/>
      <c r="AA154" s="41"/>
      <c r="AB154" s="41"/>
      <c r="AD154" s="42"/>
      <c r="AE154" s="39"/>
      <c r="AF154" s="40"/>
      <c r="AG154" s="40"/>
      <c r="AH154" s="40"/>
      <c r="AI154" s="40"/>
      <c r="AJ154" s="40"/>
      <c r="AK154" s="40"/>
      <c r="AL154" s="40"/>
      <c r="AM154" s="41"/>
      <c r="AN154" s="41"/>
      <c r="AO154" s="41"/>
      <c r="AP154" s="41"/>
      <c r="AR154" s="76"/>
      <c r="AS154" s="325"/>
      <c r="AT154" s="326"/>
      <c r="AU154" s="326"/>
      <c r="AV154" s="326"/>
      <c r="AW154" s="326"/>
      <c r="AX154" s="326"/>
      <c r="AY154" s="326"/>
      <c r="AZ154" s="326"/>
      <c r="BA154" s="326"/>
      <c r="BB154" s="327"/>
      <c r="BC154" s="327"/>
      <c r="BD154" s="327"/>
      <c r="BE154" s="86"/>
      <c r="BF154" s="327"/>
      <c r="BG154" s="328"/>
      <c r="BH154" s="326"/>
      <c r="BI154" s="326"/>
      <c r="BJ154" s="326"/>
      <c r="BK154" s="326"/>
      <c r="BL154" s="326"/>
      <c r="BM154" s="76"/>
      <c r="BN154" s="76"/>
      <c r="BO154" s="76"/>
      <c r="BP154" s="327"/>
      <c r="BQ154" s="327"/>
      <c r="BR154" s="327"/>
      <c r="BT154" s="39"/>
      <c r="BU154" s="47" t="s">
        <v>1081</v>
      </c>
      <c r="BV154" s="40"/>
      <c r="BW154" s="40"/>
      <c r="BX154" s="40"/>
      <c r="BY154" s="40"/>
      <c r="BZ154" s="40"/>
      <c r="CA154" s="40"/>
      <c r="CB154" s="40"/>
      <c r="CC154" s="40"/>
      <c r="CD154" s="41"/>
      <c r="CE154" s="41"/>
      <c r="CF154" s="41"/>
      <c r="CG154" s="8"/>
      <c r="CO154" s="8"/>
      <c r="CP154" s="8"/>
      <c r="CQ154" s="8"/>
    </row>
    <row r="155" spans="2:95" ht="15.75" x14ac:dyDescent="0.25">
      <c r="B155" s="42"/>
      <c r="C155" s="39"/>
      <c r="D155" s="40"/>
      <c r="E155" s="40"/>
      <c r="F155" s="40"/>
      <c r="G155" s="40"/>
      <c r="H155" s="40"/>
      <c r="I155" s="40"/>
      <c r="J155" s="40"/>
      <c r="K155" s="41"/>
      <c r="L155" s="41"/>
      <c r="M155" s="41"/>
      <c r="N155" s="41"/>
      <c r="O155" s="41"/>
      <c r="P155" s="42"/>
      <c r="Q155" s="39"/>
      <c r="R155" s="40"/>
      <c r="S155" s="40"/>
      <c r="T155" s="40"/>
      <c r="U155" s="40"/>
      <c r="V155" s="40"/>
      <c r="W155" s="40"/>
      <c r="X155" s="40"/>
      <c r="Y155" s="41"/>
      <c r="Z155" s="41"/>
      <c r="AA155" s="41"/>
      <c r="AB155" s="41"/>
      <c r="AD155" s="42"/>
      <c r="AE155" s="39"/>
      <c r="AF155" s="40"/>
      <c r="AG155" s="40"/>
      <c r="AH155" s="40"/>
      <c r="AI155" s="40"/>
      <c r="AJ155" s="40"/>
      <c r="AK155" s="40"/>
      <c r="AL155" s="40"/>
      <c r="AM155" s="41"/>
      <c r="AN155" s="41"/>
      <c r="AO155" s="41"/>
      <c r="AP155" s="41"/>
      <c r="AR155" s="76"/>
      <c r="AS155" s="325"/>
      <c r="AT155" s="326"/>
      <c r="AU155" s="326"/>
      <c r="AV155" s="326"/>
      <c r="AW155" s="326"/>
      <c r="AX155" s="326"/>
      <c r="AY155" s="326"/>
      <c r="AZ155" s="326"/>
      <c r="BA155" s="326"/>
      <c r="BB155" s="327"/>
      <c r="BC155" s="327"/>
      <c r="BD155" s="327"/>
      <c r="BE155" s="86"/>
      <c r="BF155" s="327"/>
      <c r="BG155" s="328"/>
      <c r="BH155" s="326"/>
      <c r="BI155" s="326"/>
      <c r="BJ155" s="326"/>
      <c r="BK155" s="326"/>
      <c r="BL155" s="326"/>
      <c r="BM155" s="76"/>
      <c r="BN155" s="76"/>
      <c r="BO155" s="76"/>
      <c r="BP155" s="327"/>
      <c r="BQ155" s="327"/>
      <c r="BR155" s="327"/>
      <c r="BT155" s="39"/>
      <c r="BU155" s="47" t="s">
        <v>1241</v>
      </c>
      <c r="BV155" s="40"/>
      <c r="BW155" s="40"/>
      <c r="BX155" s="40"/>
      <c r="BY155" s="40"/>
      <c r="BZ155" s="40"/>
      <c r="CA155" s="40"/>
      <c r="CB155" s="40"/>
      <c r="CC155" s="40"/>
      <c r="CD155" s="41"/>
      <c r="CE155" s="41"/>
      <c r="CF155" s="41"/>
      <c r="CG155" s="8"/>
      <c r="CO155" s="8"/>
      <c r="CP155" s="8"/>
      <c r="CQ155" s="8"/>
    </row>
    <row r="156" spans="2:95" ht="15.75" x14ac:dyDescent="0.25">
      <c r="B156" s="42"/>
      <c r="C156" s="39"/>
      <c r="D156" s="40"/>
      <c r="E156" s="40"/>
      <c r="F156" s="40"/>
      <c r="G156" s="40"/>
      <c r="H156" s="40"/>
      <c r="I156" s="40"/>
      <c r="J156" s="40"/>
      <c r="K156" s="41"/>
      <c r="L156" s="41"/>
      <c r="M156" s="41"/>
      <c r="N156" s="41"/>
      <c r="O156" s="41"/>
      <c r="P156" s="42"/>
      <c r="Q156" s="39"/>
      <c r="R156" s="40"/>
      <c r="S156" s="40"/>
      <c r="T156" s="40"/>
      <c r="U156" s="40"/>
      <c r="V156" s="40"/>
      <c r="W156" s="40"/>
      <c r="X156" s="40"/>
      <c r="Y156" s="41"/>
      <c r="Z156" s="41"/>
      <c r="AA156" s="41"/>
      <c r="AB156" s="41"/>
      <c r="AD156" s="42"/>
      <c r="AE156" s="39"/>
      <c r="AF156" s="40"/>
      <c r="AG156" s="40"/>
      <c r="AH156" s="40"/>
      <c r="AI156" s="40"/>
      <c r="AJ156" s="40"/>
      <c r="AK156" s="40"/>
      <c r="AL156" s="40"/>
      <c r="AM156" s="41"/>
      <c r="AN156" s="41"/>
      <c r="AO156" s="41"/>
      <c r="AP156" s="41"/>
      <c r="AR156" s="76"/>
      <c r="AS156" s="325"/>
      <c r="AT156" s="326"/>
      <c r="AU156" s="326"/>
      <c r="AV156" s="326"/>
      <c r="AW156" s="326"/>
      <c r="AX156" s="326"/>
      <c r="AY156" s="326"/>
      <c r="AZ156" s="326"/>
      <c r="BA156" s="326"/>
      <c r="BB156" s="327"/>
      <c r="BC156" s="327"/>
      <c r="BD156" s="327"/>
      <c r="BE156" s="86"/>
      <c r="BF156" s="327"/>
      <c r="BG156" s="328"/>
      <c r="BH156" s="326"/>
      <c r="BI156" s="326"/>
      <c r="BJ156" s="326"/>
      <c r="BK156" s="326"/>
      <c r="BL156" s="326"/>
      <c r="BM156" s="76"/>
      <c r="BN156" s="76"/>
      <c r="BO156" s="76"/>
      <c r="BP156" s="327"/>
      <c r="BQ156" s="327"/>
      <c r="BR156" s="327"/>
      <c r="BT156" s="39"/>
      <c r="BU156" s="47" t="s">
        <v>1165</v>
      </c>
      <c r="BV156" s="40"/>
      <c r="BW156" s="40"/>
      <c r="BX156" s="40"/>
      <c r="BY156" s="40">
        <v>1</v>
      </c>
      <c r="BZ156" s="40">
        <v>1</v>
      </c>
      <c r="CA156" s="40"/>
      <c r="CB156" s="40"/>
      <c r="CC156" s="40"/>
      <c r="CD156" s="41"/>
      <c r="CE156" s="41"/>
      <c r="CF156" s="41"/>
      <c r="CG156" s="8"/>
      <c r="CO156" s="8"/>
      <c r="CP156" s="8"/>
      <c r="CQ156" s="8"/>
    </row>
    <row r="157" spans="2:95" ht="15.75" x14ac:dyDescent="0.25">
      <c r="B157" s="42"/>
      <c r="C157" s="39"/>
      <c r="D157" s="40"/>
      <c r="E157" s="40"/>
      <c r="F157" s="40"/>
      <c r="G157" s="40"/>
      <c r="H157" s="40"/>
      <c r="I157" s="40"/>
      <c r="J157" s="40"/>
      <c r="K157" s="41"/>
      <c r="L157" s="41"/>
      <c r="M157" s="41"/>
      <c r="N157" s="41"/>
      <c r="O157" s="41"/>
      <c r="P157" s="42"/>
      <c r="Q157" s="39"/>
      <c r="R157" s="40"/>
      <c r="S157" s="40"/>
      <c r="T157" s="40"/>
      <c r="U157" s="40"/>
      <c r="V157" s="40"/>
      <c r="W157" s="40"/>
      <c r="X157" s="40"/>
      <c r="Y157" s="41"/>
      <c r="Z157" s="41"/>
      <c r="AA157" s="41"/>
      <c r="AB157" s="41"/>
      <c r="AD157" s="42"/>
      <c r="AE157" s="39"/>
      <c r="AF157" s="40"/>
      <c r="AG157" s="40"/>
      <c r="AH157" s="40"/>
      <c r="AI157" s="40"/>
      <c r="AJ157" s="40"/>
      <c r="AK157" s="40"/>
      <c r="AL157" s="40"/>
      <c r="AM157" s="41"/>
      <c r="AN157" s="41"/>
      <c r="AO157" s="41"/>
      <c r="AP157" s="41"/>
      <c r="AR157" s="76"/>
      <c r="AS157" s="325"/>
      <c r="AT157" s="326"/>
      <c r="AU157" s="326"/>
      <c r="AV157" s="326"/>
      <c r="AW157" s="326"/>
      <c r="AX157" s="326"/>
      <c r="AY157" s="326"/>
      <c r="AZ157" s="326"/>
      <c r="BA157" s="326"/>
      <c r="BB157" s="327"/>
      <c r="BC157" s="327"/>
      <c r="BD157" s="327"/>
      <c r="BE157" s="86"/>
      <c r="BF157" s="327"/>
      <c r="BG157" s="328"/>
      <c r="BH157" s="326"/>
      <c r="BI157" s="326"/>
      <c r="BJ157" s="326"/>
      <c r="BK157" s="326"/>
      <c r="BL157" s="326"/>
      <c r="BM157" s="76"/>
      <c r="BN157" s="76"/>
      <c r="BO157" s="76"/>
      <c r="BP157" s="327"/>
      <c r="BQ157" s="327"/>
      <c r="BR157" s="327"/>
      <c r="BT157" s="39"/>
      <c r="BU157" s="39" t="s">
        <v>1216</v>
      </c>
      <c r="BV157" s="40"/>
      <c r="BW157" s="40">
        <v>1</v>
      </c>
      <c r="BX157" s="40"/>
      <c r="BY157" s="40">
        <v>1</v>
      </c>
      <c r="BZ157" s="40">
        <v>1</v>
      </c>
      <c r="CA157" s="40"/>
      <c r="CB157" s="40"/>
      <c r="CC157" s="40"/>
      <c r="CD157" s="41"/>
      <c r="CE157" s="41"/>
      <c r="CF157" s="41"/>
      <c r="CG157" s="8"/>
      <c r="CO157" s="8"/>
      <c r="CP157" s="8"/>
      <c r="CQ157" s="8"/>
    </row>
    <row r="158" spans="2:95" ht="15.75" x14ac:dyDescent="0.25">
      <c r="B158" s="42"/>
      <c r="C158" s="39"/>
      <c r="D158" s="40"/>
      <c r="E158" s="40"/>
      <c r="F158" s="40"/>
      <c r="G158" s="40"/>
      <c r="H158" s="40"/>
      <c r="I158" s="40"/>
      <c r="J158" s="40"/>
      <c r="K158" s="41"/>
      <c r="L158" s="41"/>
      <c r="M158" s="41"/>
      <c r="N158" s="41"/>
      <c r="O158" s="41"/>
      <c r="P158" s="42"/>
      <c r="Q158" s="39"/>
      <c r="R158" s="40"/>
      <c r="S158" s="40"/>
      <c r="T158" s="40"/>
      <c r="U158" s="40"/>
      <c r="V158" s="40"/>
      <c r="W158" s="40"/>
      <c r="X158" s="40"/>
      <c r="Y158" s="41"/>
      <c r="Z158" s="41"/>
      <c r="AA158" s="41"/>
      <c r="AB158" s="41"/>
      <c r="AD158" s="42"/>
      <c r="AE158" s="39"/>
      <c r="AF158" s="40"/>
      <c r="AG158" s="40"/>
      <c r="AH158" s="40"/>
      <c r="AI158" s="40"/>
      <c r="AJ158" s="40"/>
      <c r="AK158" s="40"/>
      <c r="AL158" s="40"/>
      <c r="AM158" s="41"/>
      <c r="AN158" s="41"/>
      <c r="AO158" s="41"/>
      <c r="AP158" s="41"/>
      <c r="AR158" s="76"/>
      <c r="AS158" s="325"/>
      <c r="AT158" s="326"/>
      <c r="AU158" s="326"/>
      <c r="AV158" s="326"/>
      <c r="AW158" s="326"/>
      <c r="AX158" s="326"/>
      <c r="AY158" s="326"/>
      <c r="AZ158" s="326"/>
      <c r="BA158" s="326"/>
      <c r="BB158" s="327"/>
      <c r="BC158" s="327"/>
      <c r="BD158" s="327"/>
      <c r="BE158" s="86"/>
      <c r="BF158" s="327"/>
      <c r="BG158" s="328"/>
      <c r="BH158" s="326"/>
      <c r="BI158" s="326"/>
      <c r="BJ158" s="326"/>
      <c r="BK158" s="326"/>
      <c r="BL158" s="326"/>
      <c r="BM158" s="76"/>
      <c r="BN158" s="76"/>
      <c r="BO158" s="76"/>
      <c r="BP158" s="327"/>
      <c r="BQ158" s="327"/>
      <c r="BR158" s="327"/>
      <c r="BT158" s="39"/>
      <c r="BU158" s="39" t="s">
        <v>1246</v>
      </c>
      <c r="BV158" s="40"/>
      <c r="BW158" s="40"/>
      <c r="BX158" s="40"/>
      <c r="BY158" s="40">
        <v>3</v>
      </c>
      <c r="BZ158" s="40"/>
      <c r="CA158" s="40"/>
      <c r="CB158" s="42"/>
      <c r="CC158" s="40"/>
      <c r="CD158" s="41"/>
      <c r="CE158" s="41"/>
      <c r="CF158" s="41"/>
      <c r="CG158" s="8"/>
      <c r="CO158" s="8"/>
      <c r="CP158" s="8"/>
      <c r="CQ158" s="8"/>
    </row>
    <row r="159" spans="2:95" ht="15.75" x14ac:dyDescent="0.25">
      <c r="B159" s="42"/>
      <c r="C159" s="39"/>
      <c r="D159" s="40"/>
      <c r="E159" s="40"/>
      <c r="F159" s="40"/>
      <c r="G159" s="40"/>
      <c r="H159" s="40"/>
      <c r="I159" s="40"/>
      <c r="J159" s="40"/>
      <c r="K159" s="41"/>
      <c r="L159" s="41"/>
      <c r="M159" s="41"/>
      <c r="N159" s="41"/>
      <c r="O159" s="41"/>
      <c r="P159" s="42"/>
      <c r="Q159" s="39"/>
      <c r="R159" s="40"/>
      <c r="S159" s="40"/>
      <c r="T159" s="40"/>
      <c r="U159" s="40"/>
      <c r="V159" s="40"/>
      <c r="W159" s="40"/>
      <c r="X159" s="40"/>
      <c r="Y159" s="41"/>
      <c r="Z159" s="41"/>
      <c r="AA159" s="41"/>
      <c r="AB159" s="41"/>
      <c r="AD159" s="42"/>
      <c r="AE159" s="39"/>
      <c r="AF159" s="40"/>
      <c r="AG159" s="40"/>
      <c r="AH159" s="40"/>
      <c r="AI159" s="40"/>
      <c r="AJ159" s="40"/>
      <c r="AK159" s="40"/>
      <c r="AL159" s="40"/>
      <c r="AM159" s="41"/>
      <c r="AN159" s="41"/>
      <c r="AO159" s="41"/>
      <c r="AP159" s="41"/>
      <c r="AR159" s="76"/>
      <c r="AS159" s="325"/>
      <c r="AT159" s="326"/>
      <c r="AU159" s="326"/>
      <c r="AV159" s="326"/>
      <c r="AW159" s="326"/>
      <c r="AX159" s="326"/>
      <c r="AY159" s="326"/>
      <c r="AZ159" s="326"/>
      <c r="BA159" s="326"/>
      <c r="BB159" s="327"/>
      <c r="BC159" s="327"/>
      <c r="BD159" s="327"/>
      <c r="BE159" s="86"/>
      <c r="BF159" s="327"/>
      <c r="BG159" s="328"/>
      <c r="BH159" s="326"/>
      <c r="BI159" s="326"/>
      <c r="BJ159" s="326"/>
      <c r="BK159" s="326"/>
      <c r="BL159" s="326"/>
      <c r="BM159" s="76"/>
      <c r="BN159" s="76"/>
      <c r="BO159" s="76"/>
      <c r="BP159" s="327"/>
      <c r="BQ159" s="327"/>
      <c r="BR159" s="327"/>
      <c r="BT159" s="39"/>
      <c r="BU159" s="39" t="s">
        <v>1247</v>
      </c>
      <c r="BV159" s="40"/>
      <c r="BW159" s="40"/>
      <c r="BX159" s="40"/>
      <c r="BY159" s="40">
        <v>3</v>
      </c>
      <c r="BZ159" s="40"/>
      <c r="CA159" s="40"/>
      <c r="CB159" s="42"/>
      <c r="CC159" s="40"/>
      <c r="CD159" s="41"/>
      <c r="CE159" s="41"/>
      <c r="CF159" s="41"/>
      <c r="CG159" s="8"/>
      <c r="CO159" s="8"/>
      <c r="CP159" s="8"/>
      <c r="CQ159" s="8"/>
    </row>
    <row r="160" spans="2:95" ht="15.75" x14ac:dyDescent="0.25">
      <c r="B160" s="42"/>
      <c r="C160" s="39"/>
      <c r="D160" s="40"/>
      <c r="E160" s="40"/>
      <c r="F160" s="40"/>
      <c r="G160" s="40"/>
      <c r="H160" s="40"/>
      <c r="I160" s="40"/>
      <c r="J160" s="40"/>
      <c r="K160" s="41"/>
      <c r="L160" s="41"/>
      <c r="M160" s="41"/>
      <c r="N160" s="41"/>
      <c r="O160" s="41"/>
      <c r="P160" s="42"/>
      <c r="Q160" s="39"/>
      <c r="R160" s="40"/>
      <c r="S160" s="40"/>
      <c r="T160" s="40"/>
      <c r="U160" s="40"/>
      <c r="V160" s="40"/>
      <c r="W160" s="40"/>
      <c r="X160" s="40"/>
      <c r="Y160" s="41"/>
      <c r="Z160" s="41"/>
      <c r="AA160" s="41"/>
      <c r="AB160" s="41"/>
      <c r="AD160" s="42"/>
      <c r="AE160" s="39"/>
      <c r="AF160" s="40"/>
      <c r="AG160" s="40"/>
      <c r="AH160" s="40"/>
      <c r="AI160" s="40"/>
      <c r="AJ160" s="40"/>
      <c r="AK160" s="40"/>
      <c r="AL160" s="40"/>
      <c r="AM160" s="41"/>
      <c r="AN160" s="41"/>
      <c r="AO160" s="41"/>
      <c r="AP160" s="41"/>
      <c r="AR160" s="76"/>
      <c r="AS160" s="325"/>
      <c r="AT160" s="326"/>
      <c r="AU160" s="326"/>
      <c r="AV160" s="326"/>
      <c r="AW160" s="326"/>
      <c r="AX160" s="326"/>
      <c r="AY160" s="326"/>
      <c r="AZ160" s="326"/>
      <c r="BA160" s="326"/>
      <c r="BB160" s="327"/>
      <c r="BC160" s="327"/>
      <c r="BD160" s="327"/>
      <c r="BE160" s="86"/>
      <c r="BF160" s="327"/>
      <c r="BG160" s="328"/>
      <c r="BH160" s="326"/>
      <c r="BI160" s="326"/>
      <c r="BJ160" s="326"/>
      <c r="BK160" s="326"/>
      <c r="BL160" s="326"/>
      <c r="BM160" s="76"/>
      <c r="BN160" s="76"/>
      <c r="BO160" s="76"/>
      <c r="BP160" s="327"/>
      <c r="BQ160" s="327"/>
      <c r="BR160" s="327"/>
      <c r="BT160" s="39"/>
      <c r="BU160" s="39" t="s">
        <v>1248</v>
      </c>
      <c r="BV160" s="40"/>
      <c r="BW160" s="40"/>
      <c r="BX160" s="40"/>
      <c r="BY160" s="40">
        <v>3</v>
      </c>
      <c r="BZ160" s="40"/>
      <c r="CA160" s="40"/>
      <c r="CB160" s="42"/>
      <c r="CC160" s="40"/>
      <c r="CD160" s="41"/>
      <c r="CE160" s="41"/>
      <c r="CF160" s="41"/>
      <c r="CG160" s="8"/>
      <c r="CO160" s="8"/>
      <c r="CP160" s="8"/>
      <c r="CQ160" s="8"/>
    </row>
    <row r="161" spans="2:95" ht="15.75" x14ac:dyDescent="0.25">
      <c r="B161" s="42"/>
      <c r="C161" s="39"/>
      <c r="D161" s="40"/>
      <c r="E161" s="40"/>
      <c r="F161" s="40"/>
      <c r="G161" s="40"/>
      <c r="H161" s="40"/>
      <c r="I161" s="40"/>
      <c r="J161" s="40"/>
      <c r="K161" s="41"/>
      <c r="L161" s="41"/>
      <c r="M161" s="41"/>
      <c r="N161" s="41"/>
      <c r="O161" s="41"/>
      <c r="P161" s="42"/>
      <c r="Q161" s="39"/>
      <c r="R161" s="40"/>
      <c r="S161" s="40"/>
      <c r="T161" s="40"/>
      <c r="U161" s="40"/>
      <c r="V161" s="40"/>
      <c r="W161" s="40"/>
      <c r="X161" s="40"/>
      <c r="Y161" s="41"/>
      <c r="Z161" s="41"/>
      <c r="AA161" s="41"/>
      <c r="AB161" s="41"/>
      <c r="AD161" s="42"/>
      <c r="AE161" s="39"/>
      <c r="AF161" s="40"/>
      <c r="AG161" s="40"/>
      <c r="AH161" s="40"/>
      <c r="AI161" s="40"/>
      <c r="AJ161" s="40"/>
      <c r="AK161" s="40"/>
      <c r="AL161" s="40"/>
      <c r="AM161" s="41"/>
      <c r="AN161" s="41"/>
      <c r="AO161" s="41"/>
      <c r="AP161" s="41"/>
      <c r="AR161" s="76"/>
      <c r="AS161" s="325"/>
      <c r="AT161" s="326"/>
      <c r="AU161" s="326"/>
      <c r="AV161" s="326"/>
      <c r="AW161" s="326"/>
      <c r="AX161" s="326"/>
      <c r="AY161" s="326"/>
      <c r="AZ161" s="326"/>
      <c r="BA161" s="326"/>
      <c r="BB161" s="327"/>
      <c r="BC161" s="327"/>
      <c r="BD161" s="327"/>
      <c r="BE161" s="86"/>
      <c r="BF161" s="327"/>
      <c r="BG161" s="328"/>
      <c r="BH161" s="326"/>
      <c r="BI161" s="326"/>
      <c r="BJ161" s="326"/>
      <c r="BK161" s="326"/>
      <c r="BL161" s="326"/>
      <c r="BM161" s="76"/>
      <c r="BN161" s="76"/>
      <c r="BO161" s="76"/>
      <c r="BP161" s="327"/>
      <c r="BQ161" s="327"/>
      <c r="BR161" s="327"/>
      <c r="BT161" s="39"/>
      <c r="BU161" s="39" t="s">
        <v>893</v>
      </c>
      <c r="BV161" s="42"/>
      <c r="BW161" s="42"/>
      <c r="BX161" s="42"/>
      <c r="BY161" s="40">
        <v>3</v>
      </c>
      <c r="BZ161" s="42"/>
      <c r="CA161" s="42"/>
      <c r="CB161" s="42"/>
      <c r="CC161" s="42"/>
      <c r="CD161" s="41"/>
      <c r="CE161" s="41"/>
      <c r="CF161" s="41"/>
      <c r="CG161" s="8"/>
      <c r="CO161" s="8"/>
      <c r="CP161" s="8"/>
      <c r="CQ161" s="8"/>
    </row>
    <row r="162" spans="2:95" ht="15.75" x14ac:dyDescent="0.25">
      <c r="B162" s="42"/>
      <c r="C162" s="39"/>
      <c r="D162" s="40"/>
      <c r="E162" s="40"/>
      <c r="F162" s="40"/>
      <c r="G162" s="40"/>
      <c r="H162" s="40"/>
      <c r="I162" s="40"/>
      <c r="J162" s="40"/>
      <c r="K162" s="41"/>
      <c r="L162" s="41"/>
      <c r="M162" s="41"/>
      <c r="N162" s="41"/>
      <c r="O162" s="41"/>
      <c r="P162" s="42"/>
      <c r="Q162" s="39"/>
      <c r="R162" s="40"/>
      <c r="S162" s="40"/>
      <c r="T162" s="40"/>
      <c r="U162" s="40"/>
      <c r="V162" s="40"/>
      <c r="W162" s="40"/>
      <c r="X162" s="40"/>
      <c r="Y162" s="41"/>
      <c r="Z162" s="41"/>
      <c r="AA162" s="41"/>
      <c r="AB162" s="41"/>
      <c r="AD162" s="42"/>
      <c r="AE162" s="39"/>
      <c r="AF162" s="40"/>
      <c r="AG162" s="40"/>
      <c r="AH162" s="40"/>
      <c r="AI162" s="40"/>
      <c r="AJ162" s="40"/>
      <c r="AK162" s="40"/>
      <c r="AL162" s="40"/>
      <c r="AM162" s="41"/>
      <c r="AN162" s="41"/>
      <c r="AO162" s="41"/>
      <c r="AP162" s="41"/>
      <c r="AR162" s="76"/>
      <c r="AS162" s="325"/>
      <c r="AT162" s="326"/>
      <c r="AU162" s="326"/>
      <c r="AV162" s="326"/>
      <c r="AW162" s="326"/>
      <c r="AX162" s="326"/>
      <c r="AY162" s="326"/>
      <c r="AZ162" s="326"/>
      <c r="BA162" s="326"/>
      <c r="BB162" s="327"/>
      <c r="BC162" s="327"/>
      <c r="BD162" s="327"/>
      <c r="BE162" s="86"/>
      <c r="BF162" s="327"/>
      <c r="BG162" s="328"/>
      <c r="BH162" s="326"/>
      <c r="BI162" s="326"/>
      <c r="BJ162" s="326"/>
      <c r="BK162" s="326"/>
      <c r="BL162" s="326"/>
      <c r="BM162" s="76"/>
      <c r="BN162" s="76"/>
      <c r="BO162" s="76"/>
      <c r="BP162" s="327"/>
      <c r="BQ162" s="327"/>
      <c r="BR162" s="327"/>
      <c r="BT162" s="39"/>
      <c r="BU162" s="39" t="s">
        <v>1251</v>
      </c>
      <c r="BV162" s="42"/>
      <c r="BW162" s="42">
        <v>2</v>
      </c>
      <c r="BX162" s="42"/>
      <c r="BY162" s="42"/>
      <c r="BZ162" s="42">
        <v>1</v>
      </c>
      <c r="CA162" s="42"/>
      <c r="CB162" s="42"/>
      <c r="CC162" s="42"/>
      <c r="CD162" s="41"/>
      <c r="CE162" s="41"/>
      <c r="CF162" s="41"/>
      <c r="CG162" s="8"/>
      <c r="CO162" s="8"/>
      <c r="CP162" s="8"/>
      <c r="CQ162" s="8"/>
    </row>
    <row r="163" spans="2:95" ht="15.75" x14ac:dyDescent="0.25">
      <c r="B163" s="42"/>
      <c r="C163" s="39"/>
      <c r="D163" s="40"/>
      <c r="E163" s="40"/>
      <c r="F163" s="40"/>
      <c r="G163" s="40"/>
      <c r="H163" s="40"/>
      <c r="I163" s="40"/>
      <c r="J163" s="40"/>
      <c r="K163" s="41"/>
      <c r="L163" s="41"/>
      <c r="M163" s="41"/>
      <c r="N163" s="41"/>
      <c r="O163" s="41"/>
      <c r="P163" s="42"/>
      <c r="Q163" s="39"/>
      <c r="R163" s="40"/>
      <c r="S163" s="40"/>
      <c r="T163" s="40"/>
      <c r="U163" s="40"/>
      <c r="V163" s="40"/>
      <c r="W163" s="40"/>
      <c r="X163" s="40"/>
      <c r="Y163" s="41"/>
      <c r="Z163" s="41"/>
      <c r="AA163" s="41"/>
      <c r="AB163" s="41"/>
      <c r="AD163" s="42"/>
      <c r="AE163" s="39"/>
      <c r="AF163" s="40"/>
      <c r="AG163" s="40"/>
      <c r="AH163" s="40"/>
      <c r="AI163" s="40"/>
      <c r="AJ163" s="40"/>
      <c r="AK163" s="40"/>
      <c r="AL163" s="40"/>
      <c r="AM163" s="41"/>
      <c r="AN163" s="41"/>
      <c r="AO163" s="41"/>
      <c r="AP163" s="41"/>
      <c r="AR163" s="76"/>
      <c r="AS163" s="325"/>
      <c r="AT163" s="326"/>
      <c r="AU163" s="326"/>
      <c r="AV163" s="326"/>
      <c r="AW163" s="326"/>
      <c r="AX163" s="326"/>
      <c r="AY163" s="326"/>
      <c r="AZ163" s="326"/>
      <c r="BA163" s="326"/>
      <c r="BB163" s="327"/>
      <c r="BC163" s="327"/>
      <c r="BD163" s="327"/>
      <c r="BE163" s="86"/>
      <c r="BF163" s="327"/>
      <c r="BG163" s="328"/>
      <c r="BH163" s="326"/>
      <c r="BI163" s="326"/>
      <c r="BJ163" s="326"/>
      <c r="BK163" s="326"/>
      <c r="BL163" s="326"/>
      <c r="BM163" s="76"/>
      <c r="BN163" s="76"/>
      <c r="BO163" s="76"/>
      <c r="BP163" s="327"/>
      <c r="BQ163" s="327"/>
      <c r="BR163" s="327"/>
      <c r="BT163" s="39"/>
      <c r="BU163" s="39" t="s">
        <v>993</v>
      </c>
      <c r="BV163" s="40"/>
      <c r="BW163" s="40">
        <v>1</v>
      </c>
      <c r="BX163" s="40"/>
      <c r="BY163" s="40"/>
      <c r="BZ163" s="40">
        <v>1</v>
      </c>
      <c r="CA163" s="40"/>
      <c r="CB163" s="42"/>
      <c r="CC163" s="40"/>
      <c r="CD163" s="41"/>
      <c r="CE163" s="41">
        <v>1</v>
      </c>
      <c r="CF163" s="41"/>
      <c r="CG163" s="8"/>
      <c r="CO163" s="8"/>
      <c r="CP163" s="8"/>
      <c r="CQ163" s="8"/>
    </row>
    <row r="164" spans="2:95" ht="15.75" x14ac:dyDescent="0.25">
      <c r="B164" s="42"/>
      <c r="C164" s="39"/>
      <c r="D164" s="40"/>
      <c r="E164" s="40"/>
      <c r="F164" s="40"/>
      <c r="G164" s="40"/>
      <c r="H164" s="40"/>
      <c r="I164" s="40"/>
      <c r="J164" s="40"/>
      <c r="K164" s="41"/>
      <c r="L164" s="42"/>
      <c r="M164" s="41"/>
      <c r="N164" s="41"/>
      <c r="O164" s="41"/>
      <c r="P164" s="42"/>
      <c r="Q164" s="39" t="s">
        <v>853</v>
      </c>
      <c r="R164" s="40"/>
      <c r="S164" s="40"/>
      <c r="T164" s="40"/>
      <c r="U164" s="40">
        <v>1</v>
      </c>
      <c r="V164" s="40">
        <v>1</v>
      </c>
      <c r="W164" s="40">
        <v>1</v>
      </c>
      <c r="X164" s="40"/>
      <c r="Y164" s="41"/>
      <c r="Z164" s="41"/>
      <c r="AA164" s="41"/>
      <c r="AB164" s="41"/>
      <c r="AD164" s="42"/>
      <c r="AE164" s="39"/>
      <c r="AF164" s="40"/>
      <c r="AG164" s="40"/>
      <c r="AH164" s="40"/>
      <c r="AI164" s="40"/>
      <c r="AJ164" s="40"/>
      <c r="AK164" s="40"/>
      <c r="AL164" s="40"/>
      <c r="AM164" s="41"/>
      <c r="AN164" s="41"/>
      <c r="AO164" s="41"/>
      <c r="AP164" s="41"/>
      <c r="AR164" s="76"/>
      <c r="AS164" s="328"/>
      <c r="AT164" s="326"/>
      <c r="AU164" s="326"/>
      <c r="AV164" s="326"/>
      <c r="AW164" s="326"/>
      <c r="AX164" s="326"/>
      <c r="AY164" s="326"/>
      <c r="AZ164" s="326"/>
      <c r="BA164" s="326"/>
      <c r="BB164" s="327"/>
      <c r="BC164" s="327"/>
      <c r="BD164" s="327"/>
      <c r="BE164" s="86"/>
      <c r="BF164" s="327"/>
      <c r="BG164" s="325"/>
      <c r="BH164" s="326"/>
      <c r="BI164" s="326"/>
      <c r="BJ164" s="326"/>
      <c r="BK164" s="326"/>
      <c r="BL164" s="326"/>
      <c r="BM164" s="76"/>
      <c r="BN164" s="76"/>
      <c r="BO164" s="76"/>
      <c r="BP164" s="327"/>
      <c r="BQ164" s="327"/>
      <c r="BR164" s="327"/>
      <c r="BT164" s="39"/>
      <c r="BU164" s="39"/>
      <c r="BV164" s="40"/>
      <c r="BW164" s="40"/>
      <c r="BX164" s="40"/>
      <c r="BY164" s="40"/>
      <c r="BZ164" s="40"/>
      <c r="CA164" s="42"/>
      <c r="CB164" s="42"/>
      <c r="CC164" s="42"/>
      <c r="CD164" s="41"/>
      <c r="CE164" s="41"/>
      <c r="CF164" s="41"/>
      <c r="CG164" s="8"/>
      <c r="CO164" s="8"/>
      <c r="CP164" s="8"/>
      <c r="CQ164" s="8"/>
    </row>
    <row r="165" spans="2:95" ht="15.75" x14ac:dyDescent="0.25">
      <c r="B165" s="42"/>
      <c r="C165" s="39"/>
      <c r="D165" s="40"/>
      <c r="E165" s="40"/>
      <c r="F165" s="40"/>
      <c r="G165" s="40"/>
      <c r="H165" s="40"/>
      <c r="I165" s="40"/>
      <c r="J165" s="40"/>
      <c r="K165" s="41"/>
      <c r="L165" s="42"/>
      <c r="M165" s="41"/>
      <c r="N165" s="41"/>
      <c r="O165" s="41"/>
      <c r="P165" s="42"/>
      <c r="Q165" s="39" t="s">
        <v>854</v>
      </c>
      <c r="R165" s="40"/>
      <c r="S165" s="40"/>
      <c r="T165" s="40"/>
      <c r="U165" s="40">
        <v>1</v>
      </c>
      <c r="V165" s="40">
        <v>1</v>
      </c>
      <c r="W165" s="40"/>
      <c r="X165" s="40"/>
      <c r="Y165" s="41"/>
      <c r="Z165" s="41"/>
      <c r="AA165" s="41"/>
      <c r="AB165" s="41"/>
      <c r="AD165" s="42"/>
      <c r="AE165" s="39"/>
      <c r="AF165" s="40"/>
      <c r="AG165" s="40"/>
      <c r="AH165" s="40"/>
      <c r="AI165" s="40"/>
      <c r="AJ165" s="40"/>
      <c r="AK165" s="40"/>
      <c r="AL165" s="40"/>
      <c r="AM165" s="41"/>
      <c r="AN165" s="41"/>
      <c r="AO165" s="41"/>
      <c r="AP165" s="41"/>
      <c r="AR165" s="76"/>
      <c r="AS165" s="325"/>
      <c r="AT165" s="326"/>
      <c r="AU165" s="326"/>
      <c r="AV165" s="326"/>
      <c r="AW165" s="326"/>
      <c r="AX165" s="326"/>
      <c r="AY165" s="326"/>
      <c r="AZ165" s="326"/>
      <c r="BA165" s="326"/>
      <c r="BB165" s="327"/>
      <c r="BC165" s="327"/>
      <c r="BD165" s="327"/>
      <c r="BE165" s="52"/>
      <c r="BF165" s="327"/>
      <c r="BG165" s="325"/>
      <c r="BH165" s="326"/>
      <c r="BI165" s="326"/>
      <c r="BJ165" s="326"/>
      <c r="BK165" s="326"/>
      <c r="BL165" s="326"/>
      <c r="BM165" s="76"/>
      <c r="BN165" s="76"/>
      <c r="BO165" s="76"/>
      <c r="BP165" s="327"/>
      <c r="BQ165" s="327"/>
      <c r="BR165" s="327"/>
      <c r="BT165" s="39"/>
      <c r="BU165" s="39"/>
      <c r="BV165" s="40"/>
      <c r="BW165" s="40"/>
      <c r="BX165" s="40"/>
      <c r="BY165" s="40"/>
      <c r="BZ165" s="40"/>
      <c r="CA165" s="42"/>
      <c r="CB165" s="42"/>
      <c r="CC165" s="42"/>
      <c r="CD165" s="41"/>
      <c r="CE165" s="41"/>
      <c r="CF165" s="41"/>
      <c r="CG165" s="8"/>
      <c r="CO165" s="8"/>
      <c r="CP165" s="8"/>
      <c r="CQ165" s="8"/>
    </row>
    <row r="166" spans="2:95" ht="15.75" x14ac:dyDescent="0.25">
      <c r="B166" s="88"/>
      <c r="C166" s="39"/>
      <c r="D166" s="40"/>
      <c r="E166" s="40"/>
      <c r="F166" s="40"/>
      <c r="G166" s="40"/>
      <c r="H166" s="40"/>
      <c r="I166" s="40"/>
      <c r="J166" s="40"/>
      <c r="K166" s="41"/>
      <c r="L166" s="88"/>
      <c r="M166" s="89"/>
      <c r="N166" s="89"/>
      <c r="P166" s="42"/>
      <c r="Q166" s="45" t="s">
        <v>855</v>
      </c>
      <c r="R166" s="40"/>
      <c r="S166" s="40"/>
      <c r="T166" s="40"/>
      <c r="U166" s="40">
        <v>1</v>
      </c>
      <c r="V166" s="40">
        <v>1</v>
      </c>
      <c r="W166" s="40"/>
      <c r="X166" s="40"/>
      <c r="Y166" s="41"/>
      <c r="Z166" s="41"/>
      <c r="AA166" s="41"/>
      <c r="AB166" s="41"/>
      <c r="AD166" s="42"/>
      <c r="AE166" s="39"/>
      <c r="AF166" s="40"/>
      <c r="AG166" s="40"/>
      <c r="AH166" s="40"/>
      <c r="AI166" s="40"/>
      <c r="AJ166" s="40"/>
      <c r="AK166" s="40"/>
      <c r="AL166" s="40"/>
      <c r="AM166" s="41"/>
      <c r="AN166" s="41"/>
      <c r="AO166" s="41"/>
      <c r="AP166" s="41"/>
      <c r="AR166" s="76"/>
      <c r="AS166" s="325"/>
      <c r="AT166" s="326"/>
      <c r="AU166" s="326"/>
      <c r="AV166" s="326"/>
      <c r="AW166" s="326"/>
      <c r="AX166" s="326"/>
      <c r="AY166" s="326"/>
      <c r="AZ166" s="326"/>
      <c r="BA166" s="326"/>
      <c r="BB166" s="327"/>
      <c r="BC166" s="327"/>
      <c r="BD166" s="327"/>
      <c r="BF166" s="327"/>
      <c r="BG166" s="328"/>
      <c r="BH166" s="326"/>
      <c r="BI166" s="326"/>
      <c r="BJ166" s="326"/>
      <c r="BK166" s="326"/>
      <c r="BL166" s="326"/>
      <c r="BM166" s="76"/>
      <c r="BN166" s="76"/>
      <c r="BO166" s="76"/>
      <c r="BP166" s="327"/>
      <c r="BQ166" s="327"/>
      <c r="BR166" s="327"/>
      <c r="BT166" s="39"/>
      <c r="BU166" s="39"/>
      <c r="BV166" s="40"/>
      <c r="BW166" s="40"/>
      <c r="BX166" s="40"/>
      <c r="BY166" s="40"/>
      <c r="BZ166" s="40"/>
      <c r="CA166" s="42"/>
      <c r="CB166" s="42"/>
      <c r="CC166" s="42"/>
      <c r="CD166" s="41"/>
      <c r="CE166" s="41"/>
      <c r="CF166" s="41"/>
      <c r="CG166" s="8"/>
      <c r="CO166" s="8"/>
      <c r="CP166" s="8"/>
      <c r="CQ166" s="8"/>
    </row>
    <row r="167" spans="2:95" ht="15.75" x14ac:dyDescent="0.25">
      <c r="B167" s="42"/>
      <c r="C167" s="39"/>
      <c r="D167" s="40"/>
      <c r="E167" s="40"/>
      <c r="F167" s="40"/>
      <c r="G167" s="40"/>
      <c r="H167" s="40"/>
      <c r="I167" s="40"/>
      <c r="J167" s="40"/>
      <c r="K167" s="41"/>
      <c r="L167" s="42"/>
      <c r="M167" s="41"/>
      <c r="N167" s="41"/>
      <c r="P167" s="42"/>
      <c r="Q167" s="39" t="s">
        <v>856</v>
      </c>
      <c r="R167" s="40"/>
      <c r="S167" s="40">
        <v>1</v>
      </c>
      <c r="T167" s="40"/>
      <c r="U167" s="40"/>
      <c r="V167" s="40">
        <v>1</v>
      </c>
      <c r="W167" s="40">
        <v>1</v>
      </c>
      <c r="X167" s="40"/>
      <c r="Y167" s="41"/>
      <c r="Z167" s="41"/>
      <c r="AA167" s="41"/>
      <c r="AB167" s="41"/>
      <c r="AD167" s="42"/>
      <c r="AE167" s="39"/>
      <c r="AF167" s="40"/>
      <c r="AG167" s="40"/>
      <c r="AH167" s="40"/>
      <c r="AI167" s="40"/>
      <c r="AJ167" s="40"/>
      <c r="AK167" s="40"/>
      <c r="AL167" s="40"/>
      <c r="AM167" s="41"/>
      <c r="AN167" s="41"/>
      <c r="AO167" s="41"/>
      <c r="AP167" s="41"/>
      <c r="AR167" s="76"/>
      <c r="AS167" s="325"/>
      <c r="AT167" s="326"/>
      <c r="AU167" s="326"/>
      <c r="AV167" s="326"/>
      <c r="AW167" s="326"/>
      <c r="AX167" s="326"/>
      <c r="AY167" s="326"/>
      <c r="AZ167" s="326"/>
      <c r="BA167" s="326"/>
      <c r="BB167" s="327"/>
      <c r="BC167" s="327"/>
      <c r="BD167" s="327"/>
      <c r="BF167" s="327"/>
      <c r="BG167" s="325"/>
      <c r="BH167" s="326"/>
      <c r="BI167" s="326"/>
      <c r="BJ167" s="326"/>
      <c r="BK167" s="326"/>
      <c r="BL167" s="326"/>
      <c r="BM167" s="76"/>
      <c r="BN167" s="76"/>
      <c r="BO167" s="76"/>
      <c r="BP167" s="327"/>
      <c r="BQ167" s="327"/>
      <c r="BR167" s="327"/>
      <c r="BT167" s="39"/>
      <c r="BU167" s="39"/>
      <c r="BV167" s="40"/>
      <c r="BW167" s="40"/>
      <c r="BX167" s="40"/>
      <c r="BY167" s="40"/>
      <c r="BZ167" s="40"/>
      <c r="CA167" s="42"/>
      <c r="CB167" s="42"/>
      <c r="CC167" s="42"/>
      <c r="CD167" s="41"/>
      <c r="CE167" s="41"/>
      <c r="CF167" s="41"/>
      <c r="CG167" s="8"/>
      <c r="CO167" s="8"/>
      <c r="CP167" s="8"/>
      <c r="CQ167" s="8"/>
    </row>
    <row r="168" spans="2:95" ht="15.75" x14ac:dyDescent="0.25">
      <c r="B168" s="42"/>
      <c r="C168" s="45"/>
      <c r="D168" s="40"/>
      <c r="E168" s="40"/>
      <c r="F168" s="40"/>
      <c r="G168" s="40"/>
      <c r="H168" s="40"/>
      <c r="I168" s="40"/>
      <c r="J168" s="40"/>
      <c r="K168" s="41"/>
      <c r="L168" s="42"/>
      <c r="M168" s="41"/>
      <c r="N168" s="41"/>
      <c r="P168" s="42"/>
      <c r="Q168" s="39" t="s">
        <v>857</v>
      </c>
      <c r="R168" s="40"/>
      <c r="S168" s="40">
        <v>1</v>
      </c>
      <c r="T168" s="40"/>
      <c r="U168" s="40"/>
      <c r="V168" s="40">
        <v>1</v>
      </c>
      <c r="W168" s="40"/>
      <c r="X168" s="40"/>
      <c r="Y168" s="41"/>
      <c r="Z168" s="41"/>
      <c r="AA168" s="41">
        <v>1</v>
      </c>
      <c r="AB168" s="41"/>
      <c r="AD168" s="42"/>
      <c r="AE168" s="39"/>
      <c r="AF168" s="40"/>
      <c r="AG168" s="40"/>
      <c r="AH168" s="40"/>
      <c r="AI168" s="40"/>
      <c r="AJ168" s="40"/>
      <c r="AK168" s="40"/>
      <c r="AL168" s="40"/>
      <c r="AM168" s="41"/>
      <c r="AN168" s="41"/>
      <c r="AO168" s="41"/>
      <c r="AP168" s="41"/>
      <c r="AR168" s="76"/>
      <c r="AS168" s="328"/>
      <c r="AT168" s="326"/>
      <c r="AU168" s="326"/>
      <c r="AV168" s="326"/>
      <c r="AW168" s="326"/>
      <c r="AX168" s="326"/>
      <c r="AY168" s="326"/>
      <c r="AZ168" s="326"/>
      <c r="BA168" s="326"/>
      <c r="BB168" s="327"/>
      <c r="BC168" s="327"/>
      <c r="BD168" s="327"/>
      <c r="BF168" s="327"/>
      <c r="BG168" s="329"/>
      <c r="BH168" s="326"/>
      <c r="BI168" s="326"/>
      <c r="BJ168" s="326"/>
      <c r="BK168" s="326"/>
      <c r="BL168" s="326"/>
      <c r="BM168" s="76"/>
      <c r="BN168" s="76"/>
      <c r="BO168" s="76"/>
      <c r="BP168" s="327"/>
      <c r="BQ168" s="327"/>
      <c r="BR168" s="327"/>
      <c r="BT168" s="39"/>
      <c r="BU168" s="39"/>
      <c r="BV168" s="40"/>
      <c r="BW168" s="40"/>
      <c r="BX168" s="40"/>
      <c r="BY168" s="40"/>
      <c r="BZ168" s="40"/>
      <c r="CA168" s="42"/>
      <c r="CB168" s="42"/>
      <c r="CC168" s="42"/>
      <c r="CD168" s="41"/>
      <c r="CE168" s="41"/>
      <c r="CF168" s="41"/>
      <c r="CG168" s="8"/>
      <c r="CO168" s="8"/>
      <c r="CP168" s="8"/>
      <c r="CQ168" s="8"/>
    </row>
    <row r="169" spans="2:95" ht="15.75" x14ac:dyDescent="0.25">
      <c r="B169" s="42"/>
      <c r="C169" s="39"/>
      <c r="D169" s="40"/>
      <c r="E169" s="40"/>
      <c r="F169" s="40"/>
      <c r="G169" s="40"/>
      <c r="H169" s="40"/>
      <c r="I169" s="40"/>
      <c r="J169" s="40"/>
      <c r="K169" s="41"/>
      <c r="L169" s="42"/>
      <c r="M169" s="41"/>
      <c r="N169" s="41"/>
      <c r="P169" s="42"/>
      <c r="Q169" s="45" t="s">
        <v>858</v>
      </c>
      <c r="R169" s="40"/>
      <c r="S169" s="40"/>
      <c r="T169" s="40">
        <v>3</v>
      </c>
      <c r="U169" s="40"/>
      <c r="V169" s="40">
        <v>1</v>
      </c>
      <c r="W169" s="40">
        <v>1</v>
      </c>
      <c r="X169" s="40"/>
      <c r="Y169" s="41"/>
      <c r="Z169" s="41"/>
      <c r="AA169" s="41"/>
      <c r="AB169" s="41"/>
      <c r="AD169" s="42"/>
      <c r="AE169" s="39"/>
      <c r="AF169" s="40"/>
      <c r="AG169" s="40"/>
      <c r="AH169" s="40"/>
      <c r="AI169" s="40"/>
      <c r="AJ169" s="40"/>
      <c r="AK169" s="40"/>
      <c r="AL169" s="40"/>
      <c r="AM169" s="41"/>
      <c r="AN169" s="41"/>
      <c r="AO169" s="41"/>
      <c r="AP169" s="41"/>
      <c r="AR169" s="76"/>
      <c r="AS169" s="325"/>
      <c r="AT169" s="326"/>
      <c r="AU169" s="326"/>
      <c r="AV169" s="326"/>
      <c r="AW169" s="326"/>
      <c r="AX169" s="326"/>
      <c r="AY169" s="326"/>
      <c r="AZ169" s="326"/>
      <c r="BA169" s="326"/>
      <c r="BB169" s="327"/>
      <c r="BC169" s="327"/>
      <c r="BD169" s="327"/>
      <c r="BF169" s="119"/>
      <c r="BG169" s="329"/>
      <c r="BH169" s="326"/>
      <c r="BI169" s="326"/>
      <c r="BJ169" s="326"/>
      <c r="BK169" s="326"/>
      <c r="BL169" s="326"/>
      <c r="BM169" s="76"/>
      <c r="BN169" s="76"/>
      <c r="BO169" s="76"/>
      <c r="BP169" s="327"/>
      <c r="BQ169" s="327"/>
      <c r="BR169" s="327"/>
      <c r="BT169" s="39"/>
      <c r="BU169" s="40"/>
      <c r="BV169" s="40"/>
      <c r="BW169" s="40"/>
      <c r="BX169" s="40"/>
      <c r="BY169" s="40"/>
      <c r="BZ169" s="40"/>
      <c r="CA169" s="42"/>
      <c r="CB169" s="42"/>
      <c r="CC169" s="42"/>
      <c r="CD169" s="41"/>
      <c r="CE169" s="41"/>
      <c r="CF169" s="41"/>
      <c r="CG169" s="8"/>
      <c r="CO169" s="8"/>
      <c r="CP169" s="8"/>
      <c r="CQ169" s="8"/>
    </row>
    <row r="170" spans="2:95" ht="15.75" x14ac:dyDescent="0.25">
      <c r="B170" s="42"/>
      <c r="C170" s="39"/>
      <c r="D170" s="40"/>
      <c r="E170" s="40"/>
      <c r="F170" s="40"/>
      <c r="G170" s="40"/>
      <c r="H170" s="40"/>
      <c r="I170" s="40"/>
      <c r="J170" s="40"/>
      <c r="K170" s="41"/>
      <c r="L170" s="42"/>
      <c r="M170" s="41"/>
      <c r="N170" s="41"/>
      <c r="P170" s="42"/>
      <c r="Q170" s="39" t="s">
        <v>859</v>
      </c>
      <c r="R170" s="40"/>
      <c r="S170" s="40"/>
      <c r="T170">
        <v>3</v>
      </c>
      <c r="U170" s="40"/>
      <c r="V170" s="40">
        <v>1</v>
      </c>
      <c r="W170" s="40">
        <v>1</v>
      </c>
      <c r="X170" s="40"/>
      <c r="Y170" s="41"/>
      <c r="Z170" s="41"/>
      <c r="AA170" s="41"/>
      <c r="AB170" s="41"/>
      <c r="AD170" s="42"/>
      <c r="AE170" s="39"/>
      <c r="AF170" s="40"/>
      <c r="AG170" s="40"/>
      <c r="AH170" s="40"/>
      <c r="AI170" s="40"/>
      <c r="AJ170" s="40"/>
      <c r="AK170" s="40"/>
      <c r="AL170" s="40"/>
      <c r="AM170" s="41"/>
      <c r="AN170" s="41"/>
      <c r="AO170" s="41"/>
      <c r="AP170" s="41"/>
      <c r="AR170" s="76"/>
      <c r="AS170" s="325"/>
      <c r="AT170" s="326"/>
      <c r="AU170" s="326"/>
      <c r="AV170" s="326"/>
      <c r="AW170" s="326"/>
      <c r="AX170" s="326"/>
      <c r="AY170" s="326"/>
      <c r="AZ170" s="326"/>
      <c r="BA170" s="326"/>
      <c r="BB170" s="327"/>
      <c r="BC170" s="327"/>
      <c r="BD170" s="327"/>
      <c r="BF170" s="327"/>
      <c r="BG170" s="329"/>
      <c r="BH170" s="326"/>
      <c r="BI170" s="326"/>
      <c r="BJ170" s="326"/>
      <c r="BK170" s="326"/>
      <c r="BL170" s="326"/>
      <c r="BM170" s="326"/>
      <c r="BN170" s="76"/>
      <c r="BO170" s="326"/>
      <c r="BP170" s="327"/>
      <c r="BQ170" s="327"/>
      <c r="BR170" s="327"/>
      <c r="BT170" s="73"/>
      <c r="BU170" s="40"/>
      <c r="BV170" s="40"/>
      <c r="BW170" s="40"/>
      <c r="BX170" s="40"/>
      <c r="BY170" s="40"/>
      <c r="BZ170" s="40"/>
      <c r="CA170" s="42"/>
      <c r="CB170" s="42"/>
      <c r="CC170" s="42"/>
      <c r="CD170" s="41"/>
      <c r="CE170" s="41"/>
      <c r="CF170" s="41"/>
      <c r="CG170" s="8"/>
      <c r="CO170" s="8"/>
      <c r="CP170" s="8"/>
      <c r="CQ170" s="8"/>
    </row>
    <row r="171" spans="2:95" ht="15.75" x14ac:dyDescent="0.25">
      <c r="B171" s="42"/>
      <c r="C171" s="39"/>
      <c r="D171" s="40"/>
      <c r="E171" s="40"/>
      <c r="F171" s="40"/>
      <c r="G171" s="40"/>
      <c r="H171" s="40"/>
      <c r="I171" s="40"/>
      <c r="J171" s="40"/>
      <c r="K171" s="41"/>
      <c r="L171" s="42"/>
      <c r="M171" s="41"/>
      <c r="N171" s="41"/>
      <c r="P171" s="42"/>
      <c r="Q171" s="39" t="s">
        <v>860</v>
      </c>
      <c r="R171" s="40"/>
      <c r="S171" s="40">
        <v>1</v>
      </c>
      <c r="T171" s="40"/>
      <c r="U171" s="40"/>
      <c r="V171" s="40">
        <v>1</v>
      </c>
      <c r="W171" s="40"/>
      <c r="X171" s="40"/>
      <c r="Y171" s="41"/>
      <c r="Z171" s="41"/>
      <c r="AA171" s="41"/>
      <c r="AB171" s="41"/>
      <c r="AD171" s="42"/>
      <c r="AE171" s="39"/>
      <c r="AF171" s="40"/>
      <c r="AG171" s="40"/>
      <c r="AH171" s="40"/>
      <c r="AI171" s="40"/>
      <c r="AJ171" s="40"/>
      <c r="AK171" s="40"/>
      <c r="AL171" s="40"/>
      <c r="AM171" s="41"/>
      <c r="AN171" s="41"/>
      <c r="AO171" s="41"/>
      <c r="AP171" s="41"/>
      <c r="AR171" s="76"/>
      <c r="AS171" s="328"/>
      <c r="AT171" s="326"/>
      <c r="AU171" s="326"/>
      <c r="AV171" s="326"/>
      <c r="AW171" s="326"/>
      <c r="AX171" s="326"/>
      <c r="AY171" s="326"/>
      <c r="AZ171" s="326"/>
      <c r="BA171" s="326"/>
      <c r="BB171" s="327"/>
      <c r="BC171" s="327"/>
      <c r="BD171" s="327"/>
      <c r="BF171" s="327"/>
      <c r="BG171" s="325"/>
      <c r="BH171" s="326"/>
      <c r="BI171" s="326"/>
      <c r="BJ171" s="326"/>
      <c r="BK171" s="326"/>
      <c r="BL171" s="326"/>
      <c r="BM171" s="326"/>
      <c r="BN171" s="76"/>
      <c r="BO171" s="326"/>
      <c r="BP171" s="327"/>
      <c r="BQ171" s="327"/>
      <c r="BR171" s="327"/>
      <c r="BT171" s="369" t="s">
        <v>6</v>
      </c>
      <c r="BU171" s="370"/>
      <c r="BV171" s="77">
        <f t="shared" ref="BV171:CF171" si="2">SUM(BV8:BV170)</f>
        <v>2</v>
      </c>
      <c r="BW171" s="77">
        <f t="shared" si="2"/>
        <v>61</v>
      </c>
      <c r="BX171" s="77">
        <f t="shared" si="2"/>
        <v>8</v>
      </c>
      <c r="BY171" s="77">
        <f t="shared" si="2"/>
        <v>94</v>
      </c>
      <c r="BZ171" s="77">
        <f t="shared" si="2"/>
        <v>112</v>
      </c>
      <c r="CA171" s="77">
        <f t="shared" si="2"/>
        <v>7</v>
      </c>
      <c r="CB171" s="77">
        <f t="shared" si="2"/>
        <v>5</v>
      </c>
      <c r="CC171" s="77">
        <f t="shared" si="2"/>
        <v>10</v>
      </c>
      <c r="CD171" s="77">
        <f t="shared" si="2"/>
        <v>11</v>
      </c>
      <c r="CE171" s="77">
        <f t="shared" si="2"/>
        <v>7</v>
      </c>
      <c r="CF171" s="77">
        <f t="shared" si="2"/>
        <v>0</v>
      </c>
      <c r="CG171" s="8"/>
      <c r="CO171" s="8"/>
      <c r="CP171" s="8"/>
      <c r="CQ171" s="8"/>
    </row>
    <row r="172" spans="2:95" ht="15.75" x14ac:dyDescent="0.25">
      <c r="B172" s="42"/>
      <c r="C172" s="45"/>
      <c r="D172" s="40"/>
      <c r="E172" s="40"/>
      <c r="F172" s="40"/>
      <c r="G172" s="40"/>
      <c r="H172" s="40"/>
      <c r="I172" s="40"/>
      <c r="J172" s="40"/>
      <c r="K172" s="41"/>
      <c r="L172" s="42"/>
      <c r="M172" s="41"/>
      <c r="N172" s="41"/>
      <c r="P172" s="42"/>
      <c r="Q172" s="39" t="s">
        <v>861</v>
      </c>
      <c r="R172" s="40"/>
      <c r="S172" s="40">
        <v>1</v>
      </c>
      <c r="T172" s="40"/>
      <c r="U172" s="40"/>
      <c r="V172" s="40">
        <v>1</v>
      </c>
      <c r="W172" s="40">
        <v>1</v>
      </c>
      <c r="X172" s="40"/>
      <c r="Y172" s="41"/>
      <c r="Z172" s="41"/>
      <c r="AA172" s="41"/>
      <c r="AB172" s="41"/>
      <c r="AD172" s="42"/>
      <c r="AE172" s="39"/>
      <c r="AF172" s="40"/>
      <c r="AG172" s="40"/>
      <c r="AH172" s="40"/>
      <c r="AI172" s="40"/>
      <c r="AJ172" s="40"/>
      <c r="AK172" s="40"/>
      <c r="AL172" s="40"/>
      <c r="AM172" s="41"/>
      <c r="AN172" s="41"/>
      <c r="AO172" s="41"/>
      <c r="AP172" s="41"/>
      <c r="AR172" s="76"/>
      <c r="AS172" s="325"/>
      <c r="AT172" s="326"/>
      <c r="AU172" s="326"/>
      <c r="AV172" s="326"/>
      <c r="AW172" s="326"/>
      <c r="AX172" s="326"/>
      <c r="AY172" s="326"/>
      <c r="AZ172" s="326"/>
      <c r="BA172" s="326"/>
      <c r="BB172" s="327"/>
      <c r="BC172" s="327"/>
      <c r="BD172" s="327"/>
      <c r="BF172" s="327"/>
      <c r="BG172" s="325"/>
      <c r="BH172" s="326"/>
      <c r="BI172" s="326"/>
      <c r="BJ172" s="326"/>
      <c r="BK172" s="326"/>
      <c r="BL172" s="326"/>
      <c r="BM172" s="326"/>
      <c r="BN172" s="76"/>
      <c r="BO172" s="326"/>
      <c r="BP172" s="327"/>
      <c r="BQ172" s="327"/>
      <c r="BR172" s="327"/>
      <c r="BT172" s="8"/>
      <c r="BU172" s="8"/>
      <c r="BV172" s="52">
        <v>7500</v>
      </c>
      <c r="BW172" s="52">
        <v>5833</v>
      </c>
      <c r="BX172" s="52">
        <v>1562</v>
      </c>
      <c r="BY172" s="52">
        <v>9000</v>
      </c>
      <c r="BZ172" s="52">
        <v>1958</v>
      </c>
      <c r="CA172" s="78">
        <v>1400</v>
      </c>
      <c r="CB172" s="78">
        <v>1310</v>
      </c>
      <c r="CC172" s="52">
        <v>5403</v>
      </c>
      <c r="CD172" s="52">
        <v>7300</v>
      </c>
      <c r="CE172" s="52">
        <v>774</v>
      </c>
      <c r="CF172" s="52">
        <v>8467</v>
      </c>
      <c r="CG172" s="8"/>
      <c r="CO172" s="8"/>
      <c r="CP172" s="8"/>
      <c r="CQ172" s="8"/>
    </row>
    <row r="173" spans="2:95" ht="15.75" x14ac:dyDescent="0.25">
      <c r="B173" s="42"/>
      <c r="C173" s="39"/>
      <c r="D173" s="40"/>
      <c r="E173" s="40"/>
      <c r="F173" s="40"/>
      <c r="G173" s="40"/>
      <c r="H173" s="40"/>
      <c r="I173" s="40"/>
      <c r="J173" s="40"/>
      <c r="K173" s="41"/>
      <c r="L173" s="42"/>
      <c r="M173" s="41"/>
      <c r="N173" s="41"/>
      <c r="P173" s="42"/>
      <c r="Q173" s="39" t="s">
        <v>862</v>
      </c>
      <c r="R173" s="40"/>
      <c r="S173" s="40"/>
      <c r="T173" s="40"/>
      <c r="U173" s="40"/>
      <c r="V173" s="40">
        <v>0</v>
      </c>
      <c r="W173" s="40"/>
      <c r="X173" s="40"/>
      <c r="Y173" s="41"/>
      <c r="Z173" s="41"/>
      <c r="AA173" s="41"/>
      <c r="AB173" s="41"/>
      <c r="AD173" s="42"/>
      <c r="AE173" s="39"/>
      <c r="AF173" s="40"/>
      <c r="AG173" s="40"/>
      <c r="AH173" s="40"/>
      <c r="AI173" s="40"/>
      <c r="AJ173" s="40"/>
      <c r="AK173" s="40"/>
      <c r="AL173" s="40"/>
      <c r="AM173" s="41"/>
      <c r="AN173" s="41"/>
      <c r="AO173" s="41"/>
      <c r="AP173" s="41"/>
      <c r="AR173" s="76"/>
      <c r="AS173" s="329"/>
      <c r="AT173" s="326"/>
      <c r="AU173" s="326"/>
      <c r="AV173" s="326"/>
      <c r="AW173" s="326"/>
      <c r="AX173" s="326"/>
      <c r="AY173" s="326"/>
      <c r="AZ173" s="326"/>
      <c r="BA173" s="326"/>
      <c r="BB173" s="327"/>
      <c r="BC173" s="327"/>
      <c r="BD173" s="327"/>
      <c r="BF173" s="327"/>
      <c r="BG173" s="325"/>
      <c r="BH173" s="326"/>
      <c r="BI173" s="326"/>
      <c r="BJ173" s="326"/>
      <c r="BK173" s="326"/>
      <c r="BL173" s="326"/>
      <c r="BM173" s="326"/>
      <c r="BN173" s="76"/>
      <c r="BO173" s="326"/>
      <c r="BP173" s="327"/>
      <c r="BQ173" s="327"/>
      <c r="BR173" s="327"/>
      <c r="BT173" s="8"/>
      <c r="BU173" s="79" t="s">
        <v>6</v>
      </c>
      <c r="BV173" s="79">
        <f t="shared" ref="BV173:CF173" si="3">BV171*BV172</f>
        <v>15000</v>
      </c>
      <c r="BW173" s="79">
        <f t="shared" si="3"/>
        <v>355813</v>
      </c>
      <c r="BX173" s="79">
        <f t="shared" si="3"/>
        <v>12496</v>
      </c>
      <c r="BY173" s="79">
        <f t="shared" si="3"/>
        <v>846000</v>
      </c>
      <c r="BZ173" s="79">
        <f t="shared" si="3"/>
        <v>219296</v>
      </c>
      <c r="CA173" s="79">
        <f t="shared" si="3"/>
        <v>9800</v>
      </c>
      <c r="CB173" s="79">
        <f t="shared" si="3"/>
        <v>6550</v>
      </c>
      <c r="CC173" s="79">
        <f t="shared" si="3"/>
        <v>54030</v>
      </c>
      <c r="CD173" s="79">
        <f t="shared" si="3"/>
        <v>80300</v>
      </c>
      <c r="CE173" s="79">
        <f t="shared" si="3"/>
        <v>5418</v>
      </c>
      <c r="CF173" s="79">
        <f t="shared" si="3"/>
        <v>0</v>
      </c>
      <c r="CG173" s="8"/>
      <c r="CO173" s="8"/>
      <c r="CP173" s="8"/>
      <c r="CQ173" s="8"/>
    </row>
    <row r="174" spans="2:95" ht="15.75" x14ac:dyDescent="0.25">
      <c r="B174" s="42"/>
      <c r="C174" s="39"/>
      <c r="D174" s="40"/>
      <c r="E174" s="40"/>
      <c r="F174" s="40"/>
      <c r="G174" s="40"/>
      <c r="H174" s="40"/>
      <c r="I174" s="40"/>
      <c r="J174" s="40"/>
      <c r="K174" s="41"/>
      <c r="L174" s="42"/>
      <c r="M174" s="41"/>
      <c r="N174" s="41"/>
      <c r="P174" s="42"/>
      <c r="Q174" s="39" t="s">
        <v>863</v>
      </c>
      <c r="R174" s="40"/>
      <c r="S174" s="40"/>
      <c r="T174" s="40"/>
      <c r="U174" s="40">
        <v>1</v>
      </c>
      <c r="V174" s="40">
        <v>1</v>
      </c>
      <c r="W174" s="40"/>
      <c r="X174" s="40"/>
      <c r="Y174" s="41"/>
      <c r="Z174" s="41"/>
      <c r="AA174" s="41"/>
      <c r="AB174" s="41"/>
      <c r="AD174" s="369" t="s">
        <v>6</v>
      </c>
      <c r="AE174" s="370"/>
      <c r="AF174" s="77">
        <f>SUM(AF8:AF173)</f>
        <v>0</v>
      </c>
      <c r="AG174" s="77">
        <f t="shared" ref="AG174:AP174" si="4">SUM(AG8:AG173)</f>
        <v>42</v>
      </c>
      <c r="AH174" s="77">
        <f t="shared" si="4"/>
        <v>5</v>
      </c>
      <c r="AI174" s="77">
        <f t="shared" si="4"/>
        <v>71</v>
      </c>
      <c r="AJ174" s="77">
        <f t="shared" si="4"/>
        <v>75</v>
      </c>
      <c r="AK174" s="77">
        <f t="shared" si="4"/>
        <v>14</v>
      </c>
      <c r="AL174" s="77">
        <f t="shared" si="4"/>
        <v>0</v>
      </c>
      <c r="AM174" s="77">
        <f t="shared" si="4"/>
        <v>10</v>
      </c>
      <c r="AN174" s="77">
        <f t="shared" si="4"/>
        <v>10</v>
      </c>
      <c r="AO174" s="77">
        <f t="shared" si="4"/>
        <v>0</v>
      </c>
      <c r="AP174" s="77">
        <f t="shared" si="4"/>
        <v>0</v>
      </c>
      <c r="AR174" s="76"/>
      <c r="AS174" s="329"/>
      <c r="AT174" s="326"/>
      <c r="AU174" s="326"/>
      <c r="AV174" s="326"/>
      <c r="AW174" s="326"/>
      <c r="AX174" s="326"/>
      <c r="AY174" s="326"/>
      <c r="AZ174" s="326"/>
      <c r="BA174" s="326"/>
      <c r="BB174" s="327"/>
      <c r="BC174" s="327"/>
      <c r="BD174" s="327"/>
      <c r="BF174" s="327"/>
      <c r="BG174" s="325"/>
      <c r="BH174" s="326"/>
      <c r="BI174" s="326"/>
      <c r="BJ174" s="326"/>
      <c r="BK174" s="326"/>
      <c r="BL174" s="326"/>
      <c r="BM174" s="326"/>
      <c r="BN174" s="76"/>
      <c r="BO174" s="326"/>
      <c r="BP174" s="327"/>
      <c r="BQ174" s="327"/>
      <c r="BR174" s="327"/>
      <c r="BT174" s="8"/>
      <c r="BU174" s="8" t="s">
        <v>107</v>
      </c>
      <c r="BV174" s="81">
        <f>BV173+BW173+BX173+BY173+BZ173+CA173+CB173+CC173+CD173+CE173+CF173</f>
        <v>1604703</v>
      </c>
      <c r="BW174" s="8"/>
      <c r="BX174" s="8"/>
      <c r="BY174" s="8"/>
      <c r="BZ174" s="8"/>
      <c r="CA174" s="8"/>
      <c r="CB174" s="8"/>
      <c r="CC174" s="8"/>
      <c r="CD174" s="52"/>
      <c r="CE174" s="52"/>
      <c r="CF174" s="52"/>
      <c r="CG174" s="8"/>
      <c r="CO174" s="8"/>
      <c r="CP174" s="8"/>
      <c r="CQ174" s="8"/>
    </row>
    <row r="175" spans="2:95" ht="15.75" x14ac:dyDescent="0.25">
      <c r="B175" s="42"/>
      <c r="C175" s="45"/>
      <c r="D175" s="40"/>
      <c r="E175" s="40"/>
      <c r="F175" s="40"/>
      <c r="G175" s="40"/>
      <c r="H175" s="40"/>
      <c r="I175" s="40"/>
      <c r="J175" s="40"/>
      <c r="K175" s="41"/>
      <c r="L175" s="42"/>
      <c r="M175" s="41"/>
      <c r="N175" s="41"/>
      <c r="P175" s="42"/>
      <c r="Q175" s="39" t="s">
        <v>864</v>
      </c>
      <c r="R175" s="40"/>
      <c r="S175" s="40">
        <v>1</v>
      </c>
      <c r="T175" s="40"/>
      <c r="U175" s="40"/>
      <c r="V175" s="40">
        <v>1</v>
      </c>
      <c r="W175" s="40"/>
      <c r="X175" s="40">
        <v>1</v>
      </c>
      <c r="Y175" s="41"/>
      <c r="Z175" s="41"/>
      <c r="AA175" s="41"/>
      <c r="AB175" s="41"/>
      <c r="AD175" s="8"/>
      <c r="AE175" s="8"/>
      <c r="AF175" s="52">
        <v>7500</v>
      </c>
      <c r="AG175" s="52">
        <v>5833</v>
      </c>
      <c r="AH175" s="52">
        <v>1562</v>
      </c>
      <c r="AI175" s="52">
        <v>9000</v>
      </c>
      <c r="AJ175" s="52">
        <v>1958</v>
      </c>
      <c r="AK175" s="78">
        <v>1400</v>
      </c>
      <c r="AL175" s="78">
        <v>1310</v>
      </c>
      <c r="AM175" s="52">
        <v>5403</v>
      </c>
      <c r="AN175" s="52">
        <v>7300</v>
      </c>
      <c r="AO175" s="52">
        <v>774</v>
      </c>
      <c r="AP175" s="52">
        <v>8467</v>
      </c>
      <c r="AR175" s="76"/>
      <c r="AS175" s="329"/>
      <c r="AT175" s="326"/>
      <c r="AU175" s="326"/>
      <c r="AV175" s="326"/>
      <c r="AW175" s="326"/>
      <c r="AX175" s="326"/>
      <c r="AY175" s="326"/>
      <c r="AZ175" s="326"/>
      <c r="BA175" s="326"/>
      <c r="BB175" s="327"/>
      <c r="BC175" s="327"/>
      <c r="BD175" s="327"/>
      <c r="BF175" s="327"/>
      <c r="BG175" s="325"/>
      <c r="BH175" s="326"/>
      <c r="BI175" s="326"/>
      <c r="BJ175" s="326"/>
      <c r="BK175" s="326"/>
      <c r="BL175" s="326"/>
      <c r="BM175" s="326"/>
      <c r="BN175" s="76"/>
      <c r="BO175" s="326"/>
      <c r="BP175" s="327"/>
      <c r="BQ175" s="327"/>
      <c r="BR175" s="327"/>
      <c r="BT175" s="63"/>
      <c r="BU175" s="8" t="s">
        <v>108</v>
      </c>
      <c r="BV175" s="8">
        <f>BV171+BW171+BX171+BY171+CC171+CD171+CF171</f>
        <v>186</v>
      </c>
      <c r="BW175" s="8" t="s">
        <v>131</v>
      </c>
      <c r="BX175" s="44"/>
      <c r="BY175" s="44"/>
      <c r="BZ175" s="44"/>
      <c r="CA175" s="8"/>
      <c r="CB175" s="8"/>
      <c r="CC175" s="8"/>
      <c r="CD175" s="52"/>
      <c r="CE175" s="52"/>
      <c r="CF175" s="52"/>
      <c r="CG175" s="8"/>
      <c r="CO175" s="8"/>
      <c r="CP175" s="8"/>
      <c r="CQ175" s="8"/>
    </row>
    <row r="176" spans="2:95" ht="15.75" x14ac:dyDescent="0.25">
      <c r="B176" s="42"/>
      <c r="C176" s="39"/>
      <c r="D176" s="40"/>
      <c r="E176" s="40"/>
      <c r="F176" s="40"/>
      <c r="G176" s="40"/>
      <c r="H176" s="40"/>
      <c r="I176" s="40"/>
      <c r="J176" s="40"/>
      <c r="K176" s="41"/>
      <c r="L176" s="42"/>
      <c r="M176" s="41"/>
      <c r="N176" s="41"/>
      <c r="P176" s="42"/>
      <c r="Q176" s="39" t="s">
        <v>865</v>
      </c>
      <c r="R176" s="40"/>
      <c r="S176" s="40">
        <v>1</v>
      </c>
      <c r="T176" s="40">
        <v>2</v>
      </c>
      <c r="U176" s="40"/>
      <c r="V176" s="40">
        <v>1</v>
      </c>
      <c r="W176" s="40">
        <v>1</v>
      </c>
      <c r="X176" s="40"/>
      <c r="Y176" s="41"/>
      <c r="Z176" s="41"/>
      <c r="AA176" s="41"/>
      <c r="AB176" s="41"/>
      <c r="AD176" s="8"/>
      <c r="AE176" s="79" t="s">
        <v>6</v>
      </c>
      <c r="AF176" s="79">
        <f t="shared" ref="AF176:AP176" si="5">AF174*AF175</f>
        <v>0</v>
      </c>
      <c r="AG176" s="79">
        <f t="shared" si="5"/>
        <v>244986</v>
      </c>
      <c r="AH176" s="79">
        <f t="shared" si="5"/>
        <v>7810</v>
      </c>
      <c r="AI176" s="79">
        <f t="shared" si="5"/>
        <v>639000</v>
      </c>
      <c r="AJ176" s="79">
        <f t="shared" si="5"/>
        <v>146850</v>
      </c>
      <c r="AK176" s="79">
        <f t="shared" si="5"/>
        <v>19600</v>
      </c>
      <c r="AL176" s="79">
        <f t="shared" si="5"/>
        <v>0</v>
      </c>
      <c r="AM176" s="79">
        <f t="shared" si="5"/>
        <v>54030</v>
      </c>
      <c r="AN176" s="79">
        <f t="shared" si="5"/>
        <v>73000</v>
      </c>
      <c r="AO176" s="79">
        <f t="shared" si="5"/>
        <v>0</v>
      </c>
      <c r="AP176" s="79">
        <f t="shared" si="5"/>
        <v>0</v>
      </c>
      <c r="AR176" s="76"/>
      <c r="AS176" s="329"/>
      <c r="AT176" s="326"/>
      <c r="AU176" s="326"/>
      <c r="AV176" s="326"/>
      <c r="AW176" s="326"/>
      <c r="AX176" s="326"/>
      <c r="AY176" s="326"/>
      <c r="AZ176" s="326"/>
      <c r="BA176" s="326"/>
      <c r="BB176" s="327"/>
      <c r="BC176" s="327"/>
      <c r="BD176" s="327"/>
      <c r="BF176" s="327"/>
      <c r="BG176" s="325"/>
      <c r="BH176" s="326"/>
      <c r="BI176" s="326"/>
      <c r="BJ176" s="326"/>
      <c r="BK176" s="326"/>
      <c r="BL176" s="326"/>
      <c r="BM176" s="326"/>
      <c r="BN176" s="76"/>
      <c r="BO176" s="326"/>
      <c r="BP176" s="327"/>
      <c r="BQ176" s="327"/>
      <c r="BR176" s="327"/>
      <c r="BT176" s="64"/>
      <c r="BU176" s="65"/>
      <c r="BV176" s="65"/>
      <c r="BW176" s="65"/>
      <c r="BX176" s="65"/>
      <c r="BY176" s="65"/>
      <c r="BZ176" s="65"/>
      <c r="CA176" s="8"/>
      <c r="CB176" s="8">
        <f>CA173+CB173+CC173+CD173+CE173+CF173</f>
        <v>156098</v>
      </c>
      <c r="CC176" s="8"/>
      <c r="CD176" s="52"/>
      <c r="CE176" s="52"/>
      <c r="CF176" s="52"/>
      <c r="CG176" s="8"/>
      <c r="CO176" s="8"/>
      <c r="CP176" s="8"/>
      <c r="CQ176" s="8"/>
    </row>
    <row r="177" spans="2:95" ht="15.75" x14ac:dyDescent="0.25">
      <c r="B177" s="42"/>
      <c r="C177" s="39"/>
      <c r="D177" s="40"/>
      <c r="E177" s="40"/>
      <c r="F177" s="40"/>
      <c r="G177" s="40"/>
      <c r="H177" s="40"/>
      <c r="I177" s="40"/>
      <c r="J177" s="40"/>
      <c r="K177" s="41"/>
      <c r="L177" s="42"/>
      <c r="M177" s="41"/>
      <c r="N177" s="41"/>
      <c r="P177" s="42"/>
      <c r="Q177" s="45" t="s">
        <v>866</v>
      </c>
      <c r="R177" s="40"/>
      <c r="S177" s="40">
        <v>2</v>
      </c>
      <c r="T177" s="40"/>
      <c r="U177" s="40"/>
      <c r="V177" s="40">
        <v>2</v>
      </c>
      <c r="W177" s="40">
        <v>2</v>
      </c>
      <c r="X177" s="40"/>
      <c r="Y177" s="41"/>
      <c r="Z177" s="41"/>
      <c r="AA177" s="41"/>
      <c r="AB177" s="41"/>
      <c r="AD177" s="8"/>
      <c r="AE177" s="8" t="s">
        <v>107</v>
      </c>
      <c r="AF177" s="81">
        <f>AF176+AG176+AH176+AI176+AJ176+AK176+AL176+AM176+AN176+AO176+AP176</f>
        <v>1185276</v>
      </c>
      <c r="AG177" s="8"/>
      <c r="AH177" s="8"/>
      <c r="AI177" s="8"/>
      <c r="AJ177" s="8"/>
      <c r="AK177" s="8"/>
      <c r="AL177" s="8"/>
      <c r="AM177" s="8"/>
      <c r="AN177" s="52"/>
      <c r="AO177" s="52"/>
      <c r="AP177" s="52"/>
      <c r="AR177" s="76"/>
      <c r="AS177" s="325"/>
      <c r="AT177" s="326"/>
      <c r="AU177" s="326"/>
      <c r="AV177" s="326"/>
      <c r="AW177" s="326"/>
      <c r="AX177" s="326"/>
      <c r="AY177" s="326"/>
      <c r="AZ177" s="326"/>
      <c r="BA177" s="326"/>
      <c r="BB177" s="327"/>
      <c r="BC177" s="327"/>
      <c r="BD177" s="327"/>
      <c r="BF177" s="327"/>
      <c r="BG177" s="325"/>
      <c r="BH177" s="326"/>
      <c r="BI177" s="326"/>
      <c r="BJ177" s="326"/>
      <c r="BK177" s="326"/>
      <c r="BL177" s="326"/>
      <c r="BM177" s="326"/>
      <c r="BN177" s="76"/>
      <c r="BO177" s="326"/>
      <c r="BP177" s="327"/>
      <c r="BQ177" s="327"/>
      <c r="BR177" s="327"/>
      <c r="BT177" s="63"/>
      <c r="BU177" s="8"/>
      <c r="BV177" s="8"/>
      <c r="BW177" s="8"/>
      <c r="BX177" s="8"/>
      <c r="BY177" s="8"/>
      <c r="BZ177" s="8"/>
      <c r="CA177" s="8"/>
      <c r="CB177" s="8"/>
      <c r="CC177" s="8"/>
      <c r="CD177" s="52"/>
      <c r="CE177" s="52"/>
      <c r="CF177" s="52"/>
      <c r="CG177" s="8"/>
      <c r="CO177" s="8"/>
      <c r="CP177" s="8"/>
      <c r="CQ177" s="8"/>
    </row>
    <row r="178" spans="2:95" ht="15.75" x14ac:dyDescent="0.25">
      <c r="B178" s="42"/>
      <c r="C178" s="39"/>
      <c r="D178" s="40"/>
      <c r="E178" s="40"/>
      <c r="F178" s="40"/>
      <c r="G178" s="40"/>
      <c r="H178" s="40"/>
      <c r="I178" s="40"/>
      <c r="J178" s="40"/>
      <c r="K178" s="41"/>
      <c r="L178" s="42"/>
      <c r="M178" s="41"/>
      <c r="N178" s="41"/>
      <c r="P178" s="42"/>
      <c r="Q178" s="39" t="s">
        <v>867</v>
      </c>
      <c r="R178" s="40"/>
      <c r="S178" s="40">
        <v>2</v>
      </c>
      <c r="T178" s="40"/>
      <c r="U178" s="40"/>
      <c r="V178" s="40">
        <v>2</v>
      </c>
      <c r="W178" s="40"/>
      <c r="X178" s="40"/>
      <c r="Y178" s="41"/>
      <c r="Z178" s="41"/>
      <c r="AA178" s="41"/>
      <c r="AB178" s="41"/>
      <c r="AE178" s="8" t="s">
        <v>108</v>
      </c>
      <c r="AF178" s="8">
        <f>AF174+AG174+AH174+AI174+AM174+AN174+AP174</f>
        <v>138</v>
      </c>
      <c r="AG178" s="8" t="s">
        <v>131</v>
      </c>
      <c r="AH178" s="8"/>
      <c r="AI178" s="8"/>
      <c r="AJ178" s="8"/>
      <c r="AK178" s="8"/>
      <c r="AL178" s="8"/>
      <c r="AM178" s="8"/>
      <c r="AN178" s="52"/>
      <c r="AR178" s="76"/>
      <c r="AS178" s="325"/>
      <c r="AT178" s="326"/>
      <c r="AU178" s="326"/>
      <c r="AV178" s="326"/>
      <c r="AW178" s="326"/>
      <c r="AX178" s="326"/>
      <c r="AY178" s="326"/>
      <c r="AZ178" s="326"/>
      <c r="BA178" s="326"/>
      <c r="BB178" s="327"/>
      <c r="BC178" s="327"/>
      <c r="BD178" s="327"/>
      <c r="BF178" s="327"/>
      <c r="BG178" s="325"/>
      <c r="BH178" s="326"/>
      <c r="BI178" s="326"/>
      <c r="BJ178" s="326"/>
      <c r="BK178" s="326"/>
      <c r="BL178" s="326"/>
      <c r="BM178" s="326"/>
      <c r="BN178" s="76"/>
      <c r="BO178" s="326"/>
      <c r="BP178" s="327"/>
      <c r="BQ178" s="327"/>
      <c r="BR178" s="327"/>
      <c r="BT178" s="63"/>
      <c r="BU178" s="8"/>
      <c r="BV178" s="8"/>
      <c r="BW178" s="8"/>
      <c r="BX178" s="8"/>
      <c r="BY178" s="53"/>
      <c r="BZ178" s="8"/>
      <c r="CA178" s="8"/>
      <c r="CB178" s="8"/>
      <c r="CC178" s="8"/>
      <c r="CD178" s="52"/>
      <c r="CE178" s="52"/>
      <c r="CF178" s="52"/>
      <c r="CG178" s="8"/>
      <c r="CO178" s="8"/>
      <c r="CP178" s="8"/>
      <c r="CQ178" s="8"/>
    </row>
    <row r="179" spans="2:95" ht="15.75" x14ac:dyDescent="0.25">
      <c r="B179" s="42"/>
      <c r="C179" s="39"/>
      <c r="D179" s="40"/>
      <c r="E179" s="40"/>
      <c r="F179" s="40"/>
      <c r="G179" s="40"/>
      <c r="H179" s="40"/>
      <c r="I179" s="40"/>
      <c r="J179" s="40"/>
      <c r="K179" s="41"/>
      <c r="L179" s="42"/>
      <c r="M179" s="41"/>
      <c r="N179" s="41"/>
      <c r="P179" s="42"/>
      <c r="Q179" s="39" t="s">
        <v>868</v>
      </c>
      <c r="R179" s="40"/>
      <c r="S179" s="40"/>
      <c r="T179" s="40"/>
      <c r="U179" s="40">
        <v>2</v>
      </c>
      <c r="V179" s="40">
        <v>2</v>
      </c>
      <c r="W179" s="40"/>
      <c r="X179" s="40"/>
      <c r="Y179" s="41"/>
      <c r="Z179" s="41"/>
      <c r="AA179" s="41"/>
      <c r="AB179" s="41"/>
      <c r="AK179" s="8"/>
      <c r="AL179" s="8">
        <f>AK176+AL176+AM176+AN176+AO176+AP176</f>
        <v>146630</v>
      </c>
      <c r="AM179" s="8"/>
      <c r="AN179" s="52"/>
      <c r="AR179" s="76"/>
      <c r="AS179" s="325"/>
      <c r="AT179" s="326"/>
      <c r="AU179" s="326"/>
      <c r="AV179" s="326"/>
      <c r="AW179" s="326"/>
      <c r="AX179" s="326"/>
      <c r="AY179" s="326"/>
      <c r="AZ179" s="326"/>
      <c r="BA179" s="326"/>
      <c r="BB179" s="327"/>
      <c r="BC179" s="327"/>
      <c r="BD179" s="327"/>
      <c r="BF179" s="327"/>
      <c r="BG179" s="325"/>
      <c r="BH179" s="326"/>
      <c r="BI179" s="326"/>
      <c r="BJ179" s="326"/>
      <c r="BK179" s="326"/>
      <c r="BL179" s="326"/>
      <c r="BM179" s="326"/>
      <c r="BN179" s="76"/>
      <c r="BO179" s="326"/>
      <c r="BP179" s="327"/>
      <c r="BQ179" s="327"/>
      <c r="BR179" s="327"/>
      <c r="BT179" s="63"/>
      <c r="BU179" s="8"/>
      <c r="BV179" s="8"/>
      <c r="BW179" s="8"/>
      <c r="BX179" s="8"/>
      <c r="BY179" s="66"/>
      <c r="BZ179" s="8"/>
      <c r="CA179" s="8"/>
      <c r="CB179" s="8"/>
      <c r="CC179" s="8"/>
      <c r="CD179" s="52"/>
      <c r="CE179" s="52"/>
      <c r="CF179" s="52"/>
      <c r="CG179" s="8"/>
      <c r="CO179" s="8"/>
      <c r="CP179" s="8"/>
      <c r="CQ179" s="8"/>
    </row>
    <row r="180" spans="2:95" ht="15.75" x14ac:dyDescent="0.25">
      <c r="B180" s="42"/>
      <c r="C180" s="39"/>
      <c r="D180" s="40"/>
      <c r="E180" s="40"/>
      <c r="F180" s="40"/>
      <c r="G180" s="40"/>
      <c r="H180" s="40"/>
      <c r="I180" s="40"/>
      <c r="J180" s="40"/>
      <c r="K180" s="41"/>
      <c r="L180" s="42"/>
      <c r="M180" s="41"/>
      <c r="N180" s="41"/>
      <c r="P180" s="42"/>
      <c r="Q180" s="39" t="s">
        <v>869</v>
      </c>
      <c r="R180" s="40"/>
      <c r="S180" s="40">
        <v>2</v>
      </c>
      <c r="T180" s="40"/>
      <c r="U180" s="40"/>
      <c r="V180" s="40">
        <v>2</v>
      </c>
      <c r="W180" s="40"/>
      <c r="X180" s="40"/>
      <c r="Y180" s="41"/>
      <c r="Z180" s="41"/>
      <c r="AA180" s="41"/>
      <c r="AB180" s="41"/>
      <c r="AK180" s="8"/>
      <c r="AL180" s="8"/>
      <c r="AM180" s="8"/>
      <c r="AN180" s="52"/>
      <c r="AR180" s="76"/>
      <c r="AS180" s="325"/>
      <c r="AT180" s="326"/>
      <c r="AU180" s="326"/>
      <c r="AV180" s="326"/>
      <c r="AW180" s="326"/>
      <c r="AX180" s="326"/>
      <c r="AY180" s="326"/>
      <c r="AZ180" s="326"/>
      <c r="BA180" s="326"/>
      <c r="BB180" s="327"/>
      <c r="BC180" s="119"/>
      <c r="BD180" s="119"/>
      <c r="BF180" s="327"/>
      <c r="BG180" s="325"/>
      <c r="BH180" s="326"/>
      <c r="BI180" s="326"/>
      <c r="BJ180" s="326"/>
      <c r="BK180" s="326"/>
      <c r="BL180" s="326"/>
      <c r="BM180" s="326"/>
      <c r="BN180" s="76"/>
      <c r="BO180" s="326"/>
      <c r="BP180" s="327"/>
      <c r="BQ180" s="327"/>
      <c r="BR180" s="327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52"/>
      <c r="CE180" s="52"/>
      <c r="CF180" s="52"/>
      <c r="CG180" s="8"/>
      <c r="CO180" s="8"/>
      <c r="CP180" s="8"/>
      <c r="CQ180" s="8"/>
    </row>
    <row r="181" spans="2:95" ht="15.75" x14ac:dyDescent="0.25">
      <c r="B181" s="42"/>
      <c r="C181" s="39"/>
      <c r="D181" s="40"/>
      <c r="E181" s="40"/>
      <c r="F181" s="40"/>
      <c r="G181" s="40"/>
      <c r="H181" s="40"/>
      <c r="I181" s="40"/>
      <c r="J181" s="40"/>
      <c r="K181" s="41"/>
      <c r="L181" s="42"/>
      <c r="M181" s="41"/>
      <c r="N181" s="41"/>
      <c r="P181" s="42"/>
      <c r="Q181" s="45" t="s">
        <v>870</v>
      </c>
      <c r="R181" s="40"/>
      <c r="S181" s="40"/>
      <c r="T181" s="40">
        <v>3</v>
      </c>
      <c r="U181" s="40"/>
      <c r="V181" s="40">
        <v>1</v>
      </c>
      <c r="W181" s="40"/>
      <c r="X181" s="40"/>
      <c r="Y181" s="41"/>
      <c r="Z181" s="41"/>
      <c r="AA181" s="41">
        <v>1</v>
      </c>
      <c r="AB181" s="41"/>
      <c r="AK181" s="8"/>
      <c r="AL181" s="8"/>
      <c r="AM181" s="8"/>
      <c r="AN181" s="52"/>
      <c r="AR181" s="76"/>
      <c r="AS181" s="325"/>
      <c r="AT181" s="326"/>
      <c r="AU181" s="326"/>
      <c r="AV181" s="326"/>
      <c r="AW181" s="326"/>
      <c r="AX181" s="326"/>
      <c r="AY181" s="326"/>
      <c r="AZ181" s="326"/>
      <c r="BA181" s="326"/>
      <c r="BB181" s="327"/>
      <c r="BC181" s="327"/>
      <c r="BD181" s="327"/>
      <c r="BF181" s="327"/>
      <c r="BG181" s="325"/>
      <c r="BH181" s="76"/>
      <c r="BI181" s="76"/>
      <c r="BJ181" s="76"/>
      <c r="BK181" s="76"/>
      <c r="BL181" s="76"/>
      <c r="BM181" s="76"/>
      <c r="BN181" s="76"/>
      <c r="BO181" s="76"/>
      <c r="BP181" s="327"/>
      <c r="BQ181" s="327"/>
      <c r="BR181" s="327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52"/>
      <c r="CE181" s="52"/>
      <c r="CF181" s="52"/>
      <c r="CG181" s="8"/>
      <c r="CO181" s="8"/>
      <c r="CP181" s="8"/>
      <c r="CQ181" s="8"/>
    </row>
    <row r="182" spans="2:95" ht="15.75" x14ac:dyDescent="0.25">
      <c r="B182" s="42"/>
      <c r="C182" s="39"/>
      <c r="D182" s="40"/>
      <c r="E182" s="40"/>
      <c r="F182" s="40"/>
      <c r="G182" s="40"/>
      <c r="H182" s="40"/>
      <c r="I182" s="40"/>
      <c r="J182" s="40"/>
      <c r="K182" s="41"/>
      <c r="L182" s="42"/>
      <c r="M182" s="41"/>
      <c r="N182" s="41"/>
      <c r="P182" s="42"/>
      <c r="Q182" s="39" t="s">
        <v>871</v>
      </c>
      <c r="R182" s="40"/>
      <c r="S182" s="40"/>
      <c r="T182" s="40"/>
      <c r="U182" s="40"/>
      <c r="V182" s="40">
        <v>1</v>
      </c>
      <c r="W182" s="40"/>
      <c r="X182" s="40"/>
      <c r="Y182" s="41"/>
      <c r="Z182" s="41"/>
      <c r="AA182" s="41">
        <v>1</v>
      </c>
      <c r="AB182" s="41"/>
      <c r="AK182" s="8"/>
      <c r="AL182" s="8"/>
      <c r="AM182" s="8"/>
      <c r="AN182" s="52"/>
      <c r="AR182" s="76"/>
      <c r="AS182" s="325"/>
      <c r="AT182" s="326"/>
      <c r="AU182" s="326"/>
      <c r="AV182" s="326"/>
      <c r="AW182" s="326"/>
      <c r="AX182" s="326"/>
      <c r="AY182" s="326"/>
      <c r="AZ182" s="326"/>
      <c r="BA182" s="326"/>
      <c r="BB182" s="327"/>
      <c r="BC182" s="327"/>
      <c r="BD182" s="327"/>
      <c r="BF182" s="327"/>
      <c r="BG182" s="76"/>
      <c r="BH182" s="76"/>
      <c r="BI182" s="76"/>
      <c r="BJ182" s="76"/>
      <c r="BK182" s="76"/>
      <c r="BL182" s="76"/>
      <c r="BM182" s="76"/>
      <c r="BN182" s="76"/>
      <c r="BO182" s="76"/>
      <c r="BP182" s="327"/>
      <c r="BQ182" s="327"/>
      <c r="BR182" s="327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52"/>
      <c r="CE182" s="52"/>
      <c r="CF182" s="52"/>
      <c r="CG182" s="8"/>
      <c r="CO182" s="8"/>
      <c r="CP182" s="8"/>
      <c r="CQ182" s="8"/>
    </row>
    <row r="183" spans="2:95" ht="15.75" x14ac:dyDescent="0.25">
      <c r="B183" s="42"/>
      <c r="C183" s="39"/>
      <c r="D183" s="40"/>
      <c r="E183" s="40"/>
      <c r="F183" s="40"/>
      <c r="G183" s="40"/>
      <c r="H183" s="40"/>
      <c r="I183" s="40"/>
      <c r="J183" s="40"/>
      <c r="K183" s="41"/>
      <c r="L183" s="42"/>
      <c r="M183" s="41"/>
      <c r="N183" s="41"/>
      <c r="P183" s="42"/>
      <c r="Q183" s="39" t="s">
        <v>872</v>
      </c>
      <c r="R183" s="40"/>
      <c r="S183" s="40">
        <v>1</v>
      </c>
      <c r="T183" s="40"/>
      <c r="U183" s="40">
        <v>1</v>
      </c>
      <c r="V183" s="40">
        <v>1</v>
      </c>
      <c r="W183" s="40"/>
      <c r="X183" s="40"/>
      <c r="Y183" s="41"/>
      <c r="Z183" s="41"/>
      <c r="AA183" s="41"/>
      <c r="AB183" s="41"/>
      <c r="AK183" s="8"/>
      <c r="AL183" s="8"/>
      <c r="AM183" s="8"/>
      <c r="AN183" s="52"/>
      <c r="AR183" s="76"/>
      <c r="AS183" s="325"/>
      <c r="AT183" s="326"/>
      <c r="AU183" s="326"/>
      <c r="AV183" s="326"/>
      <c r="AW183" s="326"/>
      <c r="AX183" s="326"/>
      <c r="AY183" s="326"/>
      <c r="AZ183" s="326"/>
      <c r="BA183" s="326"/>
      <c r="BB183" s="327"/>
      <c r="BC183" s="327"/>
      <c r="BD183" s="327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327"/>
      <c r="BQ183" s="327"/>
      <c r="BR183" s="327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52"/>
      <c r="CE183" s="52"/>
      <c r="CF183" s="52"/>
      <c r="CG183" s="8"/>
      <c r="CO183" s="8"/>
      <c r="CP183" s="8"/>
      <c r="CQ183" s="8"/>
    </row>
    <row r="184" spans="2:95" ht="15.75" x14ac:dyDescent="0.25">
      <c r="B184" s="42"/>
      <c r="C184" s="39"/>
      <c r="D184" s="40"/>
      <c r="E184" s="40"/>
      <c r="F184" s="40"/>
      <c r="G184" s="40"/>
      <c r="H184" s="40"/>
      <c r="I184" s="40"/>
      <c r="J184" s="40"/>
      <c r="K184" s="41"/>
      <c r="L184" s="42"/>
      <c r="M184" s="41"/>
      <c r="N184" s="41"/>
      <c r="P184" s="42"/>
      <c r="Q184" s="45" t="s">
        <v>873</v>
      </c>
      <c r="R184" s="40"/>
      <c r="S184" s="40">
        <v>1</v>
      </c>
      <c r="T184" s="40"/>
      <c r="U184" s="40">
        <v>1</v>
      </c>
      <c r="V184" s="40">
        <v>1</v>
      </c>
      <c r="W184" s="40"/>
      <c r="X184" s="40"/>
      <c r="Y184" s="41"/>
      <c r="Z184" s="41"/>
      <c r="AA184" s="41"/>
      <c r="AB184" s="41"/>
      <c r="AK184" s="8"/>
      <c r="AL184" s="8"/>
      <c r="AM184" s="8"/>
      <c r="AN184" s="52"/>
      <c r="AR184" s="76"/>
      <c r="AS184" s="325"/>
      <c r="AT184" s="326"/>
      <c r="AU184" s="326"/>
      <c r="AV184" s="326"/>
      <c r="AW184" s="326"/>
      <c r="AX184" s="326"/>
      <c r="AY184" s="326"/>
      <c r="AZ184" s="326"/>
      <c r="BA184" s="326"/>
      <c r="BB184" s="327"/>
      <c r="BC184" s="327"/>
      <c r="BD184" s="327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327"/>
      <c r="BQ184" s="327"/>
      <c r="BR184" s="327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52"/>
      <c r="CE184" s="52"/>
      <c r="CF184" s="52"/>
      <c r="CG184" s="8"/>
      <c r="CO184" s="8"/>
      <c r="CP184" s="8"/>
      <c r="CQ184" s="8"/>
    </row>
    <row r="185" spans="2:95" ht="15.75" x14ac:dyDescent="0.25">
      <c r="B185" s="42"/>
      <c r="C185" s="39"/>
      <c r="D185" s="40"/>
      <c r="E185" s="40"/>
      <c r="F185" s="40"/>
      <c r="G185" s="40"/>
      <c r="H185" s="40"/>
      <c r="I185" s="40"/>
      <c r="J185" s="40"/>
      <c r="K185" s="41"/>
      <c r="L185" s="42"/>
      <c r="M185" s="41"/>
      <c r="N185" s="41"/>
      <c r="P185" s="42"/>
      <c r="Q185" s="39" t="s">
        <v>874</v>
      </c>
      <c r="R185" s="40"/>
      <c r="S185" s="40">
        <v>1</v>
      </c>
      <c r="T185" s="40"/>
      <c r="U185" s="40">
        <v>1</v>
      </c>
      <c r="V185" s="40">
        <v>1</v>
      </c>
      <c r="W185" s="40"/>
      <c r="X185" s="40"/>
      <c r="Y185" s="41"/>
      <c r="Z185" s="41"/>
      <c r="AA185" s="41"/>
      <c r="AB185" s="41"/>
      <c r="AK185" s="8"/>
      <c r="AL185" s="8"/>
      <c r="AM185" s="8"/>
      <c r="AN185" s="52"/>
      <c r="AR185" s="76"/>
      <c r="AS185" s="325"/>
      <c r="AT185" s="326"/>
      <c r="AU185" s="326"/>
      <c r="AV185" s="326"/>
      <c r="AW185" s="326"/>
      <c r="AX185" s="326"/>
      <c r="AY185" s="326"/>
      <c r="AZ185" s="326"/>
      <c r="BA185" s="326"/>
      <c r="BB185" s="327"/>
      <c r="BC185" s="327"/>
      <c r="BD185" s="327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327"/>
      <c r="BQ185" s="327"/>
      <c r="BR185" s="327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52"/>
      <c r="CE185" s="52"/>
      <c r="CF185" s="52"/>
      <c r="CG185" s="8"/>
      <c r="CO185" s="8"/>
      <c r="CP185" s="8"/>
      <c r="CQ185" s="8"/>
    </row>
    <row r="186" spans="2:95" ht="15.75" x14ac:dyDescent="0.25">
      <c r="B186" s="42"/>
      <c r="C186" s="39"/>
      <c r="D186" s="40"/>
      <c r="E186" s="40"/>
      <c r="F186" s="40"/>
      <c r="G186" s="40"/>
      <c r="H186" s="40"/>
      <c r="I186" s="40"/>
      <c r="J186" s="40"/>
      <c r="K186" s="41"/>
      <c r="L186" s="42"/>
      <c r="M186" s="41"/>
      <c r="N186" s="41"/>
      <c r="P186" s="42"/>
      <c r="Q186" s="39" t="s">
        <v>875</v>
      </c>
      <c r="R186" s="40"/>
      <c r="S186" s="40"/>
      <c r="T186" s="40"/>
      <c r="U186" s="40">
        <v>3</v>
      </c>
      <c r="V186" s="40"/>
      <c r="W186" s="40"/>
      <c r="X186" s="40"/>
      <c r="Y186" s="41"/>
      <c r="Z186" s="41"/>
      <c r="AA186" s="41"/>
      <c r="AB186" s="41"/>
      <c r="AK186" s="8"/>
      <c r="AL186" s="8"/>
      <c r="AM186" s="8"/>
      <c r="AN186" s="52"/>
      <c r="AR186" s="76"/>
      <c r="AS186" s="325"/>
      <c r="AT186" s="326"/>
      <c r="AU186" s="326"/>
      <c r="AV186" s="326"/>
      <c r="AW186" s="326"/>
      <c r="AX186" s="326"/>
      <c r="AY186" s="326"/>
      <c r="AZ186" s="326"/>
      <c r="BA186" s="326"/>
      <c r="BB186" s="327"/>
      <c r="BC186" s="327"/>
      <c r="BD186" s="327"/>
      <c r="BF186" s="369" t="s">
        <v>6</v>
      </c>
      <c r="BG186" s="370"/>
      <c r="BH186" s="77">
        <f>SUM(BH8:BH185)</f>
        <v>0</v>
      </c>
      <c r="BI186" s="77">
        <f t="shared" ref="BI186:BR186" si="6">SUM(BI8:BI185)</f>
        <v>48</v>
      </c>
      <c r="BJ186" s="77">
        <f t="shared" si="6"/>
        <v>36</v>
      </c>
      <c r="BK186" s="77">
        <f t="shared" si="6"/>
        <v>48</v>
      </c>
      <c r="BL186" s="77">
        <f t="shared" si="6"/>
        <v>92</v>
      </c>
      <c r="BM186" s="77">
        <f t="shared" si="6"/>
        <v>0</v>
      </c>
      <c r="BN186" s="77">
        <f t="shared" si="6"/>
        <v>0</v>
      </c>
      <c r="BO186" s="77">
        <f t="shared" si="6"/>
        <v>4</v>
      </c>
      <c r="BP186" s="77">
        <f t="shared" si="6"/>
        <v>0</v>
      </c>
      <c r="BQ186" s="77">
        <f t="shared" si="6"/>
        <v>0</v>
      </c>
      <c r="BR186" s="77">
        <f t="shared" si="6"/>
        <v>0</v>
      </c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52"/>
      <c r="CE186" s="52"/>
      <c r="CF186" s="52"/>
      <c r="CG186" s="8"/>
      <c r="CO186" s="8"/>
      <c r="CP186" s="8"/>
      <c r="CQ186" s="8"/>
    </row>
    <row r="187" spans="2:95" ht="15.75" x14ac:dyDescent="0.25">
      <c r="B187" s="42"/>
      <c r="C187" s="39"/>
      <c r="D187" s="40"/>
      <c r="E187" s="40"/>
      <c r="F187" s="40"/>
      <c r="G187" s="40"/>
      <c r="H187" s="40"/>
      <c r="I187" s="40"/>
      <c r="J187" s="40"/>
      <c r="K187" s="41"/>
      <c r="L187" s="42"/>
      <c r="M187" s="41"/>
      <c r="N187" s="41"/>
      <c r="P187" s="42"/>
      <c r="Q187" s="39" t="s">
        <v>876</v>
      </c>
      <c r="R187" s="40"/>
      <c r="S187" s="40"/>
      <c r="T187" s="40"/>
      <c r="U187" s="40">
        <v>3</v>
      </c>
      <c r="V187" s="40"/>
      <c r="W187" s="40"/>
      <c r="X187" s="40"/>
      <c r="Y187" s="41"/>
      <c r="Z187" s="41"/>
      <c r="AA187" s="41"/>
      <c r="AB187" s="41"/>
      <c r="AC187" s="52"/>
      <c r="AK187" s="8"/>
      <c r="AL187" s="8"/>
      <c r="AM187" s="8"/>
      <c r="AN187" s="52"/>
      <c r="AR187" s="76"/>
      <c r="AS187" s="325"/>
      <c r="AT187" s="326"/>
      <c r="AU187" s="326"/>
      <c r="AV187" s="326"/>
      <c r="AW187" s="326"/>
      <c r="AX187" s="326"/>
      <c r="AY187" s="326"/>
      <c r="AZ187" s="326"/>
      <c r="BA187" s="326"/>
      <c r="BB187" s="327"/>
      <c r="BC187" s="327"/>
      <c r="BD187" s="327"/>
      <c r="BF187" s="8"/>
      <c r="BG187" s="8"/>
      <c r="BH187" s="52">
        <v>7500</v>
      </c>
      <c r="BI187" s="52">
        <v>5833</v>
      </c>
      <c r="BJ187" s="52">
        <v>1562</v>
      </c>
      <c r="BK187" s="52">
        <v>9000</v>
      </c>
      <c r="BL187" s="52">
        <v>1958</v>
      </c>
      <c r="BM187" s="78">
        <v>1400</v>
      </c>
      <c r="BN187" s="78">
        <v>1310</v>
      </c>
      <c r="BO187" s="52">
        <v>5403</v>
      </c>
      <c r="BP187" s="52">
        <v>7300</v>
      </c>
      <c r="BQ187" s="52">
        <v>774</v>
      </c>
      <c r="BR187" s="52">
        <v>8467</v>
      </c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52"/>
      <c r="CE187" s="52"/>
      <c r="CF187" s="52"/>
      <c r="CG187" s="8"/>
      <c r="CO187" s="8"/>
      <c r="CP187" s="8"/>
      <c r="CQ187" s="8"/>
    </row>
    <row r="188" spans="2:95" ht="15.75" x14ac:dyDescent="0.25">
      <c r="B188" s="42"/>
      <c r="C188" s="39"/>
      <c r="D188" s="40"/>
      <c r="E188" s="40"/>
      <c r="F188" s="40"/>
      <c r="G188" s="40"/>
      <c r="H188" s="40"/>
      <c r="I188" s="40"/>
      <c r="J188" s="40"/>
      <c r="K188" s="41"/>
      <c r="L188" s="42"/>
      <c r="M188" s="41"/>
      <c r="N188" s="41"/>
      <c r="P188" s="42"/>
      <c r="Q188" s="39" t="s">
        <v>878</v>
      </c>
      <c r="R188" s="40"/>
      <c r="S188" s="40"/>
      <c r="T188" s="40"/>
      <c r="U188" s="40">
        <v>2</v>
      </c>
      <c r="V188" s="40">
        <v>2</v>
      </c>
      <c r="W188" s="40"/>
      <c r="X188" s="40"/>
      <c r="Y188" s="41"/>
      <c r="Z188" s="41"/>
      <c r="AA188" s="41"/>
      <c r="AB188" s="41"/>
      <c r="AC188" s="52"/>
      <c r="AK188" s="8"/>
      <c r="AL188" s="8"/>
      <c r="AM188" s="8"/>
      <c r="AN188" s="52"/>
      <c r="AR188" s="76"/>
      <c r="AS188" s="325"/>
      <c r="AT188" s="326"/>
      <c r="AU188" s="326"/>
      <c r="AV188" s="326"/>
      <c r="AW188" s="326"/>
      <c r="AX188" s="326"/>
      <c r="AY188" s="326"/>
      <c r="AZ188" s="326"/>
      <c r="BA188" s="326"/>
      <c r="BB188" s="327"/>
      <c r="BC188" s="327"/>
      <c r="BD188" s="327"/>
      <c r="BF188" s="8"/>
      <c r="BG188" s="79" t="s">
        <v>6</v>
      </c>
      <c r="BH188" s="79">
        <f t="shared" ref="BH188:BR188" si="7">BH186*BH187</f>
        <v>0</v>
      </c>
      <c r="BI188" s="79">
        <f t="shared" si="7"/>
        <v>279984</v>
      </c>
      <c r="BJ188" s="79">
        <f t="shared" si="7"/>
        <v>56232</v>
      </c>
      <c r="BK188" s="79">
        <f t="shared" si="7"/>
        <v>432000</v>
      </c>
      <c r="BL188" s="79">
        <f t="shared" si="7"/>
        <v>180136</v>
      </c>
      <c r="BM188" s="79">
        <f t="shared" si="7"/>
        <v>0</v>
      </c>
      <c r="BN188" s="79">
        <f t="shared" si="7"/>
        <v>0</v>
      </c>
      <c r="BO188" s="79">
        <f t="shared" si="7"/>
        <v>21612</v>
      </c>
      <c r="BP188" s="79">
        <f t="shared" si="7"/>
        <v>0</v>
      </c>
      <c r="BQ188" s="79">
        <f t="shared" si="7"/>
        <v>0</v>
      </c>
      <c r="BR188" s="79">
        <f t="shared" si="7"/>
        <v>0</v>
      </c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52"/>
      <c r="CE188" s="52"/>
      <c r="CF188" s="52"/>
      <c r="CG188" s="8"/>
      <c r="CO188" s="8"/>
      <c r="CP188" s="8"/>
      <c r="CQ188" s="8"/>
    </row>
    <row r="189" spans="2:95" ht="15.75" x14ac:dyDescent="0.25">
      <c r="B189" s="42"/>
      <c r="C189" s="39"/>
      <c r="D189" s="40"/>
      <c r="E189" s="40"/>
      <c r="F189" s="40"/>
      <c r="G189" s="40"/>
      <c r="H189" s="40"/>
      <c r="I189" s="40"/>
      <c r="J189" s="40"/>
      <c r="K189" s="41"/>
      <c r="L189" s="42"/>
      <c r="M189" s="41"/>
      <c r="N189" s="41"/>
      <c r="P189" s="42"/>
      <c r="Q189" s="39" t="s">
        <v>879</v>
      </c>
      <c r="R189" s="40"/>
      <c r="S189" s="40">
        <v>1</v>
      </c>
      <c r="T189" s="40"/>
      <c r="U189" s="40">
        <v>1</v>
      </c>
      <c r="V189" s="40">
        <v>2</v>
      </c>
      <c r="W189" s="40"/>
      <c r="X189" s="40"/>
      <c r="Y189" s="41"/>
      <c r="Z189" s="41"/>
      <c r="AA189" s="41"/>
      <c r="AB189" s="41"/>
      <c r="AC189" s="52"/>
      <c r="AK189" s="8"/>
      <c r="AL189" s="8"/>
      <c r="AM189" s="8"/>
      <c r="AN189" s="52"/>
      <c r="AR189" s="76"/>
      <c r="AS189" s="325"/>
      <c r="AT189" s="326"/>
      <c r="AU189" s="326"/>
      <c r="AV189" s="326"/>
      <c r="AW189" s="326"/>
      <c r="AX189" s="326"/>
      <c r="AY189" s="326"/>
      <c r="AZ189" s="326"/>
      <c r="BA189" s="326"/>
      <c r="BB189" s="327"/>
      <c r="BC189" s="327"/>
      <c r="BD189" s="327"/>
      <c r="BF189" s="8"/>
      <c r="BG189" s="8" t="s">
        <v>107</v>
      </c>
      <c r="BH189" s="81">
        <f>BH188+BI188+BJ188+BK188+BL188+BM188+BN188+BO188+BP188+BQ188+BR188</f>
        <v>969964</v>
      </c>
      <c r="BI189" s="8"/>
      <c r="BJ189" s="8"/>
      <c r="BK189" s="8"/>
      <c r="BL189" s="8"/>
      <c r="BM189" s="8"/>
      <c r="BN189" s="8"/>
      <c r="BO189" s="8"/>
      <c r="BP189" s="52"/>
      <c r="BQ189" s="52"/>
      <c r="BR189" s="52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52"/>
      <c r="CE189" s="52"/>
      <c r="CF189" s="52"/>
      <c r="CG189" s="8"/>
      <c r="CO189" s="8"/>
      <c r="CP189" s="8"/>
      <c r="CQ189" s="8"/>
    </row>
    <row r="190" spans="2:95" ht="15.75" x14ac:dyDescent="0.25">
      <c r="B190" s="42"/>
      <c r="C190" s="39"/>
      <c r="D190" s="40"/>
      <c r="E190" s="40"/>
      <c r="F190" s="40"/>
      <c r="G190" s="40"/>
      <c r="H190" s="40"/>
      <c r="I190" s="40"/>
      <c r="J190" s="40"/>
      <c r="K190" s="41"/>
      <c r="L190" s="42"/>
      <c r="M190" s="41"/>
      <c r="N190" s="41"/>
      <c r="P190" s="42"/>
      <c r="Q190" s="39" t="s">
        <v>880</v>
      </c>
      <c r="R190" s="40"/>
      <c r="S190" s="40">
        <v>1</v>
      </c>
      <c r="T190" s="40"/>
      <c r="U190" s="40"/>
      <c r="V190" s="40">
        <v>1</v>
      </c>
      <c r="W190" s="40"/>
      <c r="X190" s="40"/>
      <c r="Y190" s="40"/>
      <c r="Z190" s="41"/>
      <c r="AA190" s="41"/>
      <c r="AB190" s="41"/>
      <c r="AC190" s="52"/>
      <c r="AK190" s="8"/>
      <c r="AL190" s="8"/>
      <c r="AM190" s="8"/>
      <c r="AN190" s="52"/>
      <c r="AR190" s="76"/>
      <c r="AS190" s="325"/>
      <c r="AT190" s="326"/>
      <c r="AU190" s="326"/>
      <c r="AV190" s="326"/>
      <c r="AW190" s="326"/>
      <c r="AX190" s="326"/>
      <c r="AY190" s="326"/>
      <c r="AZ190" s="326"/>
      <c r="BA190" s="326"/>
      <c r="BB190" s="327"/>
      <c r="BC190" s="327"/>
      <c r="BD190" s="327"/>
      <c r="BF190" s="8"/>
      <c r="BG190" s="8" t="s">
        <v>108</v>
      </c>
      <c r="BH190" s="8">
        <f>BH186+BI186+BJ186+BK186+BO186+BP186+BR186</f>
        <v>136</v>
      </c>
      <c r="BI190" s="8" t="s">
        <v>131</v>
      </c>
      <c r="BJ190" s="8"/>
      <c r="BK190" s="8"/>
      <c r="BL190" s="8"/>
      <c r="BM190" s="8"/>
      <c r="BN190" s="8"/>
      <c r="BO190" s="8"/>
      <c r="BP190" s="52"/>
      <c r="BQ190" s="52"/>
      <c r="BR190" s="52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52"/>
      <c r="CE190" s="52"/>
      <c r="CF190" s="52"/>
      <c r="CG190" s="8"/>
      <c r="CO190" s="8"/>
      <c r="CP190" s="8"/>
      <c r="CQ190" s="8"/>
    </row>
    <row r="191" spans="2:95" ht="15.75" x14ac:dyDescent="0.25">
      <c r="B191" s="42"/>
      <c r="C191" s="39"/>
      <c r="D191" s="40"/>
      <c r="E191" s="40"/>
      <c r="F191" s="40"/>
      <c r="G191" s="40"/>
      <c r="H191" s="40"/>
      <c r="I191" s="40"/>
      <c r="J191" s="40"/>
      <c r="K191" s="41"/>
      <c r="L191" s="42"/>
      <c r="M191" s="41"/>
      <c r="N191" s="41"/>
      <c r="P191" s="42"/>
      <c r="Q191" s="39" t="s">
        <v>881</v>
      </c>
      <c r="R191" s="40"/>
      <c r="S191" s="40"/>
      <c r="T191" s="40"/>
      <c r="U191" s="40">
        <v>1</v>
      </c>
      <c r="V191" s="40">
        <v>1</v>
      </c>
      <c r="W191" s="40"/>
      <c r="X191" s="40"/>
      <c r="Y191" s="40"/>
      <c r="Z191" s="41"/>
      <c r="AA191" s="41"/>
      <c r="AB191" s="41"/>
      <c r="AK191" s="8"/>
      <c r="AL191" s="8"/>
      <c r="AM191" s="8"/>
      <c r="AN191" s="52"/>
      <c r="AR191" s="76"/>
      <c r="AS191" s="325"/>
      <c r="AT191" s="326"/>
      <c r="AU191" s="326"/>
      <c r="AV191" s="326"/>
      <c r="AW191" s="326"/>
      <c r="AX191" s="326"/>
      <c r="AY191" s="326"/>
      <c r="AZ191" s="326"/>
      <c r="BA191" s="326"/>
      <c r="BB191" s="327"/>
      <c r="BC191" s="327"/>
      <c r="BD191" s="327"/>
      <c r="BF191" s="8"/>
      <c r="BG191" s="8"/>
      <c r="BH191" s="8"/>
      <c r="BI191" s="8"/>
      <c r="BJ191" s="8"/>
      <c r="BK191" s="8"/>
      <c r="BL191" s="8"/>
      <c r="BM191" s="8"/>
      <c r="BN191" s="8">
        <f>BM188+BN188+BO188+BP188+BQ188+BR188</f>
        <v>21612</v>
      </c>
      <c r="BO191" s="8"/>
      <c r="BP191" s="52"/>
      <c r="BQ191" s="52"/>
      <c r="BR191" s="52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52"/>
      <c r="CE191" s="52"/>
      <c r="CF191" s="52"/>
      <c r="CG191" s="8"/>
      <c r="CO191" s="8"/>
      <c r="CP191" s="8"/>
      <c r="CQ191" s="8"/>
    </row>
    <row r="192" spans="2:95" ht="15.75" x14ac:dyDescent="0.25">
      <c r="B192" s="42"/>
      <c r="C192" s="39"/>
      <c r="D192" s="40"/>
      <c r="E192" s="40"/>
      <c r="F192" s="40"/>
      <c r="G192" s="40"/>
      <c r="H192" s="40"/>
      <c r="I192" s="40"/>
      <c r="J192" s="40"/>
      <c r="K192" s="41"/>
      <c r="L192" s="42"/>
      <c r="M192" s="41"/>
      <c r="N192" s="41"/>
      <c r="P192" s="42"/>
      <c r="Q192" s="39" t="s">
        <v>882</v>
      </c>
      <c r="R192" s="40"/>
      <c r="S192" s="40"/>
      <c r="T192" s="40"/>
      <c r="U192" s="40">
        <v>1</v>
      </c>
      <c r="V192" s="40">
        <v>1</v>
      </c>
      <c r="W192" s="40"/>
      <c r="X192" s="40"/>
      <c r="Y192" s="40"/>
      <c r="Z192" s="41"/>
      <c r="AA192" s="41"/>
      <c r="AB192" s="41"/>
      <c r="AK192" s="8"/>
      <c r="AL192" s="8"/>
      <c r="AM192" s="8"/>
      <c r="AN192" s="52"/>
      <c r="AR192" s="76"/>
      <c r="AS192" s="325"/>
      <c r="AT192" s="326"/>
      <c r="AU192" s="326"/>
      <c r="AV192" s="326"/>
      <c r="AW192" s="326"/>
      <c r="AX192" s="326"/>
      <c r="AY192" s="326"/>
      <c r="AZ192" s="326"/>
      <c r="BA192" s="326"/>
      <c r="BB192" s="327"/>
      <c r="BC192" s="327"/>
      <c r="BD192" s="327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52"/>
      <c r="BQ192" s="52"/>
      <c r="BR192" s="52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52"/>
      <c r="CE192" s="52"/>
      <c r="CF192" s="52"/>
      <c r="CG192" s="8"/>
      <c r="CO192" s="8"/>
      <c r="CP192" s="8"/>
      <c r="CQ192" s="8"/>
    </row>
    <row r="193" spans="2:95" ht="15.75" x14ac:dyDescent="0.25">
      <c r="B193" s="42"/>
      <c r="C193" s="39"/>
      <c r="D193" s="40"/>
      <c r="E193" s="40"/>
      <c r="F193" s="40"/>
      <c r="G193" s="40"/>
      <c r="H193" s="40"/>
      <c r="I193" s="40"/>
      <c r="J193" s="40"/>
      <c r="K193" s="41"/>
      <c r="L193" s="42"/>
      <c r="M193" s="41"/>
      <c r="N193" s="41"/>
      <c r="P193" s="42"/>
      <c r="Q193" s="39" t="s">
        <v>962</v>
      </c>
      <c r="R193" s="40"/>
      <c r="S193" s="40"/>
      <c r="T193" s="40"/>
      <c r="U193" s="40">
        <v>1</v>
      </c>
      <c r="V193" s="40">
        <v>1</v>
      </c>
      <c r="W193" s="40"/>
      <c r="X193" s="40"/>
      <c r="Y193" s="41"/>
      <c r="Z193" s="41"/>
      <c r="AA193" s="41"/>
      <c r="AB193" s="41"/>
      <c r="AK193" s="8"/>
      <c r="AL193" s="8"/>
      <c r="AM193" s="8"/>
      <c r="AN193" s="52"/>
      <c r="AR193" s="76"/>
      <c r="AS193" s="325"/>
      <c r="AT193" s="326"/>
      <c r="AU193" s="326"/>
      <c r="AV193" s="326"/>
      <c r="AW193" s="326"/>
      <c r="AX193" s="326"/>
      <c r="AY193" s="326"/>
      <c r="AZ193" s="326"/>
      <c r="BA193" s="326"/>
      <c r="BB193" s="327"/>
      <c r="BC193" s="327"/>
      <c r="BD193" s="327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52"/>
      <c r="BQ193" s="52"/>
      <c r="BR193" s="52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52"/>
      <c r="CE193" s="52"/>
      <c r="CF193" s="52"/>
      <c r="CG193" s="8"/>
      <c r="CO193" s="8"/>
      <c r="CP193" s="8"/>
      <c r="CQ193" s="8"/>
    </row>
    <row r="194" spans="2:95" ht="15.75" x14ac:dyDescent="0.25">
      <c r="B194" s="42"/>
      <c r="C194" s="45"/>
      <c r="D194" s="40"/>
      <c r="E194" s="40"/>
      <c r="F194" s="40"/>
      <c r="G194" s="40"/>
      <c r="H194" s="40"/>
      <c r="I194" s="40"/>
      <c r="J194" s="40"/>
      <c r="K194" s="41"/>
      <c r="L194" s="42"/>
      <c r="M194" s="41"/>
      <c r="N194" s="41"/>
      <c r="P194" s="42"/>
      <c r="Q194" s="39" t="s">
        <v>963</v>
      </c>
      <c r="R194" s="40"/>
      <c r="S194" s="40"/>
      <c r="T194" s="40"/>
      <c r="U194" s="40">
        <v>1</v>
      </c>
      <c r="V194" s="40">
        <v>1</v>
      </c>
      <c r="W194" s="40">
        <v>1</v>
      </c>
      <c r="X194" s="40"/>
      <c r="Y194" s="41"/>
      <c r="Z194" s="41"/>
      <c r="AA194" s="41"/>
      <c r="AB194" s="41"/>
      <c r="AK194" s="8"/>
      <c r="AL194" s="8"/>
      <c r="AM194" s="8"/>
      <c r="AN194" s="52"/>
      <c r="AR194" s="76"/>
      <c r="AS194" s="325"/>
      <c r="AT194" s="326"/>
      <c r="AU194" s="326"/>
      <c r="AV194" s="326"/>
      <c r="AW194" s="326"/>
      <c r="AX194" s="326"/>
      <c r="AY194" s="326"/>
      <c r="AZ194" s="326"/>
      <c r="BA194" s="326"/>
      <c r="BB194" s="327"/>
      <c r="BC194" s="327"/>
      <c r="BD194" s="327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52"/>
      <c r="BQ194" s="52"/>
      <c r="BR194" s="52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52"/>
      <c r="CE194" s="52"/>
      <c r="CF194" s="52"/>
      <c r="CG194" s="8"/>
      <c r="CO194" s="8"/>
      <c r="CP194" s="8"/>
      <c r="CQ194" s="8"/>
    </row>
    <row r="195" spans="2:95" ht="15.75" x14ac:dyDescent="0.25">
      <c r="B195" s="42"/>
      <c r="C195" s="39"/>
      <c r="D195" s="40"/>
      <c r="E195" s="40"/>
      <c r="F195" s="40"/>
      <c r="G195" s="40"/>
      <c r="H195" s="40"/>
      <c r="I195" s="40"/>
      <c r="J195" s="40"/>
      <c r="K195" s="41"/>
      <c r="L195" s="42"/>
      <c r="M195" s="41"/>
      <c r="N195" s="41"/>
      <c r="P195" s="42"/>
      <c r="Q195" s="39" t="s">
        <v>1269</v>
      </c>
      <c r="R195" s="40"/>
      <c r="S195" s="40"/>
      <c r="T195" s="40"/>
      <c r="U195" s="40">
        <v>1</v>
      </c>
      <c r="V195" s="40">
        <v>1</v>
      </c>
      <c r="W195" s="40"/>
      <c r="X195" s="40"/>
      <c r="Y195" s="41"/>
      <c r="Z195" s="41"/>
      <c r="AA195" s="41"/>
      <c r="AB195" s="41"/>
      <c r="AK195" s="8"/>
      <c r="AL195" s="8"/>
      <c r="AM195" s="8"/>
      <c r="AN195" s="52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327"/>
      <c r="BC195" s="327"/>
      <c r="BD195" s="327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52"/>
      <c r="BQ195" s="52"/>
      <c r="BR195" s="52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52"/>
      <c r="CE195" s="52"/>
      <c r="CF195" s="52"/>
      <c r="CG195" s="8"/>
      <c r="CO195" s="8"/>
      <c r="CP195" s="8"/>
      <c r="CQ195" s="8"/>
    </row>
    <row r="196" spans="2:95" ht="15.75" x14ac:dyDescent="0.25">
      <c r="B196" s="42"/>
      <c r="C196" s="39"/>
      <c r="D196" s="40"/>
      <c r="E196" s="40"/>
      <c r="F196" s="40"/>
      <c r="G196" s="40"/>
      <c r="H196" s="40"/>
      <c r="I196" s="40"/>
      <c r="J196" s="40"/>
      <c r="K196" s="41"/>
      <c r="L196" s="42"/>
      <c r="M196" s="41"/>
      <c r="N196" s="41"/>
      <c r="P196" s="42"/>
      <c r="Q196" s="47" t="s">
        <v>1270</v>
      </c>
      <c r="R196" s="40"/>
      <c r="S196" s="40"/>
      <c r="T196" s="40"/>
      <c r="U196" s="40">
        <v>1</v>
      </c>
      <c r="V196" s="40">
        <v>1</v>
      </c>
      <c r="W196" s="40"/>
      <c r="X196" s="40"/>
      <c r="Y196" s="41"/>
      <c r="Z196" s="41"/>
      <c r="AA196" s="41"/>
      <c r="AB196" s="41"/>
      <c r="AK196" s="8"/>
      <c r="AL196" s="8"/>
      <c r="AM196" s="8"/>
      <c r="AN196" s="52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327"/>
      <c r="BC196" s="327"/>
      <c r="BD196" s="327"/>
      <c r="BM196" s="8"/>
      <c r="BN196" s="8"/>
      <c r="BO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52"/>
      <c r="CE196" s="52"/>
      <c r="CF196" s="52"/>
      <c r="CG196" s="8"/>
      <c r="CO196" s="8"/>
      <c r="CP196" s="8"/>
      <c r="CQ196" s="8"/>
    </row>
    <row r="197" spans="2:95" ht="15.75" x14ac:dyDescent="0.25">
      <c r="B197" s="42"/>
      <c r="C197" s="39"/>
      <c r="D197" s="40"/>
      <c r="E197" s="40"/>
      <c r="F197" s="40"/>
      <c r="G197" s="40"/>
      <c r="H197" s="40"/>
      <c r="I197" s="40"/>
      <c r="J197" s="40"/>
      <c r="K197" s="41"/>
      <c r="L197" s="42"/>
      <c r="M197" s="41"/>
      <c r="N197" s="41"/>
      <c r="P197" s="42"/>
      <c r="Q197" s="47"/>
      <c r="R197" s="40"/>
      <c r="S197" s="40"/>
      <c r="T197" s="40"/>
      <c r="U197" s="40"/>
      <c r="V197" s="40"/>
      <c r="W197" s="40"/>
      <c r="X197" s="40"/>
      <c r="Y197" s="41"/>
      <c r="Z197" s="41"/>
      <c r="AA197" s="41"/>
      <c r="AB197" s="41"/>
      <c r="AK197" s="8"/>
      <c r="AL197" s="8"/>
      <c r="AM197" s="8"/>
      <c r="AN197" s="52"/>
      <c r="AR197" s="369" t="s">
        <v>6</v>
      </c>
      <c r="AS197" s="370"/>
      <c r="AT197" s="77">
        <f>SUM(AT8:AT196)</f>
        <v>0</v>
      </c>
      <c r="AU197" s="77">
        <f>SUM(AU8:AU196)</f>
        <v>37</v>
      </c>
      <c r="AV197" s="77">
        <f t="shared" ref="AV197:BD197" si="8">SUM(AV8:AV196)</f>
        <v>6</v>
      </c>
      <c r="AW197" s="77">
        <f t="shared" si="8"/>
        <v>96</v>
      </c>
      <c r="AX197" s="77">
        <f t="shared" si="8"/>
        <v>111</v>
      </c>
      <c r="AY197" s="77">
        <f t="shared" si="8"/>
        <v>3</v>
      </c>
      <c r="AZ197" s="77">
        <f t="shared" si="8"/>
        <v>3</v>
      </c>
      <c r="BA197" s="77">
        <f t="shared" si="8"/>
        <v>0</v>
      </c>
      <c r="BB197" s="77">
        <f t="shared" si="8"/>
        <v>0</v>
      </c>
      <c r="BC197" s="77">
        <f t="shared" si="8"/>
        <v>4</v>
      </c>
      <c r="BD197" s="77">
        <f t="shared" si="8"/>
        <v>0</v>
      </c>
      <c r="BM197" s="8"/>
      <c r="BN197" s="8"/>
      <c r="BO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52"/>
      <c r="CE197" s="52"/>
      <c r="CF197" s="52"/>
      <c r="CG197" s="8"/>
      <c r="CO197" s="8"/>
      <c r="CP197" s="8"/>
      <c r="CQ197" s="8"/>
    </row>
    <row r="198" spans="2:95" ht="15.75" x14ac:dyDescent="0.25">
      <c r="B198" s="42"/>
      <c r="C198" s="45"/>
      <c r="D198" s="40"/>
      <c r="E198" s="40"/>
      <c r="F198" s="40"/>
      <c r="G198" s="40"/>
      <c r="H198" s="40"/>
      <c r="I198" s="40"/>
      <c r="J198" s="40"/>
      <c r="K198" s="41"/>
      <c r="L198" s="42"/>
      <c r="M198" s="41"/>
      <c r="N198" s="41"/>
      <c r="P198" s="42"/>
      <c r="R198" s="40"/>
      <c r="S198" s="40"/>
      <c r="T198" s="40"/>
      <c r="U198" s="40"/>
      <c r="V198" s="40"/>
      <c r="W198" s="40"/>
      <c r="X198" s="40"/>
      <c r="Y198" s="41"/>
      <c r="Z198" s="41"/>
      <c r="AA198" s="41"/>
      <c r="AB198" s="41"/>
      <c r="AK198" s="8"/>
      <c r="AL198" s="8"/>
      <c r="AM198" s="8"/>
      <c r="AN198" s="52"/>
      <c r="AR198" s="8"/>
      <c r="AS198" s="8"/>
      <c r="AT198" s="52">
        <v>7500</v>
      </c>
      <c r="AU198" s="52">
        <v>5833</v>
      </c>
      <c r="AV198" s="52">
        <v>1562</v>
      </c>
      <c r="AW198" s="52">
        <v>9000</v>
      </c>
      <c r="AX198" s="52">
        <v>1958</v>
      </c>
      <c r="AY198" s="78">
        <v>1400</v>
      </c>
      <c r="AZ198" s="78">
        <v>1310</v>
      </c>
      <c r="BA198" s="52">
        <v>5403</v>
      </c>
      <c r="BB198" s="52">
        <v>7300</v>
      </c>
      <c r="BC198" s="52">
        <v>774</v>
      </c>
      <c r="BD198" s="52">
        <v>8467</v>
      </c>
      <c r="BM198" s="8"/>
      <c r="BN198" s="8"/>
      <c r="BO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52"/>
      <c r="CE198" s="52"/>
      <c r="CF198" s="52"/>
      <c r="CG198" s="8"/>
      <c r="CO198" s="8"/>
      <c r="CP198" s="8"/>
      <c r="CQ198" s="8"/>
    </row>
    <row r="199" spans="2:95" ht="15.75" x14ac:dyDescent="0.25">
      <c r="B199" s="42"/>
      <c r="C199" s="39"/>
      <c r="D199" s="40"/>
      <c r="E199" s="40"/>
      <c r="F199" s="40"/>
      <c r="G199" s="40"/>
      <c r="H199" s="40"/>
      <c r="I199" s="40"/>
      <c r="J199" s="40"/>
      <c r="K199" s="41"/>
      <c r="L199" s="42"/>
      <c r="M199" s="41"/>
      <c r="N199" s="41"/>
      <c r="P199" s="42"/>
      <c r="Q199" s="39"/>
      <c r="R199" s="40"/>
      <c r="S199" s="40"/>
      <c r="T199" s="40"/>
      <c r="U199" s="40"/>
      <c r="V199" s="40"/>
      <c r="W199" s="40"/>
      <c r="X199" s="40"/>
      <c r="Y199" s="41"/>
      <c r="Z199" s="41"/>
      <c r="AA199" s="41"/>
      <c r="AB199" s="41"/>
      <c r="AK199" s="8"/>
      <c r="AL199" s="8"/>
      <c r="AM199" s="8"/>
      <c r="AN199" s="52"/>
      <c r="AR199" s="8"/>
      <c r="AS199" s="79" t="s">
        <v>6</v>
      </c>
      <c r="AT199" s="79">
        <f t="shared" ref="AT199:BD199" si="9">AT197*AT198</f>
        <v>0</v>
      </c>
      <c r="AU199" s="79">
        <f t="shared" si="9"/>
        <v>215821</v>
      </c>
      <c r="AV199" s="79">
        <f t="shared" si="9"/>
        <v>9372</v>
      </c>
      <c r="AW199" s="79">
        <f t="shared" si="9"/>
        <v>864000</v>
      </c>
      <c r="AX199" s="79">
        <f t="shared" si="9"/>
        <v>217338</v>
      </c>
      <c r="AY199" s="79">
        <f t="shared" si="9"/>
        <v>4200</v>
      </c>
      <c r="AZ199" s="79">
        <f t="shared" si="9"/>
        <v>3930</v>
      </c>
      <c r="BA199" s="79">
        <f t="shared" si="9"/>
        <v>0</v>
      </c>
      <c r="BB199" s="79">
        <f t="shared" si="9"/>
        <v>0</v>
      </c>
      <c r="BC199" s="79">
        <f t="shared" si="9"/>
        <v>3096</v>
      </c>
      <c r="BD199" s="79">
        <f t="shared" si="9"/>
        <v>0</v>
      </c>
      <c r="BM199" s="8"/>
      <c r="BN199" s="8"/>
      <c r="BO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52"/>
      <c r="CE199" s="52"/>
      <c r="CF199" s="52"/>
      <c r="CG199" s="8"/>
      <c r="CO199" s="8"/>
      <c r="CP199" s="8"/>
      <c r="CQ199" s="8"/>
    </row>
    <row r="200" spans="2:95" ht="15.75" x14ac:dyDescent="0.25">
      <c r="B200" s="42"/>
      <c r="C200" s="39"/>
      <c r="D200" s="40"/>
      <c r="E200" s="40"/>
      <c r="F200" s="40"/>
      <c r="G200" s="40"/>
      <c r="H200" s="40"/>
      <c r="I200" s="40"/>
      <c r="J200" s="40"/>
      <c r="K200" s="41"/>
      <c r="L200" s="42"/>
      <c r="M200" s="41"/>
      <c r="N200" s="41"/>
      <c r="P200" s="42"/>
      <c r="Q200" s="39"/>
      <c r="R200" s="40"/>
      <c r="S200" s="40"/>
      <c r="T200" s="40"/>
      <c r="U200" s="40"/>
      <c r="V200" s="40"/>
      <c r="W200" s="40"/>
      <c r="X200" s="40"/>
      <c r="Y200" s="41"/>
      <c r="Z200" s="41"/>
      <c r="AA200" s="41"/>
      <c r="AB200" s="41"/>
      <c r="AK200" s="8"/>
      <c r="AL200" s="8"/>
      <c r="AM200" s="8"/>
      <c r="AN200" s="52"/>
      <c r="AR200" s="8"/>
      <c r="AS200" s="8" t="s">
        <v>107</v>
      </c>
      <c r="AT200" s="81">
        <f>AT199+AU199+AV199+AW199+AX199+AY199+AZ199+BA199+BB199+BC199+BD199</f>
        <v>1317757</v>
      </c>
      <c r="AU200" s="8"/>
      <c r="AV200" s="8"/>
      <c r="AW200" s="8"/>
      <c r="AX200" s="8"/>
      <c r="AY200" s="8"/>
      <c r="AZ200" s="8"/>
      <c r="BA200" s="8"/>
      <c r="BB200" s="52"/>
      <c r="BC200" s="52"/>
      <c r="BD200" s="52"/>
      <c r="BM200" s="8"/>
      <c r="BN200" s="8"/>
      <c r="BO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52"/>
      <c r="CE200" s="52"/>
      <c r="CF200" s="52"/>
      <c r="CG200" s="8"/>
      <c r="CO200" s="8"/>
      <c r="CP200" s="8"/>
      <c r="CQ200" s="8"/>
    </row>
    <row r="201" spans="2:95" ht="15.75" x14ac:dyDescent="0.25">
      <c r="B201" s="42"/>
      <c r="C201" s="45"/>
      <c r="D201" s="40"/>
      <c r="E201" s="40"/>
      <c r="F201" s="40"/>
      <c r="G201" s="40"/>
      <c r="H201" s="40"/>
      <c r="I201" s="40"/>
      <c r="J201" s="40"/>
      <c r="K201" s="41"/>
      <c r="L201" s="42"/>
      <c r="M201" s="41"/>
      <c r="N201" s="41"/>
      <c r="P201" s="42"/>
      <c r="Q201" s="39"/>
      <c r="R201" s="40"/>
      <c r="S201" s="40"/>
      <c r="T201" s="40"/>
      <c r="U201" s="40"/>
      <c r="V201" s="40"/>
      <c r="W201" s="40"/>
      <c r="X201" s="40"/>
      <c r="Y201" s="41"/>
      <c r="Z201" s="41"/>
      <c r="AA201" s="72"/>
      <c r="AB201" s="72"/>
      <c r="AK201" s="8"/>
      <c r="AL201" s="8"/>
      <c r="AM201" s="8"/>
      <c r="AN201" s="52"/>
      <c r="AS201" s="8" t="s">
        <v>108</v>
      </c>
      <c r="AT201" s="8">
        <f>AT197+AU197+AV197+AW197+BA197+BB197+BD197</f>
        <v>139</v>
      </c>
      <c r="AU201" s="8" t="s">
        <v>131</v>
      </c>
      <c r="AV201" s="8"/>
      <c r="AW201" s="8"/>
      <c r="AX201" s="8"/>
      <c r="AY201" s="8"/>
      <c r="AZ201" s="8"/>
      <c r="BA201" s="8"/>
      <c r="BB201" s="52"/>
      <c r="BM201" s="8"/>
      <c r="BN201" s="8"/>
      <c r="BO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52"/>
      <c r="CE201" s="52"/>
      <c r="CF201" s="52"/>
      <c r="CG201" s="8"/>
      <c r="CO201" s="8"/>
      <c r="CP201" s="8"/>
      <c r="CQ201" s="8"/>
    </row>
    <row r="202" spans="2:95" ht="15.75" x14ac:dyDescent="0.25">
      <c r="B202" s="42"/>
      <c r="C202" s="39"/>
      <c r="D202" s="40"/>
      <c r="E202" s="40"/>
      <c r="F202" s="40"/>
      <c r="G202" s="40"/>
      <c r="H202" s="40"/>
      <c r="I202" s="40"/>
      <c r="J202" s="40"/>
      <c r="K202" s="41"/>
      <c r="L202" s="42"/>
      <c r="M202" s="41"/>
      <c r="N202" s="41"/>
      <c r="P202" s="42"/>
      <c r="Q202" s="45"/>
      <c r="R202" s="40"/>
      <c r="S202" s="40"/>
      <c r="T202" s="40"/>
      <c r="U202" s="40"/>
      <c r="V202" s="40"/>
      <c r="W202" s="40"/>
      <c r="X202" s="40"/>
      <c r="Y202" s="41"/>
      <c r="Z202" s="41"/>
      <c r="AA202" s="41"/>
      <c r="AB202" s="41"/>
      <c r="AK202" s="8"/>
      <c r="AL202" s="8"/>
      <c r="AM202" s="8"/>
      <c r="AN202" s="52"/>
      <c r="AX202" s="8"/>
      <c r="AY202" s="8"/>
      <c r="AZ202" s="8">
        <f>AY199+AZ199+BA199+BB199+BC199+BD199</f>
        <v>11226</v>
      </c>
      <c r="BA202" s="8"/>
      <c r="BB202" s="52"/>
      <c r="BM202" s="8"/>
      <c r="BN202" s="8"/>
      <c r="BO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52"/>
      <c r="CE202" s="52"/>
      <c r="CF202" s="52"/>
      <c r="CG202" s="8"/>
      <c r="CO202" s="8"/>
      <c r="CP202" s="8"/>
      <c r="CQ202" s="8"/>
    </row>
    <row r="203" spans="2:95" ht="15.75" x14ac:dyDescent="0.25">
      <c r="B203" s="42"/>
      <c r="C203" s="39"/>
      <c r="D203" s="40"/>
      <c r="E203" s="40"/>
      <c r="F203" s="40"/>
      <c r="G203" s="40"/>
      <c r="H203" s="40"/>
      <c r="I203" s="40"/>
      <c r="J203" s="40"/>
      <c r="K203" s="41"/>
      <c r="L203" s="42"/>
      <c r="M203" s="41"/>
      <c r="N203" s="41"/>
      <c r="P203" s="42"/>
      <c r="Q203" s="39"/>
      <c r="R203" s="40"/>
      <c r="S203" s="40"/>
      <c r="T203" s="40"/>
      <c r="U203" s="40"/>
      <c r="V203" s="40"/>
      <c r="W203" s="40"/>
      <c r="X203" s="40"/>
      <c r="Y203" s="41"/>
      <c r="Z203" s="41"/>
      <c r="AA203" s="41"/>
      <c r="AB203" s="41"/>
      <c r="AK203" s="8"/>
      <c r="AL203" s="8"/>
      <c r="AM203" s="8"/>
      <c r="AN203" s="52"/>
      <c r="AX203" s="8"/>
      <c r="AY203" s="8"/>
      <c r="AZ203" s="8"/>
      <c r="BA203" s="8"/>
      <c r="BB203" s="52"/>
      <c r="BM203" s="8"/>
      <c r="BN203" s="8"/>
      <c r="BO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52"/>
      <c r="CE203" s="52"/>
      <c r="CF203" s="52"/>
      <c r="CG203" s="8"/>
      <c r="CO203" s="8"/>
      <c r="CP203" s="8"/>
      <c r="CQ203" s="8"/>
    </row>
    <row r="204" spans="2:95" ht="15.75" x14ac:dyDescent="0.25">
      <c r="B204" s="42"/>
      <c r="C204" s="39"/>
      <c r="D204" s="40"/>
      <c r="E204" s="40"/>
      <c r="F204" s="40"/>
      <c r="G204" s="40"/>
      <c r="H204" s="40"/>
      <c r="I204" s="40"/>
      <c r="J204" s="40"/>
      <c r="K204" s="41"/>
      <c r="L204" s="42"/>
      <c r="M204" s="41"/>
      <c r="N204" s="41"/>
      <c r="P204" s="42"/>
      <c r="Q204" s="47"/>
      <c r="R204" s="40"/>
      <c r="S204" s="40"/>
      <c r="T204" s="40"/>
      <c r="U204" s="40"/>
      <c r="V204" s="40"/>
      <c r="W204" s="40"/>
      <c r="X204" s="40"/>
      <c r="Y204" s="41"/>
      <c r="Z204" s="41"/>
      <c r="AA204" s="41"/>
      <c r="AB204" s="41"/>
      <c r="AK204" s="8"/>
      <c r="AL204" s="8"/>
      <c r="AM204" s="8"/>
      <c r="AN204" s="52"/>
      <c r="AX204" s="8"/>
      <c r="AY204" s="8"/>
      <c r="AZ204" s="8"/>
      <c r="BA204" s="8"/>
      <c r="BB204" s="52"/>
      <c r="BM204" s="8"/>
      <c r="BN204" s="8"/>
      <c r="BO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52"/>
      <c r="CE204" s="52"/>
      <c r="CF204" s="52"/>
      <c r="CG204" s="8"/>
      <c r="CO204" s="8"/>
      <c r="CP204" s="8"/>
      <c r="CQ204" s="8"/>
    </row>
    <row r="205" spans="2:95" ht="15.75" x14ac:dyDescent="0.25">
      <c r="B205" s="42"/>
      <c r="C205" s="39"/>
      <c r="D205" s="40"/>
      <c r="E205" s="40"/>
      <c r="F205" s="40"/>
      <c r="G205" s="40"/>
      <c r="H205" s="40"/>
      <c r="I205" s="40"/>
      <c r="J205" s="40"/>
      <c r="K205" s="41"/>
      <c r="L205" s="42"/>
      <c r="M205" s="41"/>
      <c r="N205" s="41"/>
      <c r="P205" s="42"/>
      <c r="Q205" s="39"/>
      <c r="R205" s="40"/>
      <c r="S205" s="40"/>
      <c r="T205" s="40"/>
      <c r="U205" s="40"/>
      <c r="V205" s="40"/>
      <c r="W205" s="40"/>
      <c r="X205" s="40"/>
      <c r="Y205" s="40"/>
      <c r="Z205" s="41"/>
      <c r="AA205" s="41"/>
      <c r="AB205" s="41"/>
      <c r="AK205" s="8"/>
      <c r="AL205" s="8"/>
      <c r="AM205" s="8"/>
      <c r="AN205" s="52"/>
      <c r="AX205" s="8"/>
      <c r="AY205" s="8"/>
      <c r="AZ205" s="8"/>
      <c r="BA205" s="8"/>
      <c r="BB205" s="52"/>
      <c r="BM205" s="8"/>
      <c r="BN205" s="8"/>
      <c r="BO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52"/>
      <c r="CE205" s="52"/>
      <c r="CF205" s="52"/>
      <c r="CG205" s="8"/>
      <c r="CO205" s="8"/>
      <c r="CP205" s="8"/>
      <c r="CQ205" s="8"/>
    </row>
    <row r="206" spans="2:95" ht="15.75" x14ac:dyDescent="0.25">
      <c r="B206" s="42"/>
      <c r="C206" s="39"/>
      <c r="D206" s="40"/>
      <c r="E206" s="40"/>
      <c r="F206" s="40"/>
      <c r="G206" s="40"/>
      <c r="H206" s="40"/>
      <c r="I206" s="40"/>
      <c r="J206" s="40"/>
      <c r="K206" s="41"/>
      <c r="L206" s="42"/>
      <c r="M206" s="41"/>
      <c r="N206" s="41"/>
      <c r="P206" s="42"/>
      <c r="Q206" s="39"/>
      <c r="R206" s="42"/>
      <c r="S206" s="42"/>
      <c r="T206" s="42"/>
      <c r="U206" s="42"/>
      <c r="V206" s="42"/>
      <c r="W206" s="42"/>
      <c r="X206" s="42"/>
      <c r="Y206" s="42"/>
      <c r="Z206" s="42"/>
      <c r="AA206" s="41"/>
      <c r="AB206" s="41"/>
      <c r="AK206" s="8"/>
      <c r="AL206" s="8"/>
      <c r="AM206" s="8"/>
      <c r="AN206" s="52"/>
      <c r="AX206" s="8"/>
      <c r="AY206" s="8"/>
      <c r="AZ206" s="8"/>
      <c r="BA206" s="8"/>
      <c r="BB206" s="52"/>
      <c r="BM206" s="8"/>
      <c r="BN206" s="8"/>
      <c r="BO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52"/>
      <c r="CE206" s="52"/>
      <c r="CF206" s="52"/>
      <c r="CG206" s="8"/>
      <c r="CO206" s="8"/>
      <c r="CP206" s="8"/>
      <c r="CQ206" s="8"/>
    </row>
    <row r="207" spans="2:95" ht="15.75" x14ac:dyDescent="0.25">
      <c r="B207" s="42"/>
      <c r="C207" s="39"/>
      <c r="D207" s="40"/>
      <c r="E207" s="40"/>
      <c r="F207" s="40"/>
      <c r="G207" s="40"/>
      <c r="H207" s="40"/>
      <c r="I207" s="40"/>
      <c r="J207" s="40"/>
      <c r="K207" s="41"/>
      <c r="L207" s="42"/>
      <c r="M207" s="41"/>
      <c r="N207" s="41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1"/>
      <c r="AA207" s="41"/>
      <c r="AB207" s="41"/>
      <c r="AK207" s="8"/>
      <c r="AL207" s="8"/>
      <c r="AM207" s="8"/>
      <c r="AN207" s="52"/>
      <c r="AX207" s="8"/>
      <c r="AY207" s="8"/>
      <c r="AZ207" s="8"/>
      <c r="BA207" s="8"/>
      <c r="BB207" s="52"/>
      <c r="BM207" s="8"/>
      <c r="BN207" s="8"/>
      <c r="BO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52"/>
      <c r="CE207" s="52"/>
      <c r="CF207" s="52"/>
      <c r="CG207" s="8"/>
      <c r="CO207" s="8"/>
      <c r="CP207" s="8"/>
      <c r="CQ207" s="8"/>
    </row>
    <row r="208" spans="2:95" ht="15.75" x14ac:dyDescent="0.25">
      <c r="B208" s="42"/>
      <c r="C208" s="39"/>
      <c r="D208" s="40"/>
      <c r="E208" s="40"/>
      <c r="F208" s="40"/>
      <c r="G208" s="40"/>
      <c r="H208" s="40"/>
      <c r="I208" s="40"/>
      <c r="J208" s="40"/>
      <c r="K208" s="41"/>
      <c r="L208" s="42"/>
      <c r="M208" s="41"/>
      <c r="N208" s="41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1"/>
      <c r="AA208" s="41"/>
      <c r="AB208" s="41"/>
      <c r="AK208" s="8"/>
      <c r="AL208" s="8"/>
      <c r="AM208" s="8"/>
      <c r="AN208" s="52"/>
      <c r="AX208" s="8"/>
      <c r="AY208" s="8"/>
      <c r="AZ208" s="8"/>
      <c r="BA208" s="8"/>
      <c r="BB208" s="52"/>
      <c r="BM208" s="8"/>
      <c r="BN208" s="8"/>
      <c r="BO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52"/>
      <c r="CE208" s="52"/>
      <c r="CF208" s="52"/>
      <c r="CG208" s="8"/>
      <c r="CO208" s="8"/>
      <c r="CP208" s="8"/>
      <c r="CQ208" s="8"/>
    </row>
    <row r="209" spans="2:95" ht="15.75" x14ac:dyDescent="0.25">
      <c r="B209" s="42"/>
      <c r="C209" s="45"/>
      <c r="D209" s="40"/>
      <c r="E209" s="40"/>
      <c r="F209" s="40"/>
      <c r="G209" s="40"/>
      <c r="H209" s="40"/>
      <c r="I209" s="40"/>
      <c r="J209" s="40"/>
      <c r="K209" s="41"/>
      <c r="L209" s="42"/>
      <c r="M209" s="41"/>
      <c r="N209" s="41"/>
      <c r="P209" s="369" t="s">
        <v>6</v>
      </c>
      <c r="Q209" s="370"/>
      <c r="R209" s="77">
        <f t="shared" ref="R209:AB209" si="10">SUM(R8:R208)</f>
        <v>0</v>
      </c>
      <c r="S209" s="77">
        <f t="shared" si="10"/>
        <v>90</v>
      </c>
      <c r="T209" s="77">
        <f t="shared" si="10"/>
        <v>44</v>
      </c>
      <c r="U209" s="77">
        <f t="shared" si="10"/>
        <v>104</v>
      </c>
      <c r="V209" s="77">
        <f t="shared" si="10"/>
        <v>180</v>
      </c>
      <c r="W209" s="77">
        <f t="shared" si="10"/>
        <v>36</v>
      </c>
      <c r="X209" s="77">
        <f t="shared" si="10"/>
        <v>4</v>
      </c>
      <c r="Y209" s="77">
        <f t="shared" si="10"/>
        <v>14</v>
      </c>
      <c r="Z209" s="77">
        <f t="shared" si="10"/>
        <v>6</v>
      </c>
      <c r="AA209" s="77">
        <f t="shared" si="10"/>
        <v>12</v>
      </c>
      <c r="AB209" s="77">
        <f t="shared" si="10"/>
        <v>0</v>
      </c>
      <c r="AK209" s="8"/>
      <c r="AL209" s="8"/>
      <c r="AM209" s="8"/>
      <c r="AN209" s="52"/>
      <c r="AX209" s="8"/>
      <c r="AY209" s="8"/>
      <c r="AZ209" s="8"/>
      <c r="BA209" s="8"/>
      <c r="BB209" s="52"/>
      <c r="BM209" s="8"/>
      <c r="BN209" s="8"/>
      <c r="BO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52"/>
      <c r="CE209" s="52"/>
      <c r="CF209" s="52"/>
      <c r="CG209" s="8"/>
      <c r="CO209" s="8"/>
      <c r="CP209" s="8"/>
      <c r="CQ209" s="8"/>
    </row>
    <row r="210" spans="2:95" ht="15.75" x14ac:dyDescent="0.25">
      <c r="B210" s="42"/>
      <c r="C210" s="39"/>
      <c r="D210" s="40"/>
      <c r="E210" s="40"/>
      <c r="F210" s="40"/>
      <c r="G210" s="40"/>
      <c r="H210" s="40"/>
      <c r="I210" s="40"/>
      <c r="J210" s="40"/>
      <c r="K210" s="41"/>
      <c r="L210" s="42"/>
      <c r="M210" s="41"/>
      <c r="N210" s="41"/>
      <c r="P210" s="8"/>
      <c r="Q210" s="8"/>
      <c r="R210" s="52">
        <v>7500</v>
      </c>
      <c r="S210" s="52">
        <v>5833</v>
      </c>
      <c r="T210" s="52">
        <v>1562</v>
      </c>
      <c r="U210" s="52">
        <v>9000</v>
      </c>
      <c r="V210" s="52">
        <v>1958</v>
      </c>
      <c r="W210" s="78">
        <v>1400</v>
      </c>
      <c r="X210" s="78">
        <v>1310</v>
      </c>
      <c r="Y210" s="52">
        <v>5403</v>
      </c>
      <c r="Z210" s="52">
        <v>7300</v>
      </c>
      <c r="AA210" s="52">
        <v>774</v>
      </c>
      <c r="AB210" s="52">
        <v>8467</v>
      </c>
      <c r="AK210" s="8"/>
      <c r="AL210" s="8"/>
      <c r="AM210" s="8"/>
      <c r="AN210" s="52"/>
      <c r="AX210" s="8"/>
      <c r="AY210" s="8"/>
      <c r="AZ210" s="8"/>
      <c r="BA210" s="8"/>
      <c r="BB210" s="52"/>
      <c r="BM210" s="8"/>
      <c r="BN210" s="8"/>
      <c r="BO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52"/>
      <c r="CE210" s="52"/>
      <c r="CF210" s="52"/>
      <c r="CG210" s="8"/>
      <c r="CO210" s="8"/>
      <c r="CP210" s="8"/>
      <c r="CQ210" s="8"/>
    </row>
    <row r="211" spans="2:95" ht="15.75" x14ac:dyDescent="0.25">
      <c r="B211" s="42"/>
      <c r="C211" s="39"/>
      <c r="D211" s="40"/>
      <c r="E211" s="40"/>
      <c r="F211" s="40"/>
      <c r="G211" s="40"/>
      <c r="H211" s="40"/>
      <c r="I211" s="40"/>
      <c r="J211" s="40"/>
      <c r="K211" s="41"/>
      <c r="L211" s="42"/>
      <c r="M211" s="41"/>
      <c r="N211" s="41"/>
      <c r="P211" s="8"/>
      <c r="Q211" s="79" t="s">
        <v>6</v>
      </c>
      <c r="R211" s="79">
        <f t="shared" ref="R211:AB211" si="11">R209*R210</f>
        <v>0</v>
      </c>
      <c r="S211" s="79">
        <f t="shared" si="11"/>
        <v>524970</v>
      </c>
      <c r="T211" s="79">
        <f t="shared" si="11"/>
        <v>68728</v>
      </c>
      <c r="U211" s="79">
        <f t="shared" si="11"/>
        <v>936000</v>
      </c>
      <c r="V211" s="79">
        <f t="shared" si="11"/>
        <v>352440</v>
      </c>
      <c r="W211" s="79">
        <f t="shared" si="11"/>
        <v>50400</v>
      </c>
      <c r="X211" s="79">
        <f t="shared" si="11"/>
        <v>5240</v>
      </c>
      <c r="Y211" s="79">
        <f t="shared" si="11"/>
        <v>75642</v>
      </c>
      <c r="Z211" s="79">
        <f t="shared" si="11"/>
        <v>43800</v>
      </c>
      <c r="AA211" s="79">
        <f t="shared" si="11"/>
        <v>9288</v>
      </c>
      <c r="AB211" s="79">
        <f t="shared" si="11"/>
        <v>0</v>
      </c>
      <c r="AK211" s="8"/>
      <c r="AL211" s="8"/>
      <c r="AM211" s="8"/>
      <c r="AN211" s="52"/>
      <c r="AX211" s="8"/>
      <c r="AY211" s="8"/>
      <c r="AZ211" s="8"/>
      <c r="BA211" s="8"/>
      <c r="BB211" s="52"/>
      <c r="BM211" s="8"/>
      <c r="BN211" s="8"/>
      <c r="BO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52"/>
      <c r="CE211" s="52"/>
      <c r="CF211" s="52"/>
      <c r="CG211" s="8"/>
      <c r="CO211" s="8"/>
      <c r="CP211" s="8"/>
      <c r="CQ211" s="8"/>
    </row>
    <row r="212" spans="2:95" ht="15.75" x14ac:dyDescent="0.25">
      <c r="B212" s="42"/>
      <c r="C212" s="39"/>
      <c r="D212" s="40"/>
      <c r="E212" s="40"/>
      <c r="F212" s="40"/>
      <c r="G212" s="40"/>
      <c r="H212" s="40"/>
      <c r="I212" s="40"/>
      <c r="J212" s="40"/>
      <c r="K212" s="41"/>
      <c r="L212" s="42"/>
      <c r="M212" s="41"/>
      <c r="N212" s="41"/>
      <c r="P212" s="8"/>
      <c r="Q212" s="8" t="s">
        <v>107</v>
      </c>
      <c r="R212" s="81">
        <f>R211+S211+T211+U211+V211+W211+X211+Y211+Z211+AA211+AB211</f>
        <v>2066508</v>
      </c>
      <c r="S212" s="8"/>
      <c r="T212" s="8"/>
      <c r="U212" s="8"/>
      <c r="V212" s="8"/>
      <c r="W212" s="8"/>
      <c r="X212" s="8"/>
      <c r="Y212" s="8"/>
      <c r="Z212" s="52"/>
      <c r="AA212" s="52"/>
      <c r="AB212" s="52"/>
      <c r="AK212" s="8"/>
      <c r="AL212" s="8"/>
      <c r="AM212" s="8"/>
      <c r="AN212" s="52"/>
      <c r="AX212" s="8"/>
      <c r="AY212" s="8"/>
      <c r="AZ212" s="8"/>
      <c r="BA212" s="8"/>
      <c r="BB212" s="52"/>
      <c r="BM212" s="8"/>
      <c r="BN212" s="8"/>
      <c r="BO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52"/>
      <c r="CE212" s="52"/>
      <c r="CF212" s="52"/>
      <c r="CG212" s="8"/>
      <c r="CO212" s="8"/>
      <c r="CP212" s="8"/>
      <c r="CQ212" s="8"/>
    </row>
    <row r="213" spans="2:95" ht="15.75" x14ac:dyDescent="0.25">
      <c r="B213" s="42"/>
      <c r="C213" s="45"/>
      <c r="D213" s="40"/>
      <c r="E213" s="40"/>
      <c r="F213" s="40"/>
      <c r="G213" s="40"/>
      <c r="H213" s="40"/>
      <c r="I213" s="40"/>
      <c r="J213" s="40"/>
      <c r="K213" s="41"/>
      <c r="L213" s="42"/>
      <c r="M213" s="41"/>
      <c r="N213" s="41"/>
      <c r="P213" s="8"/>
      <c r="Q213" s="8" t="s">
        <v>108</v>
      </c>
      <c r="R213" s="8">
        <f>R209+S209+T209+U209+Y209+Z209+AB209</f>
        <v>258</v>
      </c>
      <c r="S213" s="8" t="s">
        <v>131</v>
      </c>
      <c r="T213" s="8"/>
      <c r="U213" s="8"/>
      <c r="V213" s="8"/>
      <c r="W213" s="8"/>
      <c r="X213" s="8"/>
      <c r="Y213" s="8"/>
      <c r="Z213" s="52"/>
      <c r="AA213" s="52"/>
      <c r="AB213" s="52"/>
      <c r="AK213" s="8"/>
      <c r="AL213" s="8"/>
      <c r="AM213" s="8"/>
      <c r="AN213" s="52"/>
      <c r="AX213" s="8"/>
      <c r="AY213" s="8"/>
      <c r="AZ213" s="8"/>
      <c r="BA213" s="8"/>
      <c r="BB213" s="52"/>
      <c r="BM213" s="8"/>
      <c r="BN213" s="8"/>
      <c r="BO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52"/>
      <c r="CE213" s="52"/>
      <c r="CF213" s="52"/>
      <c r="CG213" s="8"/>
      <c r="CO213" s="8"/>
      <c r="CP213" s="8"/>
      <c r="CQ213" s="8"/>
    </row>
    <row r="214" spans="2:95" ht="15.75" x14ac:dyDescent="0.25">
      <c r="B214" s="42"/>
      <c r="C214" s="39"/>
      <c r="D214" s="40"/>
      <c r="E214" s="40"/>
      <c r="F214" s="40"/>
      <c r="G214" s="40"/>
      <c r="H214" s="40"/>
      <c r="I214" s="40"/>
      <c r="J214" s="40"/>
      <c r="K214" s="41"/>
      <c r="L214" s="42"/>
      <c r="M214" s="41"/>
      <c r="N214" s="41"/>
      <c r="P214" s="8"/>
      <c r="Q214" s="8"/>
      <c r="R214" s="8"/>
      <c r="S214" s="8"/>
      <c r="T214" s="8"/>
      <c r="U214" s="8"/>
      <c r="V214" s="8"/>
      <c r="W214" s="8"/>
      <c r="X214" s="8">
        <f>W211+X211+Y211+Z211+AA211+AB211</f>
        <v>184370</v>
      </c>
      <c r="Y214" s="8"/>
      <c r="Z214" s="52"/>
      <c r="AA214" s="52"/>
      <c r="AB214" s="52"/>
      <c r="AK214" s="8"/>
      <c r="AL214" s="8"/>
      <c r="AM214" s="8"/>
      <c r="AN214" s="52"/>
      <c r="AX214" s="8"/>
      <c r="AY214" s="8"/>
      <c r="AZ214" s="8"/>
      <c r="BA214" s="8"/>
      <c r="BB214" s="52"/>
      <c r="BM214" s="8"/>
      <c r="BN214" s="8"/>
      <c r="BO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52"/>
      <c r="CE214" s="52"/>
      <c r="CF214" s="52"/>
      <c r="CG214" s="8"/>
      <c r="CO214" s="8"/>
      <c r="CP214" s="8"/>
      <c r="CQ214" s="8"/>
    </row>
    <row r="215" spans="2:95" ht="15.75" x14ac:dyDescent="0.25">
      <c r="B215" s="42"/>
      <c r="C215" s="39"/>
      <c r="D215" s="40"/>
      <c r="E215" s="40"/>
      <c r="F215" s="40"/>
      <c r="G215" s="40"/>
      <c r="H215" s="40"/>
      <c r="I215" s="40"/>
      <c r="J215" s="40"/>
      <c r="K215" s="41"/>
      <c r="L215" s="42"/>
      <c r="M215" s="41"/>
      <c r="N215" s="41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52"/>
      <c r="AA215" s="52"/>
      <c r="AB215" s="52"/>
      <c r="AK215" s="8"/>
      <c r="AL215" s="8"/>
      <c r="AM215" s="8"/>
      <c r="AN215" s="52"/>
      <c r="AX215" s="8"/>
      <c r="AY215" s="8"/>
      <c r="AZ215" s="8"/>
      <c r="BA215" s="8"/>
      <c r="BB215" s="52"/>
      <c r="BM215" s="8"/>
      <c r="BN215" s="8"/>
      <c r="BO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52"/>
      <c r="CE215" s="52"/>
      <c r="CF215" s="52"/>
      <c r="CG215" s="8"/>
      <c r="CO215" s="8"/>
      <c r="CP215" s="8"/>
      <c r="CQ215" s="8"/>
    </row>
    <row r="216" spans="2:95" ht="15.75" x14ac:dyDescent="0.25">
      <c r="B216" s="42"/>
      <c r="C216" s="45"/>
      <c r="D216" s="40"/>
      <c r="E216" s="40"/>
      <c r="F216" s="40"/>
      <c r="G216" s="40"/>
      <c r="H216" s="40"/>
      <c r="I216" s="40"/>
      <c r="J216" s="40"/>
      <c r="K216" s="41"/>
      <c r="L216" s="42"/>
      <c r="M216" s="41"/>
      <c r="N216" s="41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52"/>
      <c r="AA216" s="52"/>
      <c r="AB216" s="52"/>
      <c r="AK216" s="8"/>
      <c r="AL216" s="8"/>
      <c r="AM216" s="8"/>
      <c r="AN216" s="52"/>
      <c r="AX216" s="8"/>
      <c r="AY216" s="8"/>
      <c r="AZ216" s="8"/>
      <c r="BA216" s="8"/>
      <c r="BB216" s="52"/>
      <c r="BM216" s="8"/>
      <c r="BN216" s="8"/>
      <c r="BO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52"/>
      <c r="CE216" s="52"/>
      <c r="CF216" s="52"/>
      <c r="CG216" s="8"/>
      <c r="CO216" s="8"/>
      <c r="CP216" s="8"/>
      <c r="CQ216" s="8"/>
    </row>
    <row r="217" spans="2:95" ht="15.75" x14ac:dyDescent="0.25">
      <c r="B217" s="42"/>
      <c r="C217" s="39"/>
      <c r="D217" s="40"/>
      <c r="E217" s="40"/>
      <c r="F217" s="40"/>
      <c r="G217" s="40"/>
      <c r="H217" s="40"/>
      <c r="I217" s="40"/>
      <c r="J217" s="40"/>
      <c r="K217" s="41"/>
      <c r="L217" s="42"/>
      <c r="M217" s="41"/>
      <c r="N217" s="41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52"/>
      <c r="AA217" s="52"/>
      <c r="AB217" s="52"/>
      <c r="AK217" s="8"/>
      <c r="AL217" s="8"/>
      <c r="AM217" s="8"/>
      <c r="AN217" s="52"/>
      <c r="AX217" s="8"/>
      <c r="AY217" s="8"/>
      <c r="AZ217" s="8"/>
      <c r="BA217" s="8"/>
      <c r="BB217" s="52"/>
      <c r="BM217" s="8"/>
      <c r="BN217" s="8"/>
      <c r="BO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52"/>
      <c r="CE217" s="52"/>
      <c r="CF217" s="52"/>
      <c r="CG217" s="8"/>
      <c r="CO217" s="8"/>
      <c r="CP217" s="8"/>
      <c r="CQ217" s="8"/>
    </row>
    <row r="218" spans="2:95" ht="15.75" x14ac:dyDescent="0.25">
      <c r="B218" s="42"/>
      <c r="C218" s="39"/>
      <c r="D218" s="40"/>
      <c r="E218" s="40"/>
      <c r="F218" s="40"/>
      <c r="G218" s="40"/>
      <c r="H218" s="40"/>
      <c r="I218" s="40"/>
      <c r="J218" s="40"/>
      <c r="K218" s="41"/>
      <c r="L218" s="42"/>
      <c r="M218" s="41"/>
      <c r="N218" s="41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52"/>
      <c r="AK218" s="8"/>
      <c r="AL218" s="8"/>
      <c r="AM218" s="8"/>
      <c r="AN218" s="52"/>
      <c r="AX218" s="8"/>
      <c r="AY218" s="8"/>
      <c r="AZ218" s="8"/>
      <c r="BA218" s="8"/>
      <c r="BB218" s="52"/>
      <c r="BM218" s="8"/>
      <c r="BN218" s="8"/>
      <c r="BO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52"/>
      <c r="CE218" s="52"/>
      <c r="CF218" s="52"/>
      <c r="CG218" s="8"/>
      <c r="CO218" s="8"/>
      <c r="CP218" s="8"/>
      <c r="CQ218" s="8"/>
    </row>
    <row r="219" spans="2:95" ht="15.75" x14ac:dyDescent="0.25">
      <c r="B219" s="42"/>
      <c r="C219" s="39"/>
      <c r="D219" s="40"/>
      <c r="E219" s="40"/>
      <c r="F219" s="40"/>
      <c r="G219" s="40"/>
      <c r="H219" s="40"/>
      <c r="I219" s="40"/>
      <c r="J219" s="40"/>
      <c r="K219" s="41"/>
      <c r="L219" s="42"/>
      <c r="M219" s="41"/>
      <c r="N219" s="41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52"/>
      <c r="AK219" s="8"/>
      <c r="AL219" s="8"/>
      <c r="AM219" s="8"/>
      <c r="AN219" s="52"/>
      <c r="AX219" s="8"/>
      <c r="AY219" s="8"/>
      <c r="AZ219" s="8"/>
      <c r="BA219" s="8"/>
      <c r="BB219" s="52"/>
      <c r="BM219" s="8"/>
      <c r="BN219" s="8"/>
      <c r="BO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52"/>
      <c r="CE219" s="52"/>
      <c r="CF219" s="52"/>
      <c r="CG219" s="8"/>
      <c r="CO219" s="8"/>
      <c r="CP219" s="8"/>
      <c r="CQ219" s="8"/>
    </row>
    <row r="220" spans="2:95" ht="15.75" x14ac:dyDescent="0.25">
      <c r="B220" s="42"/>
      <c r="C220" s="39"/>
      <c r="D220" s="40"/>
      <c r="E220" s="40"/>
      <c r="F220" s="40"/>
      <c r="G220" s="40"/>
      <c r="H220" s="40"/>
      <c r="I220" s="40"/>
      <c r="J220" s="40"/>
      <c r="K220" s="41"/>
      <c r="L220" s="42"/>
      <c r="M220" s="41"/>
      <c r="N220" s="41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52"/>
      <c r="AK220" s="8"/>
      <c r="AL220" s="8"/>
      <c r="AM220" s="8"/>
      <c r="AN220" s="52"/>
      <c r="AX220" s="8"/>
      <c r="AY220" s="8"/>
      <c r="AZ220" s="8"/>
      <c r="BA220" s="8"/>
      <c r="BB220" s="52"/>
      <c r="BM220" s="8"/>
      <c r="BN220" s="8"/>
      <c r="BO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52"/>
      <c r="CE220" s="52"/>
      <c r="CF220" s="52"/>
      <c r="CG220" s="8"/>
      <c r="CO220" s="8"/>
      <c r="CP220" s="8"/>
      <c r="CQ220" s="8"/>
    </row>
    <row r="221" spans="2:95" ht="15.75" x14ac:dyDescent="0.25">
      <c r="B221" s="42"/>
      <c r="C221" s="45"/>
      <c r="D221" s="40"/>
      <c r="E221" s="40"/>
      <c r="F221" s="40"/>
      <c r="G221" s="40"/>
      <c r="H221" s="40"/>
      <c r="I221" s="40"/>
      <c r="J221" s="40"/>
      <c r="K221" s="41"/>
      <c r="L221" s="42"/>
      <c r="M221" s="41"/>
      <c r="N221" s="41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52"/>
      <c r="AK221" s="8"/>
      <c r="AL221" s="8"/>
      <c r="AM221" s="8"/>
      <c r="AN221" s="52"/>
      <c r="AX221" s="8"/>
      <c r="AY221" s="8"/>
      <c r="AZ221" s="8"/>
      <c r="BA221" s="8"/>
      <c r="BB221" s="52"/>
      <c r="BM221" s="8"/>
      <c r="BN221" s="8"/>
      <c r="BO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52"/>
      <c r="CE221" s="52"/>
      <c r="CF221" s="52"/>
      <c r="CG221" s="8"/>
      <c r="CO221" s="8"/>
      <c r="CP221" s="8"/>
      <c r="CQ221" s="8"/>
    </row>
    <row r="222" spans="2:95" x14ac:dyDescent="0.25">
      <c r="B222" s="369" t="s">
        <v>6</v>
      </c>
      <c r="C222" s="370"/>
      <c r="D222" s="77">
        <f t="shared" ref="D222:N222" si="12">SUM(D8:D221)</f>
        <v>0</v>
      </c>
      <c r="E222" s="77">
        <f t="shared" si="12"/>
        <v>41</v>
      </c>
      <c r="F222" s="77">
        <f t="shared" si="12"/>
        <v>3</v>
      </c>
      <c r="G222" s="77">
        <f t="shared" si="12"/>
        <v>48</v>
      </c>
      <c r="H222" s="77">
        <f t="shared" si="12"/>
        <v>81</v>
      </c>
      <c r="I222" s="77">
        <f t="shared" si="12"/>
        <v>8</v>
      </c>
      <c r="J222" s="77">
        <f t="shared" si="12"/>
        <v>2</v>
      </c>
      <c r="K222" s="77">
        <f t="shared" si="12"/>
        <v>17</v>
      </c>
      <c r="L222" s="77">
        <f t="shared" si="12"/>
        <v>9</v>
      </c>
      <c r="M222" s="77">
        <f t="shared" si="12"/>
        <v>6</v>
      </c>
      <c r="N222" s="77">
        <f t="shared" si="12"/>
        <v>0</v>
      </c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52"/>
      <c r="AK222" s="8"/>
      <c r="AL222" s="8"/>
      <c r="AM222" s="8"/>
      <c r="AN222" s="52"/>
      <c r="AX222" s="8"/>
      <c r="AY222" s="8"/>
      <c r="AZ222" s="8"/>
      <c r="BA222" s="8"/>
      <c r="BB222" s="52"/>
      <c r="BM222" s="8"/>
      <c r="BN222" s="8"/>
      <c r="BO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52"/>
      <c r="CE222" s="52"/>
      <c r="CF222" s="52"/>
      <c r="CG222" s="8"/>
      <c r="CO222" s="8"/>
      <c r="CP222" s="8"/>
      <c r="CQ222" s="8"/>
    </row>
    <row r="223" spans="2:95" x14ac:dyDescent="0.25">
      <c r="B223" s="8"/>
      <c r="C223" s="8"/>
      <c r="D223" s="52">
        <v>7500</v>
      </c>
      <c r="E223" s="52">
        <v>5833</v>
      </c>
      <c r="F223" s="52">
        <v>1562</v>
      </c>
      <c r="G223" s="52">
        <v>9000</v>
      </c>
      <c r="H223" s="52">
        <v>1958</v>
      </c>
      <c r="I223" s="78">
        <v>1400</v>
      </c>
      <c r="J223" s="78">
        <v>1310</v>
      </c>
      <c r="K223" s="52">
        <v>5403</v>
      </c>
      <c r="L223" s="52">
        <v>7300</v>
      </c>
      <c r="M223" s="52">
        <v>774</v>
      </c>
      <c r="N223" s="52">
        <v>8467</v>
      </c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52"/>
      <c r="AK223" s="8"/>
      <c r="AL223" s="8"/>
      <c r="AM223" s="8"/>
      <c r="AN223" s="52"/>
      <c r="AX223" s="8"/>
      <c r="AY223" s="8"/>
      <c r="AZ223" s="8"/>
      <c r="BA223" s="8"/>
      <c r="BB223" s="52"/>
      <c r="BM223" s="8"/>
      <c r="BN223" s="8"/>
      <c r="BO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52"/>
      <c r="CE223" s="52"/>
      <c r="CF223" s="52"/>
      <c r="CG223" s="8"/>
      <c r="CO223" s="8"/>
      <c r="CP223" s="8"/>
      <c r="CQ223" s="8"/>
    </row>
    <row r="224" spans="2:95" x14ac:dyDescent="0.25">
      <c r="B224" s="8"/>
      <c r="C224" s="79" t="s">
        <v>133</v>
      </c>
      <c r="D224" s="79">
        <f>D222*D223</f>
        <v>0</v>
      </c>
      <c r="E224" s="79">
        <f t="shared" ref="E224:N224" si="13">E222*E223</f>
        <v>239153</v>
      </c>
      <c r="F224" s="79">
        <f t="shared" si="13"/>
        <v>4686</v>
      </c>
      <c r="G224" s="79">
        <f t="shared" si="13"/>
        <v>432000</v>
      </c>
      <c r="H224" s="79">
        <f t="shared" si="13"/>
        <v>158598</v>
      </c>
      <c r="I224" s="79">
        <f t="shared" si="13"/>
        <v>11200</v>
      </c>
      <c r="J224" s="79">
        <f t="shared" si="13"/>
        <v>2620</v>
      </c>
      <c r="K224" s="79">
        <f t="shared" si="13"/>
        <v>91851</v>
      </c>
      <c r="L224" s="79">
        <f t="shared" si="13"/>
        <v>65700</v>
      </c>
      <c r="M224" s="79">
        <f t="shared" si="13"/>
        <v>4644</v>
      </c>
      <c r="N224" s="79">
        <f t="shared" si="13"/>
        <v>0</v>
      </c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52"/>
      <c r="AK224" s="8"/>
      <c r="AL224" s="8"/>
      <c r="AM224" s="8"/>
      <c r="AN224" s="52"/>
      <c r="AX224" s="8"/>
      <c r="AY224" s="8"/>
      <c r="AZ224" s="8"/>
      <c r="BA224" s="8"/>
      <c r="BB224" s="52"/>
      <c r="BM224" s="8"/>
      <c r="BN224" s="8"/>
      <c r="BO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52"/>
      <c r="CE224" s="52"/>
      <c r="CF224" s="52"/>
      <c r="CG224" s="8"/>
      <c r="CO224" s="8"/>
      <c r="CP224" s="8"/>
      <c r="CQ224" s="8"/>
    </row>
    <row r="225" spans="2:95" x14ac:dyDescent="0.25">
      <c r="B225" s="8"/>
      <c r="C225" s="8" t="s">
        <v>107</v>
      </c>
      <c r="D225" s="81">
        <f>D224+E224+F224+G224+H224+I224+J224+K224+L224+M224+N224</f>
        <v>1010452</v>
      </c>
      <c r="E225" s="8"/>
      <c r="F225" s="8"/>
      <c r="G225" s="8"/>
      <c r="H225" s="8"/>
      <c r="I225" s="8"/>
      <c r="J225" s="8"/>
      <c r="K225" s="8"/>
      <c r="L225" s="8"/>
      <c r="M225" s="52"/>
      <c r="N225" s="52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52"/>
      <c r="AK225" s="8"/>
      <c r="AL225" s="8"/>
      <c r="AM225" s="8"/>
      <c r="AN225" s="52"/>
      <c r="AX225" s="8"/>
      <c r="AY225" s="8"/>
      <c r="AZ225" s="8"/>
      <c r="BA225" s="8"/>
      <c r="BB225" s="52"/>
      <c r="BM225" s="8"/>
      <c r="BN225" s="8"/>
      <c r="BO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52"/>
      <c r="CE225" s="52"/>
      <c r="CF225" s="52"/>
      <c r="CG225" s="8"/>
      <c r="CO225" s="8"/>
      <c r="CP225" s="8"/>
      <c r="CQ225" s="8"/>
    </row>
    <row r="226" spans="2:95" x14ac:dyDescent="0.25">
      <c r="B226" s="8"/>
      <c r="C226" s="8" t="s">
        <v>108</v>
      </c>
      <c r="D226" s="8">
        <f>D222+E222+F222+G222+K222+L222+N222</f>
        <v>118</v>
      </c>
      <c r="E226" s="8" t="s">
        <v>131</v>
      </c>
      <c r="F226" s="8"/>
      <c r="G226" s="8"/>
      <c r="H226" s="8"/>
      <c r="I226" s="8"/>
      <c r="J226" s="8"/>
      <c r="K226" s="8"/>
      <c r="L226" s="8"/>
      <c r="M226" s="52"/>
      <c r="N226" s="52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52"/>
      <c r="AK226" s="8"/>
      <c r="AL226" s="8"/>
      <c r="AM226" s="8"/>
      <c r="AN226" s="52"/>
      <c r="AX226" s="8"/>
      <c r="AY226" s="8"/>
      <c r="AZ226" s="8"/>
      <c r="BA226" s="8"/>
      <c r="BB226" s="52"/>
      <c r="BM226" s="8"/>
      <c r="BN226" s="8"/>
      <c r="BO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52"/>
      <c r="CE226" s="52"/>
      <c r="CF226" s="52"/>
      <c r="CG226" s="8"/>
      <c r="CO226" s="8"/>
      <c r="CP226" s="8"/>
      <c r="CQ226" s="8"/>
    </row>
    <row r="227" spans="2:95" x14ac:dyDescent="0.25">
      <c r="B227" s="8"/>
      <c r="C227" s="8"/>
      <c r="D227" s="8"/>
      <c r="E227" s="8"/>
      <c r="F227" s="8"/>
      <c r="G227" s="8"/>
      <c r="H227" s="8"/>
      <c r="I227" s="8"/>
      <c r="J227" s="8">
        <f>I224+J224+K224+L224+M224+N224</f>
        <v>176015</v>
      </c>
      <c r="K227" s="8"/>
      <c r="L227" s="8"/>
      <c r="M227" s="52"/>
      <c r="N227" s="52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52"/>
      <c r="AK227" s="8"/>
      <c r="AL227" s="8"/>
      <c r="AM227" s="8"/>
      <c r="AN227" s="52"/>
      <c r="AX227" s="8"/>
      <c r="AY227" s="8"/>
      <c r="AZ227" s="8"/>
      <c r="BA227" s="8"/>
      <c r="BB227" s="52"/>
      <c r="BM227" s="8"/>
      <c r="BN227" s="8"/>
      <c r="BO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52"/>
      <c r="CE227" s="52"/>
      <c r="CF227" s="52"/>
      <c r="CG227" s="8"/>
      <c r="CO227" s="8"/>
      <c r="CP227" s="8"/>
      <c r="CQ227" s="8"/>
    </row>
    <row r="228" spans="2:95" ht="30" x14ac:dyDescent="0.25">
      <c r="B228" s="52" t="s">
        <v>91</v>
      </c>
      <c r="C228" s="90" t="s">
        <v>134</v>
      </c>
      <c r="D228" s="52"/>
      <c r="E228" s="8"/>
      <c r="F228" s="8"/>
      <c r="G228" s="8"/>
      <c r="H228" s="8"/>
      <c r="I228" s="8"/>
      <c r="J228" s="8"/>
      <c r="K228" s="8"/>
      <c r="L228" s="8"/>
      <c r="M228" s="52"/>
      <c r="N228" s="52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52"/>
      <c r="AK228" s="8"/>
      <c r="AL228" s="8"/>
      <c r="AM228" s="8"/>
      <c r="AN228" s="52"/>
      <c r="AX228" s="8"/>
      <c r="AY228" s="8"/>
      <c r="AZ228" s="8"/>
      <c r="BA228" s="8"/>
      <c r="BB228" s="52"/>
      <c r="BM228" s="8"/>
      <c r="BN228" s="8"/>
      <c r="BO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52"/>
      <c r="CE228" s="52"/>
      <c r="CF228" s="52"/>
      <c r="CG228" s="8"/>
      <c r="CO228" s="8"/>
      <c r="CP228" s="8"/>
      <c r="CQ228" s="8"/>
    </row>
    <row r="229" spans="2:95" x14ac:dyDescent="0.25">
      <c r="B229" s="1"/>
      <c r="C229" s="52"/>
      <c r="D229" s="52"/>
      <c r="E229" s="8"/>
      <c r="F229" s="8"/>
      <c r="G229" s="8"/>
      <c r="H229" s="8"/>
      <c r="I229" s="8"/>
      <c r="J229" s="8"/>
      <c r="K229" s="8"/>
      <c r="L229" s="8"/>
      <c r="M229" s="52"/>
      <c r="N229" s="52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52"/>
      <c r="AK229" s="8"/>
      <c r="AL229" s="8"/>
      <c r="AM229" s="8"/>
      <c r="AN229" s="52"/>
      <c r="AX229" s="8"/>
      <c r="AY229" s="8"/>
      <c r="AZ229" s="8"/>
      <c r="BA229" s="8"/>
      <c r="BB229" s="52"/>
      <c r="BM229" s="8"/>
      <c r="BN229" s="8"/>
      <c r="BO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52"/>
      <c r="CE229" s="52"/>
      <c r="CF229" s="52"/>
      <c r="CG229" s="8"/>
      <c r="CO229" s="8"/>
      <c r="CP229" s="8"/>
      <c r="CQ229" s="8"/>
    </row>
    <row r="230" spans="2:95" x14ac:dyDescent="0.25">
      <c r="B230" s="52"/>
      <c r="C230" s="52"/>
      <c r="D230" s="52"/>
      <c r="E230" s="8"/>
      <c r="F230" s="8"/>
      <c r="G230" s="8"/>
      <c r="H230" s="8"/>
      <c r="I230" s="8"/>
      <c r="J230" s="8"/>
      <c r="K230" s="8"/>
      <c r="L230" s="8"/>
      <c r="M230" s="52"/>
      <c r="N230" s="52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52"/>
      <c r="AK230" s="8"/>
      <c r="AL230" s="8"/>
      <c r="AM230" s="8"/>
      <c r="AN230" s="52"/>
      <c r="AX230" s="8"/>
      <c r="AY230" s="8"/>
      <c r="AZ230" s="8"/>
      <c r="BA230" s="8"/>
      <c r="BB230" s="52"/>
      <c r="BM230" s="8"/>
      <c r="BN230" s="8"/>
      <c r="BO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52"/>
      <c r="CE230" s="52"/>
      <c r="CF230" s="52"/>
      <c r="CG230" s="8"/>
      <c r="CO230" s="8"/>
      <c r="CP230" s="8"/>
      <c r="CQ230" s="8"/>
    </row>
    <row r="231" spans="2:95" ht="30" x14ac:dyDescent="0.25">
      <c r="B231" s="52"/>
      <c r="C231" s="38" t="s">
        <v>135</v>
      </c>
      <c r="D231" s="52">
        <f>D226+R213+AF178+AT201+BH190+BV175+CJ105</f>
        <v>1061</v>
      </c>
      <c r="E231" s="8"/>
      <c r="F231" s="8"/>
      <c r="G231" s="8"/>
      <c r="H231" s="8"/>
      <c r="I231" s="8"/>
      <c r="J231" s="8"/>
      <c r="K231" s="8"/>
      <c r="L231" s="8"/>
      <c r="M231" s="52"/>
      <c r="N231" s="52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52"/>
      <c r="AK231" s="8"/>
      <c r="AL231" s="8"/>
      <c r="AM231" s="8"/>
      <c r="AN231" s="52"/>
      <c r="AX231" s="8"/>
      <c r="AY231" s="8"/>
      <c r="AZ231" s="8"/>
      <c r="BA231" s="8"/>
      <c r="BB231" s="52"/>
      <c r="BM231" s="8"/>
      <c r="BN231" s="8"/>
      <c r="BO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52"/>
      <c r="CE231" s="52"/>
      <c r="CF231" s="52"/>
      <c r="CG231" s="8"/>
      <c r="CO231" s="8"/>
      <c r="CP231" s="8"/>
      <c r="CQ231" s="8"/>
    </row>
    <row r="232" spans="2:95" x14ac:dyDescent="0.25">
      <c r="B232" s="52"/>
      <c r="C232" s="52"/>
      <c r="D232" s="91">
        <f>D231*8000</f>
        <v>8488000</v>
      </c>
      <c r="E232" s="8"/>
      <c r="F232" s="8"/>
      <c r="G232" s="8"/>
      <c r="H232" s="8"/>
      <c r="I232" s="8"/>
      <c r="J232" s="8"/>
      <c r="K232" s="8"/>
      <c r="L232" s="8"/>
      <c r="M232" s="52"/>
      <c r="N232" s="52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52"/>
      <c r="AK232" s="8"/>
      <c r="AL232" s="8"/>
      <c r="AM232" s="8"/>
      <c r="AN232" s="52"/>
      <c r="AX232" s="8"/>
      <c r="AY232" s="8"/>
      <c r="AZ232" s="8"/>
      <c r="BA232" s="8"/>
      <c r="BB232" s="52"/>
      <c r="BM232" s="8"/>
      <c r="BN232" s="8"/>
      <c r="BO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52"/>
      <c r="CE232" s="52"/>
      <c r="CF232" s="52"/>
      <c r="CG232" s="8"/>
      <c r="CO232" s="8"/>
      <c r="CP232" s="8"/>
      <c r="CQ232" s="8"/>
    </row>
    <row r="233" spans="2:95" x14ac:dyDescent="0.25">
      <c r="B233" s="52"/>
      <c r="C233" s="52"/>
      <c r="D233" s="52"/>
      <c r="E233" s="8"/>
      <c r="F233" s="8"/>
      <c r="G233" s="8"/>
      <c r="H233" s="8"/>
      <c r="I233" s="8"/>
      <c r="J233" s="8"/>
      <c r="K233" s="8"/>
      <c r="L233" s="8"/>
      <c r="M233" s="52"/>
      <c r="N233" s="52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52"/>
      <c r="AK233" s="8"/>
      <c r="AL233" s="8"/>
      <c r="AM233" s="8"/>
      <c r="AN233" s="52"/>
      <c r="AX233" s="8"/>
      <c r="AY233" s="8"/>
      <c r="AZ233" s="8"/>
      <c r="BA233" s="8"/>
      <c r="BB233" s="52"/>
      <c r="BM233" s="8"/>
      <c r="BN233" s="8"/>
      <c r="BO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52"/>
      <c r="CE233" s="52"/>
      <c r="CF233" s="52"/>
      <c r="CG233" s="8"/>
      <c r="CO233" s="8"/>
      <c r="CP233" s="8"/>
      <c r="CQ233" s="8"/>
    </row>
    <row r="234" spans="2:95" ht="30" x14ac:dyDescent="0.25">
      <c r="B234" s="52"/>
      <c r="C234" s="92" t="s">
        <v>136</v>
      </c>
      <c r="D234" s="93">
        <f>D225+R212+AF177+AT200+BH189+BV174+CJ104</f>
        <v>8947326</v>
      </c>
      <c r="E234" s="8"/>
      <c r="F234" s="8"/>
      <c r="G234" s="8"/>
      <c r="H234" s="8"/>
      <c r="I234" s="8"/>
      <c r="J234" s="8"/>
      <c r="K234" s="8"/>
      <c r="L234" s="8"/>
      <c r="M234" s="52"/>
      <c r="N234" s="52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52"/>
      <c r="AK234" s="8"/>
      <c r="AL234" s="8"/>
      <c r="AM234" s="8"/>
      <c r="AN234" s="52"/>
      <c r="AX234" s="8"/>
      <c r="AY234" s="8"/>
      <c r="AZ234" s="8"/>
      <c r="BA234" s="8"/>
      <c r="BB234" s="52"/>
      <c r="BM234" s="8"/>
      <c r="BN234" s="8"/>
      <c r="BO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52"/>
      <c r="CE234" s="52"/>
      <c r="CF234" s="52"/>
      <c r="CG234" s="8"/>
      <c r="CO234" s="8"/>
      <c r="CP234" s="8"/>
      <c r="CQ234" s="8"/>
    </row>
    <row r="235" spans="2:95" x14ac:dyDescent="0.25">
      <c r="B235" s="52"/>
      <c r="C235" s="52" t="s">
        <v>137</v>
      </c>
      <c r="D235" s="52">
        <f>D232-D234</f>
        <v>-459326</v>
      </c>
      <c r="E235" s="8"/>
      <c r="F235" s="8"/>
      <c r="G235" s="8"/>
      <c r="H235" s="8"/>
      <c r="I235" s="8"/>
      <c r="J235" s="8"/>
      <c r="K235" s="8"/>
      <c r="L235" s="8"/>
      <c r="M235" s="52"/>
      <c r="N235" s="52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52"/>
      <c r="AK235" s="8"/>
      <c r="AL235" s="8"/>
      <c r="AM235" s="8"/>
      <c r="AN235" s="52"/>
      <c r="AX235" s="8"/>
      <c r="AY235" s="8"/>
      <c r="AZ235" s="8"/>
      <c r="BA235" s="8"/>
      <c r="BB235" s="52"/>
      <c r="BM235" s="8"/>
      <c r="BN235" s="8"/>
      <c r="BO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52"/>
      <c r="CE235" s="52"/>
      <c r="CF235" s="52"/>
      <c r="CG235" s="8"/>
      <c r="CO235" s="8"/>
      <c r="CP235" s="8"/>
      <c r="CQ235" s="8"/>
    </row>
    <row r="236" spans="2:95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52"/>
      <c r="N236" s="52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52"/>
      <c r="AK236" s="8"/>
      <c r="AL236" s="8"/>
      <c r="AM236" s="8"/>
      <c r="AN236" s="52"/>
      <c r="AX236" s="8"/>
      <c r="AY236" s="8"/>
      <c r="AZ236" s="8"/>
      <c r="BA236" s="8"/>
      <c r="BB236" s="52"/>
      <c r="BM236" s="8"/>
      <c r="BN236" s="8"/>
      <c r="BO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52"/>
      <c r="CE236" s="52"/>
      <c r="CF236" s="52"/>
      <c r="CG236" s="8"/>
      <c r="CO236" s="8"/>
      <c r="CP236" s="8"/>
      <c r="CQ236" s="8"/>
    </row>
    <row r="237" spans="2:95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52"/>
      <c r="N237" s="52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52"/>
      <c r="AK237" s="8"/>
      <c r="AL237" s="8"/>
      <c r="AM237" s="8"/>
      <c r="AN237" s="52"/>
      <c r="AX237" s="8"/>
      <c r="AY237" s="8"/>
      <c r="AZ237" s="8"/>
      <c r="BA237" s="8"/>
      <c r="BB237" s="52"/>
      <c r="BM237" s="8"/>
      <c r="BN237" s="8"/>
      <c r="BO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52"/>
      <c r="CE237" s="52"/>
      <c r="CF237" s="52"/>
      <c r="CG237" s="8"/>
      <c r="CO237" s="8"/>
      <c r="CP237" s="8"/>
      <c r="CQ237" s="8"/>
    </row>
    <row r="238" spans="2:95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52"/>
      <c r="N238" s="52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52"/>
      <c r="AK238" s="8"/>
      <c r="AL238" s="8"/>
      <c r="AM238" s="8"/>
      <c r="AN238" s="52"/>
      <c r="AX238" s="8"/>
      <c r="AY238" s="8"/>
      <c r="AZ238" s="8"/>
      <c r="BA238" s="8"/>
      <c r="BB238" s="52"/>
      <c r="BM238" s="8"/>
      <c r="BN238" s="8"/>
      <c r="BO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52"/>
      <c r="CE238" s="52"/>
      <c r="CF238" s="52"/>
      <c r="CG238" s="8"/>
      <c r="CO238" s="8"/>
      <c r="CP238" s="8"/>
      <c r="CQ238" s="8"/>
    </row>
    <row r="239" spans="2:95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52"/>
      <c r="N239" s="52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52"/>
      <c r="AK239" s="8"/>
      <c r="AL239" s="8"/>
      <c r="AM239" s="8"/>
      <c r="AN239" s="52"/>
      <c r="AX239" s="8"/>
      <c r="AY239" s="8"/>
      <c r="AZ239" s="8"/>
      <c r="BA239" s="8"/>
      <c r="BB239" s="52"/>
      <c r="BM239" s="8"/>
      <c r="BN239" s="8"/>
      <c r="BO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52"/>
      <c r="CE239" s="52"/>
      <c r="CF239" s="52"/>
      <c r="CG239" s="8"/>
      <c r="CO239" s="8"/>
      <c r="CP239" s="8"/>
      <c r="CQ239" s="8"/>
    </row>
    <row r="240" spans="2:95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52"/>
      <c r="N240" s="52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52"/>
      <c r="AK240" s="8"/>
      <c r="AL240" s="8"/>
      <c r="AM240" s="8"/>
      <c r="AN240" s="52"/>
      <c r="AX240" s="8"/>
      <c r="AY240" s="8"/>
      <c r="AZ240" s="8"/>
      <c r="BA240" s="8"/>
      <c r="BB240" s="52"/>
      <c r="BM240" s="8"/>
      <c r="BN240" s="8"/>
      <c r="BO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52"/>
      <c r="CE240" s="52"/>
      <c r="CF240" s="52"/>
      <c r="CG240" s="8"/>
      <c r="CO240" s="8"/>
      <c r="CP240" s="8"/>
      <c r="CQ240" s="8"/>
    </row>
    <row r="241" spans="2:95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52"/>
      <c r="N241" s="52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52"/>
      <c r="AK241" s="8"/>
      <c r="AL241" s="8"/>
      <c r="AM241" s="8"/>
      <c r="AN241" s="52"/>
      <c r="AX241" s="8"/>
      <c r="AY241" s="8"/>
      <c r="AZ241" s="8"/>
      <c r="BA241" s="8"/>
      <c r="BB241" s="52"/>
      <c r="BM241" s="8"/>
      <c r="BN241" s="8"/>
      <c r="BO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52"/>
      <c r="CE241" s="52"/>
      <c r="CF241" s="52"/>
      <c r="CG241" s="8"/>
      <c r="CO241" s="8"/>
      <c r="CP241" s="8"/>
      <c r="CQ241" s="8"/>
    </row>
    <row r="242" spans="2:95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52"/>
      <c r="N242" s="52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52"/>
      <c r="AK242" s="8"/>
      <c r="AL242" s="8"/>
      <c r="AM242" s="8"/>
      <c r="AN242" s="52"/>
      <c r="AX242" s="8"/>
      <c r="AY242" s="8"/>
      <c r="AZ242" s="8"/>
      <c r="BA242" s="8"/>
      <c r="BB242" s="52"/>
      <c r="BM242" s="8"/>
      <c r="BN242" s="8"/>
      <c r="BO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52"/>
      <c r="CE242" s="52"/>
      <c r="CF242" s="52"/>
      <c r="CG242" s="8"/>
      <c r="CO242" s="8"/>
      <c r="CP242" s="8"/>
      <c r="CQ242" s="8"/>
    </row>
    <row r="243" spans="2:95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52"/>
      <c r="N243" s="52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52"/>
      <c r="AK243" s="8"/>
      <c r="AL243" s="8"/>
      <c r="AM243" s="8"/>
      <c r="AN243" s="52"/>
      <c r="AX243" s="8"/>
      <c r="AY243" s="8"/>
      <c r="AZ243" s="8"/>
      <c r="BA243" s="8"/>
      <c r="BB243" s="52"/>
      <c r="BM243" s="8"/>
      <c r="BN243" s="8"/>
      <c r="BO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52"/>
      <c r="CE243" s="52"/>
      <c r="CF243" s="52"/>
      <c r="CG243" s="8"/>
      <c r="CO243" s="8"/>
      <c r="CP243" s="8"/>
      <c r="CQ243" s="8"/>
    </row>
    <row r="244" spans="2:95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52"/>
      <c r="N244" s="52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52"/>
      <c r="AK244" s="8"/>
      <c r="AL244" s="8"/>
      <c r="AM244" s="8"/>
      <c r="AN244" s="52"/>
      <c r="AX244" s="8"/>
      <c r="AY244" s="8"/>
      <c r="AZ244" s="8"/>
      <c r="BA244" s="8"/>
      <c r="BB244" s="52"/>
      <c r="BM244" s="8"/>
      <c r="BN244" s="8"/>
      <c r="BO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52"/>
      <c r="CE244" s="52"/>
      <c r="CF244" s="52"/>
      <c r="CG244" s="8"/>
      <c r="CO244" s="8"/>
      <c r="CP244" s="8"/>
      <c r="CQ244" s="8"/>
    </row>
    <row r="245" spans="2:95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52"/>
      <c r="N245" s="52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52"/>
      <c r="AK245" s="8"/>
      <c r="AL245" s="8"/>
      <c r="AM245" s="8"/>
      <c r="AN245" s="52"/>
      <c r="AX245" s="8"/>
      <c r="AY245" s="8"/>
      <c r="AZ245" s="8"/>
      <c r="BA245" s="8"/>
      <c r="BB245" s="52"/>
      <c r="BM245" s="8"/>
      <c r="BN245" s="8"/>
      <c r="BO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52"/>
      <c r="CE245" s="52"/>
      <c r="CF245" s="52"/>
      <c r="CG245" s="8"/>
      <c r="CO245" s="8"/>
      <c r="CP245" s="8"/>
      <c r="CQ245" s="8"/>
    </row>
    <row r="246" spans="2:95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52"/>
      <c r="N246" s="52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52"/>
      <c r="AK246" s="8"/>
      <c r="AL246" s="8"/>
      <c r="AM246" s="8"/>
      <c r="AN246" s="52"/>
      <c r="AX246" s="8"/>
      <c r="AY246" s="8"/>
      <c r="AZ246" s="8"/>
      <c r="BA246" s="8"/>
      <c r="BB246" s="52"/>
      <c r="BM246" s="8"/>
      <c r="BN246" s="8"/>
      <c r="BO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52"/>
      <c r="CE246" s="52"/>
      <c r="CF246" s="52"/>
      <c r="CG246" s="8"/>
      <c r="CO246" s="8"/>
      <c r="CP246" s="8"/>
      <c r="CQ246" s="8"/>
    </row>
    <row r="247" spans="2:95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52"/>
      <c r="N247" s="52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52"/>
      <c r="AK247" s="8"/>
      <c r="AL247" s="8"/>
      <c r="AM247" s="8"/>
      <c r="AN247" s="52"/>
      <c r="AX247" s="8"/>
      <c r="AY247" s="8"/>
      <c r="AZ247" s="8"/>
      <c r="BA247" s="8"/>
      <c r="BB247" s="52"/>
      <c r="BM247" s="8"/>
      <c r="BN247" s="8"/>
      <c r="BO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52"/>
      <c r="CE247" s="52"/>
      <c r="CF247" s="52"/>
      <c r="CG247" s="8"/>
      <c r="CO247" s="8"/>
      <c r="CP247" s="8"/>
      <c r="CQ247" s="8"/>
    </row>
    <row r="248" spans="2:95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52"/>
      <c r="N248" s="52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52"/>
      <c r="AK248" s="8"/>
      <c r="AL248" s="8"/>
      <c r="AM248" s="8"/>
      <c r="AN248" s="52"/>
      <c r="AX248" s="8"/>
      <c r="AY248" s="8"/>
      <c r="AZ248" s="8"/>
      <c r="BA248" s="8"/>
      <c r="BB248" s="52"/>
      <c r="BM248" s="8"/>
      <c r="BN248" s="8"/>
      <c r="BO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52"/>
      <c r="CE248" s="52"/>
      <c r="CF248" s="52"/>
      <c r="CG248" s="8"/>
      <c r="CO248" s="8"/>
      <c r="CP248" s="8"/>
      <c r="CQ248" s="8"/>
    </row>
    <row r="249" spans="2:95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52"/>
      <c r="N249" s="52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52"/>
      <c r="AK249" s="8"/>
      <c r="AL249" s="8"/>
      <c r="AM249" s="8"/>
      <c r="AN249" s="52"/>
      <c r="AX249" s="8"/>
      <c r="AY249" s="8"/>
      <c r="AZ249" s="8"/>
      <c r="BA249" s="8"/>
      <c r="BB249" s="52"/>
      <c r="BM249" s="8"/>
      <c r="BN249" s="8"/>
      <c r="BO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52"/>
      <c r="CE249" s="52"/>
      <c r="CF249" s="52"/>
      <c r="CG249" s="8"/>
      <c r="CO249" s="8"/>
      <c r="CP249" s="8"/>
      <c r="CQ249" s="8"/>
    </row>
    <row r="250" spans="2:95" x14ac:dyDescent="0.25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52"/>
      <c r="N250" s="52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52"/>
      <c r="AK250" s="8"/>
      <c r="AL250" s="8"/>
      <c r="AM250" s="8"/>
      <c r="AN250" s="52"/>
      <c r="AX250" s="8"/>
      <c r="AY250" s="8"/>
      <c r="AZ250" s="8"/>
      <c r="BA250" s="8"/>
      <c r="BB250" s="52"/>
      <c r="BM250" s="8"/>
      <c r="BN250" s="8"/>
      <c r="BO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52"/>
      <c r="CE250" s="52"/>
      <c r="CF250" s="52"/>
      <c r="CG250" s="8"/>
      <c r="CO250" s="8"/>
      <c r="CP250" s="8"/>
      <c r="CQ250" s="8"/>
    </row>
    <row r="251" spans="2:95" x14ac:dyDescent="0.25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52"/>
      <c r="N251" s="52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52"/>
      <c r="AK251" s="8"/>
      <c r="AL251" s="8"/>
      <c r="AM251" s="8"/>
      <c r="AN251" s="52"/>
      <c r="AX251" s="8"/>
      <c r="AY251" s="8"/>
      <c r="AZ251" s="8"/>
      <c r="BA251" s="8"/>
      <c r="BB251" s="52"/>
      <c r="BM251" s="8"/>
      <c r="BN251" s="8"/>
      <c r="BO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52"/>
      <c r="CE251" s="52"/>
      <c r="CF251" s="52"/>
      <c r="CG251" s="8"/>
      <c r="CO251" s="8"/>
      <c r="CP251" s="8"/>
      <c r="CQ251" s="8"/>
    </row>
    <row r="252" spans="2:95" x14ac:dyDescent="0.25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52"/>
      <c r="N252" s="52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52"/>
      <c r="AK252" s="8"/>
      <c r="AL252" s="8"/>
      <c r="AM252" s="8"/>
      <c r="AN252" s="52"/>
      <c r="AX252" s="8"/>
      <c r="AY252" s="8"/>
      <c r="AZ252" s="8"/>
      <c r="BA252" s="8"/>
      <c r="BB252" s="52"/>
      <c r="BM252" s="8"/>
      <c r="BN252" s="8"/>
      <c r="BO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52"/>
      <c r="CE252" s="52"/>
      <c r="CF252" s="52"/>
      <c r="CG252" s="8"/>
      <c r="CO252" s="8"/>
      <c r="CP252" s="8"/>
      <c r="CQ252" s="8"/>
    </row>
    <row r="253" spans="2:95" x14ac:dyDescent="0.25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52"/>
      <c r="N253" s="52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52"/>
      <c r="AK253" s="8"/>
      <c r="AL253" s="8"/>
      <c r="AM253" s="8"/>
      <c r="AN253" s="52"/>
      <c r="AX253" s="8"/>
      <c r="AY253" s="8"/>
      <c r="AZ253" s="8"/>
      <c r="BA253" s="8"/>
      <c r="BB253" s="52"/>
      <c r="BM253" s="8"/>
      <c r="BN253" s="8"/>
      <c r="BO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52"/>
      <c r="CE253" s="52"/>
      <c r="CF253" s="52"/>
      <c r="CG253" s="8"/>
      <c r="CO253" s="8"/>
      <c r="CP253" s="8"/>
      <c r="CQ253" s="8"/>
    </row>
    <row r="254" spans="2:95" x14ac:dyDescent="0.25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52"/>
      <c r="N254" s="52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52"/>
      <c r="AK254" s="8"/>
      <c r="AL254" s="8"/>
      <c r="AM254" s="8"/>
      <c r="AN254" s="52"/>
      <c r="AX254" s="8"/>
      <c r="AY254" s="8"/>
      <c r="AZ254" s="8"/>
      <c r="BA254" s="8"/>
      <c r="BB254" s="52"/>
      <c r="BM254" s="8"/>
      <c r="BN254" s="8"/>
      <c r="BO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52"/>
      <c r="CE254" s="52"/>
      <c r="CF254" s="52"/>
      <c r="CG254" s="8"/>
      <c r="CO254" s="8"/>
      <c r="CP254" s="8"/>
      <c r="CQ254" s="8"/>
    </row>
    <row r="255" spans="2:95" x14ac:dyDescent="0.25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52"/>
      <c r="N255" s="52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52"/>
      <c r="AK255" s="8"/>
      <c r="AL255" s="8"/>
      <c r="AM255" s="8"/>
      <c r="AN255" s="52"/>
      <c r="AX255" s="8"/>
      <c r="AY255" s="8"/>
      <c r="AZ255" s="8"/>
      <c r="BA255" s="8"/>
      <c r="BB255" s="52"/>
      <c r="BM255" s="8"/>
      <c r="BN255" s="8"/>
      <c r="BO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52"/>
      <c r="CE255" s="52"/>
      <c r="CF255" s="52"/>
      <c r="CG255" s="8"/>
      <c r="CO255" s="8"/>
      <c r="CP255" s="8"/>
      <c r="CQ255" s="8"/>
    </row>
    <row r="256" spans="2:95" x14ac:dyDescent="0.25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52"/>
      <c r="N256" s="52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52"/>
      <c r="AK256" s="8"/>
      <c r="AL256" s="8"/>
      <c r="AM256" s="8"/>
      <c r="AN256" s="52"/>
      <c r="AX256" s="8"/>
      <c r="AY256" s="8"/>
      <c r="AZ256" s="8"/>
      <c r="BA256" s="8"/>
      <c r="BB256" s="52"/>
      <c r="BM256" s="8"/>
      <c r="BN256" s="8"/>
      <c r="BO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52"/>
      <c r="CE256" s="52"/>
      <c r="CF256" s="52"/>
      <c r="CG256" s="8"/>
      <c r="CO256" s="8"/>
      <c r="CP256" s="8"/>
      <c r="CQ256" s="8"/>
    </row>
    <row r="257" spans="2:95" x14ac:dyDescent="0.25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52"/>
      <c r="N257" s="52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52"/>
      <c r="AK257" s="8"/>
      <c r="AL257" s="8"/>
      <c r="AM257" s="8"/>
      <c r="AN257" s="52"/>
      <c r="AX257" s="8"/>
      <c r="AY257" s="8"/>
      <c r="AZ257" s="8"/>
      <c r="BA257" s="8"/>
      <c r="BB257" s="52"/>
      <c r="BM257" s="8"/>
      <c r="BN257" s="8"/>
      <c r="BO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52"/>
      <c r="CE257" s="52"/>
      <c r="CF257" s="52"/>
      <c r="CG257" s="8"/>
      <c r="CO257" s="8"/>
      <c r="CP257" s="8"/>
      <c r="CQ257" s="8"/>
    </row>
    <row r="258" spans="2:95" x14ac:dyDescent="0.25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52"/>
      <c r="N258" s="52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52"/>
      <c r="AK258" s="8"/>
      <c r="AL258" s="8"/>
      <c r="AM258" s="8"/>
      <c r="AN258" s="52"/>
      <c r="AX258" s="8"/>
      <c r="AY258" s="8"/>
      <c r="AZ258" s="8"/>
      <c r="BA258" s="8"/>
      <c r="BB258" s="52"/>
      <c r="BM258" s="8"/>
      <c r="BN258" s="8"/>
      <c r="BO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52"/>
      <c r="CE258" s="52"/>
      <c r="CF258" s="52"/>
      <c r="CG258" s="8"/>
      <c r="CO258" s="8"/>
      <c r="CP258" s="8"/>
      <c r="CQ258" s="8"/>
    </row>
    <row r="259" spans="2:95" x14ac:dyDescent="0.25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52"/>
      <c r="N259" s="52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52"/>
      <c r="AK259" s="8"/>
      <c r="AL259" s="8"/>
      <c r="AM259" s="8"/>
      <c r="AN259" s="52"/>
      <c r="AX259" s="8"/>
      <c r="AY259" s="8"/>
      <c r="AZ259" s="8"/>
      <c r="BA259" s="8"/>
      <c r="BB259" s="52"/>
      <c r="BM259" s="8"/>
      <c r="BN259" s="8"/>
      <c r="BO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52"/>
      <c r="CE259" s="52"/>
      <c r="CF259" s="52"/>
      <c r="CG259" s="8"/>
      <c r="CO259" s="8"/>
      <c r="CP259" s="8"/>
      <c r="CQ259" s="8"/>
    </row>
    <row r="260" spans="2:95" x14ac:dyDescent="0.25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52"/>
      <c r="N260" s="52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52"/>
      <c r="AK260" s="8"/>
      <c r="AL260" s="8"/>
      <c r="AM260" s="8"/>
      <c r="AN260" s="52"/>
      <c r="AX260" s="8"/>
      <c r="AY260" s="8"/>
      <c r="AZ260" s="8"/>
      <c r="BA260" s="8"/>
      <c r="BB260" s="52"/>
      <c r="BM260" s="8"/>
      <c r="BN260" s="8"/>
      <c r="BO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52"/>
      <c r="CE260" s="52"/>
      <c r="CF260" s="52"/>
      <c r="CG260" s="8"/>
      <c r="CO260" s="8"/>
      <c r="CP260" s="8"/>
      <c r="CQ260" s="8"/>
    </row>
    <row r="261" spans="2:95" x14ac:dyDescent="0.25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52"/>
      <c r="N261" s="52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52"/>
      <c r="AK261" s="8"/>
      <c r="AL261" s="8"/>
      <c r="AM261" s="8"/>
      <c r="AN261" s="52"/>
      <c r="AX261" s="8"/>
      <c r="AY261" s="8"/>
      <c r="AZ261" s="8"/>
      <c r="BA261" s="8"/>
      <c r="BB261" s="52"/>
      <c r="BM261" s="8"/>
      <c r="BN261" s="8"/>
      <c r="BO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52"/>
      <c r="CE261" s="52"/>
      <c r="CF261" s="52"/>
      <c r="CG261" s="8"/>
      <c r="CO261" s="8"/>
      <c r="CP261" s="8"/>
      <c r="CQ261" s="8"/>
    </row>
    <row r="262" spans="2:95" x14ac:dyDescent="0.25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52"/>
      <c r="N262" s="52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52"/>
      <c r="AK262" s="8"/>
      <c r="AL262" s="8"/>
      <c r="AM262" s="8"/>
      <c r="AN262" s="52"/>
      <c r="AX262" s="8"/>
      <c r="AY262" s="8"/>
      <c r="AZ262" s="8"/>
      <c r="BA262" s="8"/>
      <c r="BB262" s="52"/>
      <c r="BM262" s="8"/>
      <c r="BN262" s="8"/>
      <c r="BO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52"/>
      <c r="CE262" s="52"/>
      <c r="CF262" s="52"/>
      <c r="CG262" s="8"/>
      <c r="CO262" s="8"/>
      <c r="CP262" s="8"/>
      <c r="CQ262" s="8"/>
    </row>
    <row r="263" spans="2:95" x14ac:dyDescent="0.25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52"/>
      <c r="N263" s="52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52"/>
      <c r="AK263" s="8"/>
      <c r="AL263" s="8"/>
      <c r="AM263" s="8"/>
      <c r="AN263" s="52"/>
      <c r="AX263" s="8"/>
      <c r="AY263" s="8"/>
      <c r="AZ263" s="8"/>
      <c r="BA263" s="8"/>
      <c r="BB263" s="52"/>
      <c r="BM263" s="8"/>
      <c r="BN263" s="8"/>
      <c r="BO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52"/>
      <c r="CE263" s="52"/>
      <c r="CF263" s="52"/>
      <c r="CG263" s="8"/>
      <c r="CO263" s="8"/>
      <c r="CP263" s="8"/>
      <c r="CQ263" s="8"/>
    </row>
    <row r="264" spans="2:95" x14ac:dyDescent="0.25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52"/>
      <c r="N264" s="52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52"/>
      <c r="AK264" s="8"/>
      <c r="AL264" s="8"/>
      <c r="AM264" s="8"/>
      <c r="AN264" s="52"/>
      <c r="AX264" s="8"/>
      <c r="AY264" s="8"/>
      <c r="AZ264" s="8"/>
      <c r="BA264" s="8"/>
      <c r="BB264" s="52"/>
      <c r="BM264" s="8"/>
      <c r="BN264" s="8"/>
      <c r="BO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52"/>
      <c r="CE264" s="52"/>
      <c r="CF264" s="52"/>
      <c r="CG264" s="8"/>
      <c r="CO264" s="8"/>
      <c r="CP264" s="8"/>
      <c r="CQ264" s="8"/>
    </row>
    <row r="265" spans="2:95" x14ac:dyDescent="0.25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52"/>
      <c r="N265" s="52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52"/>
      <c r="AK265" s="8"/>
      <c r="AL265" s="8"/>
      <c r="AM265" s="8"/>
      <c r="AN265" s="52"/>
      <c r="AX265" s="8"/>
      <c r="AY265" s="8"/>
      <c r="AZ265" s="8"/>
      <c r="BA265" s="8"/>
      <c r="BB265" s="52"/>
      <c r="BM265" s="8"/>
      <c r="BN265" s="8"/>
      <c r="BO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52"/>
      <c r="CE265" s="52"/>
      <c r="CF265" s="52"/>
      <c r="CG265" s="8"/>
      <c r="CO265" s="8"/>
      <c r="CP265" s="8"/>
      <c r="CQ265" s="8"/>
    </row>
    <row r="266" spans="2:95" x14ac:dyDescent="0.25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52"/>
      <c r="N266" s="52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52"/>
      <c r="AK266" s="8"/>
      <c r="AL266" s="8"/>
      <c r="AM266" s="8"/>
      <c r="AN266" s="52"/>
      <c r="AX266" s="8"/>
      <c r="AY266" s="8"/>
      <c r="AZ266" s="8"/>
      <c r="BA266" s="8"/>
      <c r="BB266" s="52"/>
      <c r="BM266" s="8"/>
      <c r="BN266" s="8"/>
      <c r="BO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52"/>
      <c r="CE266" s="52"/>
      <c r="CF266" s="52"/>
      <c r="CG266" s="8"/>
      <c r="CO266" s="8"/>
      <c r="CP266" s="8"/>
      <c r="CQ266" s="8"/>
    </row>
    <row r="267" spans="2:95" x14ac:dyDescent="0.25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52"/>
      <c r="N267" s="52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52"/>
      <c r="AK267" s="8"/>
      <c r="AL267" s="8"/>
      <c r="AM267" s="8"/>
      <c r="AN267" s="52"/>
      <c r="AX267" s="8"/>
      <c r="AY267" s="8"/>
      <c r="AZ267" s="8"/>
      <c r="BA267" s="8"/>
      <c r="BB267" s="52"/>
      <c r="BM267" s="8"/>
      <c r="BN267" s="8"/>
      <c r="BO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52"/>
      <c r="CE267" s="52"/>
      <c r="CF267" s="52"/>
      <c r="CG267" s="8"/>
      <c r="CO267" s="8"/>
      <c r="CP267" s="8"/>
      <c r="CQ267" s="8"/>
    </row>
    <row r="268" spans="2:95" x14ac:dyDescent="0.25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52"/>
      <c r="N268" s="52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52"/>
      <c r="AK268" s="8"/>
      <c r="AL268" s="8"/>
      <c r="AM268" s="8"/>
      <c r="AN268" s="52"/>
      <c r="AX268" s="8"/>
      <c r="AY268" s="8"/>
      <c r="AZ268" s="8"/>
      <c r="BA268" s="8"/>
      <c r="BB268" s="52"/>
      <c r="BM268" s="8"/>
      <c r="BN268" s="8"/>
      <c r="BO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52"/>
      <c r="CE268" s="52"/>
      <c r="CF268" s="52"/>
      <c r="CG268" s="8"/>
      <c r="CO268" s="8"/>
      <c r="CP268" s="8"/>
      <c r="CQ268" s="8"/>
    </row>
    <row r="269" spans="2:95" x14ac:dyDescent="0.25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52"/>
      <c r="N269" s="52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52"/>
      <c r="AK269" s="8"/>
      <c r="AL269" s="8"/>
      <c r="AM269" s="8"/>
      <c r="AN269" s="52"/>
      <c r="AX269" s="8"/>
      <c r="AY269" s="8"/>
      <c r="AZ269" s="8"/>
      <c r="BA269" s="8"/>
      <c r="BB269" s="52"/>
      <c r="BM269" s="8"/>
      <c r="BN269" s="8"/>
      <c r="BO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52"/>
      <c r="CE269" s="52"/>
      <c r="CF269" s="52"/>
      <c r="CG269" s="8"/>
      <c r="CO269" s="8"/>
      <c r="CP269" s="8"/>
      <c r="CQ269" s="8"/>
    </row>
    <row r="270" spans="2:95" x14ac:dyDescent="0.25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52"/>
      <c r="N270" s="52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52"/>
      <c r="AK270" s="8"/>
      <c r="AL270" s="8"/>
      <c r="AM270" s="8"/>
      <c r="AN270" s="52"/>
      <c r="AX270" s="8"/>
      <c r="AY270" s="8"/>
      <c r="AZ270" s="8"/>
      <c r="BA270" s="8"/>
      <c r="BB270" s="52"/>
      <c r="BM270" s="8"/>
      <c r="BN270" s="8"/>
      <c r="BO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52"/>
      <c r="CE270" s="52"/>
      <c r="CF270" s="52"/>
      <c r="CG270" s="8"/>
      <c r="CO270" s="8"/>
      <c r="CP270" s="8"/>
      <c r="CQ270" s="8"/>
    </row>
    <row r="271" spans="2:95" x14ac:dyDescent="0.25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52"/>
      <c r="N271" s="52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52"/>
      <c r="AK271" s="8"/>
      <c r="AL271" s="8"/>
      <c r="AM271" s="8"/>
      <c r="AN271" s="52"/>
      <c r="AX271" s="8"/>
      <c r="AY271" s="8"/>
      <c r="AZ271" s="8"/>
      <c r="BA271" s="8"/>
      <c r="BB271" s="52"/>
      <c r="BM271" s="8"/>
      <c r="BN271" s="8"/>
      <c r="BO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52"/>
      <c r="CE271" s="52"/>
      <c r="CF271" s="52"/>
      <c r="CG271" s="8"/>
      <c r="CO271" s="8"/>
      <c r="CP271" s="8"/>
      <c r="CQ271" s="8"/>
    </row>
    <row r="272" spans="2:95" x14ac:dyDescent="0.25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52"/>
      <c r="N272" s="52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52"/>
      <c r="AK272" s="8"/>
      <c r="AL272" s="8"/>
      <c r="AM272" s="8"/>
      <c r="AN272" s="52"/>
      <c r="AX272" s="8"/>
      <c r="AY272" s="8"/>
      <c r="AZ272" s="8"/>
      <c r="BA272" s="8"/>
      <c r="BB272" s="52"/>
      <c r="BM272" s="8"/>
      <c r="BN272" s="8"/>
      <c r="BO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52"/>
      <c r="CE272" s="52"/>
      <c r="CF272" s="52"/>
      <c r="CG272" s="8"/>
      <c r="CO272" s="8"/>
      <c r="CP272" s="8"/>
      <c r="CQ272" s="8"/>
    </row>
    <row r="273" spans="2:95" x14ac:dyDescent="0.25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52"/>
      <c r="N273" s="52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52"/>
      <c r="AK273" s="8"/>
      <c r="AL273" s="8"/>
      <c r="AM273" s="8"/>
      <c r="AN273" s="52"/>
      <c r="AX273" s="8"/>
      <c r="AY273" s="8"/>
      <c r="AZ273" s="8"/>
      <c r="BA273" s="8"/>
      <c r="BB273" s="52"/>
      <c r="BM273" s="8"/>
      <c r="BN273" s="8"/>
      <c r="BO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52"/>
      <c r="CE273" s="52"/>
      <c r="CF273" s="52"/>
      <c r="CG273" s="8"/>
      <c r="CO273" s="8"/>
      <c r="CP273" s="8"/>
      <c r="CQ273" s="8"/>
    </row>
    <row r="274" spans="2:95" x14ac:dyDescent="0.25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52"/>
      <c r="N274" s="52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52"/>
      <c r="AK274" s="8"/>
      <c r="AL274" s="8"/>
      <c r="AM274" s="8"/>
      <c r="AN274" s="52"/>
      <c r="AX274" s="8"/>
      <c r="AY274" s="8"/>
      <c r="AZ274" s="8"/>
      <c r="BA274" s="8"/>
      <c r="BB274" s="52"/>
      <c r="BM274" s="8"/>
      <c r="BN274" s="8"/>
      <c r="BO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52"/>
      <c r="CE274" s="52"/>
      <c r="CF274" s="52"/>
      <c r="CG274" s="8"/>
      <c r="CO274" s="8"/>
      <c r="CP274" s="8"/>
      <c r="CQ274" s="8"/>
    </row>
    <row r="275" spans="2:95" x14ac:dyDescent="0.25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52"/>
      <c r="N275" s="52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52"/>
      <c r="AK275" s="8"/>
      <c r="AL275" s="8"/>
      <c r="AM275" s="8"/>
      <c r="AN275" s="52"/>
      <c r="AX275" s="8"/>
      <c r="AY275" s="8"/>
      <c r="AZ275" s="8"/>
      <c r="BA275" s="8"/>
      <c r="BB275" s="52"/>
      <c r="BM275" s="8"/>
      <c r="BN275" s="8"/>
      <c r="BO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52"/>
      <c r="CE275" s="52"/>
      <c r="CF275" s="52"/>
      <c r="CG275" s="8"/>
      <c r="CO275" s="8"/>
      <c r="CP275" s="8"/>
      <c r="CQ275" s="8"/>
    </row>
    <row r="276" spans="2:95" x14ac:dyDescent="0.25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52"/>
      <c r="N276" s="52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52"/>
      <c r="AK276" s="8"/>
      <c r="AL276" s="8"/>
      <c r="AM276" s="8"/>
      <c r="AN276" s="52"/>
      <c r="AX276" s="8"/>
      <c r="AY276" s="8"/>
      <c r="AZ276" s="8"/>
      <c r="BA276" s="8"/>
      <c r="BB276" s="52"/>
      <c r="BM276" s="8"/>
      <c r="BN276" s="8"/>
      <c r="BO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52"/>
      <c r="CE276" s="52"/>
      <c r="CF276" s="52"/>
      <c r="CG276" s="8"/>
      <c r="CO276" s="8"/>
      <c r="CP276" s="8"/>
      <c r="CQ276" s="8"/>
    </row>
    <row r="277" spans="2:95" x14ac:dyDescent="0.25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52"/>
      <c r="N277" s="52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52"/>
      <c r="AK277" s="8"/>
      <c r="AL277" s="8"/>
      <c r="AM277" s="8"/>
      <c r="AN277" s="52"/>
      <c r="AX277" s="8"/>
      <c r="AY277" s="8"/>
      <c r="AZ277" s="8"/>
      <c r="BA277" s="8"/>
      <c r="BB277" s="52"/>
      <c r="BM277" s="8"/>
      <c r="BN277" s="8"/>
      <c r="BO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52"/>
      <c r="CE277" s="52"/>
      <c r="CF277" s="52"/>
      <c r="CG277" s="8"/>
      <c r="CO277" s="8"/>
      <c r="CP277" s="8"/>
      <c r="CQ277" s="8"/>
    </row>
    <row r="278" spans="2:95" x14ac:dyDescent="0.25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52"/>
      <c r="N278" s="52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52"/>
      <c r="AK278" s="8"/>
      <c r="AL278" s="8"/>
      <c r="AM278" s="8"/>
      <c r="AN278" s="52"/>
      <c r="AX278" s="8"/>
      <c r="AY278" s="8"/>
      <c r="AZ278" s="8"/>
      <c r="BA278" s="8"/>
      <c r="BB278" s="52"/>
      <c r="BM278" s="8"/>
      <c r="BN278" s="8"/>
      <c r="BO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52"/>
      <c r="CE278" s="52"/>
      <c r="CF278" s="52"/>
      <c r="CG278" s="8"/>
      <c r="CO278" s="8"/>
      <c r="CP278" s="8"/>
      <c r="CQ278" s="8"/>
    </row>
    <row r="279" spans="2:95" x14ac:dyDescent="0.25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52"/>
      <c r="N279" s="52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52"/>
      <c r="AK279" s="8"/>
      <c r="AL279" s="8"/>
      <c r="AM279" s="8"/>
      <c r="AN279" s="52"/>
      <c r="AX279" s="8"/>
      <c r="AY279" s="8"/>
      <c r="AZ279" s="8"/>
      <c r="BA279" s="8"/>
      <c r="BB279" s="52"/>
      <c r="BM279" s="8"/>
      <c r="BN279" s="8"/>
      <c r="BO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52"/>
      <c r="CE279" s="52"/>
      <c r="CF279" s="52"/>
      <c r="CG279" s="8"/>
      <c r="CO279" s="8"/>
      <c r="CP279" s="8"/>
      <c r="CQ279" s="8"/>
    </row>
    <row r="280" spans="2:95" x14ac:dyDescent="0.25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52"/>
      <c r="N280" s="52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52"/>
      <c r="AK280" s="8"/>
      <c r="AL280" s="8"/>
      <c r="AM280" s="8"/>
      <c r="AN280" s="52"/>
      <c r="AX280" s="8"/>
      <c r="AY280" s="8"/>
      <c r="AZ280" s="8"/>
      <c r="BA280" s="8"/>
      <c r="BB280" s="52"/>
      <c r="BM280" s="8"/>
      <c r="BN280" s="8"/>
      <c r="BO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52"/>
      <c r="CE280" s="52"/>
      <c r="CF280" s="52"/>
      <c r="CG280" s="8"/>
      <c r="CO280" s="8"/>
      <c r="CP280" s="8"/>
      <c r="CQ280" s="8"/>
    </row>
    <row r="281" spans="2:95" x14ac:dyDescent="0.2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52"/>
      <c r="N281" s="52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52"/>
      <c r="AK281" s="8"/>
      <c r="AL281" s="8"/>
      <c r="AM281" s="8"/>
      <c r="AN281" s="52"/>
      <c r="AX281" s="8"/>
      <c r="AY281" s="8"/>
      <c r="AZ281" s="8"/>
      <c r="BA281" s="8"/>
      <c r="BB281" s="52"/>
      <c r="BM281" s="8"/>
      <c r="BN281" s="8"/>
      <c r="BO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52"/>
      <c r="CE281" s="52"/>
      <c r="CF281" s="52"/>
      <c r="CG281" s="8"/>
      <c r="CO281" s="8"/>
      <c r="CP281" s="8"/>
      <c r="CQ281" s="8"/>
    </row>
    <row r="282" spans="2:95" x14ac:dyDescent="0.25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52"/>
      <c r="N282" s="52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52"/>
      <c r="AK282" s="8"/>
      <c r="AL282" s="8"/>
      <c r="AM282" s="8"/>
      <c r="AN282" s="52"/>
      <c r="AX282" s="8"/>
      <c r="AY282" s="8"/>
      <c r="AZ282" s="8"/>
      <c r="BA282" s="8"/>
      <c r="BB282" s="52"/>
      <c r="BM282" s="8"/>
      <c r="BN282" s="8"/>
      <c r="BO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52"/>
      <c r="CE282" s="52"/>
      <c r="CF282" s="52"/>
      <c r="CG282" s="8"/>
      <c r="CO282" s="8"/>
      <c r="CP282" s="8"/>
      <c r="CQ282" s="8"/>
    </row>
    <row r="283" spans="2:95" x14ac:dyDescent="0.25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52"/>
      <c r="N283" s="52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52"/>
      <c r="AK283" s="8"/>
      <c r="AL283" s="8"/>
      <c r="AM283" s="8"/>
      <c r="AN283" s="52"/>
      <c r="AX283" s="8"/>
      <c r="AY283" s="8"/>
      <c r="AZ283" s="8"/>
      <c r="BA283" s="8"/>
      <c r="BB283" s="52"/>
      <c r="BM283" s="8"/>
      <c r="BN283" s="8"/>
      <c r="BO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52"/>
      <c r="CE283" s="52"/>
      <c r="CF283" s="52"/>
      <c r="CG283" s="8"/>
      <c r="CO283" s="8"/>
      <c r="CP283" s="8"/>
      <c r="CQ283" s="8"/>
    </row>
    <row r="284" spans="2:95" x14ac:dyDescent="0.25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52"/>
      <c r="N284" s="52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52"/>
      <c r="AK284" s="8"/>
      <c r="AL284" s="8"/>
      <c r="AM284" s="8"/>
      <c r="AN284" s="52"/>
      <c r="AX284" s="8"/>
      <c r="AY284" s="8"/>
      <c r="AZ284" s="8"/>
      <c r="BA284" s="8"/>
      <c r="BB284" s="52"/>
      <c r="BM284" s="8"/>
      <c r="BN284" s="8"/>
      <c r="BO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52"/>
      <c r="CE284" s="52"/>
      <c r="CF284" s="52"/>
      <c r="CG284" s="8"/>
      <c r="CO284" s="8"/>
      <c r="CP284" s="8"/>
      <c r="CQ284" s="8"/>
    </row>
    <row r="285" spans="2:95" x14ac:dyDescent="0.25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52"/>
      <c r="N285" s="52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52"/>
      <c r="AK285" s="8"/>
      <c r="AL285" s="8"/>
      <c r="AM285" s="8"/>
      <c r="AN285" s="52"/>
      <c r="AX285" s="8"/>
      <c r="AY285" s="8"/>
      <c r="AZ285" s="8"/>
      <c r="BA285" s="8"/>
      <c r="BB285" s="52"/>
      <c r="BM285" s="8"/>
      <c r="BN285" s="8"/>
      <c r="BO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52"/>
      <c r="CE285" s="52"/>
      <c r="CF285" s="52"/>
      <c r="CG285" s="8"/>
      <c r="CO285" s="8"/>
      <c r="CP285" s="8"/>
      <c r="CQ285" s="8"/>
    </row>
    <row r="286" spans="2:95" x14ac:dyDescent="0.25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52"/>
      <c r="N286" s="52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52"/>
      <c r="AK286" s="8"/>
      <c r="AL286" s="8"/>
      <c r="AM286" s="8"/>
      <c r="AN286" s="52"/>
      <c r="AX286" s="8"/>
      <c r="AY286" s="8"/>
      <c r="AZ286" s="8"/>
      <c r="BA286" s="8"/>
      <c r="BB286" s="52"/>
      <c r="BM286" s="8"/>
      <c r="BN286" s="8"/>
      <c r="BO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52"/>
      <c r="CE286" s="52"/>
      <c r="CF286" s="52"/>
      <c r="CG286" s="8"/>
      <c r="CO286" s="8"/>
      <c r="CP286" s="8"/>
      <c r="CQ286" s="8"/>
    </row>
    <row r="287" spans="2:95" x14ac:dyDescent="0.25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52"/>
      <c r="N287" s="52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52"/>
      <c r="AK287" s="8"/>
      <c r="AL287" s="8"/>
      <c r="AM287" s="8"/>
      <c r="AN287" s="52"/>
      <c r="AX287" s="8"/>
      <c r="AY287" s="8"/>
      <c r="AZ287" s="8"/>
      <c r="BA287" s="8"/>
      <c r="BB287" s="52"/>
      <c r="BM287" s="8"/>
      <c r="BN287" s="8"/>
      <c r="BO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52"/>
      <c r="CE287" s="52"/>
      <c r="CF287" s="52"/>
      <c r="CG287" s="8"/>
      <c r="CO287" s="8"/>
      <c r="CP287" s="8"/>
      <c r="CQ287" s="8"/>
    </row>
    <row r="288" spans="2:95" x14ac:dyDescent="0.25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52"/>
      <c r="N288" s="52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52"/>
      <c r="AK288" s="8"/>
      <c r="AL288" s="8"/>
      <c r="AM288" s="8"/>
      <c r="AN288" s="52"/>
      <c r="AX288" s="8"/>
      <c r="AY288" s="8"/>
      <c r="AZ288" s="8"/>
      <c r="BA288" s="8"/>
      <c r="BB288" s="52"/>
      <c r="BM288" s="8"/>
      <c r="BN288" s="8"/>
      <c r="BO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52"/>
      <c r="CE288" s="52"/>
      <c r="CF288" s="52"/>
      <c r="CG288" s="8"/>
      <c r="CO288" s="8"/>
      <c r="CP288" s="8"/>
      <c r="CQ288" s="8"/>
    </row>
    <row r="289" spans="2:95" x14ac:dyDescent="0.25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52"/>
      <c r="N289" s="52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52"/>
      <c r="AK289" s="8"/>
      <c r="AL289" s="8"/>
      <c r="AM289" s="8"/>
      <c r="AN289" s="52"/>
      <c r="AX289" s="8"/>
      <c r="AY289" s="8"/>
      <c r="AZ289" s="8"/>
      <c r="BA289" s="8"/>
      <c r="BB289" s="52"/>
      <c r="BM289" s="8"/>
      <c r="BN289" s="8"/>
      <c r="BO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52"/>
      <c r="CE289" s="52"/>
      <c r="CF289" s="52"/>
      <c r="CG289" s="8"/>
      <c r="CO289" s="8"/>
      <c r="CP289" s="8"/>
      <c r="CQ289" s="8"/>
    </row>
    <row r="290" spans="2:95" x14ac:dyDescent="0.25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52"/>
      <c r="N290" s="52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52"/>
      <c r="AK290" s="8"/>
      <c r="AL290" s="8"/>
      <c r="AM290" s="8"/>
      <c r="AN290" s="52"/>
      <c r="AX290" s="8"/>
      <c r="AY290" s="8"/>
      <c r="AZ290" s="8"/>
      <c r="BA290" s="8"/>
      <c r="BB290" s="52"/>
      <c r="BM290" s="8"/>
      <c r="BN290" s="8"/>
      <c r="BO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52"/>
      <c r="CE290" s="52"/>
      <c r="CF290" s="52"/>
      <c r="CG290" s="8"/>
      <c r="CO290" s="8"/>
      <c r="CP290" s="8"/>
      <c r="CQ290" s="8"/>
    </row>
    <row r="291" spans="2:95" x14ac:dyDescent="0.25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52"/>
      <c r="N291" s="52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52"/>
      <c r="AK291" s="8"/>
      <c r="AL291" s="8"/>
      <c r="AM291" s="8"/>
      <c r="AN291" s="52"/>
      <c r="AX291" s="8"/>
      <c r="AY291" s="8"/>
      <c r="AZ291" s="8"/>
      <c r="BA291" s="8"/>
      <c r="BB291" s="52"/>
      <c r="BM291" s="8"/>
      <c r="BN291" s="8"/>
      <c r="BO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52"/>
      <c r="CE291" s="52"/>
      <c r="CF291" s="52"/>
      <c r="CG291" s="8"/>
      <c r="CO291" s="8"/>
      <c r="CP291" s="8"/>
      <c r="CQ291" s="8"/>
    </row>
    <row r="292" spans="2:95" x14ac:dyDescent="0.25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52"/>
      <c r="N292" s="52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52"/>
      <c r="AK292" s="8"/>
      <c r="AL292" s="8"/>
      <c r="AM292" s="8"/>
      <c r="AN292" s="52"/>
      <c r="AX292" s="8"/>
      <c r="AY292" s="8"/>
      <c r="AZ292" s="8"/>
      <c r="BA292" s="8"/>
      <c r="BB292" s="52"/>
      <c r="BM292" s="8"/>
      <c r="BN292" s="8"/>
      <c r="BO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52"/>
      <c r="CE292" s="52"/>
      <c r="CF292" s="52"/>
      <c r="CG292" s="8"/>
      <c r="CO292" s="8"/>
      <c r="CP292" s="8"/>
      <c r="CQ292" s="8"/>
    </row>
    <row r="293" spans="2:95" x14ac:dyDescent="0.25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52"/>
      <c r="N293" s="52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52"/>
      <c r="AK293" s="8"/>
      <c r="AL293" s="8"/>
      <c r="AM293" s="8"/>
      <c r="AN293" s="52"/>
      <c r="AX293" s="8"/>
      <c r="AY293" s="8"/>
      <c r="AZ293" s="8"/>
      <c r="BA293" s="8"/>
      <c r="BB293" s="52"/>
      <c r="BM293" s="8"/>
      <c r="BN293" s="8"/>
      <c r="BO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52"/>
      <c r="CE293" s="52"/>
      <c r="CF293" s="52"/>
      <c r="CG293" s="8"/>
      <c r="CO293" s="8"/>
      <c r="CP293" s="8"/>
      <c r="CQ293" s="8"/>
    </row>
    <row r="294" spans="2:95" x14ac:dyDescent="0.25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52"/>
      <c r="N294" s="52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52"/>
      <c r="AK294" s="8"/>
      <c r="AL294" s="8"/>
      <c r="AM294" s="8"/>
      <c r="AN294" s="52"/>
      <c r="AX294" s="8"/>
      <c r="AY294" s="8"/>
      <c r="AZ294" s="8"/>
      <c r="BA294" s="8"/>
      <c r="BB294" s="52"/>
      <c r="BM294" s="8"/>
      <c r="BN294" s="8"/>
      <c r="BO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52"/>
      <c r="CE294" s="52"/>
      <c r="CF294" s="52"/>
      <c r="CG294" s="8"/>
      <c r="CO294" s="8"/>
      <c r="CP294" s="8"/>
      <c r="CQ294" s="8"/>
    </row>
    <row r="295" spans="2:95" x14ac:dyDescent="0.25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52"/>
      <c r="N295" s="52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52"/>
      <c r="AK295" s="8"/>
      <c r="AL295" s="8"/>
      <c r="AM295" s="8"/>
      <c r="AN295" s="52"/>
      <c r="AX295" s="8"/>
      <c r="AY295" s="8"/>
      <c r="AZ295" s="8"/>
      <c r="BA295" s="8"/>
      <c r="BB295" s="52"/>
      <c r="BM295" s="8"/>
      <c r="BN295" s="8"/>
      <c r="BO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52"/>
      <c r="CE295" s="52"/>
      <c r="CF295" s="52"/>
      <c r="CG295" s="8"/>
      <c r="CO295" s="8"/>
      <c r="CP295" s="8"/>
      <c r="CQ295" s="8"/>
    </row>
    <row r="296" spans="2:95" x14ac:dyDescent="0.25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52"/>
      <c r="N296" s="52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52"/>
      <c r="AK296" s="8"/>
      <c r="AL296" s="8"/>
      <c r="AM296" s="8"/>
      <c r="AN296" s="52"/>
      <c r="AX296" s="8"/>
      <c r="AY296" s="8"/>
      <c r="AZ296" s="8"/>
      <c r="BA296" s="8"/>
      <c r="BB296" s="52"/>
      <c r="BM296" s="8"/>
      <c r="BN296" s="8"/>
      <c r="BO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52"/>
      <c r="CE296" s="52"/>
      <c r="CF296" s="52"/>
      <c r="CG296" s="8"/>
      <c r="CO296" s="8"/>
      <c r="CP296" s="8"/>
      <c r="CQ296" s="8"/>
    </row>
    <row r="297" spans="2:95" x14ac:dyDescent="0.25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52"/>
      <c r="N297" s="52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52"/>
      <c r="AK297" s="8"/>
      <c r="AL297" s="8"/>
      <c r="AM297" s="8"/>
      <c r="AN297" s="52"/>
      <c r="AX297" s="8"/>
      <c r="AY297" s="8"/>
      <c r="AZ297" s="8"/>
      <c r="BA297" s="8"/>
      <c r="BB297" s="52"/>
      <c r="BM297" s="8"/>
      <c r="BN297" s="8"/>
      <c r="BO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52"/>
      <c r="CE297" s="52"/>
      <c r="CF297" s="52"/>
      <c r="CG297" s="8"/>
      <c r="CO297" s="8"/>
      <c r="CP297" s="8"/>
      <c r="CQ297" s="8"/>
    </row>
    <row r="298" spans="2:95" x14ac:dyDescent="0.25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52"/>
      <c r="N298" s="52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52"/>
      <c r="AK298" s="8"/>
      <c r="AL298" s="8"/>
      <c r="AM298" s="8"/>
      <c r="AN298" s="52"/>
      <c r="AX298" s="8"/>
      <c r="AY298" s="8"/>
      <c r="AZ298" s="8"/>
      <c r="BA298" s="8"/>
      <c r="BB298" s="52"/>
      <c r="BM298" s="8"/>
      <c r="BN298" s="8"/>
      <c r="BO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52"/>
      <c r="CE298" s="52"/>
      <c r="CF298" s="52"/>
      <c r="CG298" s="8"/>
      <c r="CO298" s="8"/>
      <c r="CP298" s="8"/>
      <c r="CQ298" s="8"/>
    </row>
    <row r="299" spans="2:95" x14ac:dyDescent="0.25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52"/>
      <c r="N299" s="52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52"/>
      <c r="AK299" s="8"/>
      <c r="AL299" s="8"/>
      <c r="AM299" s="8"/>
      <c r="AN299" s="52"/>
      <c r="AX299" s="8"/>
      <c r="AY299" s="8"/>
      <c r="AZ299" s="8"/>
      <c r="BA299" s="8"/>
      <c r="BB299" s="52"/>
      <c r="BM299" s="8"/>
      <c r="BN299" s="8"/>
      <c r="BO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52"/>
      <c r="CE299" s="52"/>
      <c r="CF299" s="52"/>
      <c r="CG299" s="8"/>
      <c r="CO299" s="8"/>
      <c r="CP299" s="8"/>
      <c r="CQ299" s="8"/>
    </row>
    <row r="300" spans="2:95" x14ac:dyDescent="0.25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52"/>
      <c r="N300" s="52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52"/>
      <c r="AK300" s="8"/>
      <c r="AL300" s="8"/>
      <c r="AM300" s="8"/>
      <c r="AN300" s="52"/>
      <c r="AX300" s="8"/>
      <c r="AY300" s="8"/>
      <c r="AZ300" s="8"/>
      <c r="BA300" s="8"/>
      <c r="BB300" s="52"/>
      <c r="BM300" s="8"/>
      <c r="BN300" s="8"/>
      <c r="BO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52"/>
      <c r="CE300" s="52"/>
      <c r="CF300" s="52"/>
      <c r="CG300" s="8"/>
      <c r="CO300" s="8"/>
      <c r="CP300" s="8"/>
      <c r="CQ300" s="8"/>
    </row>
    <row r="301" spans="2:95" x14ac:dyDescent="0.25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52"/>
      <c r="N301" s="52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52"/>
      <c r="AK301" s="8"/>
      <c r="AL301" s="8"/>
      <c r="AM301" s="8"/>
      <c r="AN301" s="52"/>
      <c r="AX301" s="8"/>
      <c r="AY301" s="8"/>
      <c r="AZ301" s="8"/>
      <c r="BA301" s="8"/>
      <c r="BB301" s="52"/>
      <c r="BM301" s="8"/>
      <c r="BN301" s="8"/>
      <c r="BO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52"/>
      <c r="CE301" s="52"/>
      <c r="CF301" s="52"/>
      <c r="CG301" s="8"/>
      <c r="CO301" s="8"/>
      <c r="CP301" s="8"/>
      <c r="CQ301" s="8"/>
    </row>
    <row r="302" spans="2:95" x14ac:dyDescent="0.25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52"/>
      <c r="N302" s="52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52"/>
      <c r="AK302" s="8"/>
      <c r="AL302" s="8"/>
      <c r="AM302" s="8"/>
      <c r="AN302" s="52"/>
      <c r="AX302" s="8"/>
      <c r="AY302" s="8"/>
      <c r="AZ302" s="8"/>
      <c r="BA302" s="8"/>
      <c r="BB302" s="52"/>
      <c r="BM302" s="8"/>
      <c r="BN302" s="8"/>
      <c r="BO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52"/>
      <c r="CE302" s="52"/>
      <c r="CF302" s="52"/>
      <c r="CG302" s="8"/>
      <c r="CO302" s="8"/>
      <c r="CP302" s="8"/>
      <c r="CQ302" s="8"/>
    </row>
    <row r="303" spans="2:95" x14ac:dyDescent="0.25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52"/>
      <c r="N303" s="52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52"/>
      <c r="AK303" s="8"/>
      <c r="AL303" s="8"/>
      <c r="AM303" s="8"/>
      <c r="AN303" s="52"/>
      <c r="AX303" s="8"/>
      <c r="AY303" s="8"/>
      <c r="AZ303" s="8"/>
      <c r="BA303" s="8"/>
      <c r="BB303" s="52"/>
      <c r="BM303" s="8"/>
      <c r="BN303" s="8"/>
      <c r="BO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52"/>
      <c r="CE303" s="52"/>
      <c r="CF303" s="52"/>
      <c r="CG303" s="8"/>
      <c r="CO303" s="8"/>
      <c r="CP303" s="8"/>
      <c r="CQ303" s="8"/>
    </row>
    <row r="304" spans="2:95" x14ac:dyDescent="0.25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52"/>
      <c r="N304" s="52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52"/>
      <c r="AK304" s="8"/>
      <c r="AL304" s="8"/>
      <c r="AM304" s="8"/>
      <c r="AN304" s="52"/>
      <c r="AX304" s="8"/>
      <c r="AY304" s="8"/>
      <c r="AZ304" s="8"/>
      <c r="BA304" s="8"/>
      <c r="BB304" s="52"/>
      <c r="BM304" s="8"/>
      <c r="BN304" s="8"/>
      <c r="BO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52"/>
      <c r="CE304" s="52"/>
      <c r="CF304" s="52"/>
      <c r="CG304" s="8"/>
      <c r="CO304" s="8"/>
      <c r="CP304" s="8"/>
      <c r="CQ304" s="8"/>
    </row>
    <row r="305" spans="2:95" x14ac:dyDescent="0.25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52"/>
      <c r="N305" s="52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52"/>
      <c r="AK305" s="8"/>
      <c r="AL305" s="8"/>
      <c r="AM305" s="8"/>
      <c r="AN305" s="52"/>
      <c r="AX305" s="8"/>
      <c r="AY305" s="8"/>
      <c r="AZ305" s="8"/>
      <c r="BA305" s="8"/>
      <c r="BB305" s="52"/>
      <c r="BM305" s="8"/>
      <c r="BN305" s="8"/>
      <c r="BO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52"/>
      <c r="CE305" s="52"/>
      <c r="CF305" s="52"/>
      <c r="CG305" s="8"/>
      <c r="CO305" s="8"/>
      <c r="CP305" s="8"/>
      <c r="CQ305" s="8"/>
    </row>
    <row r="306" spans="2:95" x14ac:dyDescent="0.25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52"/>
      <c r="N306" s="52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52"/>
      <c r="AK306" s="8"/>
      <c r="AL306" s="8"/>
      <c r="AM306" s="8"/>
      <c r="AN306" s="52"/>
      <c r="AX306" s="8"/>
      <c r="AY306" s="8"/>
      <c r="AZ306" s="8"/>
      <c r="BA306" s="8"/>
      <c r="BB306" s="52"/>
      <c r="BM306" s="8"/>
      <c r="BN306" s="8"/>
      <c r="BO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52"/>
      <c r="CE306" s="52"/>
      <c r="CF306" s="52"/>
      <c r="CG306" s="8"/>
      <c r="CO306" s="8"/>
      <c r="CP306" s="8"/>
      <c r="CQ306" s="8"/>
    </row>
    <row r="307" spans="2:95" x14ac:dyDescent="0.25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52"/>
      <c r="N307" s="52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52"/>
      <c r="AK307" s="8"/>
      <c r="AL307" s="8"/>
      <c r="AM307" s="8"/>
      <c r="AN307" s="52"/>
      <c r="AR307" s="1"/>
      <c r="AX307" s="8"/>
      <c r="AY307" s="8"/>
      <c r="AZ307" s="8"/>
      <c r="BA307" s="8"/>
      <c r="BB307" s="52"/>
      <c r="BM307" s="8"/>
      <c r="BN307" s="8"/>
      <c r="BO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52"/>
      <c r="CE307" s="52"/>
      <c r="CF307" s="52"/>
      <c r="CG307" s="8"/>
      <c r="CO307" s="8"/>
      <c r="CP307" s="8"/>
      <c r="CQ307" s="8"/>
    </row>
    <row r="308" spans="2:95" x14ac:dyDescent="0.25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52"/>
      <c r="N308" s="52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52"/>
      <c r="AK308" s="8"/>
      <c r="AL308" s="8"/>
      <c r="AM308" s="8"/>
      <c r="AN308" s="52"/>
      <c r="AR308" s="1"/>
      <c r="AX308" s="8"/>
      <c r="AY308" s="8"/>
      <c r="AZ308" s="8"/>
      <c r="BA308" s="8"/>
      <c r="BB308" s="52"/>
      <c r="BM308" s="8"/>
      <c r="BN308" s="8"/>
      <c r="BO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52"/>
      <c r="CE308" s="52"/>
      <c r="CF308" s="52"/>
      <c r="CG308" s="8"/>
      <c r="CO308" s="8"/>
      <c r="CP308" s="8"/>
      <c r="CQ308" s="8"/>
    </row>
    <row r="309" spans="2:95" x14ac:dyDescent="0.25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52"/>
      <c r="N309" s="52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52"/>
      <c r="AK309" s="8"/>
      <c r="AL309" s="8"/>
      <c r="AM309" s="8"/>
      <c r="AN309" s="52"/>
      <c r="AR309" s="1"/>
      <c r="AX309" s="8"/>
      <c r="AY309" s="8"/>
      <c r="AZ309" s="8"/>
      <c r="BA309" s="8"/>
      <c r="BB309" s="52"/>
      <c r="BM309" s="8"/>
      <c r="BN309" s="8"/>
      <c r="BO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52"/>
      <c r="CE309" s="52"/>
      <c r="CF309" s="52"/>
      <c r="CG309" s="8"/>
      <c r="CO309" s="8"/>
      <c r="CP309" s="8"/>
      <c r="CQ309" s="8"/>
    </row>
    <row r="310" spans="2:95" x14ac:dyDescent="0.25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52"/>
      <c r="N310" s="52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52"/>
      <c r="AX310" s="8"/>
      <c r="AY310" s="8"/>
      <c r="AZ310" s="8"/>
      <c r="BA310" s="8"/>
      <c r="BB310" s="52"/>
      <c r="BM310" s="8"/>
      <c r="BN310" s="8"/>
      <c r="BO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52"/>
      <c r="CE310" s="52"/>
      <c r="CF310" s="52"/>
      <c r="CG310" s="8"/>
      <c r="CO310" s="8"/>
      <c r="CP310" s="8"/>
      <c r="CQ310" s="8"/>
    </row>
    <row r="311" spans="2:95" x14ac:dyDescent="0.25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52"/>
      <c r="N311" s="52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52"/>
      <c r="AX311" s="8"/>
      <c r="AY311" s="8"/>
      <c r="AZ311" s="8"/>
      <c r="BA311" s="8"/>
      <c r="BB311" s="52"/>
      <c r="BM311" s="8"/>
      <c r="BN311" s="8"/>
      <c r="BO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52"/>
      <c r="CE311" s="52"/>
      <c r="CF311" s="52"/>
      <c r="CG311" s="8"/>
      <c r="CO311" s="8"/>
      <c r="CP311" s="8"/>
      <c r="CQ311" s="8"/>
    </row>
    <row r="312" spans="2:95" x14ac:dyDescent="0.25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52"/>
      <c r="N312" s="52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52"/>
      <c r="AX312" s="8"/>
      <c r="AY312" s="8"/>
      <c r="AZ312" s="8"/>
      <c r="BA312" s="8"/>
      <c r="BB312" s="52"/>
      <c r="BM312" s="8"/>
      <c r="BN312" s="8"/>
      <c r="BO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52"/>
      <c r="CE312" s="52"/>
      <c r="CF312" s="52"/>
      <c r="CG312" s="8"/>
      <c r="CO312" s="8"/>
      <c r="CP312" s="8"/>
      <c r="CQ312" s="8"/>
    </row>
    <row r="313" spans="2:95" x14ac:dyDescent="0.25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52"/>
      <c r="N313" s="52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52"/>
      <c r="AX313" s="8"/>
      <c r="AY313" s="8"/>
      <c r="AZ313" s="8"/>
      <c r="BA313" s="8"/>
      <c r="BB313" s="52"/>
      <c r="BM313" s="8"/>
      <c r="BN313" s="8"/>
      <c r="BO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52"/>
      <c r="CE313" s="52"/>
      <c r="CF313" s="52"/>
      <c r="CG313" s="8"/>
      <c r="CO313" s="8"/>
      <c r="CP313" s="8"/>
      <c r="CQ313" s="8"/>
    </row>
    <row r="314" spans="2:95" x14ac:dyDescent="0.25">
      <c r="L314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52"/>
      <c r="AX314" s="8"/>
      <c r="AY314" s="8"/>
      <c r="AZ314" s="8"/>
      <c r="BA314" s="8"/>
      <c r="BB314" s="52"/>
      <c r="BM314" s="8"/>
      <c r="BN314" s="8"/>
      <c r="BO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52"/>
      <c r="CE314" s="52"/>
      <c r="CF314" s="52"/>
      <c r="CG314" s="8"/>
      <c r="CO314" s="8"/>
      <c r="CP314" s="8"/>
      <c r="CQ314" s="8"/>
    </row>
    <row r="315" spans="2:95" x14ac:dyDescent="0.25">
      <c r="L315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52"/>
      <c r="AR315" s="1"/>
      <c r="AX315" s="8"/>
      <c r="AY315" s="8"/>
      <c r="AZ315" s="8"/>
      <c r="BA315" s="8"/>
      <c r="BB315" s="52"/>
      <c r="BM315" s="8"/>
      <c r="BN315" s="8"/>
      <c r="BO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52"/>
      <c r="CE315" s="52"/>
      <c r="CF315" s="52"/>
      <c r="CG315" s="8"/>
      <c r="CO315" s="8"/>
      <c r="CP315" s="8"/>
      <c r="CQ315" s="8"/>
    </row>
    <row r="316" spans="2:95" x14ac:dyDescent="0.25">
      <c r="L316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52"/>
      <c r="AR316" s="1"/>
      <c r="AX316" s="8"/>
      <c r="AY316" s="8"/>
      <c r="AZ316" s="8"/>
      <c r="BA316" s="8"/>
      <c r="BB316" s="52"/>
      <c r="BM316" s="8"/>
      <c r="BN316" s="8"/>
      <c r="BO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52"/>
      <c r="CE316" s="52"/>
      <c r="CF316" s="52"/>
      <c r="CG316" s="8"/>
      <c r="CO316" s="8"/>
      <c r="CP316" s="8"/>
      <c r="CQ316" s="8"/>
    </row>
    <row r="317" spans="2:95" x14ac:dyDescent="0.25">
      <c r="L317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52"/>
      <c r="AR317" s="1"/>
      <c r="AX317" s="8"/>
      <c r="AY317" s="8"/>
      <c r="AZ317" s="8"/>
      <c r="BA317" s="8"/>
      <c r="BB317" s="52"/>
      <c r="BM317" s="8"/>
      <c r="BN317" s="8"/>
      <c r="BO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52"/>
      <c r="CE317" s="52"/>
      <c r="CF317" s="52"/>
      <c r="CG317" s="8"/>
      <c r="CO317" s="8"/>
      <c r="CP317" s="8"/>
      <c r="CQ317" s="8"/>
    </row>
    <row r="318" spans="2:95" x14ac:dyDescent="0.25">
      <c r="L31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52"/>
      <c r="AX318" s="8"/>
      <c r="AY318" s="8"/>
      <c r="AZ318" s="8"/>
      <c r="BA318" s="8"/>
      <c r="BB318" s="52"/>
      <c r="BM318" s="8"/>
      <c r="BN318" s="8"/>
      <c r="BO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52"/>
      <c r="CE318" s="52"/>
      <c r="CF318" s="52"/>
      <c r="CG318" s="8"/>
      <c r="CO318" s="8"/>
      <c r="CP318" s="8"/>
      <c r="CQ318" s="8"/>
    </row>
    <row r="319" spans="2:95" x14ac:dyDescent="0.25">
      <c r="L319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52"/>
      <c r="AX319" s="8"/>
      <c r="AY319" s="8"/>
      <c r="AZ319" s="8"/>
      <c r="BA319" s="8"/>
      <c r="BB319" s="52"/>
      <c r="BM319" s="8"/>
      <c r="BN319" s="8"/>
      <c r="BO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52"/>
      <c r="CE319" s="52"/>
      <c r="CF319" s="52"/>
      <c r="CG319" s="8"/>
      <c r="CO319" s="8"/>
      <c r="CP319" s="8"/>
      <c r="CQ319" s="8"/>
    </row>
    <row r="320" spans="2:95" x14ac:dyDescent="0.25">
      <c r="L320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52"/>
      <c r="AX320" s="8"/>
      <c r="AY320" s="8"/>
      <c r="AZ320" s="8"/>
      <c r="BA320" s="8"/>
      <c r="BB320" s="52"/>
      <c r="BM320" s="8"/>
      <c r="BN320" s="8"/>
      <c r="BO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52"/>
      <c r="CE320" s="52"/>
      <c r="CF320" s="52"/>
      <c r="CG320" s="8"/>
      <c r="CO320" s="8"/>
      <c r="CP320" s="8"/>
      <c r="CQ320" s="8"/>
    </row>
    <row r="321" spans="12:95" x14ac:dyDescent="0.25">
      <c r="L321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52"/>
      <c r="AX321" s="8"/>
      <c r="AY321" s="8"/>
      <c r="AZ321" s="8"/>
      <c r="BA321" s="8"/>
      <c r="BB321" s="52"/>
      <c r="BM321" s="8"/>
      <c r="BN321" s="8"/>
      <c r="BO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52"/>
      <c r="CE321" s="52"/>
      <c r="CF321" s="52"/>
      <c r="CG321" s="8"/>
      <c r="CO321" s="8"/>
      <c r="CP321" s="8"/>
      <c r="CQ321" s="8"/>
    </row>
    <row r="322" spans="12:95" x14ac:dyDescent="0.25">
      <c r="L322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52"/>
      <c r="AX322" s="8"/>
      <c r="AY322" s="8"/>
      <c r="AZ322" s="8"/>
      <c r="BA322" s="8"/>
      <c r="BB322" s="52"/>
      <c r="BM322" s="8"/>
      <c r="BN322" s="8"/>
      <c r="BO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52"/>
      <c r="CE322" s="52"/>
      <c r="CF322" s="52"/>
      <c r="CO322" s="8"/>
      <c r="CP322" s="8"/>
      <c r="CQ322" s="8"/>
    </row>
    <row r="323" spans="12:95" x14ac:dyDescent="0.25">
      <c r="L323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52"/>
      <c r="AX323" s="8"/>
      <c r="AY323" s="8"/>
      <c r="AZ323" s="8"/>
      <c r="BA323" s="8"/>
      <c r="BB323" s="52"/>
      <c r="BM323" s="8"/>
      <c r="BN323" s="8"/>
      <c r="BO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52"/>
      <c r="CE323" s="52"/>
      <c r="CF323" s="52"/>
      <c r="CO323" s="8"/>
      <c r="CP323" s="8"/>
      <c r="CQ323" s="8"/>
    </row>
    <row r="324" spans="12:95" x14ac:dyDescent="0.25">
      <c r="L324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52"/>
      <c r="AX324" s="8"/>
      <c r="AY324" s="8"/>
      <c r="AZ324" s="8"/>
      <c r="BA324" s="8"/>
      <c r="BB324" s="52"/>
      <c r="BM324" s="8"/>
      <c r="BN324" s="8"/>
      <c r="BO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52"/>
      <c r="CE324" s="52"/>
      <c r="CF324" s="52"/>
      <c r="CO324" s="8"/>
      <c r="CP324" s="8"/>
      <c r="CQ324" s="8"/>
    </row>
    <row r="325" spans="12:95" x14ac:dyDescent="0.25">
      <c r="L325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52"/>
      <c r="AX325" s="8"/>
      <c r="AY325" s="8"/>
      <c r="AZ325" s="8"/>
      <c r="BA325" s="8"/>
      <c r="BB325" s="52"/>
      <c r="BM325" s="8"/>
      <c r="BN325" s="8"/>
      <c r="BO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52"/>
      <c r="CE325" s="52"/>
      <c r="CF325" s="52"/>
      <c r="CO325" s="8"/>
      <c r="CP325" s="8"/>
      <c r="CQ325" s="8"/>
    </row>
    <row r="326" spans="12:95" x14ac:dyDescent="0.25">
      <c r="L326"/>
      <c r="AX326" s="8"/>
      <c r="AY326" s="8"/>
      <c r="AZ326" s="8"/>
      <c r="BA326" s="8"/>
      <c r="BB326" s="52"/>
      <c r="BM326" s="8"/>
      <c r="BN326" s="8"/>
      <c r="BO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52"/>
      <c r="CE326" s="52"/>
      <c r="CF326" s="52"/>
      <c r="CO326" s="8"/>
      <c r="CP326" s="8"/>
      <c r="CQ326" s="8"/>
    </row>
    <row r="327" spans="12:95" x14ac:dyDescent="0.25">
      <c r="L327"/>
      <c r="AX327" s="8"/>
      <c r="AY327" s="8"/>
      <c r="AZ327" s="8"/>
      <c r="BA327" s="8"/>
      <c r="BB327" s="52"/>
      <c r="BM327" s="8"/>
      <c r="BN327" s="8"/>
      <c r="BO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52"/>
      <c r="CE327" s="52"/>
      <c r="CF327" s="52"/>
      <c r="CO327" s="8"/>
      <c r="CP327" s="8"/>
      <c r="CQ327" s="8"/>
    </row>
    <row r="328" spans="12:95" x14ac:dyDescent="0.25">
      <c r="L328"/>
      <c r="AX328" s="8"/>
      <c r="AY328" s="8"/>
      <c r="AZ328" s="8"/>
      <c r="BA328" s="8"/>
      <c r="BB328" s="52"/>
      <c r="BM328" s="8"/>
      <c r="BN328" s="8"/>
      <c r="BO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52"/>
      <c r="CE328" s="52"/>
      <c r="CF328" s="52"/>
      <c r="CO328" s="8"/>
      <c r="CP328" s="8"/>
      <c r="CQ328" s="8"/>
    </row>
    <row r="329" spans="12:95" x14ac:dyDescent="0.25">
      <c r="L329"/>
      <c r="AR329" s="1"/>
      <c r="AX329" s="8"/>
      <c r="AY329" s="8"/>
      <c r="AZ329" s="8"/>
      <c r="BA329" s="8"/>
      <c r="BB329" s="52"/>
      <c r="BM329" s="8"/>
      <c r="BN329" s="8"/>
      <c r="BO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52"/>
      <c r="CE329" s="52"/>
      <c r="CF329" s="52"/>
      <c r="CO329" s="8"/>
      <c r="CP329" s="8"/>
      <c r="CQ329" s="8"/>
    </row>
    <row r="330" spans="12:95" x14ac:dyDescent="0.25">
      <c r="L330"/>
      <c r="AR330" s="1"/>
      <c r="AX330" s="8"/>
      <c r="AY330" s="8"/>
      <c r="AZ330" s="8"/>
      <c r="BA330" s="8"/>
      <c r="BB330" s="52"/>
      <c r="BM330" s="8"/>
      <c r="BN330" s="8"/>
      <c r="BO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52"/>
      <c r="CE330" s="52"/>
      <c r="CF330" s="52"/>
      <c r="CO330" s="8"/>
      <c r="CP330" s="8"/>
      <c r="CQ330" s="8"/>
    </row>
    <row r="331" spans="12:95" x14ac:dyDescent="0.25">
      <c r="L331"/>
      <c r="AR331" s="1"/>
      <c r="AX331" s="8"/>
      <c r="AY331" s="8"/>
      <c r="AZ331" s="8"/>
      <c r="BA331" s="8"/>
      <c r="BB331" s="52"/>
      <c r="BM331" s="8"/>
      <c r="BN331" s="8"/>
      <c r="BO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52"/>
      <c r="CE331" s="52"/>
      <c r="CF331" s="52"/>
      <c r="CO331" s="8"/>
      <c r="CP331" s="8"/>
      <c r="CQ331" s="8"/>
    </row>
    <row r="332" spans="12:95" x14ac:dyDescent="0.25">
      <c r="L332"/>
      <c r="AX332" s="8"/>
      <c r="AY332" s="8"/>
      <c r="AZ332" s="8"/>
      <c r="BA332" s="8"/>
      <c r="BB332" s="52"/>
      <c r="BM332" s="8"/>
      <c r="BN332" s="8"/>
      <c r="BO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52"/>
      <c r="CE332" s="52"/>
      <c r="CF332" s="52"/>
      <c r="CO332" s="8"/>
      <c r="CP332" s="8"/>
      <c r="CQ332" s="8"/>
    </row>
    <row r="333" spans="12:95" x14ac:dyDescent="0.25">
      <c r="L333"/>
      <c r="AX333" s="8"/>
      <c r="AY333" s="8"/>
      <c r="AZ333" s="8"/>
      <c r="BA333" s="8"/>
      <c r="BB333" s="52"/>
      <c r="BM333" s="8"/>
      <c r="BN333" s="8"/>
      <c r="BO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52"/>
      <c r="CE333" s="52"/>
      <c r="CF333" s="52"/>
      <c r="CO333" s="8"/>
      <c r="CP333" s="8"/>
      <c r="CQ333" s="8"/>
    </row>
    <row r="334" spans="12:95" x14ac:dyDescent="0.25">
      <c r="L334"/>
      <c r="AX334" s="8"/>
      <c r="AY334" s="8"/>
      <c r="AZ334" s="8"/>
      <c r="BA334" s="8"/>
      <c r="BB334" s="52"/>
      <c r="BM334" s="8"/>
      <c r="BN334" s="8"/>
      <c r="BO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52"/>
      <c r="CE334" s="52"/>
      <c r="CF334" s="52"/>
      <c r="CO334" s="8"/>
      <c r="CP334" s="8"/>
      <c r="CQ334" s="8"/>
    </row>
    <row r="335" spans="12:95" x14ac:dyDescent="0.25">
      <c r="L335"/>
      <c r="AX335" s="8"/>
      <c r="AY335" s="8"/>
      <c r="AZ335" s="8"/>
      <c r="BA335" s="8"/>
      <c r="BB335" s="52"/>
      <c r="BM335" s="8"/>
      <c r="BN335" s="8"/>
      <c r="BO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52"/>
      <c r="CE335" s="52"/>
      <c r="CF335" s="52"/>
      <c r="CO335" s="8"/>
      <c r="CP335" s="8"/>
      <c r="CQ335" s="8"/>
    </row>
    <row r="336" spans="12:95" x14ac:dyDescent="0.25">
      <c r="L336"/>
      <c r="AX336" s="8"/>
      <c r="AY336" s="8"/>
      <c r="AZ336" s="8"/>
      <c r="BA336" s="8"/>
      <c r="BB336" s="52"/>
      <c r="BM336" s="8"/>
      <c r="BN336" s="8"/>
      <c r="BO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52"/>
      <c r="CE336" s="52"/>
      <c r="CF336" s="52"/>
      <c r="CO336" s="8"/>
      <c r="CP336" s="8"/>
      <c r="CQ336" s="8"/>
    </row>
    <row r="337" spans="2:95" x14ac:dyDescent="0.25">
      <c r="L337"/>
      <c r="AX337" s="8"/>
      <c r="AY337" s="8"/>
      <c r="AZ337" s="8"/>
      <c r="BA337" s="8"/>
      <c r="BB337" s="52"/>
      <c r="BM337" s="8"/>
      <c r="BN337" s="8"/>
      <c r="BO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52"/>
      <c r="CE337" s="52"/>
      <c r="CF337" s="52"/>
      <c r="CO337" s="8"/>
      <c r="CP337" s="8"/>
      <c r="CQ337" s="8"/>
    </row>
    <row r="338" spans="2:95" x14ac:dyDescent="0.25">
      <c r="L338"/>
      <c r="AX338" s="8"/>
      <c r="AY338" s="8"/>
      <c r="AZ338" s="8"/>
      <c r="BA338" s="8"/>
      <c r="BB338" s="52"/>
      <c r="BM338" s="8"/>
      <c r="BN338" s="8"/>
      <c r="BO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52"/>
      <c r="CE338" s="52"/>
      <c r="CF338" s="52"/>
      <c r="CO338" s="8"/>
      <c r="CP338" s="8"/>
      <c r="CQ338" s="8"/>
    </row>
    <row r="339" spans="2:95" x14ac:dyDescent="0.25">
      <c r="L339"/>
      <c r="AX339" s="8"/>
      <c r="AY339" s="8"/>
      <c r="AZ339" s="8"/>
      <c r="BA339" s="8"/>
      <c r="BB339" s="52"/>
      <c r="BM339" s="8"/>
      <c r="BN339" s="8"/>
      <c r="BO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52"/>
      <c r="CE339" s="52"/>
      <c r="CF339" s="52"/>
      <c r="CO339" s="8"/>
      <c r="CP339" s="8"/>
      <c r="CQ339" s="8"/>
    </row>
    <row r="340" spans="2:95" x14ac:dyDescent="0.25">
      <c r="L340"/>
      <c r="AX340" s="8"/>
      <c r="AY340" s="8"/>
      <c r="AZ340" s="8"/>
      <c r="BA340" s="8"/>
      <c r="BB340" s="52"/>
      <c r="BM340" s="8"/>
      <c r="BN340" s="8"/>
      <c r="BO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52"/>
      <c r="CE340" s="52"/>
      <c r="CF340" s="52"/>
      <c r="CO340" s="8"/>
      <c r="CP340" s="8"/>
      <c r="CQ340" s="8"/>
    </row>
    <row r="341" spans="2:95" x14ac:dyDescent="0.25">
      <c r="L341"/>
      <c r="AR341" s="1"/>
      <c r="AX341" s="8"/>
      <c r="AY341" s="8"/>
      <c r="AZ341" s="8"/>
      <c r="BA341" s="8"/>
      <c r="BB341" s="52"/>
      <c r="BM341" s="8"/>
      <c r="BN341" s="8"/>
      <c r="BO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52"/>
      <c r="CE341" s="52"/>
      <c r="CF341" s="52"/>
      <c r="CO341" s="8"/>
      <c r="CP341" s="8"/>
      <c r="CQ341" s="8"/>
    </row>
    <row r="342" spans="2:95" x14ac:dyDescent="0.25">
      <c r="L342"/>
      <c r="AR342" s="1"/>
      <c r="AX342" s="8"/>
      <c r="AY342" s="8"/>
      <c r="AZ342" s="8"/>
      <c r="BA342" s="8"/>
      <c r="BB342" s="52"/>
      <c r="BM342" s="8"/>
      <c r="BN342" s="8"/>
      <c r="BO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52"/>
      <c r="CE342" s="52"/>
      <c r="CF342" s="52"/>
      <c r="CO342" s="8"/>
      <c r="CP342" s="8"/>
      <c r="CQ342" s="8"/>
    </row>
    <row r="343" spans="2:95" x14ac:dyDescent="0.25">
      <c r="L343"/>
      <c r="AR343" s="1"/>
      <c r="AX343" s="8"/>
      <c r="AY343" s="8"/>
      <c r="AZ343" s="8"/>
      <c r="BA343" s="8"/>
      <c r="BB343" s="52"/>
      <c r="BM343" s="8"/>
      <c r="BN343" s="8"/>
      <c r="BO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52"/>
      <c r="CE343" s="52"/>
      <c r="CF343" s="52"/>
      <c r="CO343" s="8"/>
      <c r="CP343" s="8"/>
      <c r="CQ343" s="8"/>
    </row>
    <row r="344" spans="2:95" x14ac:dyDescent="0.25">
      <c r="L344"/>
      <c r="AX344" s="8"/>
      <c r="AY344" s="8"/>
      <c r="AZ344" s="8"/>
      <c r="BA344" s="8"/>
      <c r="BB344" s="52"/>
      <c r="BM344" s="8"/>
      <c r="BN344" s="8"/>
      <c r="BO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52"/>
      <c r="CE344" s="52"/>
      <c r="CF344" s="52"/>
      <c r="CO344" s="8"/>
      <c r="CP344" s="8"/>
      <c r="CQ344" s="8"/>
    </row>
    <row r="345" spans="2:95" s="1" customFormat="1" x14ac:dyDescent="0.25">
      <c r="B345"/>
      <c r="C345"/>
      <c r="D345"/>
      <c r="E345"/>
      <c r="F345"/>
      <c r="G345"/>
      <c r="H345"/>
      <c r="I345"/>
      <c r="J345"/>
      <c r="K345"/>
      <c r="L345"/>
      <c r="P345"/>
      <c r="Q345"/>
      <c r="R345"/>
      <c r="S345"/>
      <c r="T345"/>
      <c r="U345"/>
      <c r="V345"/>
      <c r="W345"/>
      <c r="X345"/>
      <c r="Y345"/>
      <c r="AE345"/>
      <c r="AF345"/>
      <c r="AG345"/>
      <c r="AH345"/>
      <c r="AI345"/>
      <c r="AJ345"/>
      <c r="AK345"/>
      <c r="AL345"/>
      <c r="AM345"/>
      <c r="AR345"/>
      <c r="AS345"/>
      <c r="AT345"/>
      <c r="AU345"/>
      <c r="AV345"/>
      <c r="AW345"/>
      <c r="AX345" s="8"/>
      <c r="AY345" s="8"/>
      <c r="AZ345" s="8"/>
      <c r="BA345" s="8"/>
      <c r="BB345" s="52"/>
      <c r="BG345"/>
      <c r="BH345"/>
      <c r="BI345"/>
      <c r="BJ345"/>
      <c r="BK345"/>
      <c r="BL345"/>
      <c r="BM345" s="8"/>
      <c r="BN345" s="8"/>
      <c r="BO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52"/>
      <c r="CE345" s="52"/>
      <c r="CF345" s="52"/>
      <c r="CH345"/>
      <c r="CI345"/>
      <c r="CJ345"/>
      <c r="CK345"/>
      <c r="CL345"/>
      <c r="CM345"/>
      <c r="CN345"/>
      <c r="CO345" s="8"/>
      <c r="CP345" s="8"/>
      <c r="CQ345" s="8"/>
    </row>
    <row r="346" spans="2:95" s="1" customFormat="1" x14ac:dyDescent="0.25">
      <c r="B346"/>
      <c r="C346"/>
      <c r="D346"/>
      <c r="E346"/>
      <c r="F346"/>
      <c r="G346"/>
      <c r="H346"/>
      <c r="I346"/>
      <c r="J346"/>
      <c r="K346"/>
      <c r="L346"/>
      <c r="P346"/>
      <c r="Q346"/>
      <c r="R346"/>
      <c r="S346"/>
      <c r="T346"/>
      <c r="U346"/>
      <c r="V346"/>
      <c r="W346"/>
      <c r="X346"/>
      <c r="Y346"/>
      <c r="AE346"/>
      <c r="AF346"/>
      <c r="AG346"/>
      <c r="AH346"/>
      <c r="AI346"/>
      <c r="AJ346"/>
      <c r="AK346"/>
      <c r="AL346"/>
      <c r="AM346"/>
      <c r="AR346"/>
      <c r="AS346"/>
      <c r="AT346"/>
      <c r="AU346"/>
      <c r="AV346"/>
      <c r="AW346"/>
      <c r="AX346" s="8"/>
      <c r="AY346" s="8"/>
      <c r="AZ346" s="8"/>
      <c r="BA346" s="8"/>
      <c r="BB346" s="52"/>
      <c r="BG346"/>
      <c r="BH346"/>
      <c r="BI346"/>
      <c r="BJ346"/>
      <c r="BK346"/>
      <c r="BL346"/>
      <c r="BM346" s="8"/>
      <c r="BN346" s="8"/>
      <c r="BO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52"/>
      <c r="CE346" s="52"/>
      <c r="CF346" s="52"/>
      <c r="CH346"/>
      <c r="CI346"/>
      <c r="CJ346"/>
      <c r="CK346"/>
      <c r="CL346"/>
      <c r="CM346"/>
      <c r="CN346"/>
      <c r="CO346" s="8"/>
      <c r="CP346" s="8"/>
      <c r="CQ346" s="8"/>
    </row>
    <row r="347" spans="2:95" s="1" customFormat="1" x14ac:dyDescent="0.25">
      <c r="B347"/>
      <c r="C347"/>
      <c r="D347"/>
      <c r="E347"/>
      <c r="F347"/>
      <c r="G347"/>
      <c r="H347"/>
      <c r="I347"/>
      <c r="J347"/>
      <c r="K347"/>
      <c r="L347"/>
      <c r="P347"/>
      <c r="Q347"/>
      <c r="R347"/>
      <c r="S347"/>
      <c r="T347"/>
      <c r="U347"/>
      <c r="V347"/>
      <c r="W347"/>
      <c r="X347"/>
      <c r="Y347"/>
      <c r="AE347"/>
      <c r="AF347"/>
      <c r="AG347"/>
      <c r="AH347"/>
      <c r="AI347"/>
      <c r="AJ347"/>
      <c r="AK347"/>
      <c r="AL347"/>
      <c r="AM347"/>
      <c r="AR347"/>
      <c r="AS347"/>
      <c r="AT347"/>
      <c r="AU347"/>
      <c r="AV347"/>
      <c r="AW347"/>
      <c r="AX347" s="8"/>
      <c r="AY347" s="8"/>
      <c r="AZ347" s="8"/>
      <c r="BA347" s="8"/>
      <c r="BB347" s="52"/>
      <c r="BG347"/>
      <c r="BH347"/>
      <c r="BI347"/>
      <c r="BJ347"/>
      <c r="BK347"/>
      <c r="BL347"/>
      <c r="BM347" s="8"/>
      <c r="BN347" s="8"/>
      <c r="BO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52"/>
      <c r="CE347" s="52"/>
      <c r="CF347" s="52"/>
      <c r="CH347"/>
      <c r="CI347"/>
      <c r="CJ347"/>
      <c r="CK347"/>
      <c r="CL347"/>
      <c r="CM347"/>
      <c r="CN347"/>
      <c r="CO347" s="8"/>
      <c r="CP347" s="8"/>
      <c r="CQ347" s="8"/>
    </row>
    <row r="348" spans="2:95" x14ac:dyDescent="0.25">
      <c r="L348"/>
      <c r="AX348" s="8"/>
      <c r="AY348" s="8"/>
      <c r="AZ348" s="8"/>
      <c r="BA348" s="8"/>
      <c r="BB348" s="52"/>
      <c r="BM348" s="8"/>
      <c r="BN348" s="8"/>
      <c r="BO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52"/>
      <c r="CE348" s="52"/>
      <c r="CF348" s="52"/>
      <c r="CO348" s="8"/>
      <c r="CP348" s="8"/>
      <c r="CQ348" s="8"/>
    </row>
    <row r="349" spans="2:95" x14ac:dyDescent="0.25">
      <c r="L349"/>
      <c r="AX349" s="8"/>
      <c r="AY349" s="8"/>
      <c r="AZ349" s="8"/>
      <c r="BA349" s="8"/>
      <c r="BB349" s="52"/>
      <c r="BM349" s="8"/>
      <c r="BN349" s="8"/>
      <c r="BO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52"/>
      <c r="CE349" s="52"/>
      <c r="CF349" s="52"/>
      <c r="CO349" s="8"/>
      <c r="CP349" s="8"/>
      <c r="CQ349" s="8"/>
    </row>
    <row r="350" spans="2:95" ht="18" customHeight="1" x14ac:dyDescent="0.25">
      <c r="L350"/>
      <c r="AX350" s="8"/>
      <c r="AY350" s="8"/>
      <c r="AZ350" s="8"/>
      <c r="BA350" s="8"/>
      <c r="BB350" s="52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52"/>
      <c r="CE350" s="52"/>
      <c r="CF350" s="52"/>
      <c r="CO350" s="8"/>
      <c r="CP350" s="8"/>
      <c r="CQ350" s="8"/>
    </row>
    <row r="351" spans="2:95" x14ac:dyDescent="0.25">
      <c r="L351"/>
      <c r="AX351" s="8"/>
      <c r="AY351" s="8"/>
      <c r="AZ351" s="8"/>
      <c r="BA351" s="8"/>
      <c r="BB351" s="52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52"/>
      <c r="CE351" s="52"/>
      <c r="CF351" s="52"/>
      <c r="CO351" s="8"/>
      <c r="CP351" s="8"/>
      <c r="CQ351" s="8"/>
    </row>
    <row r="352" spans="2:95" x14ac:dyDescent="0.25">
      <c r="L352"/>
      <c r="AX352" s="8"/>
      <c r="AY352" s="8"/>
      <c r="AZ352" s="8"/>
      <c r="BA352" s="8"/>
      <c r="BB352" s="52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52"/>
      <c r="CE352" s="52"/>
      <c r="CF352" s="52"/>
      <c r="CO352" s="8"/>
      <c r="CP352" s="8"/>
      <c r="CQ352" s="8"/>
    </row>
    <row r="353" spans="2:95" s="1" customFormat="1" x14ac:dyDescent="0.25">
      <c r="B353"/>
      <c r="C353"/>
      <c r="D353"/>
      <c r="E353"/>
      <c r="F353"/>
      <c r="G353"/>
      <c r="H353"/>
      <c r="I353"/>
      <c r="J353"/>
      <c r="K353"/>
      <c r="L353"/>
      <c r="P353"/>
      <c r="Q353"/>
      <c r="R353"/>
      <c r="S353"/>
      <c r="T353"/>
      <c r="U353"/>
      <c r="V353"/>
      <c r="W353"/>
      <c r="X353"/>
      <c r="Y353"/>
      <c r="AE353"/>
      <c r="AF353"/>
      <c r="AG353"/>
      <c r="AH353"/>
      <c r="AI353"/>
      <c r="AJ353"/>
      <c r="AK353"/>
      <c r="AL353"/>
      <c r="AM353"/>
      <c r="AR353"/>
      <c r="AS353"/>
      <c r="AT353"/>
      <c r="AU353"/>
      <c r="AV353"/>
      <c r="AW353"/>
      <c r="AX353" s="8"/>
      <c r="AY353" s="8"/>
      <c r="AZ353" s="8"/>
      <c r="BA353" s="8"/>
      <c r="BB353" s="52"/>
      <c r="BG353"/>
      <c r="BH353"/>
      <c r="BI353"/>
      <c r="BJ353"/>
      <c r="BK353"/>
      <c r="BL353"/>
      <c r="BM353"/>
      <c r="BN353"/>
      <c r="BO353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52"/>
      <c r="CE353" s="52"/>
      <c r="CF353" s="52"/>
      <c r="CH353"/>
      <c r="CI353"/>
      <c r="CJ353"/>
      <c r="CK353"/>
      <c r="CL353"/>
      <c r="CM353"/>
      <c r="CN353"/>
      <c r="CO353" s="8"/>
      <c r="CP353" s="8"/>
      <c r="CQ353" s="8"/>
    </row>
    <row r="354" spans="2:95" s="1" customFormat="1" x14ac:dyDescent="0.25">
      <c r="B354"/>
      <c r="C354"/>
      <c r="D354"/>
      <c r="E354"/>
      <c r="F354"/>
      <c r="G354"/>
      <c r="H354"/>
      <c r="I354"/>
      <c r="J354"/>
      <c r="K354"/>
      <c r="L354"/>
      <c r="P354"/>
      <c r="Q354"/>
      <c r="R354"/>
      <c r="S354"/>
      <c r="T354"/>
      <c r="U354"/>
      <c r="V354"/>
      <c r="W354"/>
      <c r="X354"/>
      <c r="Y354"/>
      <c r="AE354"/>
      <c r="AF354"/>
      <c r="AG354"/>
      <c r="AH354"/>
      <c r="AI354"/>
      <c r="AJ354"/>
      <c r="AK354"/>
      <c r="AL354"/>
      <c r="AM354"/>
      <c r="AR354"/>
      <c r="AS354"/>
      <c r="AT354"/>
      <c r="AU354"/>
      <c r="AV354"/>
      <c r="AW354"/>
      <c r="AX354" s="8"/>
      <c r="AY354" s="8"/>
      <c r="AZ354" s="8"/>
      <c r="BA354" s="8"/>
      <c r="BB354" s="52"/>
      <c r="BG354"/>
      <c r="BH354"/>
      <c r="BI354"/>
      <c r="BJ354"/>
      <c r="BK354"/>
      <c r="BL354"/>
      <c r="BM354"/>
      <c r="BN354"/>
      <c r="BO354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52"/>
      <c r="CE354" s="52"/>
      <c r="CF354" s="52"/>
      <c r="CH354"/>
      <c r="CI354"/>
      <c r="CJ354"/>
      <c r="CK354"/>
      <c r="CL354"/>
      <c r="CM354"/>
      <c r="CN354"/>
      <c r="CO354" s="8"/>
      <c r="CP354" s="8"/>
      <c r="CQ354" s="8"/>
    </row>
    <row r="355" spans="2:95" s="1" customFormat="1" x14ac:dyDescent="0.25">
      <c r="B355"/>
      <c r="C355"/>
      <c r="D355"/>
      <c r="E355"/>
      <c r="F355"/>
      <c r="G355"/>
      <c r="H355"/>
      <c r="I355"/>
      <c r="J355"/>
      <c r="K355"/>
      <c r="L355"/>
      <c r="P355"/>
      <c r="Q355"/>
      <c r="R355"/>
      <c r="S355"/>
      <c r="T355"/>
      <c r="U355"/>
      <c r="V355"/>
      <c r="W355"/>
      <c r="X355"/>
      <c r="Y355"/>
      <c r="AE355"/>
      <c r="AF355"/>
      <c r="AG355"/>
      <c r="AH355"/>
      <c r="AI355"/>
      <c r="AJ355"/>
      <c r="AK355"/>
      <c r="AL355"/>
      <c r="AM355"/>
      <c r="AR355"/>
      <c r="AS355"/>
      <c r="AT355"/>
      <c r="AU355"/>
      <c r="AV355"/>
      <c r="AW355"/>
      <c r="AX355" s="8"/>
      <c r="AY355" s="8"/>
      <c r="AZ355" s="8"/>
      <c r="BA355" s="8"/>
      <c r="BB355" s="52"/>
      <c r="BG355"/>
      <c r="BH355"/>
      <c r="BI355"/>
      <c r="BJ355"/>
      <c r="BK355"/>
      <c r="BL355"/>
      <c r="BM355"/>
      <c r="BN355"/>
      <c r="BO355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52"/>
      <c r="CE355" s="52"/>
      <c r="CF355" s="52"/>
      <c r="CH355"/>
      <c r="CI355"/>
      <c r="CJ355"/>
      <c r="CK355"/>
      <c r="CL355"/>
      <c r="CM355"/>
      <c r="CN355"/>
      <c r="CO355" s="8"/>
      <c r="CP355" s="8"/>
      <c r="CQ355" s="8"/>
    </row>
    <row r="356" spans="2:95" x14ac:dyDescent="0.25">
      <c r="L356"/>
      <c r="AX356" s="8"/>
      <c r="AY356" s="8"/>
      <c r="AZ356" s="8"/>
      <c r="BA356" s="8"/>
      <c r="BB356" s="52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52"/>
      <c r="CE356" s="52"/>
      <c r="CF356" s="52"/>
      <c r="CO356" s="8"/>
      <c r="CP356" s="8"/>
      <c r="CQ356" s="8"/>
    </row>
    <row r="357" spans="2:95" x14ac:dyDescent="0.25">
      <c r="L357"/>
      <c r="AX357" s="8"/>
      <c r="AY357" s="8"/>
      <c r="AZ357" s="8"/>
      <c r="BA357" s="8"/>
      <c r="BB357" s="52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52"/>
      <c r="CE357" s="52"/>
      <c r="CF357" s="52"/>
      <c r="CO357" s="8"/>
      <c r="CP357" s="8"/>
      <c r="CQ357" s="8"/>
    </row>
    <row r="358" spans="2:95" x14ac:dyDescent="0.25">
      <c r="L358"/>
      <c r="AX358" s="8"/>
      <c r="AY358" s="8"/>
      <c r="AZ358" s="8"/>
      <c r="BA358" s="8"/>
      <c r="BB358" s="52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52"/>
      <c r="CE358" s="52"/>
      <c r="CF358" s="52"/>
      <c r="CO358" s="8"/>
      <c r="CP358" s="8"/>
      <c r="CQ358" s="8"/>
    </row>
    <row r="359" spans="2:95" x14ac:dyDescent="0.25">
      <c r="L359"/>
      <c r="AX359" s="8"/>
      <c r="AY359" s="8"/>
      <c r="AZ359" s="8"/>
      <c r="BA359" s="8"/>
      <c r="BB359" s="52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52"/>
      <c r="CE359" s="52"/>
      <c r="CF359" s="52"/>
      <c r="CO359" s="8"/>
      <c r="CP359" s="8"/>
      <c r="CQ359" s="8"/>
    </row>
    <row r="360" spans="2:95" x14ac:dyDescent="0.25">
      <c r="L360"/>
      <c r="AX360" s="8"/>
      <c r="AY360" s="8"/>
      <c r="AZ360" s="8"/>
      <c r="BA360" s="8"/>
      <c r="BB360" s="52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52"/>
      <c r="CE360" s="52"/>
      <c r="CF360" s="52"/>
      <c r="CO360" s="8"/>
      <c r="CP360" s="8"/>
      <c r="CQ360" s="8"/>
    </row>
    <row r="361" spans="2:95" x14ac:dyDescent="0.25">
      <c r="L361"/>
      <c r="AX361" s="8"/>
      <c r="AY361" s="8"/>
      <c r="AZ361" s="8"/>
      <c r="BA361" s="8"/>
      <c r="BB361" s="52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52"/>
      <c r="CE361" s="52"/>
      <c r="CF361" s="52"/>
      <c r="CO361" s="8"/>
      <c r="CP361" s="8"/>
      <c r="CQ361" s="8"/>
    </row>
    <row r="362" spans="2:95" x14ac:dyDescent="0.25">
      <c r="L362"/>
      <c r="AX362" s="8"/>
      <c r="AY362" s="8"/>
      <c r="AZ362" s="8"/>
      <c r="BA362" s="8"/>
      <c r="BB362" s="52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52"/>
      <c r="CE362" s="52"/>
      <c r="CF362" s="52"/>
    </row>
    <row r="363" spans="2:95" x14ac:dyDescent="0.25">
      <c r="L363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52"/>
      <c r="CE363" s="52"/>
      <c r="CF363" s="52"/>
    </row>
    <row r="364" spans="2:95" x14ac:dyDescent="0.25">
      <c r="L364"/>
    </row>
    <row r="365" spans="2:95" x14ac:dyDescent="0.25">
      <c r="L365"/>
    </row>
    <row r="366" spans="2:95" x14ac:dyDescent="0.25">
      <c r="L366"/>
    </row>
    <row r="367" spans="2:95" s="1" customFormat="1" x14ac:dyDescent="0.25">
      <c r="B367"/>
      <c r="C367"/>
      <c r="D367"/>
      <c r="E367"/>
      <c r="F367"/>
      <c r="G367"/>
      <c r="H367"/>
      <c r="I367"/>
      <c r="J367"/>
      <c r="K367"/>
      <c r="L367"/>
      <c r="P367"/>
      <c r="Q367"/>
      <c r="R367"/>
      <c r="S367"/>
      <c r="T367"/>
      <c r="U367"/>
      <c r="V367"/>
      <c r="W367"/>
      <c r="X367"/>
      <c r="Y367"/>
      <c r="AE367"/>
      <c r="AF367"/>
      <c r="AG367"/>
      <c r="AH367"/>
      <c r="AI367"/>
      <c r="AJ367"/>
      <c r="AK367"/>
      <c r="AL367"/>
      <c r="AM367"/>
      <c r="AR367"/>
      <c r="AS367"/>
      <c r="AT367"/>
      <c r="AU367"/>
      <c r="AV367"/>
      <c r="AW367"/>
      <c r="AX367"/>
      <c r="AY367"/>
      <c r="AZ367"/>
      <c r="BA367"/>
      <c r="BG367"/>
      <c r="BH367"/>
      <c r="BI367"/>
      <c r="BJ367"/>
      <c r="BK367"/>
      <c r="BL367"/>
      <c r="BM367"/>
      <c r="BN367"/>
      <c r="BO367"/>
      <c r="BT367"/>
      <c r="BU367"/>
      <c r="BV367"/>
      <c r="BW367"/>
      <c r="BX367"/>
      <c r="BY367"/>
      <c r="BZ367"/>
      <c r="CA367"/>
      <c r="CB367"/>
      <c r="CC367"/>
      <c r="CH367"/>
      <c r="CI367"/>
      <c r="CJ367"/>
      <c r="CK367"/>
      <c r="CL367"/>
      <c r="CM367"/>
      <c r="CN367"/>
      <c r="CO367"/>
      <c r="CP367"/>
      <c r="CQ367"/>
    </row>
    <row r="368" spans="2:95" s="1" customFormat="1" x14ac:dyDescent="0.25">
      <c r="B368"/>
      <c r="C368"/>
      <c r="D368"/>
      <c r="E368"/>
      <c r="F368"/>
      <c r="G368"/>
      <c r="H368"/>
      <c r="I368"/>
      <c r="J368"/>
      <c r="K368"/>
      <c r="L368"/>
      <c r="P368"/>
      <c r="Q368"/>
      <c r="R368"/>
      <c r="S368"/>
      <c r="T368"/>
      <c r="U368"/>
      <c r="V368"/>
      <c r="W368"/>
      <c r="X368"/>
      <c r="Y368"/>
      <c r="AE368"/>
      <c r="AF368"/>
      <c r="AG368"/>
      <c r="AH368"/>
      <c r="AI368"/>
      <c r="AJ368"/>
      <c r="AK368"/>
      <c r="AL368"/>
      <c r="AM368"/>
      <c r="AR368"/>
      <c r="AS368"/>
      <c r="AT368"/>
      <c r="AU368"/>
      <c r="AV368"/>
      <c r="AW368"/>
      <c r="AX368"/>
      <c r="AY368"/>
      <c r="AZ368"/>
      <c r="BA368"/>
      <c r="BG368"/>
      <c r="BH368"/>
      <c r="BI368"/>
      <c r="BJ368"/>
      <c r="BK368"/>
      <c r="BL368"/>
      <c r="BM368"/>
      <c r="BN368"/>
      <c r="BO368"/>
      <c r="BT368"/>
      <c r="BU368"/>
      <c r="BV368"/>
      <c r="BW368"/>
      <c r="BX368"/>
      <c r="BY368"/>
      <c r="BZ368"/>
      <c r="CA368"/>
      <c r="CB368"/>
      <c r="CC368"/>
      <c r="CH368"/>
      <c r="CI368"/>
      <c r="CJ368"/>
      <c r="CK368"/>
      <c r="CL368"/>
      <c r="CM368"/>
      <c r="CN368"/>
      <c r="CO368"/>
      <c r="CP368"/>
      <c r="CQ368"/>
    </row>
    <row r="369" spans="2:95" s="1" customFormat="1" x14ac:dyDescent="0.25">
      <c r="B369"/>
      <c r="C369"/>
      <c r="D369"/>
      <c r="E369"/>
      <c r="F369"/>
      <c r="G369"/>
      <c r="H369"/>
      <c r="I369"/>
      <c r="J369"/>
      <c r="K369"/>
      <c r="L369"/>
      <c r="P369"/>
      <c r="Q369"/>
      <c r="R369"/>
      <c r="S369"/>
      <c r="T369"/>
      <c r="U369"/>
      <c r="V369"/>
      <c r="W369"/>
      <c r="X369"/>
      <c r="Y369"/>
      <c r="AE369"/>
      <c r="AF369"/>
      <c r="AG369"/>
      <c r="AH369"/>
      <c r="AI369"/>
      <c r="AJ369"/>
      <c r="AK369"/>
      <c r="AL369"/>
      <c r="AM369"/>
      <c r="AR369"/>
      <c r="AS369"/>
      <c r="AT369"/>
      <c r="AU369"/>
      <c r="AV369"/>
      <c r="AW369"/>
      <c r="AX369"/>
      <c r="AY369"/>
      <c r="AZ369"/>
      <c r="BA369"/>
      <c r="BG369"/>
      <c r="BH369"/>
      <c r="BI369"/>
      <c r="BJ369"/>
      <c r="BK369"/>
      <c r="BL369"/>
      <c r="BM369"/>
      <c r="BN369"/>
      <c r="BO369"/>
      <c r="BT369"/>
      <c r="BU369"/>
      <c r="BV369"/>
      <c r="BW369"/>
      <c r="BX369"/>
      <c r="BY369"/>
      <c r="BZ369"/>
      <c r="CA369"/>
      <c r="CB369"/>
      <c r="CC369"/>
      <c r="CH369"/>
      <c r="CI369"/>
      <c r="CJ369"/>
      <c r="CK369"/>
      <c r="CL369"/>
      <c r="CM369"/>
      <c r="CN369"/>
      <c r="CO369"/>
      <c r="CP369"/>
      <c r="CQ369"/>
    </row>
    <row r="372" spans="2:95" x14ac:dyDescent="0.25">
      <c r="P372" s="1"/>
    </row>
    <row r="373" spans="2:95" x14ac:dyDescent="0.25">
      <c r="P373" s="1"/>
    </row>
    <row r="374" spans="2:95" x14ac:dyDescent="0.25">
      <c r="P374" s="1"/>
    </row>
    <row r="379" spans="2:95" s="1" customFormat="1" x14ac:dyDescent="0.25">
      <c r="B379"/>
      <c r="C379"/>
      <c r="D379"/>
      <c r="E379"/>
      <c r="F379"/>
      <c r="G379"/>
      <c r="H379"/>
      <c r="I379"/>
      <c r="J379"/>
      <c r="K379"/>
      <c r="P379"/>
      <c r="Q379"/>
      <c r="R379"/>
      <c r="S379"/>
      <c r="T379"/>
      <c r="U379"/>
      <c r="V379"/>
      <c r="W379"/>
      <c r="X379"/>
      <c r="Y379"/>
      <c r="AE379"/>
      <c r="AF379"/>
      <c r="AG379"/>
      <c r="AH379"/>
      <c r="AI379"/>
      <c r="AJ379"/>
      <c r="AK379"/>
      <c r="AL379"/>
      <c r="AM379"/>
      <c r="AR379"/>
      <c r="AS379"/>
      <c r="AT379"/>
      <c r="AU379"/>
      <c r="AV379"/>
      <c r="AW379"/>
      <c r="AX379"/>
      <c r="AY379"/>
      <c r="AZ379"/>
      <c r="BA379"/>
      <c r="BG379"/>
      <c r="BH379"/>
      <c r="BI379"/>
      <c r="BJ379"/>
      <c r="BK379"/>
      <c r="BL379"/>
      <c r="BM379"/>
      <c r="BN379"/>
      <c r="BO379"/>
      <c r="BT379"/>
      <c r="BU379"/>
      <c r="BV379"/>
      <c r="BW379"/>
      <c r="BX379"/>
      <c r="BY379"/>
      <c r="BZ379"/>
      <c r="CA379"/>
      <c r="CB379"/>
      <c r="CC379"/>
      <c r="CH379"/>
      <c r="CI379"/>
      <c r="CJ379"/>
      <c r="CK379"/>
      <c r="CL379"/>
      <c r="CM379"/>
      <c r="CN379"/>
      <c r="CO379"/>
      <c r="CP379"/>
      <c r="CQ379"/>
    </row>
    <row r="380" spans="2:95" s="1" customFormat="1" x14ac:dyDescent="0.25">
      <c r="C380"/>
      <c r="D380"/>
      <c r="E380"/>
      <c r="F380"/>
      <c r="G380"/>
      <c r="H380"/>
      <c r="I380"/>
      <c r="J380"/>
      <c r="K380"/>
      <c r="Q380"/>
      <c r="R380"/>
      <c r="S380"/>
      <c r="T380"/>
      <c r="U380"/>
      <c r="V380"/>
      <c r="W380"/>
      <c r="X380"/>
      <c r="Y380"/>
      <c r="AE380"/>
      <c r="AF380"/>
      <c r="AG380"/>
      <c r="AH380"/>
      <c r="AI380"/>
      <c r="AJ380"/>
      <c r="AK380"/>
      <c r="AL380"/>
      <c r="AM380"/>
      <c r="AR380"/>
      <c r="AS380"/>
      <c r="AT380"/>
      <c r="AU380"/>
      <c r="AV380"/>
      <c r="AW380"/>
      <c r="AX380"/>
      <c r="AY380"/>
      <c r="AZ380"/>
      <c r="BA380"/>
      <c r="BG380"/>
      <c r="BH380"/>
      <c r="BI380"/>
      <c r="BJ380"/>
      <c r="BK380"/>
      <c r="BL380"/>
      <c r="BM380"/>
      <c r="BN380"/>
      <c r="BO380"/>
      <c r="BT380"/>
      <c r="BU380"/>
      <c r="BV380"/>
      <c r="BW380"/>
      <c r="BX380"/>
      <c r="BY380"/>
      <c r="BZ380"/>
      <c r="CA380"/>
      <c r="CB380"/>
      <c r="CC380"/>
      <c r="CI380"/>
      <c r="CJ380"/>
      <c r="CK380"/>
      <c r="CL380"/>
      <c r="CM380"/>
      <c r="CN380"/>
      <c r="CO380"/>
      <c r="CP380"/>
      <c r="CQ380"/>
    </row>
    <row r="381" spans="2:95" s="1" customFormat="1" x14ac:dyDescent="0.25">
      <c r="C381"/>
      <c r="D381"/>
      <c r="E381"/>
      <c r="F381"/>
      <c r="G381"/>
      <c r="H381"/>
      <c r="I381"/>
      <c r="J381"/>
      <c r="K381"/>
      <c r="Q381"/>
      <c r="R381"/>
      <c r="S381"/>
      <c r="T381"/>
      <c r="U381"/>
      <c r="V381"/>
      <c r="W381"/>
      <c r="X381"/>
      <c r="Y381"/>
      <c r="AE381"/>
      <c r="AF381"/>
      <c r="AG381"/>
      <c r="AH381"/>
      <c r="AI381"/>
      <c r="AJ381"/>
      <c r="AK381"/>
      <c r="AL381"/>
      <c r="AM381"/>
      <c r="AR381"/>
      <c r="AS381"/>
      <c r="AT381"/>
      <c r="AU381"/>
      <c r="AV381"/>
      <c r="AW381"/>
      <c r="AX381"/>
      <c r="AY381"/>
      <c r="AZ381"/>
      <c r="BA381"/>
      <c r="BG381"/>
      <c r="BH381"/>
      <c r="BI381"/>
      <c r="BJ381"/>
      <c r="BK381"/>
      <c r="BL381"/>
      <c r="BM381"/>
      <c r="BN381"/>
      <c r="BO381"/>
      <c r="BT381"/>
      <c r="BU381"/>
      <c r="BV381"/>
      <c r="BW381"/>
      <c r="BX381"/>
      <c r="BY381"/>
      <c r="BZ381"/>
      <c r="CA381"/>
      <c r="CB381"/>
      <c r="CC381"/>
      <c r="CI381"/>
      <c r="CJ381"/>
      <c r="CK381"/>
      <c r="CL381"/>
      <c r="CM381"/>
      <c r="CN381"/>
      <c r="CO381"/>
      <c r="CP381"/>
      <c r="CQ381"/>
    </row>
    <row r="382" spans="2:95" x14ac:dyDescent="0.25">
      <c r="B382" s="1"/>
      <c r="P382" s="1"/>
      <c r="CH382" s="1"/>
    </row>
    <row r="387" spans="2:86" x14ac:dyDescent="0.25">
      <c r="BT387" s="1"/>
    </row>
    <row r="388" spans="2:86" x14ac:dyDescent="0.25">
      <c r="B388" s="1"/>
      <c r="BT388" s="1"/>
      <c r="CH388" s="1"/>
    </row>
    <row r="389" spans="2:86" x14ac:dyDescent="0.25">
      <c r="B389" s="1"/>
      <c r="BT389" s="1"/>
      <c r="CH389" s="1"/>
    </row>
    <row r="390" spans="2:86" x14ac:dyDescent="0.25">
      <c r="B390" s="1"/>
      <c r="CH390" s="1"/>
    </row>
    <row r="394" spans="2:86" x14ac:dyDescent="0.25">
      <c r="P394" s="1"/>
    </row>
    <row r="395" spans="2:86" x14ac:dyDescent="0.25">
      <c r="P395" s="1"/>
      <c r="BT395" s="1"/>
    </row>
    <row r="396" spans="2:86" x14ac:dyDescent="0.25">
      <c r="P396" s="1"/>
      <c r="BT396" s="1"/>
    </row>
    <row r="397" spans="2:86" x14ac:dyDescent="0.25">
      <c r="BT397" s="1"/>
    </row>
    <row r="402" spans="2:86" x14ac:dyDescent="0.25">
      <c r="B402" s="1"/>
      <c r="CH402" s="1"/>
    </row>
    <row r="403" spans="2:86" x14ac:dyDescent="0.25">
      <c r="B403" s="1"/>
      <c r="CH403" s="1"/>
    </row>
    <row r="404" spans="2:86" x14ac:dyDescent="0.25">
      <c r="B404" s="1"/>
      <c r="CH404" s="1"/>
    </row>
    <row r="406" spans="2:86" x14ac:dyDescent="0.25">
      <c r="P406" s="1"/>
    </row>
    <row r="407" spans="2:86" x14ac:dyDescent="0.25">
      <c r="P407" s="1"/>
    </row>
    <row r="408" spans="2:86" x14ac:dyDescent="0.25">
      <c r="P408" s="1"/>
    </row>
    <row r="409" spans="2:86" x14ac:dyDescent="0.25">
      <c r="BT409" s="1"/>
    </row>
    <row r="410" spans="2:86" x14ac:dyDescent="0.25">
      <c r="BT410" s="1"/>
    </row>
    <row r="411" spans="2:86" x14ac:dyDescent="0.25">
      <c r="BT411" s="1"/>
    </row>
    <row r="414" spans="2:86" x14ac:dyDescent="0.25">
      <c r="B414" s="1"/>
      <c r="CH414" s="1"/>
    </row>
    <row r="415" spans="2:86" x14ac:dyDescent="0.25">
      <c r="B415" s="1"/>
      <c r="CH415" s="1"/>
    </row>
    <row r="416" spans="2:86" x14ac:dyDescent="0.25">
      <c r="B416" s="1"/>
      <c r="AR416" s="1"/>
      <c r="CH416" s="1"/>
    </row>
    <row r="417" spans="12:72" x14ac:dyDescent="0.25">
      <c r="AR417" s="1"/>
    </row>
    <row r="418" spans="12:72" x14ac:dyDescent="0.25">
      <c r="L418"/>
      <c r="AR418" s="1"/>
    </row>
    <row r="419" spans="12:72" x14ac:dyDescent="0.25">
      <c r="L419"/>
    </row>
    <row r="420" spans="12:72" x14ac:dyDescent="0.25">
      <c r="L420"/>
    </row>
    <row r="421" spans="12:72" x14ac:dyDescent="0.25">
      <c r="L421"/>
      <c r="BT421" s="1"/>
    </row>
    <row r="422" spans="12:72" x14ac:dyDescent="0.25">
      <c r="L422"/>
      <c r="BT422" s="1"/>
    </row>
    <row r="423" spans="12:72" x14ac:dyDescent="0.25">
      <c r="L423"/>
      <c r="BT423" s="1"/>
    </row>
    <row r="424" spans="12:72" x14ac:dyDescent="0.25">
      <c r="L424"/>
    </row>
    <row r="425" spans="12:72" x14ac:dyDescent="0.25">
      <c r="L425"/>
    </row>
    <row r="426" spans="12:72" x14ac:dyDescent="0.25">
      <c r="L426"/>
    </row>
    <row r="427" spans="12:72" x14ac:dyDescent="0.25">
      <c r="L427"/>
    </row>
    <row r="428" spans="12:72" x14ac:dyDescent="0.25">
      <c r="L428"/>
    </row>
    <row r="429" spans="12:72" x14ac:dyDescent="0.25">
      <c r="L429"/>
    </row>
    <row r="430" spans="12:72" x14ac:dyDescent="0.25">
      <c r="L430"/>
    </row>
    <row r="431" spans="12:72" x14ac:dyDescent="0.25">
      <c r="L431"/>
    </row>
    <row r="432" spans="12:72" x14ac:dyDescent="0.25">
      <c r="L432"/>
    </row>
    <row r="433" spans="12:12" x14ac:dyDescent="0.25">
      <c r="L433"/>
    </row>
    <row r="434" spans="12:12" x14ac:dyDescent="0.25">
      <c r="L434"/>
    </row>
    <row r="435" spans="12:12" x14ac:dyDescent="0.25">
      <c r="L435"/>
    </row>
    <row r="436" spans="12:12" x14ac:dyDescent="0.25">
      <c r="L436"/>
    </row>
    <row r="437" spans="12:12" x14ac:dyDescent="0.25">
      <c r="L437"/>
    </row>
    <row r="438" spans="12:12" x14ac:dyDescent="0.25">
      <c r="L438"/>
    </row>
    <row r="439" spans="12:12" x14ac:dyDescent="0.25">
      <c r="L439"/>
    </row>
    <row r="440" spans="12:12" x14ac:dyDescent="0.25">
      <c r="L440"/>
    </row>
    <row r="441" spans="12:12" x14ac:dyDescent="0.25">
      <c r="L441"/>
    </row>
    <row r="442" spans="12:12" x14ac:dyDescent="0.25">
      <c r="L442"/>
    </row>
    <row r="443" spans="12:12" x14ac:dyDescent="0.25">
      <c r="L443"/>
    </row>
    <row r="444" spans="12:12" x14ac:dyDescent="0.25">
      <c r="L444"/>
    </row>
    <row r="445" spans="12:12" x14ac:dyDescent="0.25">
      <c r="L445"/>
    </row>
    <row r="446" spans="12:12" x14ac:dyDescent="0.25">
      <c r="L446"/>
    </row>
    <row r="447" spans="12:12" x14ac:dyDescent="0.25">
      <c r="L447"/>
    </row>
    <row r="448" spans="12:12" x14ac:dyDescent="0.25">
      <c r="L448"/>
    </row>
    <row r="449" spans="2:95" x14ac:dyDescent="0.25">
      <c r="L449"/>
    </row>
    <row r="450" spans="2:95" x14ac:dyDescent="0.25">
      <c r="L450"/>
    </row>
    <row r="451" spans="2:95" x14ac:dyDescent="0.25">
      <c r="L451"/>
    </row>
    <row r="452" spans="2:95" x14ac:dyDescent="0.25">
      <c r="L452"/>
    </row>
    <row r="453" spans="2:95" x14ac:dyDescent="0.25">
      <c r="L453"/>
    </row>
    <row r="454" spans="2:95" s="1" customFormat="1" x14ac:dyDescent="0.25">
      <c r="B454"/>
      <c r="C454"/>
      <c r="D454"/>
      <c r="E454"/>
      <c r="F454"/>
      <c r="G454"/>
      <c r="H454"/>
      <c r="I454"/>
      <c r="J454"/>
      <c r="K454"/>
      <c r="L454"/>
      <c r="P454"/>
      <c r="Q454"/>
      <c r="R454"/>
      <c r="S454"/>
      <c r="T454"/>
      <c r="U454"/>
      <c r="V454"/>
      <c r="W454"/>
      <c r="X454"/>
      <c r="Y454"/>
      <c r="AE454"/>
      <c r="AF454"/>
      <c r="AG454"/>
      <c r="AH454"/>
      <c r="AI454"/>
      <c r="AJ454"/>
      <c r="AK454"/>
      <c r="AL454"/>
      <c r="AM454"/>
      <c r="AR454"/>
      <c r="AS454"/>
      <c r="AT454"/>
      <c r="AU454"/>
      <c r="AV454"/>
      <c r="AW454"/>
      <c r="AX454"/>
      <c r="AY454"/>
      <c r="AZ454"/>
      <c r="BA454"/>
      <c r="BG454"/>
      <c r="BH454"/>
      <c r="BI454"/>
      <c r="BJ454"/>
      <c r="BK454"/>
      <c r="BL454"/>
      <c r="BM454"/>
      <c r="BN454"/>
      <c r="BO454"/>
      <c r="BT454"/>
      <c r="BU454"/>
      <c r="BV454"/>
      <c r="BW454"/>
      <c r="BX454"/>
      <c r="BY454"/>
      <c r="BZ454"/>
      <c r="CA454"/>
      <c r="CB454"/>
      <c r="CC454"/>
      <c r="CH454"/>
      <c r="CI454"/>
      <c r="CJ454"/>
      <c r="CK454"/>
      <c r="CL454"/>
      <c r="CM454"/>
      <c r="CN454"/>
      <c r="CO454"/>
      <c r="CP454"/>
      <c r="CQ454"/>
    </row>
    <row r="455" spans="2:95" s="1" customFormat="1" x14ac:dyDescent="0.25">
      <c r="B455"/>
      <c r="C455"/>
      <c r="D455"/>
      <c r="E455"/>
      <c r="F455"/>
      <c r="G455"/>
      <c r="H455"/>
      <c r="I455"/>
      <c r="J455"/>
      <c r="K455"/>
      <c r="L455"/>
      <c r="P455"/>
      <c r="Q455"/>
      <c r="R455"/>
      <c r="S455"/>
      <c r="T455"/>
      <c r="U455"/>
      <c r="V455"/>
      <c r="W455"/>
      <c r="X455"/>
      <c r="Y455"/>
      <c r="AE455"/>
      <c r="AF455"/>
      <c r="AG455"/>
      <c r="AH455"/>
      <c r="AI455"/>
      <c r="AJ455"/>
      <c r="AK455"/>
      <c r="AL455"/>
      <c r="AM455"/>
      <c r="AR455"/>
      <c r="AS455"/>
      <c r="AT455"/>
      <c r="AU455"/>
      <c r="AV455"/>
      <c r="AW455"/>
      <c r="AX455"/>
      <c r="AY455"/>
      <c r="AZ455"/>
      <c r="BA455"/>
      <c r="BG455"/>
      <c r="BH455"/>
      <c r="BI455"/>
      <c r="BJ455"/>
      <c r="BK455"/>
      <c r="BL455"/>
      <c r="BM455"/>
      <c r="BN455"/>
      <c r="BO455"/>
      <c r="BT455"/>
      <c r="BU455"/>
      <c r="BV455"/>
      <c r="BW455"/>
      <c r="BX455"/>
      <c r="BY455"/>
      <c r="BZ455"/>
      <c r="CA455"/>
      <c r="CB455"/>
      <c r="CC455"/>
      <c r="CH455"/>
      <c r="CI455"/>
      <c r="CJ455"/>
      <c r="CK455"/>
      <c r="CL455"/>
      <c r="CM455"/>
      <c r="CN455"/>
      <c r="CO455"/>
      <c r="CP455"/>
      <c r="CQ455"/>
    </row>
    <row r="456" spans="2:95" s="1" customFormat="1" x14ac:dyDescent="0.25">
      <c r="B456"/>
      <c r="C456"/>
      <c r="D456"/>
      <c r="E456"/>
      <c r="F456"/>
      <c r="G456"/>
      <c r="H456"/>
      <c r="I456"/>
      <c r="J456"/>
      <c r="K456"/>
      <c r="L456"/>
      <c r="P456"/>
      <c r="Q456"/>
      <c r="R456"/>
      <c r="S456"/>
      <c r="T456"/>
      <c r="U456"/>
      <c r="V456"/>
      <c r="W456"/>
      <c r="X456"/>
      <c r="Y456"/>
      <c r="AE456"/>
      <c r="AF456"/>
      <c r="AG456"/>
      <c r="AH456"/>
      <c r="AI456"/>
      <c r="AJ456"/>
      <c r="AK456"/>
      <c r="AL456"/>
      <c r="AM456"/>
      <c r="AR456"/>
      <c r="AS456"/>
      <c r="AT456"/>
      <c r="AU456"/>
      <c r="AV456"/>
      <c r="AW456"/>
      <c r="AX456"/>
      <c r="AY456"/>
      <c r="AZ456"/>
      <c r="BA456"/>
      <c r="BG456"/>
      <c r="BH456"/>
      <c r="BI456"/>
      <c r="BJ456"/>
      <c r="BK456"/>
      <c r="BL456"/>
      <c r="BM456"/>
      <c r="BN456"/>
      <c r="BO456"/>
      <c r="BT456"/>
      <c r="BU456"/>
      <c r="BV456"/>
      <c r="BW456"/>
      <c r="BX456"/>
      <c r="BY456"/>
      <c r="BZ456"/>
      <c r="CA456"/>
      <c r="CB456"/>
      <c r="CC456"/>
      <c r="CH456"/>
      <c r="CI456"/>
      <c r="CJ456"/>
      <c r="CK456"/>
      <c r="CL456"/>
      <c r="CM456"/>
      <c r="CN456"/>
      <c r="CO456"/>
      <c r="CP456"/>
      <c r="CQ456"/>
    </row>
    <row r="457" spans="2:95" x14ac:dyDescent="0.25">
      <c r="L457"/>
    </row>
    <row r="458" spans="2:95" x14ac:dyDescent="0.25">
      <c r="L458"/>
    </row>
    <row r="459" spans="2:95" x14ac:dyDescent="0.25">
      <c r="L459"/>
    </row>
    <row r="460" spans="2:95" x14ac:dyDescent="0.25">
      <c r="L460"/>
    </row>
    <row r="461" spans="2:95" x14ac:dyDescent="0.25">
      <c r="L461"/>
    </row>
    <row r="462" spans="2:95" x14ac:dyDescent="0.25">
      <c r="L462"/>
    </row>
    <row r="463" spans="2:95" x14ac:dyDescent="0.25">
      <c r="L463"/>
    </row>
    <row r="464" spans="2:95" x14ac:dyDescent="0.25">
      <c r="L464"/>
    </row>
    <row r="465" spans="12:12" x14ac:dyDescent="0.25">
      <c r="L465"/>
    </row>
    <row r="466" spans="12:12" x14ac:dyDescent="0.25">
      <c r="L466"/>
    </row>
    <row r="467" spans="12:12" x14ac:dyDescent="0.25">
      <c r="L467"/>
    </row>
    <row r="468" spans="12:12" x14ac:dyDescent="0.25">
      <c r="L468"/>
    </row>
    <row r="469" spans="12:12" x14ac:dyDescent="0.25">
      <c r="L469"/>
    </row>
    <row r="470" spans="12:12" x14ac:dyDescent="0.25">
      <c r="L470"/>
    </row>
    <row r="471" spans="12:12" x14ac:dyDescent="0.25">
      <c r="L471"/>
    </row>
    <row r="472" spans="12:12" x14ac:dyDescent="0.25">
      <c r="L472"/>
    </row>
    <row r="473" spans="12:12" x14ac:dyDescent="0.25">
      <c r="L473"/>
    </row>
    <row r="474" spans="12:12" x14ac:dyDescent="0.25">
      <c r="L474"/>
    </row>
    <row r="475" spans="12:12" x14ac:dyDescent="0.25">
      <c r="L475"/>
    </row>
    <row r="476" spans="12:12" x14ac:dyDescent="0.25">
      <c r="L476"/>
    </row>
    <row r="477" spans="12:12" x14ac:dyDescent="0.25">
      <c r="L477"/>
    </row>
    <row r="478" spans="12:12" x14ac:dyDescent="0.25">
      <c r="L478"/>
    </row>
    <row r="479" spans="12:12" x14ac:dyDescent="0.25">
      <c r="L479"/>
    </row>
    <row r="480" spans="12:12" x14ac:dyDescent="0.25">
      <c r="L480"/>
    </row>
    <row r="481" spans="2:86" x14ac:dyDescent="0.25">
      <c r="L481"/>
      <c r="P481" s="1"/>
    </row>
    <row r="482" spans="2:86" x14ac:dyDescent="0.25">
      <c r="P482" s="1"/>
    </row>
    <row r="483" spans="2:86" x14ac:dyDescent="0.25">
      <c r="P483" s="1"/>
    </row>
    <row r="487" spans="2:86" x14ac:dyDescent="0.25">
      <c r="AR487" s="2"/>
    </row>
    <row r="489" spans="2:86" x14ac:dyDescent="0.25">
      <c r="B489" s="1"/>
      <c r="CH489" s="1"/>
    </row>
    <row r="490" spans="2:86" x14ac:dyDescent="0.25">
      <c r="B490" s="1"/>
      <c r="AR490" s="1"/>
      <c r="CH490" s="1"/>
    </row>
    <row r="491" spans="2:86" x14ac:dyDescent="0.25">
      <c r="B491" s="1"/>
      <c r="AR491" s="1"/>
      <c r="CH491" s="1"/>
    </row>
    <row r="492" spans="2:86" x14ac:dyDescent="0.25">
      <c r="AR492" s="1"/>
    </row>
    <row r="496" spans="2:86" x14ac:dyDescent="0.25">
      <c r="BT496" s="1"/>
    </row>
    <row r="497" spans="12:72" x14ac:dyDescent="0.25">
      <c r="BT497" s="1"/>
    </row>
    <row r="498" spans="12:72" x14ac:dyDescent="0.25">
      <c r="L498"/>
      <c r="BT498" s="1"/>
    </row>
    <row r="499" spans="12:72" x14ac:dyDescent="0.25">
      <c r="L499"/>
    </row>
    <row r="500" spans="12:72" x14ac:dyDescent="0.25">
      <c r="L500"/>
    </row>
    <row r="501" spans="12:72" x14ac:dyDescent="0.25">
      <c r="L501"/>
    </row>
    <row r="502" spans="12:72" x14ac:dyDescent="0.25">
      <c r="L502"/>
    </row>
    <row r="503" spans="12:72" x14ac:dyDescent="0.25">
      <c r="L503"/>
    </row>
    <row r="504" spans="12:72" x14ac:dyDescent="0.25">
      <c r="L504"/>
    </row>
    <row r="505" spans="12:72" x14ac:dyDescent="0.25">
      <c r="L505"/>
    </row>
    <row r="506" spans="12:72" x14ac:dyDescent="0.25">
      <c r="L506"/>
    </row>
    <row r="507" spans="12:72" x14ac:dyDescent="0.25">
      <c r="L507"/>
    </row>
    <row r="508" spans="12:72" x14ac:dyDescent="0.25">
      <c r="L508"/>
    </row>
    <row r="509" spans="12:72" x14ac:dyDescent="0.25">
      <c r="L509"/>
    </row>
    <row r="510" spans="12:72" x14ac:dyDescent="0.25">
      <c r="L510"/>
    </row>
    <row r="511" spans="12:72" x14ac:dyDescent="0.25">
      <c r="L511"/>
    </row>
    <row r="512" spans="12:72" x14ac:dyDescent="0.25">
      <c r="L512"/>
    </row>
    <row r="513" spans="2:99" x14ac:dyDescent="0.25">
      <c r="L513"/>
    </row>
    <row r="514" spans="2:99" x14ac:dyDescent="0.25">
      <c r="L514"/>
    </row>
    <row r="515" spans="2:99" x14ac:dyDescent="0.25">
      <c r="L515"/>
    </row>
    <row r="516" spans="2:99" x14ac:dyDescent="0.25">
      <c r="L516"/>
    </row>
    <row r="517" spans="2:99" x14ac:dyDescent="0.25">
      <c r="L517"/>
    </row>
    <row r="518" spans="2:99" x14ac:dyDescent="0.25">
      <c r="L518"/>
    </row>
    <row r="519" spans="2:99" x14ac:dyDescent="0.25">
      <c r="L519"/>
    </row>
    <row r="520" spans="2:99" x14ac:dyDescent="0.25">
      <c r="L520"/>
    </row>
    <row r="521" spans="2:99" x14ac:dyDescent="0.25">
      <c r="L521"/>
    </row>
    <row r="522" spans="2:99" x14ac:dyDescent="0.25">
      <c r="L522"/>
    </row>
    <row r="523" spans="2:99" x14ac:dyDescent="0.25">
      <c r="L523"/>
    </row>
    <row r="524" spans="2:99" x14ac:dyDescent="0.25">
      <c r="L524"/>
    </row>
    <row r="525" spans="2:99" s="2" customFormat="1" x14ac:dyDescent="0.25">
      <c r="B525"/>
      <c r="C525"/>
      <c r="D525"/>
      <c r="E525"/>
      <c r="F525"/>
      <c r="G525"/>
      <c r="H525"/>
      <c r="I525"/>
      <c r="J525"/>
      <c r="K525"/>
      <c r="L525"/>
      <c r="M525" s="1"/>
      <c r="N525" s="1"/>
      <c r="O525" s="1"/>
      <c r="P525"/>
      <c r="Q525"/>
      <c r="R525"/>
      <c r="S525"/>
      <c r="T525"/>
      <c r="U525"/>
      <c r="V525"/>
      <c r="W525"/>
      <c r="X525"/>
      <c r="Y525"/>
      <c r="Z525" s="1"/>
      <c r="AA525" s="1"/>
      <c r="AB525" s="1"/>
      <c r="AC525" s="1"/>
      <c r="AE525"/>
      <c r="AF525"/>
      <c r="AG525"/>
      <c r="AH525"/>
      <c r="AI525"/>
      <c r="AJ525"/>
      <c r="AK525"/>
      <c r="AL525"/>
      <c r="AM525"/>
      <c r="AN525" s="1"/>
      <c r="AO525" s="1"/>
      <c r="AP525" s="1"/>
      <c r="AR525"/>
      <c r="AS525"/>
      <c r="AT525"/>
      <c r="AU525"/>
      <c r="AV525"/>
      <c r="AW525"/>
      <c r="AX525"/>
      <c r="AY525"/>
      <c r="AZ525"/>
      <c r="BA525"/>
      <c r="BB525" s="1"/>
      <c r="BC525" s="1"/>
      <c r="BD525" s="1"/>
      <c r="BE525" s="1"/>
      <c r="BG525"/>
      <c r="BH525"/>
      <c r="BI525"/>
      <c r="BJ525"/>
      <c r="BK525"/>
      <c r="BL525"/>
      <c r="BM525"/>
      <c r="BN525"/>
      <c r="BO525"/>
      <c r="BP525" s="1"/>
      <c r="BQ525" s="1"/>
      <c r="BR525" s="1"/>
      <c r="BT525"/>
      <c r="BU525"/>
      <c r="BV525"/>
      <c r="BW525"/>
      <c r="BX525"/>
      <c r="BY525"/>
      <c r="BZ525"/>
      <c r="CA525"/>
      <c r="CB525"/>
      <c r="CC525"/>
      <c r="CD525" s="1"/>
      <c r="CE525" s="1"/>
      <c r="CF525" s="1"/>
      <c r="CH525"/>
      <c r="CI525"/>
      <c r="CJ525"/>
      <c r="CK525"/>
      <c r="CL525"/>
      <c r="CM525"/>
      <c r="CN525"/>
      <c r="CO525"/>
      <c r="CP525"/>
      <c r="CQ525"/>
      <c r="CR525" s="1"/>
      <c r="CS525" s="1"/>
      <c r="CT525" s="1"/>
      <c r="CU525" s="1"/>
    </row>
    <row r="526" spans="2:99" x14ac:dyDescent="0.25">
      <c r="L526"/>
    </row>
    <row r="527" spans="2:99" x14ac:dyDescent="0.25">
      <c r="L527"/>
    </row>
    <row r="528" spans="2:99" s="1" customFormat="1" x14ac:dyDescent="0.25">
      <c r="B528"/>
      <c r="C528"/>
      <c r="D528"/>
      <c r="E528"/>
      <c r="F528"/>
      <c r="G528"/>
      <c r="H528"/>
      <c r="I528"/>
      <c r="J528"/>
      <c r="K528"/>
      <c r="L528"/>
      <c r="P528"/>
      <c r="Q528"/>
      <c r="R528"/>
      <c r="S528"/>
      <c r="T528"/>
      <c r="U528"/>
      <c r="V528"/>
      <c r="W528"/>
      <c r="X528"/>
      <c r="Y528"/>
      <c r="AE528"/>
      <c r="AF528"/>
      <c r="AG528"/>
      <c r="AH528"/>
      <c r="AI528"/>
      <c r="AJ528"/>
      <c r="AK528"/>
      <c r="AL528"/>
      <c r="AM528"/>
      <c r="AR528"/>
      <c r="AS528"/>
      <c r="AT528"/>
      <c r="AU528"/>
      <c r="AV528"/>
      <c r="AW528"/>
      <c r="AX528"/>
      <c r="AY528"/>
      <c r="AZ528"/>
      <c r="BA528"/>
      <c r="BG528"/>
      <c r="BH528"/>
      <c r="BI528"/>
      <c r="BJ528"/>
      <c r="BK528"/>
      <c r="BL528"/>
      <c r="BM528"/>
      <c r="BN528"/>
      <c r="BO528"/>
      <c r="BT528"/>
      <c r="BU528"/>
      <c r="BV528"/>
      <c r="BW528"/>
      <c r="BX528"/>
      <c r="BY528"/>
      <c r="BZ528"/>
      <c r="CA528"/>
      <c r="CB528"/>
      <c r="CC528"/>
      <c r="CH528"/>
      <c r="CI528"/>
      <c r="CJ528"/>
      <c r="CK528"/>
      <c r="CL528"/>
      <c r="CM528"/>
      <c r="CN528"/>
      <c r="CO528"/>
      <c r="CP528"/>
      <c r="CQ528"/>
    </row>
    <row r="529" spans="2:95" s="1" customFormat="1" x14ac:dyDescent="0.25">
      <c r="B529"/>
      <c r="C529"/>
      <c r="D529"/>
      <c r="E529"/>
      <c r="F529"/>
      <c r="G529"/>
      <c r="H529"/>
      <c r="I529"/>
      <c r="J529"/>
      <c r="K529"/>
      <c r="L529"/>
      <c r="P529"/>
      <c r="Q529"/>
      <c r="R529"/>
      <c r="S529"/>
      <c r="T529"/>
      <c r="U529"/>
      <c r="V529"/>
      <c r="W529"/>
      <c r="X529"/>
      <c r="Y529"/>
      <c r="AE529"/>
      <c r="AF529"/>
      <c r="AG529"/>
      <c r="AH529"/>
      <c r="AI529"/>
      <c r="AJ529"/>
      <c r="AK529"/>
      <c r="AL529"/>
      <c r="AM529"/>
      <c r="AR529"/>
      <c r="AS529"/>
      <c r="AT529"/>
      <c r="AU529"/>
      <c r="AV529"/>
      <c r="AW529"/>
      <c r="AX529"/>
      <c r="AY529"/>
      <c r="AZ529"/>
      <c r="BA529"/>
      <c r="BG529"/>
      <c r="BH529"/>
      <c r="BI529"/>
      <c r="BJ529"/>
      <c r="BK529"/>
      <c r="BL529"/>
      <c r="BM529"/>
      <c r="BN529"/>
      <c r="BO529"/>
      <c r="BT529"/>
      <c r="BU529"/>
      <c r="BV529"/>
      <c r="BW529"/>
      <c r="BX529"/>
      <c r="BY529"/>
      <c r="BZ529"/>
      <c r="CA529"/>
      <c r="CB529"/>
      <c r="CC529"/>
      <c r="CH529"/>
      <c r="CI529"/>
      <c r="CJ529"/>
      <c r="CK529"/>
      <c r="CL529"/>
      <c r="CM529"/>
      <c r="CN529"/>
      <c r="CO529"/>
      <c r="CP529"/>
      <c r="CQ529"/>
    </row>
    <row r="530" spans="2:95" s="1" customFormat="1" x14ac:dyDescent="0.25">
      <c r="B530"/>
      <c r="C530"/>
      <c r="D530"/>
      <c r="E530"/>
      <c r="F530"/>
      <c r="G530"/>
      <c r="H530"/>
      <c r="I530"/>
      <c r="J530"/>
      <c r="K530"/>
      <c r="L530"/>
      <c r="P530"/>
      <c r="Q530"/>
      <c r="R530"/>
      <c r="S530"/>
      <c r="T530"/>
      <c r="U530"/>
      <c r="V530"/>
      <c r="W530"/>
      <c r="X530"/>
      <c r="Y530"/>
      <c r="AE530"/>
      <c r="AF530"/>
      <c r="AG530"/>
      <c r="AH530"/>
      <c r="AI530"/>
      <c r="AJ530"/>
      <c r="AK530"/>
      <c r="AL530"/>
      <c r="AM530"/>
      <c r="AR530"/>
      <c r="AS530"/>
      <c r="AT530"/>
      <c r="AU530"/>
      <c r="AV530"/>
      <c r="AW530"/>
      <c r="AX530"/>
      <c r="AY530"/>
      <c r="AZ530"/>
      <c r="BA530"/>
      <c r="BG530"/>
      <c r="BH530"/>
      <c r="BI530"/>
      <c r="BJ530"/>
      <c r="BK530"/>
      <c r="BL530"/>
      <c r="BM530"/>
      <c r="BN530"/>
      <c r="BO530"/>
      <c r="BT530"/>
      <c r="BU530"/>
      <c r="BV530"/>
      <c r="BW530"/>
      <c r="BX530"/>
      <c r="BY530"/>
      <c r="BZ530"/>
      <c r="CA530"/>
      <c r="CB530"/>
      <c r="CC530"/>
      <c r="CH530"/>
      <c r="CI530"/>
      <c r="CJ530"/>
      <c r="CK530"/>
      <c r="CL530"/>
      <c r="CM530"/>
      <c r="CN530"/>
      <c r="CO530"/>
      <c r="CP530"/>
      <c r="CQ530"/>
    </row>
    <row r="531" spans="2:95" x14ac:dyDescent="0.25">
      <c r="L531"/>
    </row>
    <row r="532" spans="2:95" x14ac:dyDescent="0.25">
      <c r="L532"/>
    </row>
    <row r="533" spans="2:95" x14ac:dyDescent="0.25">
      <c r="L533"/>
    </row>
    <row r="534" spans="2:95" x14ac:dyDescent="0.25">
      <c r="L534"/>
    </row>
    <row r="535" spans="2:95" x14ac:dyDescent="0.25">
      <c r="L535"/>
    </row>
    <row r="536" spans="2:95" x14ac:dyDescent="0.25">
      <c r="L536"/>
    </row>
    <row r="537" spans="2:95" x14ac:dyDescent="0.25">
      <c r="L537"/>
    </row>
    <row r="538" spans="2:95" x14ac:dyDescent="0.25">
      <c r="L538"/>
    </row>
    <row r="539" spans="2:95" x14ac:dyDescent="0.25">
      <c r="L539"/>
    </row>
    <row r="540" spans="2:95" x14ac:dyDescent="0.25">
      <c r="L540"/>
    </row>
    <row r="541" spans="2:95" x14ac:dyDescent="0.25">
      <c r="L541"/>
    </row>
    <row r="542" spans="2:95" x14ac:dyDescent="0.25">
      <c r="L542"/>
    </row>
    <row r="543" spans="2:95" x14ac:dyDescent="0.25">
      <c r="L543"/>
    </row>
    <row r="544" spans="2:95" x14ac:dyDescent="0.25">
      <c r="L544"/>
    </row>
    <row r="545" spans="2:86" x14ac:dyDescent="0.25">
      <c r="L545"/>
      <c r="AR545" s="1"/>
    </row>
    <row r="546" spans="2:86" x14ac:dyDescent="0.25">
      <c r="AR546" s="1"/>
    </row>
    <row r="547" spans="2:86" x14ac:dyDescent="0.25">
      <c r="AR547" s="1"/>
    </row>
    <row r="552" spans="2:86" x14ac:dyDescent="0.25">
      <c r="P552" s="2"/>
    </row>
    <row r="555" spans="2:86" x14ac:dyDescent="0.25">
      <c r="P555" s="1"/>
    </row>
    <row r="556" spans="2:86" x14ac:dyDescent="0.25">
      <c r="P556" s="1"/>
    </row>
    <row r="557" spans="2:86" x14ac:dyDescent="0.25">
      <c r="P557" s="1"/>
    </row>
    <row r="560" spans="2:86" x14ac:dyDescent="0.25">
      <c r="B560" s="2"/>
      <c r="CH560" s="2"/>
    </row>
    <row r="563" spans="2:86" x14ac:dyDescent="0.25">
      <c r="B563" s="1"/>
      <c r="CH563" s="1"/>
    </row>
    <row r="564" spans="2:86" x14ac:dyDescent="0.25">
      <c r="B564" s="1"/>
      <c r="CH564" s="1"/>
    </row>
    <row r="565" spans="2:86" x14ac:dyDescent="0.25">
      <c r="B565" s="1"/>
      <c r="CH565" s="1"/>
    </row>
    <row r="567" spans="2:86" x14ac:dyDescent="0.25">
      <c r="BT567" s="2"/>
    </row>
    <row r="568" spans="2:86" x14ac:dyDescent="0.25">
      <c r="AR568" s="1"/>
    </row>
    <row r="569" spans="2:86" x14ac:dyDescent="0.25">
      <c r="AR569" s="1"/>
    </row>
    <row r="570" spans="2:86" x14ac:dyDescent="0.25">
      <c r="AR570" s="1"/>
      <c r="BT570" s="1"/>
    </row>
    <row r="571" spans="2:86" x14ac:dyDescent="0.25">
      <c r="BT571" s="1"/>
    </row>
    <row r="572" spans="2:86" x14ac:dyDescent="0.25">
      <c r="BT572" s="1"/>
    </row>
    <row r="578" spans="2:95" x14ac:dyDescent="0.25">
      <c r="L578"/>
    </row>
    <row r="579" spans="2:95" x14ac:dyDescent="0.25">
      <c r="L579"/>
    </row>
    <row r="580" spans="2:95" x14ac:dyDescent="0.25">
      <c r="L580"/>
    </row>
    <row r="581" spans="2:95" x14ac:dyDescent="0.25">
      <c r="L581"/>
    </row>
    <row r="582" spans="2:95" x14ac:dyDescent="0.25">
      <c r="L582"/>
    </row>
    <row r="583" spans="2:95" s="1" customFormat="1" x14ac:dyDescent="0.25">
      <c r="B583"/>
      <c r="C583"/>
      <c r="D583"/>
      <c r="E583"/>
      <c r="F583"/>
      <c r="G583"/>
      <c r="H583"/>
      <c r="I583"/>
      <c r="J583"/>
      <c r="K583"/>
      <c r="L583"/>
      <c r="P583"/>
      <c r="Q583"/>
      <c r="R583"/>
      <c r="S583"/>
      <c r="T583"/>
      <c r="U583"/>
      <c r="V583"/>
      <c r="W583"/>
      <c r="X583"/>
      <c r="Y583"/>
      <c r="AE583"/>
      <c r="AF583"/>
      <c r="AG583"/>
      <c r="AH583"/>
      <c r="AI583"/>
      <c r="AJ583"/>
      <c r="AK583"/>
      <c r="AL583"/>
      <c r="AM583"/>
      <c r="AR583"/>
      <c r="AS583"/>
      <c r="AT583"/>
      <c r="AU583"/>
      <c r="AV583"/>
      <c r="AW583"/>
      <c r="AX583"/>
      <c r="AY583"/>
      <c r="AZ583"/>
      <c r="BA583"/>
      <c r="BG583"/>
      <c r="BH583"/>
      <c r="BI583"/>
      <c r="BJ583"/>
      <c r="BK583"/>
      <c r="BL583"/>
      <c r="BM583"/>
      <c r="BN583"/>
      <c r="BO583"/>
      <c r="BT583"/>
      <c r="BU583"/>
      <c r="BV583"/>
      <c r="BW583"/>
      <c r="BX583"/>
      <c r="BY583"/>
      <c r="BZ583"/>
      <c r="CA583"/>
      <c r="CB583"/>
      <c r="CC583"/>
      <c r="CH583"/>
      <c r="CI583"/>
      <c r="CJ583"/>
      <c r="CK583"/>
      <c r="CL583"/>
      <c r="CM583"/>
      <c r="CN583"/>
      <c r="CO583"/>
      <c r="CP583"/>
      <c r="CQ583"/>
    </row>
    <row r="584" spans="2:95" s="1" customFormat="1" x14ac:dyDescent="0.25">
      <c r="B584"/>
      <c r="C584"/>
      <c r="D584"/>
      <c r="E584"/>
      <c r="F584"/>
      <c r="G584"/>
      <c r="H584"/>
      <c r="I584"/>
      <c r="J584"/>
      <c r="K584"/>
      <c r="L584"/>
      <c r="P584"/>
      <c r="Q584"/>
      <c r="R584"/>
      <c r="S584"/>
      <c r="T584"/>
      <c r="U584"/>
      <c r="V584"/>
      <c r="W584"/>
      <c r="X584"/>
      <c r="Y584"/>
      <c r="AE584"/>
      <c r="AF584"/>
      <c r="AG584"/>
      <c r="AH584"/>
      <c r="AI584"/>
      <c r="AJ584"/>
      <c r="AK584"/>
      <c r="AL584"/>
      <c r="AM584"/>
      <c r="AR584"/>
      <c r="AS584"/>
      <c r="AT584"/>
      <c r="AU584"/>
      <c r="AV584"/>
      <c r="AW584"/>
      <c r="AX584"/>
      <c r="AY584"/>
      <c r="AZ584"/>
      <c r="BA584"/>
      <c r="BG584"/>
      <c r="BH584"/>
      <c r="BI584"/>
      <c r="BJ584"/>
      <c r="BK584"/>
      <c r="BL584"/>
      <c r="BM584"/>
      <c r="BN584"/>
      <c r="BO584"/>
      <c r="BT584"/>
      <c r="BU584"/>
      <c r="BV584"/>
      <c r="BW584"/>
      <c r="BX584"/>
      <c r="BY584"/>
      <c r="BZ584"/>
      <c r="CA584"/>
      <c r="CB584"/>
      <c r="CC584"/>
      <c r="CH584"/>
      <c r="CI584"/>
      <c r="CJ584"/>
      <c r="CK584"/>
      <c r="CL584"/>
      <c r="CM584"/>
      <c r="CN584"/>
      <c r="CO584"/>
      <c r="CP584"/>
      <c r="CQ584"/>
    </row>
    <row r="585" spans="2:95" s="1" customFormat="1" x14ac:dyDescent="0.25">
      <c r="B585"/>
      <c r="C585"/>
      <c r="D585"/>
      <c r="E585"/>
      <c r="F585"/>
      <c r="G585"/>
      <c r="H585"/>
      <c r="I585"/>
      <c r="J585"/>
      <c r="K585"/>
      <c r="L585"/>
      <c r="P585"/>
      <c r="Q585"/>
      <c r="R585"/>
      <c r="S585"/>
      <c r="T585"/>
      <c r="U585"/>
      <c r="V585"/>
      <c r="W585"/>
      <c r="X585"/>
      <c r="Y585"/>
      <c r="AE585"/>
      <c r="AF585"/>
      <c r="AG585"/>
      <c r="AH585"/>
      <c r="AI585"/>
      <c r="AJ585"/>
      <c r="AK585"/>
      <c r="AL585"/>
      <c r="AM585"/>
      <c r="AR585"/>
      <c r="AS585"/>
      <c r="AT585"/>
      <c r="AU585"/>
      <c r="AV585"/>
      <c r="AW585"/>
      <c r="AX585"/>
      <c r="AY585"/>
      <c r="AZ585"/>
      <c r="BA585"/>
      <c r="BG585"/>
      <c r="BH585"/>
      <c r="BI585"/>
      <c r="BJ585"/>
      <c r="BK585"/>
      <c r="BL585"/>
      <c r="BM585"/>
      <c r="BN585"/>
      <c r="BO585"/>
      <c r="BT585"/>
      <c r="BU585"/>
      <c r="BV585"/>
      <c r="BW585"/>
      <c r="BX585"/>
      <c r="BY585"/>
      <c r="BZ585"/>
      <c r="CA585"/>
      <c r="CB585"/>
      <c r="CC585"/>
      <c r="CH585"/>
      <c r="CI585"/>
      <c r="CJ585"/>
      <c r="CK585"/>
      <c r="CL585"/>
      <c r="CM585"/>
      <c r="CN585"/>
      <c r="CO585"/>
      <c r="CP585"/>
      <c r="CQ585"/>
    </row>
    <row r="586" spans="2:95" x14ac:dyDescent="0.25">
      <c r="L586"/>
    </row>
    <row r="587" spans="2:95" x14ac:dyDescent="0.25">
      <c r="L587"/>
    </row>
    <row r="588" spans="2:95" x14ac:dyDescent="0.25">
      <c r="L588"/>
    </row>
    <row r="589" spans="2:95" x14ac:dyDescent="0.25">
      <c r="L589"/>
    </row>
    <row r="590" spans="2:95" x14ac:dyDescent="0.25">
      <c r="L590"/>
    </row>
    <row r="591" spans="2:95" x14ac:dyDescent="0.25">
      <c r="L591"/>
    </row>
    <row r="592" spans="2:95" x14ac:dyDescent="0.25">
      <c r="L592"/>
    </row>
    <row r="593" spans="2:95" x14ac:dyDescent="0.25">
      <c r="L593"/>
    </row>
    <row r="594" spans="2:95" x14ac:dyDescent="0.25">
      <c r="L594"/>
    </row>
    <row r="595" spans="2:95" x14ac:dyDescent="0.25">
      <c r="L595"/>
    </row>
    <row r="596" spans="2:95" x14ac:dyDescent="0.25">
      <c r="L596"/>
    </row>
    <row r="597" spans="2:95" x14ac:dyDescent="0.25">
      <c r="L597"/>
    </row>
    <row r="598" spans="2:95" x14ac:dyDescent="0.25">
      <c r="L598"/>
    </row>
    <row r="599" spans="2:95" x14ac:dyDescent="0.25">
      <c r="L599"/>
    </row>
    <row r="600" spans="2:95" x14ac:dyDescent="0.25">
      <c r="L600"/>
    </row>
    <row r="601" spans="2:95" x14ac:dyDescent="0.25">
      <c r="L601"/>
    </row>
    <row r="602" spans="2:95" x14ac:dyDescent="0.25">
      <c r="L602"/>
    </row>
    <row r="603" spans="2:95" x14ac:dyDescent="0.25">
      <c r="L603"/>
    </row>
    <row r="604" spans="2:95" x14ac:dyDescent="0.25">
      <c r="L604"/>
    </row>
    <row r="605" spans="2:95" x14ac:dyDescent="0.25">
      <c r="L605"/>
    </row>
    <row r="606" spans="2:95" s="1" customFormat="1" x14ac:dyDescent="0.25">
      <c r="B606"/>
      <c r="C606"/>
      <c r="D606"/>
      <c r="E606"/>
      <c r="F606"/>
      <c r="G606"/>
      <c r="H606"/>
      <c r="I606"/>
      <c r="J606"/>
      <c r="K606"/>
      <c r="L606"/>
      <c r="P606"/>
      <c r="Q606"/>
      <c r="R606"/>
      <c r="S606"/>
      <c r="T606"/>
      <c r="U606"/>
      <c r="V606"/>
      <c r="W606"/>
      <c r="X606"/>
      <c r="Y606"/>
      <c r="AE606"/>
      <c r="AF606"/>
      <c r="AG606"/>
      <c r="AH606"/>
      <c r="AI606"/>
      <c r="AJ606"/>
      <c r="AK606"/>
      <c r="AL606"/>
      <c r="AM606"/>
      <c r="AR606"/>
      <c r="AS606"/>
      <c r="AT606"/>
      <c r="AU606"/>
      <c r="AV606"/>
      <c r="AW606"/>
      <c r="AX606"/>
      <c r="AY606"/>
      <c r="AZ606"/>
      <c r="BA606"/>
      <c r="BG606"/>
      <c r="BH606"/>
      <c r="BI606"/>
      <c r="BJ606"/>
      <c r="BK606"/>
      <c r="BL606"/>
      <c r="BM606"/>
      <c r="BN606"/>
      <c r="BO606"/>
      <c r="BT606"/>
      <c r="BU606"/>
      <c r="BV606"/>
      <c r="BW606"/>
      <c r="BX606"/>
      <c r="BY606"/>
      <c r="BZ606"/>
      <c r="CA606"/>
      <c r="CB606"/>
      <c r="CC606"/>
      <c r="CH606"/>
      <c r="CI606"/>
      <c r="CJ606"/>
      <c r="CK606"/>
      <c r="CL606"/>
      <c r="CM606"/>
      <c r="CN606"/>
      <c r="CO606"/>
      <c r="CP606"/>
      <c r="CQ606"/>
    </row>
    <row r="607" spans="2:95" s="1" customFormat="1" x14ac:dyDescent="0.25">
      <c r="B607"/>
      <c r="C607"/>
      <c r="D607"/>
      <c r="E607"/>
      <c r="F607"/>
      <c r="G607"/>
      <c r="H607"/>
      <c r="I607"/>
      <c r="J607"/>
      <c r="K607"/>
      <c r="L607"/>
      <c r="P607"/>
      <c r="Q607"/>
      <c r="R607"/>
      <c r="S607"/>
      <c r="T607"/>
      <c r="U607"/>
      <c r="V607"/>
      <c r="W607"/>
      <c r="X607"/>
      <c r="Y607"/>
      <c r="AE607"/>
      <c r="AF607"/>
      <c r="AG607"/>
      <c r="AH607"/>
      <c r="AI607"/>
      <c r="AJ607"/>
      <c r="AK607"/>
      <c r="AL607"/>
      <c r="AM607"/>
      <c r="AR607"/>
      <c r="AS607"/>
      <c r="AT607"/>
      <c r="AU607"/>
      <c r="AV607"/>
      <c r="AW607"/>
      <c r="AX607"/>
      <c r="AY607"/>
      <c r="AZ607"/>
      <c r="BA607"/>
      <c r="BG607"/>
      <c r="BH607"/>
      <c r="BI607"/>
      <c r="BJ607"/>
      <c r="BK607"/>
      <c r="BL607"/>
      <c r="BM607"/>
      <c r="BN607"/>
      <c r="BO607"/>
      <c r="BT607"/>
      <c r="BU607"/>
      <c r="BV607"/>
      <c r="BW607"/>
      <c r="BX607"/>
      <c r="BY607"/>
      <c r="BZ607"/>
      <c r="CA607"/>
      <c r="CB607"/>
      <c r="CC607"/>
      <c r="CH607"/>
      <c r="CI607"/>
      <c r="CJ607"/>
      <c r="CK607"/>
      <c r="CL607"/>
      <c r="CM607"/>
      <c r="CN607"/>
      <c r="CO607"/>
      <c r="CP607"/>
      <c r="CQ607"/>
    </row>
    <row r="608" spans="2:95" s="1" customFormat="1" x14ac:dyDescent="0.25">
      <c r="B608"/>
      <c r="C608"/>
      <c r="D608"/>
      <c r="E608"/>
      <c r="F608"/>
      <c r="G608"/>
      <c r="H608"/>
      <c r="I608"/>
      <c r="J608"/>
      <c r="K608"/>
      <c r="L608"/>
      <c r="P608"/>
      <c r="Q608"/>
      <c r="R608"/>
      <c r="S608"/>
      <c r="T608"/>
      <c r="U608"/>
      <c r="V608"/>
      <c r="W608"/>
      <c r="X608"/>
      <c r="Y608"/>
      <c r="AE608"/>
      <c r="AF608"/>
      <c r="AG608"/>
      <c r="AH608"/>
      <c r="AI608"/>
      <c r="AJ608"/>
      <c r="AK608"/>
      <c r="AL608"/>
      <c r="AM608"/>
      <c r="AR608"/>
      <c r="AS608"/>
      <c r="AT608"/>
      <c r="AU608"/>
      <c r="AV608"/>
      <c r="AW608"/>
      <c r="AX608"/>
      <c r="AY608"/>
      <c r="AZ608"/>
      <c r="BA608"/>
      <c r="BG608"/>
      <c r="BH608"/>
      <c r="BI608"/>
      <c r="BJ608"/>
      <c r="BK608"/>
      <c r="BL608"/>
      <c r="BM608"/>
      <c r="BN608"/>
      <c r="BO608"/>
      <c r="BT608"/>
      <c r="BU608"/>
      <c r="BV608"/>
      <c r="BW608"/>
      <c r="BX608"/>
      <c r="BY608"/>
      <c r="BZ608"/>
      <c r="CA608"/>
      <c r="CB608"/>
      <c r="CC608"/>
      <c r="CH608"/>
      <c r="CI608"/>
      <c r="CJ608"/>
      <c r="CK608"/>
      <c r="CL608"/>
      <c r="CM608"/>
      <c r="CN608"/>
      <c r="CO608"/>
      <c r="CP608"/>
      <c r="CQ608"/>
    </row>
    <row r="609" spans="2:86" x14ac:dyDescent="0.25">
      <c r="L609"/>
    </row>
    <row r="610" spans="2:86" x14ac:dyDescent="0.25">
      <c r="P610" s="1"/>
    </row>
    <row r="611" spans="2:86" x14ac:dyDescent="0.25">
      <c r="P611" s="1"/>
    </row>
    <row r="612" spans="2:86" x14ac:dyDescent="0.25">
      <c r="P612" s="1"/>
    </row>
    <row r="618" spans="2:86" x14ac:dyDescent="0.25">
      <c r="B618" s="1"/>
      <c r="CH618" s="1"/>
    </row>
    <row r="619" spans="2:86" x14ac:dyDescent="0.25">
      <c r="B619" s="1"/>
      <c r="CH619" s="1"/>
    </row>
    <row r="620" spans="2:86" x14ac:dyDescent="0.25">
      <c r="B620" s="1"/>
      <c r="CH620" s="1"/>
    </row>
    <row r="625" spans="16:72" x14ac:dyDescent="0.25">
      <c r="BT625" s="1"/>
    </row>
    <row r="626" spans="16:72" x14ac:dyDescent="0.25">
      <c r="BT626" s="1"/>
    </row>
    <row r="627" spans="16:72" x14ac:dyDescent="0.25">
      <c r="BT627" s="1"/>
    </row>
    <row r="633" spans="16:72" x14ac:dyDescent="0.25">
      <c r="P633" s="1"/>
    </row>
    <row r="634" spans="16:72" x14ac:dyDescent="0.25">
      <c r="P634" s="1"/>
    </row>
    <row r="635" spans="16:72" x14ac:dyDescent="0.25">
      <c r="P635" s="1"/>
    </row>
    <row r="641" spans="2:86" x14ac:dyDescent="0.25">
      <c r="B641" s="1"/>
      <c r="CH641" s="1"/>
    </row>
    <row r="642" spans="2:86" x14ac:dyDescent="0.25">
      <c r="B642" s="1"/>
      <c r="CH642" s="1"/>
    </row>
    <row r="643" spans="2:86" x14ac:dyDescent="0.25">
      <c r="B643" s="1"/>
      <c r="CH643" s="1"/>
    </row>
    <row r="648" spans="2:86" x14ac:dyDescent="0.25">
      <c r="BT648" s="1"/>
    </row>
    <row r="649" spans="2:86" x14ac:dyDescent="0.25">
      <c r="BT649" s="1"/>
    </row>
    <row r="650" spans="2:86" x14ac:dyDescent="0.25">
      <c r="BT650" s="1"/>
    </row>
    <row r="653" spans="2:86" x14ac:dyDescent="0.25">
      <c r="AR653" s="3"/>
    </row>
    <row r="656" spans="2:86" x14ac:dyDescent="0.25">
      <c r="AR656" s="1"/>
    </row>
    <row r="657" spans="12:44" x14ac:dyDescent="0.25">
      <c r="AR657" s="1"/>
    </row>
    <row r="658" spans="12:44" x14ac:dyDescent="0.25">
      <c r="L658"/>
      <c r="AR658" s="1"/>
    </row>
    <row r="659" spans="12:44" x14ac:dyDescent="0.25">
      <c r="L659"/>
    </row>
    <row r="660" spans="12:44" x14ac:dyDescent="0.25">
      <c r="L660"/>
    </row>
    <row r="661" spans="12:44" x14ac:dyDescent="0.25">
      <c r="L661"/>
    </row>
    <row r="662" spans="12:44" x14ac:dyDescent="0.25">
      <c r="L662"/>
    </row>
    <row r="663" spans="12:44" x14ac:dyDescent="0.25">
      <c r="L663"/>
    </row>
    <row r="664" spans="12:44" x14ac:dyDescent="0.25">
      <c r="L664"/>
    </row>
    <row r="665" spans="12:44" x14ac:dyDescent="0.25">
      <c r="L665"/>
    </row>
    <row r="666" spans="12:44" x14ac:dyDescent="0.25">
      <c r="L666"/>
    </row>
    <row r="667" spans="12:44" x14ac:dyDescent="0.25">
      <c r="L667"/>
    </row>
    <row r="668" spans="12:44" x14ac:dyDescent="0.25">
      <c r="L668"/>
    </row>
    <row r="669" spans="12:44" x14ac:dyDescent="0.25">
      <c r="L669"/>
    </row>
    <row r="670" spans="12:44" x14ac:dyDescent="0.25">
      <c r="L670"/>
    </row>
    <row r="671" spans="12:44" x14ac:dyDescent="0.25">
      <c r="L671"/>
    </row>
    <row r="672" spans="12:44" x14ac:dyDescent="0.25">
      <c r="L672"/>
    </row>
    <row r="673" spans="12:12" x14ac:dyDescent="0.25">
      <c r="L673"/>
    </row>
    <row r="674" spans="12:12" x14ac:dyDescent="0.25">
      <c r="L674"/>
    </row>
    <row r="675" spans="12:12" x14ac:dyDescent="0.25">
      <c r="L675"/>
    </row>
    <row r="676" spans="12:12" x14ac:dyDescent="0.25">
      <c r="L676"/>
    </row>
    <row r="677" spans="12:12" x14ac:dyDescent="0.25">
      <c r="L677"/>
    </row>
    <row r="678" spans="12:12" x14ac:dyDescent="0.25">
      <c r="L678"/>
    </row>
    <row r="679" spans="12:12" x14ac:dyDescent="0.25">
      <c r="L679"/>
    </row>
    <row r="680" spans="12:12" x14ac:dyDescent="0.25">
      <c r="L680"/>
    </row>
    <row r="681" spans="12:12" x14ac:dyDescent="0.25">
      <c r="L681"/>
    </row>
    <row r="682" spans="12:12" x14ac:dyDescent="0.25">
      <c r="L682"/>
    </row>
    <row r="683" spans="12:12" x14ac:dyDescent="0.25">
      <c r="L683"/>
    </row>
    <row r="684" spans="12:12" x14ac:dyDescent="0.25">
      <c r="L684"/>
    </row>
    <row r="685" spans="12:12" x14ac:dyDescent="0.25">
      <c r="L685"/>
    </row>
    <row r="686" spans="12:12" x14ac:dyDescent="0.25">
      <c r="L686"/>
    </row>
    <row r="687" spans="12:12" x14ac:dyDescent="0.25">
      <c r="L687"/>
    </row>
    <row r="688" spans="12:12" x14ac:dyDescent="0.25">
      <c r="L688"/>
    </row>
    <row r="689" spans="2:99" x14ac:dyDescent="0.25">
      <c r="L689"/>
    </row>
    <row r="690" spans="2:99" x14ac:dyDescent="0.25">
      <c r="L690"/>
    </row>
    <row r="691" spans="2:99" s="3" customFormat="1" x14ac:dyDescent="0.25">
      <c r="B691"/>
      <c r="C691"/>
      <c r="D691"/>
      <c r="E691"/>
      <c r="F691"/>
      <c r="G691"/>
      <c r="H691"/>
      <c r="I691"/>
      <c r="J691"/>
      <c r="K691"/>
      <c r="L691"/>
      <c r="M691" s="1"/>
      <c r="N691" s="1"/>
      <c r="O691" s="1"/>
      <c r="P691"/>
      <c r="Q691"/>
      <c r="R691"/>
      <c r="S691"/>
      <c r="T691"/>
      <c r="U691"/>
      <c r="V691"/>
      <c r="W691"/>
      <c r="X691"/>
      <c r="Y691"/>
      <c r="Z691" s="1"/>
      <c r="AA691" s="1"/>
      <c r="AB691" s="1"/>
      <c r="AC691" s="1"/>
      <c r="AE691"/>
      <c r="AF691"/>
      <c r="AG691"/>
      <c r="AH691"/>
      <c r="AI691"/>
      <c r="AJ691"/>
      <c r="AK691"/>
      <c r="AL691"/>
      <c r="AM691"/>
      <c r="AN691" s="1"/>
      <c r="AO691" s="1"/>
      <c r="AP691" s="1"/>
      <c r="AR691"/>
      <c r="AS691"/>
      <c r="AT691"/>
      <c r="AU691"/>
      <c r="AV691"/>
      <c r="AW691"/>
      <c r="AX691"/>
      <c r="AY691"/>
      <c r="AZ691"/>
      <c r="BA691"/>
      <c r="BB691" s="1"/>
      <c r="BC691" s="1"/>
      <c r="BD691" s="1"/>
      <c r="BE691" s="1"/>
      <c r="BG691"/>
      <c r="BH691"/>
      <c r="BI691"/>
      <c r="BJ691"/>
      <c r="BK691"/>
      <c r="BL691"/>
      <c r="BM691"/>
      <c r="BN691"/>
      <c r="BO691"/>
      <c r="BP691" s="1"/>
      <c r="BQ691" s="1"/>
      <c r="BR691" s="1"/>
      <c r="BT691"/>
      <c r="BU691"/>
      <c r="BV691"/>
      <c r="BW691"/>
      <c r="BX691"/>
      <c r="BY691"/>
      <c r="BZ691"/>
      <c r="CA691"/>
      <c r="CB691"/>
      <c r="CC691"/>
      <c r="CD691" s="1"/>
      <c r="CE691" s="1"/>
      <c r="CF691" s="1"/>
      <c r="CH691"/>
      <c r="CI691"/>
      <c r="CJ691"/>
      <c r="CK691"/>
      <c r="CL691"/>
      <c r="CM691"/>
      <c r="CN691"/>
      <c r="CO691"/>
      <c r="CP691"/>
      <c r="CQ691"/>
      <c r="CR691" s="1"/>
      <c r="CS691" s="1"/>
      <c r="CT691" s="1"/>
      <c r="CU691" s="1"/>
    </row>
    <row r="692" spans="2:99" x14ac:dyDescent="0.25">
      <c r="L692"/>
    </row>
    <row r="693" spans="2:99" x14ac:dyDescent="0.25">
      <c r="L693"/>
    </row>
    <row r="694" spans="2:99" s="1" customFormat="1" x14ac:dyDescent="0.25">
      <c r="B694"/>
      <c r="C694"/>
      <c r="D694"/>
      <c r="E694"/>
      <c r="F694"/>
      <c r="G694"/>
      <c r="H694"/>
      <c r="I694"/>
      <c r="J694"/>
      <c r="K694"/>
      <c r="L694"/>
      <c r="P694"/>
      <c r="Q694"/>
      <c r="R694"/>
      <c r="S694"/>
      <c r="T694"/>
      <c r="U694"/>
      <c r="V694"/>
      <c r="W694"/>
      <c r="X694"/>
      <c r="Y694"/>
      <c r="AE694"/>
      <c r="AF694"/>
      <c r="AG694"/>
      <c r="AH694"/>
      <c r="AI694"/>
      <c r="AJ694"/>
      <c r="AK694"/>
      <c r="AL694"/>
      <c r="AM694"/>
      <c r="AR694"/>
      <c r="AS694"/>
      <c r="AT694"/>
      <c r="AU694"/>
      <c r="AV694"/>
      <c r="AW694"/>
      <c r="AX694"/>
      <c r="AY694"/>
      <c r="AZ694"/>
      <c r="BA694"/>
      <c r="BG694"/>
      <c r="BH694"/>
      <c r="BI694"/>
      <c r="BJ694"/>
      <c r="BK694"/>
      <c r="BL694"/>
      <c r="BM694"/>
      <c r="BN694"/>
      <c r="BO694"/>
      <c r="BT694"/>
      <c r="BU694"/>
      <c r="BV694"/>
      <c r="BW694"/>
      <c r="BX694"/>
      <c r="BY694"/>
      <c r="BZ694"/>
      <c r="CA694"/>
      <c r="CB694"/>
      <c r="CC694"/>
      <c r="CH694"/>
      <c r="CI694"/>
      <c r="CJ694"/>
      <c r="CK694"/>
      <c r="CL694"/>
      <c r="CM694"/>
      <c r="CN694"/>
      <c r="CO694"/>
      <c r="CP694"/>
      <c r="CQ694"/>
    </row>
    <row r="695" spans="2:99" s="1" customFormat="1" x14ac:dyDescent="0.25">
      <c r="B695"/>
      <c r="C695"/>
      <c r="D695"/>
      <c r="E695"/>
      <c r="F695"/>
      <c r="G695"/>
      <c r="H695"/>
      <c r="I695"/>
      <c r="J695"/>
      <c r="K695"/>
      <c r="L695"/>
      <c r="P695"/>
      <c r="Q695"/>
      <c r="R695"/>
      <c r="S695"/>
      <c r="T695"/>
      <c r="U695"/>
      <c r="V695"/>
      <c r="W695"/>
      <c r="X695"/>
      <c r="Y695"/>
      <c r="AE695"/>
      <c r="AF695"/>
      <c r="AG695"/>
      <c r="AH695"/>
      <c r="AI695"/>
      <c r="AJ695"/>
      <c r="AK695"/>
      <c r="AL695"/>
      <c r="AM695"/>
      <c r="AR695"/>
      <c r="AS695"/>
      <c r="AT695"/>
      <c r="AU695"/>
      <c r="AV695"/>
      <c r="AW695"/>
      <c r="AX695"/>
      <c r="AY695"/>
      <c r="AZ695"/>
      <c r="BA695"/>
      <c r="BG695"/>
      <c r="BH695"/>
      <c r="BI695"/>
      <c r="BJ695"/>
      <c r="BK695"/>
      <c r="BL695"/>
      <c r="BM695"/>
      <c r="BN695"/>
      <c r="BO695"/>
      <c r="BT695"/>
      <c r="BU695"/>
      <c r="BV695"/>
      <c r="BW695"/>
      <c r="BX695"/>
      <c r="BY695"/>
      <c r="BZ695"/>
      <c r="CA695"/>
      <c r="CB695"/>
      <c r="CC695"/>
      <c r="CH695"/>
      <c r="CI695"/>
      <c r="CJ695"/>
      <c r="CK695"/>
      <c r="CL695"/>
      <c r="CM695"/>
      <c r="CN695"/>
      <c r="CO695"/>
      <c r="CP695"/>
      <c r="CQ695"/>
    </row>
    <row r="696" spans="2:99" s="1" customFormat="1" x14ac:dyDescent="0.25">
      <c r="B696"/>
      <c r="C696"/>
      <c r="D696"/>
      <c r="E696"/>
      <c r="F696"/>
      <c r="G696"/>
      <c r="H696"/>
      <c r="I696"/>
      <c r="J696"/>
      <c r="K696"/>
      <c r="L696"/>
      <c r="P696"/>
      <c r="Q696"/>
      <c r="R696"/>
      <c r="S696"/>
      <c r="T696"/>
      <c r="U696"/>
      <c r="V696"/>
      <c r="W696"/>
      <c r="X696"/>
      <c r="Y696"/>
      <c r="AE696"/>
      <c r="AF696"/>
      <c r="AG696"/>
      <c r="AH696"/>
      <c r="AI696"/>
      <c r="AJ696"/>
      <c r="AK696"/>
      <c r="AL696"/>
      <c r="AM696"/>
      <c r="AR696"/>
      <c r="AS696"/>
      <c r="AT696"/>
      <c r="AU696"/>
      <c r="AV696"/>
      <c r="AW696"/>
      <c r="AX696"/>
      <c r="AY696"/>
      <c r="AZ696"/>
      <c r="BA696"/>
      <c r="BG696"/>
      <c r="BH696"/>
      <c r="BI696"/>
      <c r="BJ696"/>
      <c r="BK696"/>
      <c r="BL696"/>
      <c r="BM696"/>
      <c r="BN696"/>
      <c r="BO696"/>
      <c r="BT696"/>
      <c r="BU696"/>
      <c r="BV696"/>
      <c r="BW696"/>
      <c r="BX696"/>
      <c r="BY696"/>
      <c r="BZ696"/>
      <c r="CA696"/>
      <c r="CB696"/>
      <c r="CC696"/>
      <c r="CH696"/>
      <c r="CI696"/>
      <c r="CJ696"/>
      <c r="CK696"/>
      <c r="CL696"/>
      <c r="CM696"/>
      <c r="CN696"/>
      <c r="CO696"/>
      <c r="CP696"/>
      <c r="CQ696"/>
    </row>
    <row r="697" spans="2:99" x14ac:dyDescent="0.25">
      <c r="L697"/>
    </row>
    <row r="698" spans="2:99" x14ac:dyDescent="0.25">
      <c r="L698"/>
    </row>
    <row r="699" spans="2:99" x14ac:dyDescent="0.25">
      <c r="L699"/>
    </row>
    <row r="700" spans="2:99" x14ac:dyDescent="0.25">
      <c r="L700"/>
    </row>
    <row r="701" spans="2:99" x14ac:dyDescent="0.25">
      <c r="L701"/>
    </row>
    <row r="702" spans="2:99" x14ac:dyDescent="0.25">
      <c r="L702"/>
    </row>
    <row r="703" spans="2:99" x14ac:dyDescent="0.25">
      <c r="L703"/>
    </row>
    <row r="704" spans="2:99" x14ac:dyDescent="0.25">
      <c r="L704"/>
    </row>
    <row r="705" spans="12:16" x14ac:dyDescent="0.25">
      <c r="L705"/>
    </row>
    <row r="706" spans="12:16" x14ac:dyDescent="0.25">
      <c r="L706"/>
    </row>
    <row r="707" spans="12:16" x14ac:dyDescent="0.25">
      <c r="L707"/>
    </row>
    <row r="708" spans="12:16" x14ac:dyDescent="0.25">
      <c r="L708"/>
    </row>
    <row r="709" spans="12:16" x14ac:dyDescent="0.25">
      <c r="L709"/>
    </row>
    <row r="710" spans="12:16" x14ac:dyDescent="0.25">
      <c r="L710"/>
    </row>
    <row r="711" spans="12:16" x14ac:dyDescent="0.25">
      <c r="L711"/>
    </row>
    <row r="712" spans="12:16" x14ac:dyDescent="0.25">
      <c r="L712"/>
    </row>
    <row r="713" spans="12:16" x14ac:dyDescent="0.25">
      <c r="L713"/>
    </row>
    <row r="714" spans="12:16" x14ac:dyDescent="0.25">
      <c r="L714"/>
    </row>
    <row r="715" spans="12:16" x14ac:dyDescent="0.25">
      <c r="L715"/>
    </row>
    <row r="716" spans="12:16" x14ac:dyDescent="0.25">
      <c r="L716"/>
    </row>
    <row r="717" spans="12:16" x14ac:dyDescent="0.25">
      <c r="L717"/>
    </row>
    <row r="718" spans="12:16" x14ac:dyDescent="0.25">
      <c r="L718"/>
      <c r="P718" s="3"/>
    </row>
    <row r="719" spans="12:16" x14ac:dyDescent="0.25">
      <c r="L719"/>
    </row>
    <row r="720" spans="12:16" x14ac:dyDescent="0.25">
      <c r="L720"/>
    </row>
    <row r="721" spans="2:86" x14ac:dyDescent="0.25">
      <c r="L721"/>
      <c r="P721" s="1"/>
    </row>
    <row r="722" spans="2:86" x14ac:dyDescent="0.25">
      <c r="P722" s="1"/>
    </row>
    <row r="723" spans="2:86" x14ac:dyDescent="0.25">
      <c r="P723" s="1"/>
    </row>
    <row r="726" spans="2:86" x14ac:dyDescent="0.25">
      <c r="B726" s="3"/>
      <c r="CH726" s="3"/>
    </row>
    <row r="729" spans="2:86" x14ac:dyDescent="0.25">
      <c r="B729" s="1"/>
      <c r="CH729" s="1"/>
    </row>
    <row r="730" spans="2:86" x14ac:dyDescent="0.25">
      <c r="B730" s="1"/>
      <c r="CH730" s="1"/>
    </row>
    <row r="731" spans="2:86" x14ac:dyDescent="0.25">
      <c r="B731" s="1"/>
      <c r="CH731" s="1"/>
    </row>
    <row r="733" spans="2:86" x14ac:dyDescent="0.25">
      <c r="BT733" s="3"/>
    </row>
    <row r="736" spans="2:86" x14ac:dyDescent="0.25">
      <c r="BT736" s="1"/>
    </row>
    <row r="737" spans="12:72" x14ac:dyDescent="0.25">
      <c r="BT737" s="1"/>
    </row>
    <row r="738" spans="12:72" x14ac:dyDescent="0.25">
      <c r="L738"/>
      <c r="BT738" s="1"/>
    </row>
    <row r="739" spans="12:72" x14ac:dyDescent="0.25">
      <c r="L739"/>
    </row>
    <row r="740" spans="12:72" x14ac:dyDescent="0.25">
      <c r="L740"/>
    </row>
    <row r="741" spans="12:72" x14ac:dyDescent="0.25">
      <c r="L741"/>
    </row>
    <row r="742" spans="12:72" x14ac:dyDescent="0.25">
      <c r="L742"/>
    </row>
    <row r="743" spans="12:72" x14ac:dyDescent="0.25">
      <c r="L743"/>
    </row>
    <row r="744" spans="12:72" x14ac:dyDescent="0.25">
      <c r="L744"/>
      <c r="AR744" s="1"/>
    </row>
    <row r="745" spans="12:72" x14ac:dyDescent="0.25">
      <c r="L745"/>
      <c r="AR745" s="1"/>
    </row>
    <row r="746" spans="12:72" x14ac:dyDescent="0.25">
      <c r="L746"/>
      <c r="AR746" s="1"/>
    </row>
    <row r="747" spans="12:72" x14ac:dyDescent="0.25">
      <c r="L747"/>
    </row>
    <row r="748" spans="12:72" x14ac:dyDescent="0.25">
      <c r="L748"/>
    </row>
    <row r="749" spans="12:72" x14ac:dyDescent="0.25">
      <c r="L749"/>
    </row>
    <row r="750" spans="12:72" x14ac:dyDescent="0.25">
      <c r="L750"/>
    </row>
    <row r="751" spans="12:72" x14ac:dyDescent="0.25">
      <c r="L751"/>
    </row>
    <row r="752" spans="12:72" x14ac:dyDescent="0.25">
      <c r="L752"/>
    </row>
    <row r="753" spans="12:12" x14ac:dyDescent="0.25">
      <c r="L753"/>
    </row>
    <row r="754" spans="12:12" x14ac:dyDescent="0.25">
      <c r="L754"/>
    </row>
    <row r="755" spans="12:12" x14ac:dyDescent="0.25">
      <c r="L755"/>
    </row>
    <row r="756" spans="12:12" x14ac:dyDescent="0.25">
      <c r="L756"/>
    </row>
    <row r="757" spans="12:12" x14ac:dyDescent="0.25">
      <c r="L757"/>
    </row>
    <row r="758" spans="12:12" x14ac:dyDescent="0.25">
      <c r="L758"/>
    </row>
    <row r="759" spans="12:12" x14ac:dyDescent="0.25">
      <c r="L759"/>
    </row>
    <row r="760" spans="12:12" x14ac:dyDescent="0.25">
      <c r="L760"/>
    </row>
    <row r="761" spans="12:12" x14ac:dyDescent="0.25">
      <c r="L761"/>
    </row>
    <row r="762" spans="12:12" x14ac:dyDescent="0.25">
      <c r="L762"/>
    </row>
    <row r="763" spans="12:12" x14ac:dyDescent="0.25">
      <c r="L763"/>
    </row>
    <row r="764" spans="12:12" x14ac:dyDescent="0.25">
      <c r="L764"/>
    </row>
    <row r="765" spans="12:12" x14ac:dyDescent="0.25">
      <c r="L765"/>
    </row>
    <row r="766" spans="12:12" x14ac:dyDescent="0.25">
      <c r="L766"/>
    </row>
    <row r="767" spans="12:12" x14ac:dyDescent="0.25">
      <c r="L767"/>
    </row>
    <row r="768" spans="12:12" x14ac:dyDescent="0.25">
      <c r="L768"/>
    </row>
    <row r="769" spans="2:95" x14ac:dyDescent="0.25">
      <c r="L769"/>
    </row>
    <row r="770" spans="2:95" x14ac:dyDescent="0.25">
      <c r="L770"/>
    </row>
    <row r="771" spans="2:95" x14ac:dyDescent="0.25">
      <c r="L771"/>
    </row>
    <row r="772" spans="2:95" x14ac:dyDescent="0.25">
      <c r="L772"/>
    </row>
    <row r="773" spans="2:95" x14ac:dyDescent="0.25">
      <c r="L773"/>
    </row>
    <row r="774" spans="2:95" x14ac:dyDescent="0.25">
      <c r="L774"/>
    </row>
    <row r="775" spans="2:95" x14ac:dyDescent="0.25">
      <c r="L775"/>
    </row>
    <row r="776" spans="2:95" x14ac:dyDescent="0.25">
      <c r="L776"/>
    </row>
    <row r="777" spans="2:95" x14ac:dyDescent="0.25">
      <c r="L777"/>
    </row>
    <row r="778" spans="2:95" x14ac:dyDescent="0.25">
      <c r="L778"/>
    </row>
    <row r="779" spans="2:95" x14ac:dyDescent="0.25">
      <c r="L779"/>
    </row>
    <row r="780" spans="2:95" x14ac:dyDescent="0.25">
      <c r="L780"/>
    </row>
    <row r="781" spans="2:95" x14ac:dyDescent="0.25">
      <c r="L781"/>
    </row>
    <row r="782" spans="2:95" s="1" customFormat="1" x14ac:dyDescent="0.25">
      <c r="B782"/>
      <c r="C782"/>
      <c r="D782"/>
      <c r="E782"/>
      <c r="F782"/>
      <c r="G782"/>
      <c r="H782"/>
      <c r="I782"/>
      <c r="J782"/>
      <c r="K782"/>
      <c r="L782"/>
      <c r="P782"/>
      <c r="Q782"/>
      <c r="R782"/>
      <c r="S782"/>
      <c r="T782"/>
      <c r="U782"/>
      <c r="V782"/>
      <c r="W782"/>
      <c r="X782"/>
      <c r="Y782"/>
      <c r="AE782"/>
      <c r="AF782"/>
      <c r="AG782"/>
      <c r="AH782"/>
      <c r="AI782"/>
      <c r="AJ782"/>
      <c r="AK782"/>
      <c r="AL782"/>
      <c r="AM782"/>
      <c r="AR782"/>
      <c r="AS782"/>
      <c r="AT782"/>
      <c r="AU782"/>
      <c r="AV782"/>
      <c r="AW782"/>
      <c r="AX782"/>
      <c r="AY782"/>
      <c r="AZ782"/>
      <c r="BA782"/>
      <c r="BG782"/>
      <c r="BH782"/>
      <c r="BI782"/>
      <c r="BJ782"/>
      <c r="BK782"/>
      <c r="BL782"/>
      <c r="BM782"/>
      <c r="BN782"/>
      <c r="BO782"/>
      <c r="BT782"/>
      <c r="BU782"/>
      <c r="BV782"/>
      <c r="BW782"/>
      <c r="BX782"/>
      <c r="BY782"/>
      <c r="BZ782"/>
      <c r="CA782"/>
      <c r="CB782"/>
      <c r="CC782"/>
      <c r="CH782"/>
      <c r="CI782"/>
      <c r="CJ782"/>
      <c r="CK782"/>
      <c r="CL782"/>
      <c r="CM782"/>
      <c r="CN782"/>
      <c r="CO782"/>
      <c r="CP782"/>
      <c r="CQ782"/>
    </row>
    <row r="783" spans="2:95" s="1" customFormat="1" x14ac:dyDescent="0.25">
      <c r="B783"/>
      <c r="C783"/>
      <c r="D783"/>
      <c r="E783"/>
      <c r="F783"/>
      <c r="G783"/>
      <c r="H783"/>
      <c r="I783"/>
      <c r="J783"/>
      <c r="K783"/>
      <c r="L783"/>
      <c r="P783"/>
      <c r="Q783"/>
      <c r="R783"/>
      <c r="S783"/>
      <c r="T783"/>
      <c r="U783"/>
      <c r="V783"/>
      <c r="W783"/>
      <c r="X783"/>
      <c r="Y783"/>
      <c r="AE783"/>
      <c r="AF783"/>
      <c r="AG783"/>
      <c r="AH783"/>
      <c r="AI783"/>
      <c r="AJ783"/>
      <c r="AK783"/>
      <c r="AL783"/>
      <c r="AM783"/>
      <c r="AR783"/>
      <c r="AS783"/>
      <c r="AT783"/>
      <c r="AU783"/>
      <c r="AV783"/>
      <c r="AW783"/>
      <c r="AX783"/>
      <c r="AY783"/>
      <c r="AZ783"/>
      <c r="BA783"/>
      <c r="BG783"/>
      <c r="BH783"/>
      <c r="BI783"/>
      <c r="BJ783"/>
      <c r="BK783"/>
      <c r="BL783"/>
      <c r="BM783"/>
      <c r="BN783"/>
      <c r="BO783"/>
      <c r="BT783"/>
      <c r="BU783"/>
      <c r="BV783"/>
      <c r="BW783"/>
      <c r="BX783"/>
      <c r="BY783"/>
      <c r="BZ783"/>
      <c r="CA783"/>
      <c r="CB783"/>
      <c r="CC783"/>
      <c r="CH783"/>
      <c r="CI783"/>
      <c r="CJ783"/>
      <c r="CK783"/>
      <c r="CL783"/>
      <c r="CM783"/>
      <c r="CN783"/>
      <c r="CO783"/>
      <c r="CP783"/>
      <c r="CQ783"/>
    </row>
    <row r="784" spans="2:95" s="1" customFormat="1" x14ac:dyDescent="0.25">
      <c r="B784"/>
      <c r="C784"/>
      <c r="D784"/>
      <c r="E784"/>
      <c r="F784"/>
      <c r="G784"/>
      <c r="H784"/>
      <c r="I784"/>
      <c r="J784"/>
      <c r="K784"/>
      <c r="L784"/>
      <c r="P784"/>
      <c r="Q784"/>
      <c r="R784"/>
      <c r="S784"/>
      <c r="T784"/>
      <c r="U784"/>
      <c r="V784"/>
      <c r="W784"/>
      <c r="X784"/>
      <c r="Y784"/>
      <c r="AE784"/>
      <c r="AF784"/>
      <c r="AG784"/>
      <c r="AH784"/>
      <c r="AI784"/>
      <c r="AJ784"/>
      <c r="AK784"/>
      <c r="AL784"/>
      <c r="AM784"/>
      <c r="AR784"/>
      <c r="AS784"/>
      <c r="AT784"/>
      <c r="AU784"/>
      <c r="AV784"/>
      <c r="AW784"/>
      <c r="AX784"/>
      <c r="AY784"/>
      <c r="AZ784"/>
      <c r="BA784"/>
      <c r="BG784"/>
      <c r="BH784"/>
      <c r="BI784"/>
      <c r="BJ784"/>
      <c r="BK784"/>
      <c r="BL784"/>
      <c r="BM784"/>
      <c r="BN784"/>
      <c r="BO784"/>
      <c r="BT784"/>
      <c r="BU784"/>
      <c r="BV784"/>
      <c r="BW784"/>
      <c r="BX784"/>
      <c r="BY784"/>
      <c r="BZ784"/>
      <c r="CA784"/>
      <c r="CB784"/>
      <c r="CC784"/>
      <c r="CH784"/>
      <c r="CI784"/>
      <c r="CJ784"/>
      <c r="CK784"/>
      <c r="CL784"/>
      <c r="CM784"/>
      <c r="CN784"/>
      <c r="CO784"/>
      <c r="CP784"/>
      <c r="CQ784"/>
    </row>
    <row r="785" spans="12:12" x14ac:dyDescent="0.25">
      <c r="L785"/>
    </row>
    <row r="786" spans="12:12" x14ac:dyDescent="0.25">
      <c r="L786"/>
    </row>
    <row r="787" spans="12:12" x14ac:dyDescent="0.25">
      <c r="L787"/>
    </row>
    <row r="788" spans="12:12" x14ac:dyDescent="0.25">
      <c r="L788"/>
    </row>
    <row r="789" spans="12:12" x14ac:dyDescent="0.25">
      <c r="L789"/>
    </row>
    <row r="790" spans="12:12" x14ac:dyDescent="0.25">
      <c r="L790"/>
    </row>
    <row r="791" spans="12:12" x14ac:dyDescent="0.25">
      <c r="L791"/>
    </row>
    <row r="792" spans="12:12" x14ac:dyDescent="0.25">
      <c r="L792"/>
    </row>
    <row r="793" spans="12:12" x14ac:dyDescent="0.25">
      <c r="L793"/>
    </row>
    <row r="794" spans="12:12" x14ac:dyDescent="0.25">
      <c r="L794"/>
    </row>
    <row r="795" spans="12:12" x14ac:dyDescent="0.25">
      <c r="L795"/>
    </row>
    <row r="796" spans="12:12" x14ac:dyDescent="0.25">
      <c r="L796"/>
    </row>
    <row r="797" spans="12:12" x14ac:dyDescent="0.25">
      <c r="L797"/>
    </row>
    <row r="798" spans="12:12" x14ac:dyDescent="0.25">
      <c r="L798"/>
    </row>
    <row r="799" spans="12:12" x14ac:dyDescent="0.25">
      <c r="L799"/>
    </row>
    <row r="800" spans="12:12" x14ac:dyDescent="0.25">
      <c r="L800"/>
    </row>
    <row r="801" spans="12:16" x14ac:dyDescent="0.25">
      <c r="L801"/>
    </row>
    <row r="809" spans="12:16" x14ac:dyDescent="0.25">
      <c r="P809" s="1"/>
    </row>
    <row r="810" spans="12:16" x14ac:dyDescent="0.25">
      <c r="P810" s="1"/>
    </row>
    <row r="811" spans="12:16" x14ac:dyDescent="0.25">
      <c r="P811" s="1"/>
    </row>
    <row r="817" spans="2:86" x14ac:dyDescent="0.25">
      <c r="B817" s="1"/>
      <c r="CH817" s="1"/>
    </row>
    <row r="818" spans="2:86" x14ac:dyDescent="0.25">
      <c r="B818" s="1"/>
      <c r="CH818" s="1"/>
    </row>
    <row r="819" spans="2:86" x14ac:dyDescent="0.25">
      <c r="B819" s="1"/>
      <c r="CH819" s="1"/>
    </row>
    <row r="824" spans="2:86" x14ac:dyDescent="0.25">
      <c r="BT824" s="1"/>
    </row>
    <row r="825" spans="2:86" x14ac:dyDescent="0.25">
      <c r="BT825" s="1"/>
    </row>
    <row r="826" spans="2:86" x14ac:dyDescent="0.25">
      <c r="BT826" s="1"/>
    </row>
    <row r="832" spans="2:86" x14ac:dyDescent="0.25">
      <c r="AR832" s="1"/>
    </row>
    <row r="833" spans="12:44" x14ac:dyDescent="0.25">
      <c r="AR833" s="1"/>
    </row>
    <row r="834" spans="12:44" x14ac:dyDescent="0.25">
      <c r="L834"/>
      <c r="AR834" s="1"/>
    </row>
    <row r="835" spans="12:44" x14ac:dyDescent="0.25">
      <c r="L835"/>
    </row>
    <row r="836" spans="12:44" x14ac:dyDescent="0.25">
      <c r="L836"/>
    </row>
    <row r="837" spans="12:44" x14ac:dyDescent="0.25">
      <c r="L837"/>
    </row>
    <row r="838" spans="12:44" x14ac:dyDescent="0.25">
      <c r="L838"/>
    </row>
    <row r="839" spans="12:44" x14ac:dyDescent="0.25">
      <c r="L839"/>
    </row>
    <row r="840" spans="12:44" x14ac:dyDescent="0.25">
      <c r="L840"/>
    </row>
    <row r="841" spans="12:44" x14ac:dyDescent="0.25">
      <c r="L841"/>
    </row>
    <row r="842" spans="12:44" x14ac:dyDescent="0.25">
      <c r="L842"/>
      <c r="AR842" s="1"/>
    </row>
    <row r="843" spans="12:44" x14ac:dyDescent="0.25">
      <c r="L843"/>
      <c r="AR843" s="1"/>
    </row>
    <row r="844" spans="12:44" x14ac:dyDescent="0.25">
      <c r="L844"/>
      <c r="AR844" s="1"/>
    </row>
    <row r="845" spans="12:44" x14ac:dyDescent="0.25">
      <c r="L845"/>
    </row>
    <row r="846" spans="12:44" x14ac:dyDescent="0.25">
      <c r="L846"/>
    </row>
    <row r="847" spans="12:44" x14ac:dyDescent="0.25">
      <c r="L847"/>
    </row>
    <row r="848" spans="12:44" x14ac:dyDescent="0.25">
      <c r="L848"/>
    </row>
    <row r="849" spans="12:44" x14ac:dyDescent="0.25">
      <c r="L849"/>
    </row>
    <row r="850" spans="12:44" x14ac:dyDescent="0.25">
      <c r="L850"/>
      <c r="AR850" s="1"/>
    </row>
    <row r="851" spans="12:44" x14ac:dyDescent="0.25">
      <c r="L851"/>
      <c r="AR851" s="1"/>
    </row>
    <row r="852" spans="12:44" x14ac:dyDescent="0.25">
      <c r="L852"/>
      <c r="AR852" s="1"/>
    </row>
    <row r="853" spans="12:44" x14ac:dyDescent="0.25">
      <c r="L853"/>
    </row>
    <row r="854" spans="12:44" x14ac:dyDescent="0.25">
      <c r="L854"/>
    </row>
    <row r="855" spans="12:44" x14ac:dyDescent="0.25">
      <c r="L855"/>
    </row>
    <row r="856" spans="12:44" x14ac:dyDescent="0.25">
      <c r="L856"/>
    </row>
    <row r="857" spans="12:44" x14ac:dyDescent="0.25">
      <c r="L857"/>
    </row>
    <row r="858" spans="12:44" x14ac:dyDescent="0.25">
      <c r="L858"/>
    </row>
    <row r="859" spans="12:44" x14ac:dyDescent="0.25">
      <c r="L859"/>
    </row>
    <row r="860" spans="12:44" x14ac:dyDescent="0.25">
      <c r="L860"/>
    </row>
    <row r="861" spans="12:44" x14ac:dyDescent="0.25">
      <c r="L861"/>
    </row>
    <row r="862" spans="12:44" x14ac:dyDescent="0.25">
      <c r="L862"/>
    </row>
    <row r="863" spans="12:44" x14ac:dyDescent="0.25">
      <c r="L863"/>
    </row>
    <row r="864" spans="12:44" x14ac:dyDescent="0.25">
      <c r="L864"/>
    </row>
    <row r="865" spans="2:95" x14ac:dyDescent="0.25">
      <c r="L865"/>
    </row>
    <row r="866" spans="2:95" x14ac:dyDescent="0.25">
      <c r="L866"/>
    </row>
    <row r="867" spans="2:95" x14ac:dyDescent="0.25">
      <c r="L867"/>
    </row>
    <row r="868" spans="2:95" x14ac:dyDescent="0.25">
      <c r="L868"/>
    </row>
    <row r="869" spans="2:95" x14ac:dyDescent="0.25">
      <c r="L869"/>
    </row>
    <row r="870" spans="2:95" s="1" customFormat="1" x14ac:dyDescent="0.25">
      <c r="B870"/>
      <c r="C870"/>
      <c r="D870"/>
      <c r="E870"/>
      <c r="F870"/>
      <c r="G870"/>
      <c r="H870"/>
      <c r="I870"/>
      <c r="J870"/>
      <c r="K870"/>
      <c r="L870"/>
      <c r="P870"/>
      <c r="Q870"/>
      <c r="R870"/>
      <c r="S870"/>
      <c r="T870"/>
      <c r="U870"/>
      <c r="V870"/>
      <c r="W870"/>
      <c r="X870"/>
      <c r="Y870"/>
      <c r="AE870"/>
      <c r="AF870"/>
      <c r="AG870"/>
      <c r="AH870"/>
      <c r="AI870"/>
      <c r="AJ870"/>
      <c r="AK870"/>
      <c r="AL870"/>
      <c r="AM870"/>
      <c r="AR870"/>
      <c r="AS870"/>
      <c r="AT870"/>
      <c r="AU870"/>
      <c r="AV870"/>
      <c r="AW870"/>
      <c r="AX870"/>
      <c r="AY870"/>
      <c r="AZ870"/>
      <c r="BA870"/>
      <c r="BG870"/>
      <c r="BH870"/>
      <c r="BI870"/>
      <c r="BJ870"/>
      <c r="BK870"/>
      <c r="BL870"/>
      <c r="BM870"/>
      <c r="BN870"/>
      <c r="BO870"/>
      <c r="BT870"/>
      <c r="BU870"/>
      <c r="BV870"/>
      <c r="BW870"/>
      <c r="BX870"/>
      <c r="BY870"/>
      <c r="BZ870"/>
      <c r="CA870"/>
      <c r="CB870"/>
      <c r="CC870"/>
      <c r="CH870"/>
      <c r="CI870"/>
      <c r="CJ870"/>
      <c r="CK870"/>
      <c r="CL870"/>
      <c r="CM870"/>
      <c r="CN870"/>
      <c r="CO870"/>
      <c r="CP870"/>
      <c r="CQ870"/>
    </row>
    <row r="871" spans="2:95" s="1" customFormat="1" x14ac:dyDescent="0.25">
      <c r="B871"/>
      <c r="C871"/>
      <c r="D871"/>
      <c r="E871"/>
      <c r="F871"/>
      <c r="G871"/>
      <c r="H871"/>
      <c r="I871"/>
      <c r="J871"/>
      <c r="K871"/>
      <c r="L871"/>
      <c r="P871"/>
      <c r="Q871"/>
      <c r="R871"/>
      <c r="S871"/>
      <c r="T871"/>
      <c r="U871"/>
      <c r="V871"/>
      <c r="W871"/>
      <c r="X871"/>
      <c r="Y871"/>
      <c r="AE871"/>
      <c r="AF871"/>
      <c r="AG871"/>
      <c r="AH871"/>
      <c r="AI871"/>
      <c r="AJ871"/>
      <c r="AK871"/>
      <c r="AL871"/>
      <c r="AM871"/>
      <c r="AR871"/>
      <c r="AS871"/>
      <c r="AT871"/>
      <c r="AU871"/>
      <c r="AV871"/>
      <c r="AW871"/>
      <c r="AX871"/>
      <c r="AY871"/>
      <c r="AZ871"/>
      <c r="BA871"/>
      <c r="BG871"/>
      <c r="BH871"/>
      <c r="BI871"/>
      <c r="BJ871"/>
      <c r="BK871"/>
      <c r="BL871"/>
      <c r="BM871"/>
      <c r="BN871"/>
      <c r="BO871"/>
      <c r="BT871"/>
      <c r="BU871"/>
      <c r="BV871"/>
      <c r="BW871"/>
      <c r="BX871"/>
      <c r="BY871"/>
      <c r="BZ871"/>
      <c r="CA871"/>
      <c r="CB871"/>
      <c r="CC871"/>
      <c r="CH871"/>
      <c r="CI871"/>
      <c r="CJ871"/>
      <c r="CK871"/>
      <c r="CL871"/>
      <c r="CM871"/>
      <c r="CN871"/>
      <c r="CO871"/>
      <c r="CP871"/>
      <c r="CQ871"/>
    </row>
    <row r="872" spans="2:95" s="1" customFormat="1" x14ac:dyDescent="0.25">
      <c r="B872"/>
      <c r="C872"/>
      <c r="D872"/>
      <c r="E872"/>
      <c r="F872"/>
      <c r="G872"/>
      <c r="H872"/>
      <c r="I872"/>
      <c r="J872"/>
      <c r="K872"/>
      <c r="L872"/>
      <c r="P872"/>
      <c r="Q872"/>
      <c r="R872"/>
      <c r="S872"/>
      <c r="T872"/>
      <c r="U872"/>
      <c r="V872"/>
      <c r="W872"/>
      <c r="X872"/>
      <c r="Y872"/>
      <c r="AE872"/>
      <c r="AF872"/>
      <c r="AG872"/>
      <c r="AH872"/>
      <c r="AI872"/>
      <c r="AJ872"/>
      <c r="AK872"/>
      <c r="AL872"/>
      <c r="AM872"/>
      <c r="AR872"/>
      <c r="AS872"/>
      <c r="AT872"/>
      <c r="AU872"/>
      <c r="AV872"/>
      <c r="AW872"/>
      <c r="AX872"/>
      <c r="AY872"/>
      <c r="AZ872"/>
      <c r="BA872"/>
      <c r="BG872"/>
      <c r="BH872"/>
      <c r="BI872"/>
      <c r="BJ872"/>
      <c r="BK872"/>
      <c r="BL872"/>
      <c r="BM872"/>
      <c r="BN872"/>
      <c r="BO872"/>
      <c r="BT872"/>
      <c r="BU872"/>
      <c r="BV872"/>
      <c r="BW872"/>
      <c r="BX872"/>
      <c r="BY872"/>
      <c r="BZ872"/>
      <c r="CA872"/>
      <c r="CB872"/>
      <c r="CC872"/>
      <c r="CH872"/>
      <c r="CI872"/>
      <c r="CJ872"/>
      <c r="CK872"/>
      <c r="CL872"/>
      <c r="CM872"/>
      <c r="CN872"/>
      <c r="CO872"/>
      <c r="CP872"/>
      <c r="CQ872"/>
    </row>
    <row r="873" spans="2:95" x14ac:dyDescent="0.25">
      <c r="L873"/>
    </row>
    <row r="874" spans="2:95" x14ac:dyDescent="0.25">
      <c r="L874"/>
    </row>
    <row r="875" spans="2:95" x14ac:dyDescent="0.25">
      <c r="L875"/>
    </row>
    <row r="876" spans="2:95" x14ac:dyDescent="0.25">
      <c r="L876"/>
    </row>
    <row r="877" spans="2:95" x14ac:dyDescent="0.25">
      <c r="L877"/>
    </row>
    <row r="878" spans="2:95" x14ac:dyDescent="0.25">
      <c r="L878"/>
    </row>
    <row r="879" spans="2:95" x14ac:dyDescent="0.25">
      <c r="L879"/>
    </row>
    <row r="880" spans="2:95" s="1" customFormat="1" x14ac:dyDescent="0.25">
      <c r="B880"/>
      <c r="C880"/>
      <c r="D880"/>
      <c r="E880"/>
      <c r="F880"/>
      <c r="G880"/>
      <c r="H880"/>
      <c r="I880"/>
      <c r="J880"/>
      <c r="K880"/>
      <c r="L880"/>
      <c r="P880"/>
      <c r="Q880"/>
      <c r="R880"/>
      <c r="S880"/>
      <c r="T880"/>
      <c r="U880"/>
      <c r="V880"/>
      <c r="W880"/>
      <c r="X880"/>
      <c r="Y880"/>
      <c r="AE880"/>
      <c r="AF880"/>
      <c r="AG880"/>
      <c r="AH880"/>
      <c r="AI880"/>
      <c r="AJ880"/>
      <c r="AK880"/>
      <c r="AL880"/>
      <c r="AM880"/>
      <c r="AR880"/>
      <c r="AS880"/>
      <c r="AT880"/>
      <c r="AU880"/>
      <c r="AV880"/>
      <c r="AW880"/>
      <c r="AX880"/>
      <c r="AY880"/>
      <c r="AZ880"/>
      <c r="BA880"/>
      <c r="BG880"/>
      <c r="BH880"/>
      <c r="BI880"/>
      <c r="BJ880"/>
      <c r="BK880"/>
      <c r="BL880"/>
      <c r="BM880"/>
      <c r="BN880"/>
      <c r="BO880"/>
      <c r="BT880"/>
      <c r="BU880"/>
      <c r="BV880"/>
      <c r="BW880"/>
      <c r="BX880"/>
      <c r="BY880"/>
      <c r="BZ880"/>
      <c r="CA880"/>
      <c r="CB880"/>
      <c r="CC880"/>
      <c r="CH880"/>
      <c r="CI880"/>
      <c r="CJ880"/>
      <c r="CK880"/>
      <c r="CL880"/>
      <c r="CM880"/>
      <c r="CN880"/>
      <c r="CO880"/>
      <c r="CP880"/>
      <c r="CQ880"/>
    </row>
    <row r="881" spans="2:99" s="1" customFormat="1" x14ac:dyDescent="0.25">
      <c r="B881"/>
      <c r="C881"/>
      <c r="D881"/>
      <c r="E881"/>
      <c r="F881"/>
      <c r="G881"/>
      <c r="H881"/>
      <c r="I881"/>
      <c r="J881"/>
      <c r="K881"/>
      <c r="L881"/>
      <c r="P881"/>
      <c r="Q881"/>
      <c r="R881"/>
      <c r="S881"/>
      <c r="T881"/>
      <c r="U881"/>
      <c r="V881"/>
      <c r="W881"/>
      <c r="X881"/>
      <c r="Y881"/>
      <c r="AE881"/>
      <c r="AF881"/>
      <c r="AG881"/>
      <c r="AH881"/>
      <c r="AI881"/>
      <c r="AJ881"/>
      <c r="AK881"/>
      <c r="AL881"/>
      <c r="AM881"/>
      <c r="AR881"/>
      <c r="AS881"/>
      <c r="AT881"/>
      <c r="AU881"/>
      <c r="AV881"/>
      <c r="AW881"/>
      <c r="AX881"/>
      <c r="AY881"/>
      <c r="AZ881"/>
      <c r="BA881"/>
      <c r="BG881"/>
      <c r="BH881"/>
      <c r="BI881"/>
      <c r="BJ881"/>
      <c r="BK881"/>
      <c r="BL881"/>
      <c r="BM881"/>
      <c r="BN881"/>
      <c r="BO881"/>
      <c r="BT881"/>
      <c r="BU881"/>
      <c r="BV881"/>
      <c r="BW881"/>
      <c r="BX881"/>
      <c r="BY881"/>
      <c r="BZ881"/>
      <c r="CA881"/>
      <c r="CB881"/>
      <c r="CC881"/>
      <c r="CH881"/>
      <c r="CI881"/>
      <c r="CJ881"/>
      <c r="CK881"/>
      <c r="CL881"/>
      <c r="CM881"/>
      <c r="CN881"/>
      <c r="CO881"/>
      <c r="CP881"/>
      <c r="CQ881"/>
    </row>
    <row r="882" spans="2:99" s="1" customFormat="1" x14ac:dyDescent="0.25">
      <c r="B882"/>
      <c r="C882"/>
      <c r="D882"/>
      <c r="E882"/>
      <c r="F882"/>
      <c r="G882"/>
      <c r="H882"/>
      <c r="I882"/>
      <c r="J882"/>
      <c r="K882"/>
      <c r="L882"/>
      <c r="P882"/>
      <c r="Q882"/>
      <c r="R882"/>
      <c r="S882"/>
      <c r="T882"/>
      <c r="U882"/>
      <c r="V882"/>
      <c r="W882"/>
      <c r="X882"/>
      <c r="Y882"/>
      <c r="AE882"/>
      <c r="AF882"/>
      <c r="AG882"/>
      <c r="AH882"/>
      <c r="AI882"/>
      <c r="AJ882"/>
      <c r="AK882"/>
      <c r="AL882"/>
      <c r="AM882"/>
      <c r="AR882"/>
      <c r="AS882"/>
      <c r="AT882"/>
      <c r="AU882"/>
      <c r="AV882"/>
      <c r="AW882"/>
      <c r="AX882"/>
      <c r="AY882"/>
      <c r="AZ882"/>
      <c r="BA882"/>
      <c r="BG882"/>
      <c r="BH882"/>
      <c r="BI882"/>
      <c r="BJ882"/>
      <c r="BK882"/>
      <c r="BL882"/>
      <c r="BM882"/>
      <c r="BN882"/>
      <c r="BO882"/>
      <c r="BT882"/>
      <c r="BU882"/>
      <c r="BV882"/>
      <c r="BW882"/>
      <c r="BX882"/>
      <c r="BY882"/>
      <c r="BZ882"/>
      <c r="CA882"/>
      <c r="CB882"/>
      <c r="CC882"/>
      <c r="CH882"/>
      <c r="CI882"/>
      <c r="CJ882"/>
      <c r="CK882"/>
      <c r="CL882"/>
      <c r="CM882"/>
      <c r="CN882"/>
      <c r="CO882"/>
      <c r="CP882"/>
      <c r="CQ882"/>
    </row>
    <row r="883" spans="2:99" x14ac:dyDescent="0.25">
      <c r="L883"/>
    </row>
    <row r="884" spans="2:99" x14ac:dyDescent="0.25">
      <c r="L884"/>
    </row>
    <row r="885" spans="2:99" x14ac:dyDescent="0.25">
      <c r="L885"/>
    </row>
    <row r="886" spans="2:99" x14ac:dyDescent="0.25">
      <c r="L886"/>
    </row>
    <row r="887" spans="2:99" x14ac:dyDescent="0.25">
      <c r="L887"/>
    </row>
    <row r="888" spans="2:99" s="1" customFormat="1" x14ac:dyDescent="0.25">
      <c r="B888"/>
      <c r="C888"/>
      <c r="D888"/>
      <c r="E888"/>
      <c r="F888"/>
      <c r="G888"/>
      <c r="H888"/>
      <c r="I888"/>
      <c r="J888"/>
      <c r="K888"/>
      <c r="L888"/>
      <c r="P888"/>
      <c r="Q888"/>
      <c r="R888"/>
      <c r="S888"/>
      <c r="T888"/>
      <c r="U888"/>
      <c r="V888"/>
      <c r="W888"/>
      <c r="X888"/>
      <c r="Y888"/>
      <c r="AE888"/>
      <c r="AF888"/>
      <c r="AG888"/>
      <c r="AH888"/>
      <c r="AI888"/>
      <c r="AJ888"/>
      <c r="AK888"/>
      <c r="AL888"/>
      <c r="AM888"/>
      <c r="AR888"/>
      <c r="AS888"/>
      <c r="AT888"/>
      <c r="AU888"/>
      <c r="AV888"/>
      <c r="AW888"/>
      <c r="AX888"/>
      <c r="AY888"/>
      <c r="AZ888"/>
      <c r="BA888"/>
      <c r="BG888"/>
      <c r="BH888"/>
      <c r="BI888"/>
      <c r="BJ888"/>
      <c r="BK888"/>
      <c r="BL888"/>
      <c r="BM888"/>
      <c r="BN888"/>
      <c r="BO888"/>
      <c r="BT888"/>
      <c r="BU888"/>
      <c r="BV888"/>
      <c r="BW888"/>
      <c r="BX888"/>
      <c r="BY888"/>
      <c r="BZ888"/>
      <c r="CA888"/>
      <c r="CB888"/>
      <c r="CC888"/>
      <c r="CH888"/>
      <c r="CI888"/>
      <c r="CJ888"/>
      <c r="CK888"/>
      <c r="CL888"/>
      <c r="CM888"/>
      <c r="CN888"/>
      <c r="CO888"/>
      <c r="CP888"/>
      <c r="CQ888"/>
    </row>
    <row r="889" spans="2:99" s="1" customFormat="1" x14ac:dyDescent="0.25">
      <c r="B889"/>
      <c r="C889"/>
      <c r="D889"/>
      <c r="E889"/>
      <c r="F889"/>
      <c r="G889"/>
      <c r="H889"/>
      <c r="I889"/>
      <c r="J889"/>
      <c r="K889"/>
      <c r="L889"/>
      <c r="P889"/>
      <c r="Q889"/>
      <c r="R889"/>
      <c r="S889"/>
      <c r="T889"/>
      <c r="U889"/>
      <c r="V889"/>
      <c r="W889"/>
      <c r="X889"/>
      <c r="Y889"/>
      <c r="AE889"/>
      <c r="AF889"/>
      <c r="AG889"/>
      <c r="AH889"/>
      <c r="AI889"/>
      <c r="AJ889"/>
      <c r="AK889"/>
      <c r="AL889"/>
      <c r="AM889"/>
      <c r="AR889"/>
      <c r="AS889"/>
      <c r="AT889"/>
      <c r="AU889"/>
      <c r="AV889"/>
      <c r="AW889"/>
      <c r="AX889"/>
      <c r="AY889"/>
      <c r="AZ889"/>
      <c r="BA889"/>
      <c r="BG889"/>
      <c r="BH889"/>
      <c r="BI889"/>
      <c r="BJ889"/>
      <c r="BK889"/>
      <c r="BL889"/>
      <c r="BM889"/>
      <c r="BN889"/>
      <c r="BO889"/>
      <c r="BT889"/>
      <c r="BU889"/>
      <c r="BV889"/>
      <c r="BW889"/>
      <c r="BX889"/>
      <c r="BY889"/>
      <c r="BZ889"/>
      <c r="CA889"/>
      <c r="CB889"/>
      <c r="CC889"/>
      <c r="CH889"/>
      <c r="CI889"/>
      <c r="CJ889"/>
      <c r="CK889"/>
      <c r="CL889"/>
      <c r="CM889"/>
      <c r="CN889"/>
      <c r="CO889"/>
      <c r="CP889"/>
      <c r="CQ889"/>
    </row>
    <row r="890" spans="2:99" s="1" customFormat="1" x14ac:dyDescent="0.25">
      <c r="B890"/>
      <c r="C890"/>
      <c r="D890"/>
      <c r="E890"/>
      <c r="F890"/>
      <c r="G890"/>
      <c r="H890"/>
      <c r="I890"/>
      <c r="J890"/>
      <c r="K890"/>
      <c r="L890"/>
      <c r="P890"/>
      <c r="Q890"/>
      <c r="R890"/>
      <c r="S890"/>
      <c r="T890"/>
      <c r="U890"/>
      <c r="V890"/>
      <c r="W890"/>
      <c r="X890"/>
      <c r="Y890"/>
      <c r="AE890"/>
      <c r="AF890"/>
      <c r="AG890"/>
      <c r="AH890"/>
      <c r="AI890"/>
      <c r="AJ890"/>
      <c r="AK890"/>
      <c r="AL890"/>
      <c r="AM890"/>
      <c r="AR890"/>
      <c r="AS890"/>
      <c r="AT890"/>
      <c r="AU890"/>
      <c r="AV890"/>
      <c r="AW890"/>
      <c r="AX890"/>
      <c r="AY890"/>
      <c r="AZ890"/>
      <c r="BA890"/>
      <c r="BG890"/>
      <c r="BH890"/>
      <c r="BI890"/>
      <c r="BJ890"/>
      <c r="BK890"/>
      <c r="BL890"/>
      <c r="BM890"/>
      <c r="BN890"/>
      <c r="BO890"/>
      <c r="BT890"/>
      <c r="BU890"/>
      <c r="BV890"/>
      <c r="BW890"/>
      <c r="BX890"/>
      <c r="BY890"/>
      <c r="BZ890"/>
      <c r="CA890"/>
      <c r="CB890"/>
      <c r="CC890"/>
      <c r="CH890"/>
      <c r="CI890"/>
      <c r="CJ890"/>
      <c r="CK890"/>
      <c r="CL890"/>
      <c r="CM890"/>
      <c r="CN890"/>
      <c r="CO890"/>
      <c r="CP890"/>
      <c r="CQ890"/>
    </row>
    <row r="891" spans="2:99" x14ac:dyDescent="0.25">
      <c r="L891"/>
    </row>
    <row r="892" spans="2:99" x14ac:dyDescent="0.25">
      <c r="L892"/>
    </row>
    <row r="893" spans="2:99" x14ac:dyDescent="0.25">
      <c r="L893"/>
    </row>
    <row r="894" spans="2:99" x14ac:dyDescent="0.25">
      <c r="L894"/>
    </row>
    <row r="895" spans="2:99" x14ac:dyDescent="0.25">
      <c r="L895"/>
      <c r="O895"/>
      <c r="AC895"/>
      <c r="AN895"/>
      <c r="AO895"/>
      <c r="AP895"/>
      <c r="BB895"/>
      <c r="BC895"/>
      <c r="BD895"/>
      <c r="BE895"/>
      <c r="BP895"/>
      <c r="BQ895"/>
      <c r="BR895"/>
      <c r="CU895"/>
    </row>
    <row r="896" spans="2:99" x14ac:dyDescent="0.25">
      <c r="L896"/>
      <c r="O896"/>
      <c r="AC896"/>
      <c r="AN896"/>
      <c r="AO896"/>
      <c r="AP896"/>
      <c r="BB896"/>
      <c r="BC896"/>
      <c r="BD896"/>
      <c r="BE896"/>
      <c r="BP896"/>
      <c r="BQ896"/>
      <c r="BR896"/>
      <c r="CU896"/>
    </row>
    <row r="897" spans="2:99" x14ac:dyDescent="0.25">
      <c r="L897"/>
      <c r="O897"/>
      <c r="P897" s="1"/>
      <c r="AC897"/>
      <c r="AN897"/>
      <c r="AO897"/>
      <c r="AP897"/>
      <c r="BB897"/>
      <c r="BC897"/>
      <c r="BD897"/>
      <c r="BE897"/>
      <c r="BP897"/>
      <c r="BQ897"/>
      <c r="BR897"/>
      <c r="CU897"/>
    </row>
    <row r="898" spans="2:99" x14ac:dyDescent="0.25">
      <c r="O898"/>
      <c r="P898" s="1"/>
      <c r="AC898"/>
      <c r="AN898"/>
      <c r="AO898"/>
      <c r="AP898"/>
      <c r="BB898"/>
      <c r="BC898"/>
      <c r="BD898"/>
      <c r="BE898"/>
      <c r="BP898"/>
      <c r="BQ898"/>
      <c r="BR898"/>
      <c r="CU898"/>
    </row>
    <row r="899" spans="2:99" x14ac:dyDescent="0.25">
      <c r="O899"/>
      <c r="P899" s="1"/>
      <c r="AC899"/>
      <c r="AN899"/>
      <c r="AO899"/>
      <c r="AP899"/>
      <c r="BB899"/>
      <c r="BC899"/>
      <c r="BD899"/>
      <c r="BE899"/>
      <c r="BP899"/>
      <c r="BQ899"/>
      <c r="BR899"/>
      <c r="CU899"/>
    </row>
    <row r="900" spans="2:99" x14ac:dyDescent="0.25">
      <c r="O900"/>
      <c r="AC900"/>
      <c r="AN900"/>
      <c r="AO900"/>
      <c r="AP900"/>
      <c r="BB900"/>
      <c r="BC900"/>
      <c r="BD900"/>
      <c r="BE900"/>
      <c r="BP900"/>
      <c r="BQ900"/>
      <c r="BR900"/>
      <c r="CU900"/>
    </row>
    <row r="901" spans="2:99" x14ac:dyDescent="0.25">
      <c r="O901"/>
      <c r="AC901"/>
      <c r="AN901"/>
      <c r="AO901"/>
      <c r="AP901"/>
      <c r="BB901"/>
      <c r="BC901"/>
      <c r="BD901"/>
      <c r="BE901"/>
      <c r="BP901"/>
      <c r="BQ901"/>
      <c r="BR901"/>
      <c r="CU901"/>
    </row>
    <row r="902" spans="2:99" x14ac:dyDescent="0.25">
      <c r="O902"/>
      <c r="AC902"/>
      <c r="AN902"/>
      <c r="AO902"/>
      <c r="AP902"/>
      <c r="BB902"/>
      <c r="BC902"/>
      <c r="BD902"/>
      <c r="BE902"/>
      <c r="BP902"/>
      <c r="BQ902"/>
      <c r="BR902"/>
      <c r="CU902"/>
    </row>
    <row r="903" spans="2:99" x14ac:dyDescent="0.25">
      <c r="O903"/>
      <c r="AC903"/>
      <c r="AN903"/>
      <c r="AO903"/>
      <c r="AP903"/>
      <c r="BB903"/>
      <c r="BC903"/>
      <c r="BD903"/>
      <c r="BE903"/>
      <c r="BP903"/>
      <c r="BQ903"/>
      <c r="BR903"/>
      <c r="CU903"/>
    </row>
    <row r="904" spans="2:99" x14ac:dyDescent="0.25">
      <c r="O904"/>
      <c r="AC904"/>
      <c r="AN904"/>
      <c r="AO904"/>
      <c r="AP904"/>
      <c r="BB904"/>
      <c r="BC904"/>
      <c r="BD904"/>
      <c r="BE904"/>
      <c r="BP904"/>
      <c r="BQ904"/>
      <c r="BR904"/>
      <c r="CU904"/>
    </row>
    <row r="905" spans="2:99" x14ac:dyDescent="0.25">
      <c r="B905" s="1"/>
      <c r="O905"/>
      <c r="AC905"/>
      <c r="AN905"/>
      <c r="AO905"/>
      <c r="AP905"/>
      <c r="BB905"/>
      <c r="BC905"/>
      <c r="BD905"/>
      <c r="BE905"/>
      <c r="BP905"/>
      <c r="BQ905"/>
      <c r="BR905"/>
      <c r="CH905" s="1"/>
      <c r="CU905"/>
    </row>
    <row r="906" spans="2:99" x14ac:dyDescent="0.25">
      <c r="B906" s="1"/>
      <c r="O906"/>
      <c r="AC906"/>
      <c r="AN906"/>
      <c r="AO906"/>
      <c r="AP906"/>
      <c r="BB906"/>
      <c r="BC906"/>
      <c r="BD906"/>
      <c r="BE906"/>
      <c r="BP906"/>
      <c r="BQ906"/>
      <c r="BR906"/>
      <c r="CH906" s="1"/>
      <c r="CU906"/>
    </row>
    <row r="907" spans="2:99" x14ac:dyDescent="0.25">
      <c r="B907" s="1"/>
      <c r="O907"/>
      <c r="P907" s="1"/>
      <c r="AC907"/>
      <c r="AN907"/>
      <c r="AO907"/>
      <c r="AP907"/>
      <c r="BB907"/>
      <c r="BC907"/>
      <c r="BD907"/>
      <c r="BE907"/>
      <c r="BP907"/>
      <c r="BQ907"/>
      <c r="BR907"/>
      <c r="CH907" s="1"/>
      <c r="CU907"/>
    </row>
    <row r="908" spans="2:99" x14ac:dyDescent="0.25">
      <c r="O908"/>
      <c r="P908" s="1"/>
      <c r="AC908"/>
      <c r="AN908"/>
      <c r="AO908"/>
      <c r="AP908"/>
      <c r="BB908"/>
      <c r="BC908"/>
      <c r="BD908"/>
      <c r="BE908"/>
      <c r="BP908"/>
      <c r="BQ908"/>
      <c r="BR908"/>
      <c r="CU908"/>
    </row>
    <row r="909" spans="2:99" x14ac:dyDescent="0.25">
      <c r="O909"/>
      <c r="P909" s="1"/>
      <c r="AC909"/>
      <c r="AN909"/>
      <c r="AO909"/>
      <c r="AP909"/>
      <c r="BB909"/>
      <c r="BC909"/>
      <c r="BD909"/>
      <c r="BE909"/>
      <c r="BP909"/>
      <c r="BQ909"/>
      <c r="BR909"/>
      <c r="CU909"/>
    </row>
    <row r="910" spans="2:99" x14ac:dyDescent="0.25">
      <c r="O910"/>
      <c r="AC910"/>
      <c r="AN910"/>
      <c r="AO910"/>
      <c r="AP910"/>
      <c r="BB910"/>
      <c r="BC910"/>
      <c r="BD910"/>
      <c r="BE910"/>
      <c r="BP910"/>
      <c r="BQ910"/>
      <c r="BR910"/>
      <c r="CU910"/>
    </row>
    <row r="911" spans="2:99" x14ac:dyDescent="0.25">
      <c r="O911"/>
      <c r="AC911"/>
      <c r="AN911"/>
      <c r="AO911"/>
      <c r="AP911"/>
      <c r="BB911"/>
      <c r="BC911"/>
      <c r="BD911"/>
      <c r="BE911"/>
      <c r="BP911"/>
      <c r="BQ911"/>
      <c r="BR911"/>
      <c r="CU911"/>
    </row>
    <row r="912" spans="2:99" x14ac:dyDescent="0.25">
      <c r="O912"/>
      <c r="AC912"/>
      <c r="AN912"/>
      <c r="AO912"/>
      <c r="AP912"/>
      <c r="BB912"/>
      <c r="BC912"/>
      <c r="BD912"/>
      <c r="BE912"/>
      <c r="BP912"/>
      <c r="BQ912"/>
      <c r="BR912"/>
      <c r="BT912" s="1"/>
      <c r="CU912"/>
    </row>
    <row r="913" spans="2:99" x14ac:dyDescent="0.25">
      <c r="O913"/>
      <c r="AC913"/>
      <c r="AN913"/>
      <c r="AO913"/>
      <c r="AP913"/>
      <c r="BB913"/>
      <c r="BC913"/>
      <c r="BD913"/>
      <c r="BE913"/>
      <c r="BP913"/>
      <c r="BQ913"/>
      <c r="BR913"/>
      <c r="BT913" s="1"/>
      <c r="CU913"/>
    </row>
    <row r="914" spans="2:99" x14ac:dyDescent="0.25">
      <c r="O914"/>
      <c r="AC914"/>
      <c r="AN914"/>
      <c r="AO914"/>
      <c r="AP914"/>
      <c r="BB914"/>
      <c r="BC914"/>
      <c r="BD914"/>
      <c r="BE914"/>
      <c r="BP914"/>
      <c r="BQ914"/>
      <c r="BR914"/>
      <c r="BT914" s="1"/>
      <c r="CU914"/>
    </row>
    <row r="915" spans="2:99" x14ac:dyDescent="0.25">
      <c r="B915" s="1"/>
      <c r="O915"/>
      <c r="P915" s="1"/>
      <c r="AC915"/>
      <c r="AN915"/>
      <c r="AO915"/>
      <c r="AP915"/>
      <c r="BB915"/>
      <c r="BC915"/>
      <c r="BD915"/>
      <c r="BE915"/>
      <c r="BP915"/>
      <c r="BQ915"/>
      <c r="BR915"/>
      <c r="CH915" s="1"/>
      <c r="CU915"/>
    </row>
    <row r="916" spans="2:99" x14ac:dyDescent="0.25">
      <c r="B916" s="1"/>
      <c r="O916"/>
      <c r="P916" s="1"/>
      <c r="AC916"/>
      <c r="AN916"/>
      <c r="AO916"/>
      <c r="AP916"/>
      <c r="BB916"/>
      <c r="BC916"/>
      <c r="BD916"/>
      <c r="BE916"/>
      <c r="BP916"/>
      <c r="BQ916"/>
      <c r="BR916"/>
      <c r="CH916" s="1"/>
      <c r="CU916"/>
    </row>
    <row r="917" spans="2:99" x14ac:dyDescent="0.25">
      <c r="B917" s="1"/>
      <c r="O917"/>
      <c r="P917" s="1"/>
      <c r="AC917"/>
      <c r="AN917"/>
      <c r="AO917"/>
      <c r="AP917"/>
      <c r="BB917"/>
      <c r="BC917"/>
      <c r="BD917"/>
      <c r="BE917"/>
      <c r="BP917"/>
      <c r="BQ917"/>
      <c r="BR917"/>
      <c r="CH917" s="1"/>
      <c r="CU917"/>
    </row>
    <row r="918" spans="2:99" x14ac:dyDescent="0.25">
      <c r="O918"/>
      <c r="AC918"/>
      <c r="AN918"/>
      <c r="AO918"/>
      <c r="AP918"/>
      <c r="BB918"/>
      <c r="BC918"/>
      <c r="BD918"/>
      <c r="BE918"/>
      <c r="BP918"/>
      <c r="BQ918"/>
      <c r="BR918"/>
      <c r="CU918"/>
    </row>
    <row r="919" spans="2:99" x14ac:dyDescent="0.25">
      <c r="O919"/>
      <c r="AC919"/>
      <c r="AN919"/>
      <c r="AO919"/>
      <c r="AP919"/>
      <c r="BB919"/>
      <c r="BC919"/>
      <c r="BD919"/>
      <c r="BE919"/>
      <c r="BP919"/>
      <c r="BQ919"/>
      <c r="BR919"/>
      <c r="CU919"/>
    </row>
    <row r="920" spans="2:99" x14ac:dyDescent="0.25">
      <c r="O920"/>
      <c r="AC920"/>
      <c r="AN920"/>
      <c r="AO920"/>
      <c r="AP920"/>
      <c r="BB920"/>
      <c r="BC920"/>
      <c r="BD920"/>
      <c r="BE920"/>
      <c r="BP920"/>
      <c r="BQ920"/>
      <c r="BR920"/>
      <c r="CU920"/>
    </row>
    <row r="921" spans="2:99" x14ac:dyDescent="0.25">
      <c r="O921"/>
      <c r="AC921"/>
      <c r="AN921"/>
      <c r="AO921"/>
      <c r="AP921"/>
      <c r="BB921"/>
      <c r="BC921"/>
      <c r="BD921"/>
      <c r="BE921"/>
      <c r="BP921"/>
      <c r="BQ921"/>
      <c r="BR921"/>
      <c r="CU921"/>
    </row>
    <row r="922" spans="2:99" x14ac:dyDescent="0.25">
      <c r="O922"/>
      <c r="Z922"/>
      <c r="AA922"/>
      <c r="AB922"/>
      <c r="AC922"/>
      <c r="AN922"/>
      <c r="AO922"/>
      <c r="AP922"/>
      <c r="BB922"/>
      <c r="BC922"/>
      <c r="BD922"/>
      <c r="BE922"/>
      <c r="BP922"/>
      <c r="BQ922"/>
      <c r="BR922"/>
      <c r="BT922" s="1"/>
      <c r="CU922"/>
    </row>
    <row r="923" spans="2:99" x14ac:dyDescent="0.25">
      <c r="B923" s="1"/>
      <c r="O923"/>
      <c r="Z923"/>
      <c r="AA923"/>
      <c r="AB923"/>
      <c r="AC923"/>
      <c r="AN923"/>
      <c r="AO923"/>
      <c r="AP923"/>
      <c r="BB923"/>
      <c r="BC923"/>
      <c r="BD923"/>
      <c r="BE923"/>
      <c r="BP923"/>
      <c r="BQ923"/>
      <c r="BR923"/>
      <c r="BT923" s="1"/>
      <c r="CH923" s="1"/>
      <c r="CU923"/>
    </row>
    <row r="924" spans="2:99" x14ac:dyDescent="0.25">
      <c r="B924" s="1"/>
      <c r="O924"/>
      <c r="Z924"/>
      <c r="AA924"/>
      <c r="AB924"/>
      <c r="AC924"/>
      <c r="AN924"/>
      <c r="AO924"/>
      <c r="AP924"/>
      <c r="BB924"/>
      <c r="BC924"/>
      <c r="BD924"/>
      <c r="BE924"/>
      <c r="BP924"/>
      <c r="BQ924"/>
      <c r="BR924"/>
      <c r="BT924" s="1"/>
      <c r="CH924" s="1"/>
      <c r="CU924"/>
    </row>
    <row r="925" spans="2:99" x14ac:dyDescent="0.25">
      <c r="B925" s="1"/>
      <c r="O925"/>
      <c r="Z925"/>
      <c r="AA925"/>
      <c r="AB925"/>
      <c r="AC925"/>
      <c r="AN925"/>
      <c r="AO925"/>
      <c r="AP925"/>
      <c r="BB925"/>
      <c r="BC925"/>
      <c r="BD925"/>
      <c r="BE925"/>
      <c r="BP925"/>
      <c r="BQ925"/>
      <c r="BR925"/>
      <c r="CH925" s="1"/>
      <c r="CU925"/>
    </row>
    <row r="926" spans="2:99" x14ac:dyDescent="0.25">
      <c r="O926"/>
      <c r="Z926"/>
      <c r="AA926"/>
      <c r="AB926"/>
      <c r="AC926"/>
      <c r="AN926"/>
      <c r="AO926"/>
      <c r="AP926"/>
      <c r="BB926"/>
      <c r="BC926"/>
      <c r="BD926"/>
      <c r="BE926"/>
      <c r="BP926"/>
      <c r="BQ926"/>
      <c r="BR926"/>
      <c r="CU926"/>
    </row>
    <row r="927" spans="2:99" x14ac:dyDescent="0.25">
      <c r="O927"/>
      <c r="Z927"/>
      <c r="AA927"/>
      <c r="AB927"/>
      <c r="AC927"/>
      <c r="AN927"/>
      <c r="AO927"/>
      <c r="AP927"/>
      <c r="BB927"/>
      <c r="BC927"/>
      <c r="BD927"/>
      <c r="BE927"/>
      <c r="BP927"/>
      <c r="BQ927"/>
      <c r="BR927"/>
      <c r="CU927"/>
    </row>
    <row r="928" spans="2:99" x14ac:dyDescent="0.25">
      <c r="O928"/>
      <c r="Z928"/>
      <c r="AA928"/>
      <c r="AB928"/>
      <c r="AC928"/>
      <c r="AN928"/>
      <c r="AO928"/>
      <c r="AP928"/>
      <c r="BB928"/>
      <c r="BC928"/>
      <c r="BD928"/>
      <c r="BE928"/>
      <c r="BP928"/>
      <c r="BQ928"/>
      <c r="BR928"/>
      <c r="CU928"/>
    </row>
    <row r="929" spans="12:99" x14ac:dyDescent="0.25">
      <c r="O929"/>
      <c r="Z929"/>
      <c r="AA929"/>
      <c r="AB929"/>
      <c r="AC929"/>
      <c r="AN929"/>
      <c r="AO929"/>
      <c r="AP929"/>
      <c r="BB929"/>
      <c r="BC929"/>
      <c r="BD929"/>
      <c r="BE929"/>
      <c r="BP929"/>
      <c r="BQ929"/>
      <c r="BR929"/>
      <c r="CU929"/>
    </row>
    <row r="930" spans="12:99" x14ac:dyDescent="0.25">
      <c r="L930"/>
      <c r="M930"/>
      <c r="N930"/>
      <c r="O930"/>
      <c r="Z930"/>
      <c r="AA930"/>
      <c r="AB930"/>
      <c r="AC930"/>
      <c r="AN930"/>
      <c r="AO930"/>
      <c r="AP930"/>
      <c r="BB930"/>
      <c r="BC930"/>
      <c r="BD930"/>
      <c r="BE930"/>
      <c r="BP930"/>
      <c r="BQ930"/>
      <c r="BR930"/>
      <c r="BT930" s="1"/>
      <c r="CR930"/>
      <c r="CS930"/>
      <c r="CT930"/>
      <c r="CU930"/>
    </row>
    <row r="931" spans="12:99" x14ac:dyDescent="0.25">
      <c r="L931"/>
      <c r="M931"/>
      <c r="N931"/>
      <c r="O931"/>
      <c r="Z931"/>
      <c r="AA931"/>
      <c r="AB931"/>
      <c r="AC931"/>
      <c r="AN931"/>
      <c r="AO931"/>
      <c r="AP931"/>
      <c r="BB931"/>
      <c r="BC931"/>
      <c r="BD931"/>
      <c r="BE931"/>
      <c r="BP931"/>
      <c r="BQ931"/>
      <c r="BR931"/>
      <c r="BT931" s="1"/>
      <c r="CR931"/>
      <c r="CS931"/>
      <c r="CT931"/>
      <c r="CU931"/>
    </row>
    <row r="932" spans="12:99" x14ac:dyDescent="0.25">
      <c r="L932"/>
      <c r="M932"/>
      <c r="N932"/>
      <c r="O932"/>
      <c r="Z932"/>
      <c r="AA932"/>
      <c r="AB932"/>
      <c r="AC932"/>
      <c r="AN932"/>
      <c r="AO932"/>
      <c r="AP932"/>
      <c r="BB932"/>
      <c r="BC932"/>
      <c r="BD932"/>
      <c r="BE932"/>
      <c r="BP932"/>
      <c r="BQ932"/>
      <c r="BR932"/>
      <c r="BT932" s="1"/>
      <c r="CR932"/>
      <c r="CS932"/>
      <c r="CT932"/>
      <c r="CU932"/>
    </row>
    <row r="933" spans="12:99" x14ac:dyDescent="0.25">
      <c r="L933"/>
      <c r="M933"/>
      <c r="N933"/>
      <c r="O933"/>
      <c r="Z933"/>
      <c r="AA933"/>
      <c r="AB933"/>
      <c r="AC933"/>
      <c r="AN933"/>
      <c r="AO933"/>
      <c r="AP933"/>
      <c r="BB933"/>
      <c r="BC933"/>
      <c r="BD933"/>
      <c r="BE933"/>
      <c r="BP933"/>
      <c r="BQ933"/>
      <c r="BR933"/>
      <c r="CR933"/>
      <c r="CS933"/>
      <c r="CT933"/>
      <c r="CU933"/>
    </row>
    <row r="934" spans="12:99" x14ac:dyDescent="0.25">
      <c r="L934"/>
      <c r="M934"/>
      <c r="N934"/>
      <c r="O934"/>
      <c r="Z934"/>
      <c r="AA934"/>
      <c r="AB934"/>
      <c r="AC934"/>
      <c r="AN934"/>
      <c r="AO934"/>
      <c r="AP934"/>
      <c r="BB934"/>
      <c r="BC934"/>
      <c r="BD934"/>
      <c r="BE934"/>
      <c r="BP934"/>
      <c r="BQ934"/>
      <c r="BR934"/>
      <c r="CR934"/>
      <c r="CS934"/>
      <c r="CT934"/>
      <c r="CU934"/>
    </row>
    <row r="935" spans="12:99" x14ac:dyDescent="0.25">
      <c r="L935"/>
      <c r="M935"/>
      <c r="N935"/>
      <c r="O935"/>
      <c r="Z935"/>
      <c r="AA935"/>
      <c r="AB935"/>
      <c r="AC935"/>
      <c r="AN935"/>
      <c r="AO935"/>
      <c r="AP935"/>
      <c r="BB935"/>
      <c r="BC935"/>
      <c r="BD935"/>
      <c r="BE935"/>
      <c r="BP935"/>
      <c r="BQ935"/>
      <c r="BR935"/>
      <c r="CR935"/>
      <c r="CS935"/>
      <c r="CT935"/>
      <c r="CU935"/>
    </row>
    <row r="936" spans="12:99" x14ac:dyDescent="0.25">
      <c r="L936"/>
      <c r="M936"/>
      <c r="N936"/>
      <c r="O936"/>
      <c r="Z936"/>
      <c r="AA936"/>
      <c r="AB936"/>
      <c r="AC936"/>
      <c r="AN936"/>
      <c r="AO936"/>
      <c r="AP936"/>
      <c r="BB936"/>
      <c r="BC936"/>
      <c r="BD936"/>
      <c r="BE936"/>
      <c r="BP936"/>
      <c r="BQ936"/>
      <c r="BR936"/>
      <c r="CR936"/>
      <c r="CS936"/>
      <c r="CT936"/>
      <c r="CU936"/>
    </row>
    <row r="937" spans="12:99" x14ac:dyDescent="0.25">
      <c r="L937"/>
      <c r="M937"/>
      <c r="N937"/>
      <c r="O937"/>
      <c r="Z937"/>
      <c r="AA937"/>
      <c r="AB937"/>
      <c r="AC937"/>
      <c r="AN937"/>
      <c r="AO937"/>
      <c r="AP937"/>
      <c r="BB937"/>
      <c r="BC937"/>
      <c r="BD937"/>
      <c r="BE937"/>
      <c r="BP937"/>
      <c r="BQ937"/>
      <c r="BR937"/>
      <c r="CD937"/>
      <c r="CE937"/>
      <c r="CF937"/>
      <c r="CR937"/>
      <c r="CS937"/>
      <c r="CT937"/>
      <c r="CU937"/>
    </row>
    <row r="938" spans="12:99" x14ac:dyDescent="0.25">
      <c r="L938"/>
      <c r="M938"/>
      <c r="N938"/>
      <c r="O938"/>
      <c r="Z938"/>
      <c r="AA938"/>
      <c r="AB938"/>
      <c r="AC938"/>
      <c r="AN938"/>
      <c r="AO938"/>
      <c r="AP938"/>
      <c r="BB938"/>
      <c r="BC938"/>
      <c r="BD938"/>
      <c r="BE938"/>
      <c r="BP938"/>
      <c r="BQ938"/>
      <c r="BR938"/>
      <c r="CD938"/>
      <c r="CE938"/>
      <c r="CF938"/>
      <c r="CR938"/>
      <c r="CS938"/>
      <c r="CT938"/>
      <c r="CU938"/>
    </row>
    <row r="939" spans="12:99" x14ac:dyDescent="0.25">
      <c r="L939"/>
      <c r="M939"/>
      <c r="N939"/>
      <c r="O939"/>
      <c r="Z939"/>
      <c r="AA939"/>
      <c r="AB939"/>
      <c r="AC939"/>
      <c r="AN939"/>
      <c r="AO939"/>
      <c r="AP939"/>
      <c r="BB939"/>
      <c r="BC939"/>
      <c r="BD939"/>
      <c r="BE939"/>
      <c r="BP939"/>
      <c r="BQ939"/>
      <c r="BR939"/>
      <c r="CD939"/>
      <c r="CE939"/>
      <c r="CF939"/>
      <c r="CR939"/>
      <c r="CS939"/>
      <c r="CT939"/>
      <c r="CU939"/>
    </row>
    <row r="940" spans="12:99" x14ac:dyDescent="0.25">
      <c r="L940"/>
      <c r="M940"/>
      <c r="N940"/>
      <c r="O940"/>
      <c r="Z940"/>
      <c r="AA940"/>
      <c r="AB940"/>
      <c r="AC940"/>
      <c r="AN940"/>
      <c r="AO940"/>
      <c r="AP940"/>
      <c r="BB940"/>
      <c r="BC940"/>
      <c r="BD940"/>
      <c r="BE940"/>
      <c r="BP940"/>
      <c r="BQ940"/>
      <c r="BR940"/>
      <c r="CD940"/>
      <c r="CE940"/>
      <c r="CF940"/>
      <c r="CR940"/>
      <c r="CS940"/>
      <c r="CT940"/>
      <c r="CU940"/>
    </row>
    <row r="941" spans="12:99" x14ac:dyDescent="0.25">
      <c r="L941"/>
      <c r="M941"/>
      <c r="N941"/>
      <c r="O941"/>
      <c r="Z941"/>
      <c r="AA941"/>
      <c r="AB941"/>
      <c r="AC941"/>
      <c r="AN941"/>
      <c r="AO941"/>
      <c r="AP941"/>
      <c r="BB941"/>
      <c r="BC941"/>
      <c r="BD941"/>
      <c r="BE941"/>
      <c r="BP941"/>
      <c r="BQ941"/>
      <c r="BR941"/>
      <c r="CD941"/>
      <c r="CE941"/>
      <c r="CF941"/>
      <c r="CR941"/>
      <c r="CS941"/>
      <c r="CT941"/>
      <c r="CU941"/>
    </row>
    <row r="942" spans="12:99" x14ac:dyDescent="0.25">
      <c r="L942"/>
      <c r="M942"/>
      <c r="N942"/>
      <c r="O942"/>
      <c r="Z942"/>
      <c r="AA942"/>
      <c r="AB942"/>
      <c r="AC942"/>
      <c r="AN942"/>
      <c r="AO942"/>
      <c r="AP942"/>
      <c r="BB942"/>
      <c r="BC942"/>
      <c r="BD942"/>
      <c r="BE942"/>
      <c r="BP942"/>
      <c r="BQ942"/>
      <c r="BR942"/>
      <c r="CD942"/>
      <c r="CE942"/>
      <c r="CF942"/>
      <c r="CR942"/>
      <c r="CS942"/>
      <c r="CT942"/>
      <c r="CU942"/>
    </row>
    <row r="943" spans="12:99" x14ac:dyDescent="0.25">
      <c r="L943"/>
      <c r="M943"/>
      <c r="N943"/>
      <c r="O943"/>
      <c r="Z943"/>
      <c r="AA943"/>
      <c r="AB943"/>
      <c r="AC943"/>
      <c r="AN943"/>
      <c r="AO943"/>
      <c r="AP943"/>
      <c r="BB943"/>
      <c r="BC943"/>
      <c r="BD943"/>
      <c r="BE943"/>
      <c r="BP943"/>
      <c r="BQ943"/>
      <c r="BR943"/>
      <c r="CD943"/>
      <c r="CE943"/>
      <c r="CF943"/>
      <c r="CR943"/>
      <c r="CS943"/>
      <c r="CT943"/>
      <c r="CU943"/>
    </row>
    <row r="944" spans="12:99" x14ac:dyDescent="0.25">
      <c r="L944"/>
      <c r="M944"/>
      <c r="N944"/>
      <c r="O944"/>
      <c r="Z944"/>
      <c r="AA944"/>
      <c r="AB944"/>
      <c r="AC944"/>
      <c r="AN944"/>
      <c r="AO944"/>
      <c r="AP944"/>
      <c r="BB944"/>
      <c r="BC944"/>
      <c r="BD944"/>
      <c r="BE944"/>
      <c r="BP944"/>
      <c r="BQ944"/>
      <c r="BR944"/>
      <c r="CD944"/>
      <c r="CE944"/>
      <c r="CF944"/>
      <c r="CR944"/>
      <c r="CS944"/>
      <c r="CT944"/>
      <c r="CU944"/>
    </row>
    <row r="945" spans="12:99" x14ac:dyDescent="0.25">
      <c r="L945"/>
      <c r="M945"/>
      <c r="N945"/>
      <c r="O945"/>
      <c r="Z945"/>
      <c r="AA945"/>
      <c r="AB945"/>
      <c r="AC945"/>
      <c r="AN945"/>
      <c r="AO945"/>
      <c r="AP945"/>
      <c r="BB945"/>
      <c r="BC945"/>
      <c r="BD945"/>
      <c r="BE945"/>
      <c r="BP945"/>
      <c r="BQ945"/>
      <c r="BR945"/>
      <c r="CD945"/>
      <c r="CE945"/>
      <c r="CF945"/>
      <c r="CR945"/>
      <c r="CS945"/>
      <c r="CT945"/>
      <c r="CU945"/>
    </row>
    <row r="946" spans="12:99" x14ac:dyDescent="0.25">
      <c r="L946"/>
      <c r="M946"/>
      <c r="N946"/>
      <c r="O946"/>
      <c r="Z946"/>
      <c r="AA946"/>
      <c r="AB946"/>
      <c r="AC946"/>
      <c r="AN946"/>
      <c r="AO946"/>
      <c r="AP946"/>
      <c r="BB946"/>
      <c r="BC946"/>
      <c r="BD946"/>
      <c r="BE946"/>
      <c r="BP946"/>
      <c r="BQ946"/>
      <c r="BR946"/>
      <c r="CD946"/>
      <c r="CE946"/>
      <c r="CF946"/>
      <c r="CR946"/>
      <c r="CS946"/>
      <c r="CT946"/>
      <c r="CU946"/>
    </row>
    <row r="947" spans="12:99" x14ac:dyDescent="0.25">
      <c r="L947"/>
      <c r="M947"/>
      <c r="N947"/>
      <c r="O947"/>
      <c r="Z947"/>
      <c r="AA947"/>
      <c r="AB947"/>
      <c r="AC947"/>
      <c r="AN947"/>
      <c r="AO947"/>
      <c r="AP947"/>
      <c r="BB947"/>
      <c r="BC947"/>
      <c r="BD947"/>
      <c r="BE947"/>
      <c r="BP947"/>
      <c r="BQ947"/>
      <c r="BR947"/>
      <c r="CD947"/>
      <c r="CE947"/>
      <c r="CF947"/>
      <c r="CR947"/>
      <c r="CS947"/>
      <c r="CT947"/>
      <c r="CU947"/>
    </row>
    <row r="948" spans="12:99" x14ac:dyDescent="0.25">
      <c r="L948"/>
      <c r="M948"/>
      <c r="N948"/>
      <c r="O948"/>
      <c r="Z948"/>
      <c r="AA948"/>
      <c r="AB948"/>
      <c r="AC948"/>
      <c r="AN948"/>
      <c r="AO948"/>
      <c r="AP948"/>
      <c r="BB948"/>
      <c r="BC948"/>
      <c r="BD948"/>
      <c r="BE948"/>
      <c r="BP948"/>
      <c r="BQ948"/>
      <c r="BR948"/>
      <c r="CD948"/>
      <c r="CE948"/>
      <c r="CF948"/>
      <c r="CR948"/>
      <c r="CS948"/>
      <c r="CT948"/>
      <c r="CU948"/>
    </row>
    <row r="949" spans="12:99" x14ac:dyDescent="0.25">
      <c r="L949"/>
      <c r="M949"/>
      <c r="N949"/>
      <c r="O949"/>
      <c r="Z949"/>
      <c r="AA949"/>
      <c r="AB949"/>
      <c r="AC949"/>
      <c r="AN949"/>
      <c r="AO949"/>
      <c r="AP949"/>
      <c r="BB949"/>
      <c r="BC949"/>
      <c r="BD949"/>
      <c r="BE949"/>
      <c r="BP949"/>
      <c r="BQ949"/>
      <c r="BR949"/>
      <c r="CD949"/>
      <c r="CE949"/>
      <c r="CF949"/>
      <c r="CR949"/>
      <c r="CS949"/>
      <c r="CT949"/>
      <c r="CU949"/>
    </row>
    <row r="950" spans="12:99" x14ac:dyDescent="0.25">
      <c r="L950"/>
      <c r="M950"/>
      <c r="N950"/>
      <c r="O950"/>
      <c r="Z950"/>
      <c r="AA950"/>
      <c r="AB950"/>
      <c r="AC950"/>
      <c r="AN950"/>
      <c r="AO950"/>
      <c r="AP950"/>
      <c r="BB950"/>
      <c r="BC950"/>
      <c r="BD950"/>
      <c r="BE950"/>
      <c r="BP950"/>
      <c r="BQ950"/>
      <c r="BR950"/>
      <c r="CD950"/>
      <c r="CE950"/>
      <c r="CF950"/>
      <c r="CR950"/>
      <c r="CS950"/>
      <c r="CT950"/>
      <c r="CU950"/>
    </row>
    <row r="951" spans="12:99" x14ac:dyDescent="0.25">
      <c r="L951"/>
      <c r="M951"/>
      <c r="N951"/>
      <c r="O951"/>
      <c r="Z951"/>
      <c r="AA951"/>
      <c r="AB951"/>
      <c r="AC951"/>
      <c r="AN951"/>
      <c r="AO951"/>
      <c r="AP951"/>
      <c r="BB951"/>
      <c r="BC951"/>
      <c r="BD951"/>
      <c r="BE951"/>
      <c r="BP951"/>
      <c r="BQ951"/>
      <c r="BR951"/>
      <c r="CD951"/>
      <c r="CE951"/>
      <c r="CF951"/>
      <c r="CR951"/>
      <c r="CS951"/>
      <c r="CT951"/>
      <c r="CU951"/>
    </row>
    <row r="952" spans="12:99" x14ac:dyDescent="0.25">
      <c r="L952"/>
      <c r="M952"/>
      <c r="N952"/>
      <c r="O952"/>
      <c r="Z952"/>
      <c r="AA952"/>
      <c r="AB952"/>
      <c r="AC952"/>
      <c r="AN952"/>
      <c r="AO952"/>
      <c r="AP952"/>
      <c r="BB952"/>
      <c r="BC952"/>
      <c r="BD952"/>
      <c r="BE952"/>
      <c r="BP952"/>
      <c r="BQ952"/>
      <c r="BR952"/>
      <c r="CD952"/>
      <c r="CE952"/>
      <c r="CF952"/>
      <c r="CR952"/>
      <c r="CS952"/>
      <c r="CT952"/>
      <c r="CU952"/>
    </row>
    <row r="953" spans="12:99" x14ac:dyDescent="0.25">
      <c r="L953"/>
      <c r="M953"/>
      <c r="N953"/>
      <c r="O953"/>
      <c r="Z953"/>
      <c r="AA953"/>
      <c r="AB953"/>
      <c r="AC953"/>
      <c r="AN953"/>
      <c r="AO953"/>
      <c r="AP953"/>
      <c r="BB953"/>
      <c r="BC953"/>
      <c r="BD953"/>
      <c r="BE953"/>
      <c r="BP953"/>
      <c r="BQ953"/>
      <c r="BR953"/>
      <c r="CD953"/>
      <c r="CE953"/>
      <c r="CF953"/>
      <c r="CR953"/>
      <c r="CS953"/>
      <c r="CT953"/>
      <c r="CU953"/>
    </row>
    <row r="954" spans="12:99" x14ac:dyDescent="0.25">
      <c r="L954"/>
      <c r="M954"/>
      <c r="N954"/>
      <c r="O954"/>
      <c r="Z954"/>
      <c r="AA954"/>
      <c r="AB954"/>
      <c r="AC954"/>
      <c r="AN954"/>
      <c r="AO954"/>
      <c r="AP954"/>
      <c r="BB954"/>
      <c r="BC954"/>
      <c r="BD954"/>
      <c r="BE954"/>
      <c r="BP954"/>
      <c r="BQ954"/>
      <c r="BR954"/>
      <c r="CD954"/>
      <c r="CE954"/>
      <c r="CF954"/>
      <c r="CR954"/>
      <c r="CS954"/>
      <c r="CT954"/>
      <c r="CU954"/>
    </row>
    <row r="955" spans="12:99" x14ac:dyDescent="0.25">
      <c r="L955"/>
      <c r="M955"/>
      <c r="N955"/>
      <c r="O955"/>
      <c r="Z955"/>
      <c r="AA955"/>
      <c r="AB955"/>
      <c r="AC955"/>
      <c r="AN955"/>
      <c r="AO955"/>
      <c r="AP955"/>
      <c r="BB955"/>
      <c r="BC955"/>
      <c r="BD955"/>
      <c r="BE955"/>
      <c r="BP955"/>
      <c r="BQ955"/>
      <c r="BR955"/>
      <c r="CD955"/>
      <c r="CE955"/>
      <c r="CF955"/>
      <c r="CR955"/>
      <c r="CS955"/>
      <c r="CT955"/>
      <c r="CU955"/>
    </row>
    <row r="956" spans="12:99" x14ac:dyDescent="0.25">
      <c r="L956"/>
      <c r="M956"/>
      <c r="N956"/>
      <c r="O956"/>
      <c r="Z956"/>
      <c r="AA956"/>
      <c r="AB956"/>
      <c r="AC956"/>
      <c r="AN956"/>
      <c r="AO956"/>
      <c r="AP956"/>
      <c r="BB956"/>
      <c r="BC956"/>
      <c r="BD956"/>
      <c r="BE956"/>
      <c r="BP956"/>
      <c r="BQ956"/>
      <c r="BR956"/>
      <c r="CD956"/>
      <c r="CE956"/>
      <c r="CF956"/>
      <c r="CR956"/>
      <c r="CS956"/>
      <c r="CT956"/>
      <c r="CU956"/>
    </row>
    <row r="957" spans="12:99" x14ac:dyDescent="0.25">
      <c r="L957"/>
      <c r="M957"/>
      <c r="N957"/>
      <c r="O957"/>
      <c r="Z957"/>
      <c r="AA957"/>
      <c r="AB957"/>
      <c r="AC957"/>
      <c r="AN957"/>
      <c r="AO957"/>
      <c r="AP957"/>
      <c r="BB957"/>
      <c r="BC957"/>
      <c r="BD957"/>
      <c r="BE957"/>
      <c r="BP957"/>
      <c r="BQ957"/>
      <c r="BR957"/>
      <c r="CD957"/>
      <c r="CE957"/>
      <c r="CF957"/>
      <c r="CR957"/>
      <c r="CS957"/>
      <c r="CT957"/>
      <c r="CU957"/>
    </row>
    <row r="958" spans="12:99" x14ac:dyDescent="0.25">
      <c r="L958"/>
      <c r="M958"/>
      <c r="N958"/>
      <c r="O958"/>
      <c r="Z958"/>
      <c r="AA958"/>
      <c r="AB958"/>
      <c r="AC958"/>
      <c r="AN958"/>
      <c r="AO958"/>
      <c r="AP958"/>
      <c r="BB958"/>
      <c r="BC958"/>
      <c r="BD958"/>
      <c r="BE958"/>
      <c r="BP958"/>
      <c r="BQ958"/>
      <c r="BR958"/>
      <c r="CD958"/>
      <c r="CE958"/>
      <c r="CF958"/>
      <c r="CR958"/>
      <c r="CS958"/>
      <c r="CT958"/>
      <c r="CU958"/>
    </row>
    <row r="959" spans="12:99" x14ac:dyDescent="0.25">
      <c r="L959"/>
      <c r="M959"/>
      <c r="N959"/>
      <c r="O959"/>
      <c r="Z959"/>
      <c r="AA959"/>
      <c r="AB959"/>
      <c r="AC959"/>
      <c r="AN959"/>
      <c r="AO959"/>
      <c r="AP959"/>
      <c r="BB959"/>
      <c r="BC959"/>
      <c r="BD959"/>
      <c r="BE959"/>
      <c r="BP959"/>
      <c r="BQ959"/>
      <c r="BR959"/>
      <c r="CD959"/>
      <c r="CE959"/>
      <c r="CF959"/>
      <c r="CR959"/>
      <c r="CS959"/>
      <c r="CT959"/>
      <c r="CU959"/>
    </row>
    <row r="960" spans="12:99" x14ac:dyDescent="0.25">
      <c r="L960"/>
      <c r="M960"/>
      <c r="N960"/>
      <c r="O960"/>
      <c r="Z960"/>
      <c r="AA960"/>
      <c r="AB960"/>
      <c r="AC960"/>
      <c r="AN960"/>
      <c r="AO960"/>
      <c r="AP960"/>
      <c r="BB960"/>
      <c r="BC960"/>
      <c r="BD960"/>
      <c r="BE960"/>
      <c r="BP960"/>
      <c r="BQ960"/>
      <c r="BR960"/>
      <c r="CD960"/>
      <c r="CE960"/>
      <c r="CF960"/>
      <c r="CR960"/>
      <c r="CS960"/>
      <c r="CT960"/>
      <c r="CU960"/>
    </row>
    <row r="961" spans="12:99" x14ac:dyDescent="0.25">
      <c r="L961"/>
      <c r="M961"/>
      <c r="N961"/>
      <c r="O961"/>
      <c r="Z961"/>
      <c r="AA961"/>
      <c r="AB961"/>
      <c r="AC961"/>
      <c r="AN961"/>
      <c r="AO961"/>
      <c r="AP961"/>
      <c r="BB961"/>
      <c r="BC961"/>
      <c r="BD961"/>
      <c r="BE961"/>
      <c r="BP961"/>
      <c r="BQ961"/>
      <c r="BR961"/>
      <c r="CD961"/>
      <c r="CE961"/>
      <c r="CF961"/>
      <c r="CR961"/>
      <c r="CS961"/>
      <c r="CT961"/>
      <c r="CU961"/>
    </row>
    <row r="962" spans="12:99" x14ac:dyDescent="0.25">
      <c r="L962"/>
      <c r="M962"/>
      <c r="N962"/>
      <c r="O962"/>
      <c r="Z962"/>
      <c r="AA962"/>
      <c r="AB962"/>
      <c r="AC962"/>
      <c r="AN962"/>
      <c r="AO962"/>
      <c r="AP962"/>
      <c r="BB962"/>
      <c r="BC962"/>
      <c r="BD962"/>
      <c r="BE962"/>
      <c r="BP962"/>
      <c r="BQ962"/>
      <c r="BR962"/>
      <c r="CD962"/>
      <c r="CE962"/>
      <c r="CF962"/>
      <c r="CR962"/>
      <c r="CS962"/>
      <c r="CT962"/>
      <c r="CU962"/>
    </row>
    <row r="963" spans="12:99" x14ac:dyDescent="0.25">
      <c r="L963"/>
      <c r="M963"/>
      <c r="N963"/>
      <c r="O963"/>
      <c r="Z963"/>
      <c r="AA963"/>
      <c r="AB963"/>
      <c r="AC963"/>
      <c r="AN963"/>
      <c r="AO963"/>
      <c r="AP963"/>
      <c r="BB963"/>
      <c r="BC963"/>
      <c r="BD963"/>
      <c r="BE963"/>
      <c r="BP963"/>
      <c r="BQ963"/>
      <c r="BR963"/>
      <c r="CD963"/>
      <c r="CE963"/>
      <c r="CF963"/>
      <c r="CR963"/>
      <c r="CS963"/>
      <c r="CT963"/>
      <c r="CU963"/>
    </row>
    <row r="964" spans="12:99" x14ac:dyDescent="0.25">
      <c r="L964"/>
      <c r="M964"/>
      <c r="N964"/>
      <c r="O964"/>
      <c r="Z964"/>
      <c r="AA964"/>
      <c r="AB964"/>
      <c r="AC964"/>
      <c r="AN964"/>
      <c r="AO964"/>
      <c r="AP964"/>
      <c r="BB964"/>
      <c r="BC964"/>
      <c r="BD964"/>
      <c r="BE964"/>
      <c r="BP964"/>
      <c r="BQ964"/>
      <c r="BR964"/>
      <c r="CD964"/>
      <c r="CE964"/>
      <c r="CF964"/>
      <c r="CR964"/>
      <c r="CS964"/>
      <c r="CT964"/>
      <c r="CU964"/>
    </row>
    <row r="965" spans="12:99" x14ac:dyDescent="0.25">
      <c r="L965"/>
      <c r="M965"/>
      <c r="N965"/>
      <c r="O965"/>
      <c r="Z965"/>
      <c r="AA965"/>
      <c r="AB965"/>
      <c r="AC965"/>
      <c r="AN965"/>
      <c r="AO965"/>
      <c r="AP965"/>
      <c r="BB965"/>
      <c r="BC965"/>
      <c r="BD965"/>
      <c r="BE965"/>
      <c r="BP965"/>
      <c r="BQ965"/>
      <c r="BR965"/>
      <c r="CD965"/>
      <c r="CE965"/>
      <c r="CF965"/>
      <c r="CR965"/>
      <c r="CS965"/>
      <c r="CT965"/>
      <c r="CU965"/>
    </row>
    <row r="966" spans="12:99" x14ac:dyDescent="0.25">
      <c r="L966"/>
      <c r="M966"/>
      <c r="N966"/>
      <c r="O966"/>
      <c r="Z966"/>
      <c r="AA966"/>
      <c r="AB966"/>
      <c r="AC966"/>
      <c r="AN966"/>
      <c r="AO966"/>
      <c r="AP966"/>
      <c r="BB966"/>
      <c r="BC966"/>
      <c r="BD966"/>
      <c r="BE966"/>
      <c r="BP966"/>
      <c r="BQ966"/>
      <c r="BR966"/>
      <c r="CD966"/>
      <c r="CE966"/>
      <c r="CF966"/>
      <c r="CR966"/>
      <c r="CS966"/>
      <c r="CT966"/>
      <c r="CU966"/>
    </row>
    <row r="967" spans="12:99" x14ac:dyDescent="0.25">
      <c r="L967"/>
      <c r="M967"/>
      <c r="N967"/>
      <c r="O967"/>
      <c r="Z967"/>
      <c r="AA967"/>
      <c r="AB967"/>
      <c r="AC967"/>
      <c r="AN967"/>
      <c r="AO967"/>
      <c r="AP967"/>
      <c r="BB967"/>
      <c r="BC967"/>
      <c r="BD967"/>
      <c r="BE967"/>
      <c r="BP967"/>
      <c r="BQ967"/>
      <c r="BR967"/>
      <c r="CD967"/>
      <c r="CE967"/>
      <c r="CF967"/>
      <c r="CR967"/>
      <c r="CS967"/>
      <c r="CT967"/>
      <c r="CU967"/>
    </row>
    <row r="968" spans="12:99" x14ac:dyDescent="0.25">
      <c r="L968"/>
      <c r="M968"/>
      <c r="N968"/>
      <c r="O968"/>
      <c r="Z968"/>
      <c r="AA968"/>
      <c r="AB968"/>
      <c r="AC968"/>
      <c r="AN968"/>
      <c r="AO968"/>
      <c r="AP968"/>
      <c r="BB968"/>
      <c r="BC968"/>
      <c r="BD968"/>
      <c r="BE968"/>
      <c r="BP968"/>
      <c r="BQ968"/>
      <c r="BR968"/>
      <c r="CD968"/>
      <c r="CE968"/>
      <c r="CF968"/>
      <c r="CR968"/>
      <c r="CS968"/>
      <c r="CT968"/>
      <c r="CU968"/>
    </row>
    <row r="969" spans="12:99" x14ac:dyDescent="0.25">
      <c r="L969"/>
      <c r="M969"/>
      <c r="N969"/>
      <c r="O969"/>
      <c r="Z969"/>
      <c r="AA969"/>
      <c r="AB969"/>
      <c r="AC969"/>
      <c r="AN969"/>
      <c r="AO969"/>
      <c r="AP969"/>
      <c r="BB969"/>
      <c r="BC969"/>
      <c r="BD969"/>
      <c r="BE969"/>
      <c r="BP969"/>
      <c r="BQ969"/>
      <c r="BR969"/>
      <c r="CD969"/>
      <c r="CE969"/>
      <c r="CF969"/>
      <c r="CR969"/>
      <c r="CS969"/>
      <c r="CT969"/>
      <c r="CU969"/>
    </row>
    <row r="970" spans="12:99" x14ac:dyDescent="0.25">
      <c r="L970"/>
      <c r="M970"/>
      <c r="N970"/>
      <c r="O970"/>
      <c r="Z970"/>
      <c r="AA970"/>
      <c r="AB970"/>
      <c r="AC970"/>
      <c r="AN970"/>
      <c r="AO970"/>
      <c r="AP970"/>
      <c r="BB970"/>
      <c r="BC970"/>
      <c r="BD970"/>
      <c r="BE970"/>
      <c r="BP970"/>
      <c r="BQ970"/>
      <c r="BR970"/>
      <c r="CD970"/>
      <c r="CE970"/>
      <c r="CF970"/>
      <c r="CR970"/>
      <c r="CS970"/>
      <c r="CT970"/>
      <c r="CU970"/>
    </row>
    <row r="971" spans="12:99" x14ac:dyDescent="0.25">
      <c r="L971"/>
      <c r="M971"/>
      <c r="N971"/>
      <c r="O971"/>
      <c r="Z971"/>
      <c r="AA971"/>
      <c r="AB971"/>
      <c r="AC971"/>
      <c r="AN971"/>
      <c r="AO971"/>
      <c r="AP971"/>
      <c r="BB971"/>
      <c r="BC971"/>
      <c r="BD971"/>
      <c r="BE971"/>
      <c r="BP971"/>
      <c r="BQ971"/>
      <c r="BR971"/>
      <c r="CD971"/>
      <c r="CE971"/>
      <c r="CF971"/>
      <c r="CR971"/>
      <c r="CS971"/>
      <c r="CT971"/>
      <c r="CU971"/>
    </row>
    <row r="972" spans="12:99" x14ac:dyDescent="0.25">
      <c r="L972"/>
      <c r="M972"/>
      <c r="N972"/>
      <c r="O972"/>
      <c r="Z972"/>
      <c r="AA972"/>
      <c r="AB972"/>
      <c r="AC972"/>
      <c r="AN972"/>
      <c r="AO972"/>
      <c r="AP972"/>
      <c r="BB972"/>
      <c r="BC972"/>
      <c r="BD972"/>
      <c r="BE972"/>
      <c r="BP972"/>
      <c r="BQ972"/>
      <c r="BR972"/>
      <c r="CD972"/>
      <c r="CE972"/>
      <c r="CF972"/>
      <c r="CR972"/>
      <c r="CS972"/>
      <c r="CT972"/>
      <c r="CU972"/>
    </row>
    <row r="973" spans="12:99" x14ac:dyDescent="0.25">
      <c r="L973"/>
      <c r="M973"/>
      <c r="N973"/>
      <c r="O973"/>
      <c r="Z973"/>
      <c r="AA973"/>
      <c r="AB973"/>
      <c r="AC973"/>
      <c r="AN973"/>
      <c r="AO973"/>
      <c r="AP973"/>
      <c r="BB973"/>
      <c r="BC973"/>
      <c r="BD973"/>
      <c r="BE973"/>
      <c r="BP973"/>
      <c r="BQ973"/>
      <c r="BR973"/>
      <c r="CD973"/>
      <c r="CE973"/>
      <c r="CF973"/>
      <c r="CR973"/>
      <c r="CS973"/>
      <c r="CT973"/>
      <c r="CU973"/>
    </row>
    <row r="974" spans="12:99" x14ac:dyDescent="0.25">
      <c r="L974"/>
      <c r="M974"/>
      <c r="N974"/>
      <c r="O974"/>
      <c r="Z974"/>
      <c r="AA974"/>
      <c r="AB974"/>
      <c r="AC974"/>
      <c r="AN974"/>
      <c r="AO974"/>
      <c r="AP974"/>
      <c r="BB974"/>
      <c r="BC974"/>
      <c r="BD974"/>
      <c r="BE974"/>
      <c r="BP974"/>
      <c r="BQ974"/>
      <c r="BR974"/>
      <c r="CD974"/>
      <c r="CE974"/>
      <c r="CF974"/>
      <c r="CR974"/>
      <c r="CS974"/>
      <c r="CT974"/>
      <c r="CU974"/>
    </row>
    <row r="975" spans="12:99" x14ac:dyDescent="0.25">
      <c r="L975"/>
      <c r="M975"/>
      <c r="N975"/>
      <c r="O975"/>
      <c r="Z975"/>
      <c r="AA975"/>
      <c r="AB975"/>
      <c r="AC975"/>
      <c r="AN975"/>
      <c r="AO975"/>
      <c r="AP975"/>
      <c r="BB975"/>
      <c r="BC975"/>
      <c r="BD975"/>
      <c r="BE975"/>
      <c r="BP975"/>
      <c r="BQ975"/>
      <c r="BR975"/>
      <c r="CD975"/>
      <c r="CE975"/>
      <c r="CF975"/>
      <c r="CR975"/>
      <c r="CS975"/>
      <c r="CT975"/>
      <c r="CU975"/>
    </row>
    <row r="976" spans="12:99" x14ac:dyDescent="0.25">
      <c r="L976"/>
      <c r="M976"/>
      <c r="N976"/>
      <c r="O976"/>
      <c r="Z976"/>
      <c r="AA976"/>
      <c r="AB976"/>
      <c r="AC976"/>
      <c r="AN976"/>
      <c r="AO976"/>
      <c r="AP976"/>
      <c r="BB976"/>
      <c r="BC976"/>
      <c r="BD976"/>
      <c r="BE976"/>
      <c r="BP976"/>
      <c r="BQ976"/>
      <c r="BR976"/>
      <c r="CD976"/>
      <c r="CE976"/>
      <c r="CF976"/>
      <c r="CR976"/>
      <c r="CS976"/>
      <c r="CT976"/>
      <c r="CU976"/>
    </row>
    <row r="977" spans="12:99" x14ac:dyDescent="0.25">
      <c r="L977"/>
      <c r="M977"/>
      <c r="N977"/>
      <c r="O977"/>
      <c r="Z977"/>
      <c r="AA977"/>
      <c r="AB977"/>
      <c r="AC977"/>
      <c r="AN977"/>
      <c r="AO977"/>
      <c r="AP977"/>
      <c r="BB977"/>
      <c r="BC977"/>
      <c r="BD977"/>
      <c r="BE977"/>
      <c r="BP977"/>
      <c r="BQ977"/>
      <c r="BR977"/>
      <c r="CD977"/>
      <c r="CE977"/>
      <c r="CF977"/>
      <c r="CR977"/>
      <c r="CS977"/>
      <c r="CT977"/>
      <c r="CU977"/>
    </row>
    <row r="978" spans="12:99" x14ac:dyDescent="0.25">
      <c r="L978"/>
      <c r="M978"/>
      <c r="N978"/>
      <c r="O978"/>
      <c r="Z978"/>
      <c r="AA978"/>
      <c r="AB978"/>
      <c r="AC978"/>
      <c r="AN978"/>
      <c r="AO978"/>
      <c r="AP978"/>
      <c r="BB978"/>
      <c r="BC978"/>
      <c r="BD978"/>
      <c r="BE978"/>
      <c r="BP978"/>
      <c r="BQ978"/>
      <c r="BR978"/>
      <c r="CD978"/>
      <c r="CE978"/>
      <c r="CF978"/>
      <c r="CR978"/>
      <c r="CS978"/>
      <c r="CT978"/>
      <c r="CU978"/>
    </row>
    <row r="979" spans="12:99" x14ac:dyDescent="0.25">
      <c r="L979"/>
      <c r="M979"/>
      <c r="N979"/>
      <c r="O979"/>
      <c r="Z979"/>
      <c r="AA979"/>
      <c r="AB979"/>
      <c r="AC979"/>
      <c r="AN979"/>
      <c r="AO979"/>
      <c r="AP979"/>
      <c r="BB979"/>
      <c r="BC979"/>
      <c r="BD979"/>
      <c r="BE979"/>
      <c r="BP979"/>
      <c r="BQ979"/>
      <c r="BR979"/>
      <c r="CD979"/>
      <c r="CE979"/>
      <c r="CF979"/>
      <c r="CR979"/>
      <c r="CS979"/>
      <c r="CT979"/>
      <c r="CU979"/>
    </row>
    <row r="980" spans="12:99" x14ac:dyDescent="0.25">
      <c r="L980"/>
      <c r="M980"/>
      <c r="N980"/>
      <c r="O980"/>
      <c r="Z980"/>
      <c r="AA980"/>
      <c r="AB980"/>
      <c r="AC980"/>
      <c r="AN980"/>
      <c r="AO980"/>
      <c r="AP980"/>
      <c r="BB980"/>
      <c r="BC980"/>
      <c r="BD980"/>
      <c r="BE980"/>
      <c r="BP980"/>
      <c r="BQ980"/>
      <c r="BR980"/>
      <c r="CD980"/>
      <c r="CE980"/>
      <c r="CF980"/>
      <c r="CR980"/>
      <c r="CS980"/>
      <c r="CT980"/>
      <c r="CU980"/>
    </row>
    <row r="981" spans="12:99" x14ac:dyDescent="0.25">
      <c r="L981"/>
      <c r="M981"/>
      <c r="N981"/>
      <c r="O981"/>
      <c r="Z981"/>
      <c r="AA981"/>
      <c r="AB981"/>
      <c r="AC981"/>
      <c r="AN981"/>
      <c r="AO981"/>
      <c r="AP981"/>
      <c r="BB981"/>
      <c r="BC981"/>
      <c r="BD981"/>
      <c r="BE981"/>
      <c r="BP981"/>
      <c r="BQ981"/>
      <c r="BR981"/>
      <c r="CD981"/>
      <c r="CE981"/>
      <c r="CF981"/>
      <c r="CR981"/>
      <c r="CS981"/>
      <c r="CT981"/>
      <c r="CU981"/>
    </row>
    <row r="982" spans="12:99" x14ac:dyDescent="0.25">
      <c r="L982"/>
      <c r="M982"/>
      <c r="N982"/>
      <c r="O982"/>
      <c r="Z982"/>
      <c r="AA982"/>
      <c r="AB982"/>
      <c r="AC982"/>
      <c r="AN982"/>
      <c r="AO982"/>
      <c r="AP982"/>
      <c r="BB982"/>
      <c r="BC982"/>
      <c r="BD982"/>
      <c r="BE982"/>
      <c r="BP982"/>
      <c r="BQ982"/>
      <c r="BR982"/>
      <c r="CD982"/>
      <c r="CE982"/>
      <c r="CF982"/>
      <c r="CR982"/>
      <c r="CS982"/>
      <c r="CT982"/>
      <c r="CU982"/>
    </row>
    <row r="983" spans="12:99" x14ac:dyDescent="0.25">
      <c r="L983"/>
      <c r="M983"/>
      <c r="N983"/>
      <c r="O983"/>
      <c r="Z983"/>
      <c r="AA983"/>
      <c r="AB983"/>
      <c r="AC983"/>
      <c r="AN983"/>
      <c r="AO983"/>
      <c r="AP983"/>
      <c r="BB983"/>
      <c r="BC983"/>
      <c r="BD983"/>
      <c r="BE983"/>
      <c r="BP983"/>
      <c r="BQ983"/>
      <c r="BR983"/>
      <c r="CD983"/>
      <c r="CE983"/>
      <c r="CF983"/>
      <c r="CR983"/>
      <c r="CS983"/>
      <c r="CT983"/>
      <c r="CU983"/>
    </row>
    <row r="984" spans="12:99" x14ac:dyDescent="0.25">
      <c r="L984"/>
      <c r="M984"/>
      <c r="N984"/>
      <c r="O984"/>
      <c r="Z984"/>
      <c r="AA984"/>
      <c r="AB984"/>
      <c r="AC984"/>
      <c r="AN984"/>
      <c r="AO984"/>
      <c r="AP984"/>
      <c r="BB984"/>
      <c r="BC984"/>
      <c r="BD984"/>
      <c r="BE984"/>
      <c r="BP984"/>
      <c r="BQ984"/>
      <c r="BR984"/>
      <c r="CD984"/>
      <c r="CE984"/>
      <c r="CF984"/>
      <c r="CR984"/>
      <c r="CS984"/>
      <c r="CT984"/>
      <c r="CU984"/>
    </row>
    <row r="985" spans="12:99" x14ac:dyDescent="0.25">
      <c r="L985"/>
      <c r="M985"/>
      <c r="N985"/>
      <c r="O985"/>
      <c r="Z985"/>
      <c r="AA985"/>
      <c r="AB985"/>
      <c r="AC985"/>
      <c r="AN985"/>
      <c r="AO985"/>
      <c r="AP985"/>
      <c r="BB985"/>
      <c r="BC985"/>
      <c r="BD985"/>
      <c r="BE985"/>
      <c r="BP985"/>
      <c r="BQ985"/>
      <c r="BR985"/>
      <c r="CD985"/>
      <c r="CE985"/>
      <c r="CF985"/>
      <c r="CR985"/>
      <c r="CS985"/>
      <c r="CT985"/>
      <c r="CU985"/>
    </row>
    <row r="986" spans="12:99" x14ac:dyDescent="0.25">
      <c r="L986"/>
      <c r="M986"/>
      <c r="N986"/>
      <c r="O986"/>
      <c r="Z986"/>
      <c r="AA986"/>
      <c r="AB986"/>
      <c r="AC986"/>
      <c r="AN986"/>
      <c r="AO986"/>
      <c r="AP986"/>
      <c r="BB986"/>
      <c r="BC986"/>
      <c r="BD986"/>
      <c r="BE986"/>
      <c r="BP986"/>
      <c r="BQ986"/>
      <c r="BR986"/>
      <c r="CD986"/>
      <c r="CE986"/>
      <c r="CF986"/>
      <c r="CR986"/>
      <c r="CS986"/>
      <c r="CT986"/>
      <c r="CU986"/>
    </row>
    <row r="987" spans="12:99" x14ac:dyDescent="0.25">
      <c r="L987"/>
      <c r="M987"/>
      <c r="N987"/>
      <c r="O987"/>
      <c r="Z987"/>
      <c r="AA987"/>
      <c r="AB987"/>
      <c r="AC987"/>
      <c r="AN987"/>
      <c r="AO987"/>
      <c r="AP987"/>
      <c r="BB987"/>
      <c r="BC987"/>
      <c r="BD987"/>
      <c r="BE987"/>
      <c r="BP987"/>
      <c r="BQ987"/>
      <c r="BR987"/>
      <c r="CD987"/>
      <c r="CE987"/>
      <c r="CF987"/>
      <c r="CR987"/>
      <c r="CS987"/>
      <c r="CT987"/>
      <c r="CU987"/>
    </row>
    <row r="988" spans="12:99" x14ac:dyDescent="0.25">
      <c r="L988"/>
      <c r="M988"/>
      <c r="N988"/>
      <c r="O988"/>
      <c r="Z988"/>
      <c r="AA988"/>
      <c r="AB988"/>
      <c r="AC988"/>
      <c r="AN988"/>
      <c r="AO988"/>
      <c r="AP988"/>
      <c r="BB988"/>
      <c r="BC988"/>
      <c r="BD988"/>
      <c r="BE988"/>
      <c r="BP988"/>
      <c r="BQ988"/>
      <c r="BR988"/>
      <c r="CD988"/>
      <c r="CE988"/>
      <c r="CF988"/>
      <c r="CR988"/>
      <c r="CS988"/>
      <c r="CT988"/>
      <c r="CU988"/>
    </row>
    <row r="989" spans="12:99" x14ac:dyDescent="0.25">
      <c r="L989"/>
      <c r="M989"/>
      <c r="N989"/>
      <c r="O989"/>
      <c r="Z989"/>
      <c r="AA989"/>
      <c r="AB989"/>
      <c r="AC989"/>
      <c r="AN989"/>
      <c r="AO989"/>
      <c r="AP989"/>
      <c r="BB989"/>
      <c r="BC989"/>
      <c r="BD989"/>
      <c r="BE989"/>
      <c r="BP989"/>
      <c r="BQ989"/>
      <c r="BR989"/>
      <c r="CD989"/>
      <c r="CE989"/>
      <c r="CF989"/>
      <c r="CR989"/>
      <c r="CS989"/>
      <c r="CT989"/>
      <c r="CU989"/>
    </row>
    <row r="990" spans="12:99" x14ac:dyDescent="0.25">
      <c r="L990"/>
      <c r="M990"/>
      <c r="N990"/>
      <c r="O990"/>
      <c r="Z990"/>
      <c r="AA990"/>
      <c r="AB990"/>
      <c r="AC990"/>
      <c r="AN990"/>
      <c r="AO990"/>
      <c r="AP990"/>
      <c r="BB990"/>
      <c r="BC990"/>
      <c r="BD990"/>
      <c r="BE990"/>
      <c r="BP990"/>
      <c r="BQ990"/>
      <c r="BR990"/>
      <c r="CD990"/>
      <c r="CE990"/>
      <c r="CF990"/>
      <c r="CR990"/>
      <c r="CS990"/>
      <c r="CT990"/>
      <c r="CU990"/>
    </row>
    <row r="991" spans="12:99" x14ac:dyDescent="0.25">
      <c r="L991"/>
      <c r="M991"/>
      <c r="N991"/>
      <c r="O991"/>
      <c r="Z991"/>
      <c r="AA991"/>
      <c r="AB991"/>
      <c r="AC991"/>
      <c r="AN991"/>
      <c r="AO991"/>
      <c r="AP991"/>
      <c r="BB991"/>
      <c r="BC991"/>
      <c r="BD991"/>
      <c r="BE991"/>
      <c r="BP991"/>
      <c r="BQ991"/>
      <c r="BR991"/>
      <c r="CD991"/>
      <c r="CE991"/>
      <c r="CF991"/>
      <c r="CR991"/>
      <c r="CS991"/>
      <c r="CT991"/>
      <c r="CU991"/>
    </row>
    <row r="992" spans="12:99" x14ac:dyDescent="0.25">
      <c r="L992"/>
      <c r="M992"/>
      <c r="N992"/>
      <c r="O992"/>
      <c r="Z992"/>
      <c r="AA992"/>
      <c r="AB992"/>
      <c r="AC992"/>
      <c r="AN992"/>
      <c r="AO992"/>
      <c r="AP992"/>
      <c r="BB992"/>
      <c r="BC992"/>
      <c r="BD992"/>
      <c r="BE992"/>
      <c r="BP992"/>
      <c r="BQ992"/>
      <c r="BR992"/>
      <c r="CD992"/>
      <c r="CE992"/>
      <c r="CF992"/>
      <c r="CR992"/>
      <c r="CS992"/>
      <c r="CT992"/>
      <c r="CU992"/>
    </row>
    <row r="993" spans="12:99" x14ac:dyDescent="0.25">
      <c r="L993"/>
      <c r="M993"/>
      <c r="N993"/>
      <c r="O993"/>
      <c r="Z993"/>
      <c r="AA993"/>
      <c r="AB993"/>
      <c r="AC993"/>
      <c r="AN993"/>
      <c r="AO993"/>
      <c r="AP993"/>
      <c r="BB993"/>
      <c r="BC993"/>
      <c r="BD993"/>
      <c r="BE993"/>
      <c r="BP993"/>
      <c r="BQ993"/>
      <c r="BR993"/>
      <c r="CD993"/>
      <c r="CE993"/>
      <c r="CF993"/>
      <c r="CR993"/>
      <c r="CS993"/>
      <c r="CT993"/>
      <c r="CU993"/>
    </row>
    <row r="994" spans="12:99" x14ac:dyDescent="0.25">
      <c r="L994"/>
      <c r="M994"/>
      <c r="N994"/>
      <c r="O994"/>
      <c r="Z994"/>
      <c r="AA994"/>
      <c r="AB994"/>
      <c r="AC994"/>
      <c r="AN994"/>
      <c r="AO994"/>
      <c r="AP994"/>
      <c r="BB994"/>
      <c r="BC994"/>
      <c r="BD994"/>
      <c r="BE994"/>
      <c r="BP994"/>
      <c r="BQ994"/>
      <c r="BR994"/>
      <c r="CD994"/>
      <c r="CE994"/>
      <c r="CF994"/>
      <c r="CR994"/>
      <c r="CS994"/>
      <c r="CT994"/>
      <c r="CU994"/>
    </row>
    <row r="995" spans="12:99" x14ac:dyDescent="0.25">
      <c r="L995"/>
      <c r="M995"/>
      <c r="N995"/>
      <c r="O995"/>
      <c r="Z995"/>
      <c r="AA995"/>
      <c r="AB995"/>
      <c r="AC995"/>
      <c r="AN995"/>
      <c r="AO995"/>
      <c r="AP995"/>
      <c r="BB995"/>
      <c r="BC995"/>
      <c r="BD995"/>
      <c r="BE995"/>
      <c r="BP995"/>
      <c r="BQ995"/>
      <c r="BR995"/>
      <c r="CD995"/>
      <c r="CE995"/>
      <c r="CF995"/>
      <c r="CR995"/>
      <c r="CS995"/>
      <c r="CT995"/>
      <c r="CU995"/>
    </row>
    <row r="996" spans="12:99" x14ac:dyDescent="0.25">
      <c r="L996"/>
      <c r="M996"/>
      <c r="N996"/>
      <c r="O996"/>
      <c r="Z996"/>
      <c r="AA996"/>
      <c r="AB996"/>
      <c r="AC996"/>
      <c r="AN996"/>
      <c r="AO996"/>
      <c r="AP996"/>
      <c r="BB996"/>
      <c r="BC996"/>
      <c r="BD996"/>
      <c r="BE996"/>
      <c r="BP996"/>
      <c r="BQ996"/>
      <c r="BR996"/>
      <c r="CD996"/>
      <c r="CE996"/>
      <c r="CF996"/>
      <c r="CR996"/>
      <c r="CS996"/>
      <c r="CT996"/>
      <c r="CU996"/>
    </row>
    <row r="997" spans="12:99" x14ac:dyDescent="0.25">
      <c r="L997"/>
      <c r="M997"/>
      <c r="N997"/>
      <c r="O997"/>
      <c r="Z997"/>
      <c r="AA997"/>
      <c r="AB997"/>
      <c r="AC997"/>
      <c r="AN997"/>
      <c r="AO997"/>
      <c r="AP997"/>
      <c r="BB997"/>
      <c r="BC997"/>
      <c r="BD997"/>
      <c r="BE997"/>
      <c r="BP997"/>
      <c r="BQ997"/>
      <c r="BR997"/>
      <c r="CD997"/>
      <c r="CE997"/>
      <c r="CF997"/>
      <c r="CR997"/>
      <c r="CS997"/>
      <c r="CT997"/>
      <c r="CU997"/>
    </row>
    <row r="998" spans="12:99" x14ac:dyDescent="0.25">
      <c r="L998"/>
      <c r="M998"/>
      <c r="N998"/>
      <c r="O998"/>
      <c r="Z998"/>
      <c r="AA998"/>
      <c r="AB998"/>
      <c r="AC998"/>
      <c r="AN998"/>
      <c r="AO998"/>
      <c r="AP998"/>
      <c r="BB998"/>
      <c r="BC998"/>
      <c r="BD998"/>
      <c r="BE998"/>
      <c r="BP998"/>
      <c r="BQ998"/>
      <c r="BR998"/>
      <c r="CD998"/>
      <c r="CE998"/>
      <c r="CF998"/>
      <c r="CR998"/>
      <c r="CS998"/>
      <c r="CT998"/>
      <c r="CU998"/>
    </row>
    <row r="999" spans="12:99" x14ac:dyDescent="0.25">
      <c r="L999"/>
      <c r="M999"/>
      <c r="N999"/>
      <c r="O999"/>
      <c r="Z999"/>
      <c r="AA999"/>
      <c r="AB999"/>
      <c r="AC999"/>
      <c r="AN999"/>
      <c r="AO999"/>
      <c r="AP999"/>
      <c r="BB999"/>
      <c r="BC999"/>
      <c r="BD999"/>
      <c r="BE999"/>
      <c r="BP999"/>
      <c r="BQ999"/>
      <c r="BR999"/>
      <c r="CD999"/>
      <c r="CE999"/>
      <c r="CF999"/>
      <c r="CR999"/>
      <c r="CS999"/>
      <c r="CT999"/>
      <c r="CU999"/>
    </row>
    <row r="1000" spans="12:99" x14ac:dyDescent="0.25">
      <c r="L1000"/>
      <c r="M1000"/>
      <c r="N1000"/>
      <c r="O1000"/>
      <c r="Z1000"/>
      <c r="AA1000"/>
      <c r="AB1000"/>
      <c r="AC1000"/>
      <c r="AN1000"/>
      <c r="AO1000"/>
      <c r="AP1000"/>
      <c r="BB1000"/>
      <c r="BC1000"/>
      <c r="BD1000"/>
      <c r="BE1000"/>
      <c r="BP1000"/>
      <c r="BQ1000"/>
      <c r="BR1000"/>
      <c r="CD1000"/>
      <c r="CE1000"/>
      <c r="CF1000"/>
      <c r="CR1000"/>
      <c r="CS1000"/>
      <c r="CT1000"/>
      <c r="CU1000"/>
    </row>
    <row r="1001" spans="12:99" x14ac:dyDescent="0.25">
      <c r="L1001"/>
      <c r="M1001"/>
      <c r="N1001"/>
      <c r="O1001"/>
      <c r="Z1001"/>
      <c r="AA1001"/>
      <c r="AB1001"/>
      <c r="AC1001"/>
      <c r="AN1001"/>
      <c r="AO1001"/>
      <c r="AP1001"/>
      <c r="BB1001"/>
      <c r="BC1001"/>
      <c r="BD1001"/>
      <c r="BE1001"/>
      <c r="BP1001"/>
      <c r="BQ1001"/>
      <c r="BR1001"/>
      <c r="CD1001"/>
      <c r="CE1001"/>
      <c r="CF1001"/>
      <c r="CR1001"/>
      <c r="CS1001"/>
      <c r="CT1001"/>
      <c r="CU1001"/>
    </row>
    <row r="1002" spans="12:99" x14ac:dyDescent="0.25">
      <c r="L1002"/>
      <c r="M1002"/>
      <c r="N1002"/>
      <c r="O1002"/>
      <c r="Z1002"/>
      <c r="AA1002"/>
      <c r="AB1002"/>
      <c r="AC1002"/>
      <c r="AN1002"/>
      <c r="AO1002"/>
      <c r="AP1002"/>
      <c r="BB1002"/>
      <c r="BC1002"/>
      <c r="BD1002"/>
      <c r="BE1002"/>
      <c r="BP1002"/>
      <c r="BQ1002"/>
      <c r="BR1002"/>
      <c r="CD1002"/>
      <c r="CE1002"/>
      <c r="CF1002"/>
      <c r="CR1002"/>
      <c r="CS1002"/>
      <c r="CT1002"/>
      <c r="CU1002"/>
    </row>
    <row r="1003" spans="12:99" x14ac:dyDescent="0.25">
      <c r="L1003"/>
      <c r="M1003"/>
      <c r="N1003"/>
      <c r="O1003"/>
      <c r="Z1003"/>
      <c r="AA1003"/>
      <c r="AB1003"/>
      <c r="AC1003"/>
      <c r="AN1003"/>
      <c r="AO1003"/>
      <c r="AP1003"/>
      <c r="BB1003"/>
      <c r="BC1003"/>
      <c r="BD1003"/>
      <c r="BE1003"/>
      <c r="BP1003"/>
      <c r="BQ1003"/>
      <c r="BR1003"/>
      <c r="CD1003"/>
      <c r="CE1003"/>
      <c r="CF1003"/>
      <c r="CR1003"/>
      <c r="CS1003"/>
      <c r="CT1003"/>
      <c r="CU1003"/>
    </row>
    <row r="1004" spans="12:99" x14ac:dyDescent="0.25">
      <c r="L1004"/>
      <c r="M1004"/>
      <c r="N1004"/>
      <c r="O1004"/>
      <c r="Z1004"/>
      <c r="AA1004"/>
      <c r="AB1004"/>
      <c r="AC1004"/>
      <c r="AN1004"/>
      <c r="AO1004"/>
      <c r="AP1004"/>
      <c r="BB1004"/>
      <c r="BC1004"/>
      <c r="BD1004"/>
      <c r="BE1004"/>
      <c r="BP1004"/>
      <c r="BQ1004"/>
      <c r="BR1004"/>
      <c r="CD1004"/>
      <c r="CE1004"/>
      <c r="CF1004"/>
      <c r="CR1004"/>
      <c r="CS1004"/>
      <c r="CT1004"/>
      <c r="CU1004"/>
    </row>
    <row r="1005" spans="12:99" x14ac:dyDescent="0.25">
      <c r="L1005"/>
      <c r="M1005"/>
      <c r="N1005"/>
      <c r="O1005"/>
      <c r="Z1005"/>
      <c r="AA1005"/>
      <c r="AB1005"/>
      <c r="AC1005"/>
      <c r="AN1005"/>
      <c r="AO1005"/>
      <c r="AP1005"/>
      <c r="BB1005"/>
      <c r="BC1005"/>
      <c r="BD1005"/>
      <c r="BE1005"/>
      <c r="BP1005"/>
      <c r="BQ1005"/>
      <c r="BR1005"/>
      <c r="CD1005"/>
      <c r="CE1005"/>
      <c r="CF1005"/>
      <c r="CR1005"/>
      <c r="CS1005"/>
      <c r="CT1005"/>
      <c r="CU1005"/>
    </row>
    <row r="1006" spans="12:99" x14ac:dyDescent="0.25">
      <c r="L1006"/>
      <c r="M1006"/>
      <c r="N1006"/>
      <c r="O1006"/>
      <c r="Z1006"/>
      <c r="AA1006"/>
      <c r="AB1006"/>
      <c r="AC1006"/>
      <c r="AN1006"/>
      <c r="AO1006"/>
      <c r="AP1006"/>
      <c r="BB1006"/>
      <c r="BC1006"/>
      <c r="BD1006"/>
      <c r="BE1006"/>
      <c r="BP1006"/>
      <c r="BQ1006"/>
      <c r="BR1006"/>
      <c r="CD1006"/>
      <c r="CE1006"/>
      <c r="CF1006"/>
      <c r="CR1006"/>
      <c r="CS1006"/>
      <c r="CT1006"/>
      <c r="CU1006"/>
    </row>
    <row r="1007" spans="12:99" x14ac:dyDescent="0.25">
      <c r="L1007"/>
      <c r="M1007"/>
      <c r="N1007"/>
      <c r="O1007"/>
      <c r="Z1007"/>
      <c r="AA1007"/>
      <c r="AB1007"/>
      <c r="AC1007"/>
      <c r="AN1007"/>
      <c r="AO1007"/>
      <c r="AP1007"/>
      <c r="BB1007"/>
      <c r="BC1007"/>
      <c r="BD1007"/>
      <c r="BE1007"/>
      <c r="BP1007"/>
      <c r="BQ1007"/>
      <c r="BR1007"/>
      <c r="CD1007"/>
      <c r="CE1007"/>
      <c r="CF1007"/>
      <c r="CR1007"/>
      <c r="CS1007"/>
      <c r="CT1007"/>
      <c r="CU1007"/>
    </row>
    <row r="1008" spans="12:99" x14ac:dyDescent="0.25">
      <c r="L1008"/>
      <c r="M1008"/>
      <c r="N1008"/>
      <c r="O1008"/>
      <c r="Z1008"/>
      <c r="AA1008"/>
      <c r="AB1008"/>
      <c r="AC1008"/>
      <c r="AN1008"/>
      <c r="AO1008"/>
      <c r="AP1008"/>
      <c r="BB1008"/>
      <c r="BC1008"/>
      <c r="BD1008"/>
      <c r="BE1008"/>
      <c r="BP1008"/>
      <c r="BQ1008"/>
      <c r="BR1008"/>
      <c r="CD1008"/>
      <c r="CE1008"/>
      <c r="CF1008"/>
      <c r="CR1008"/>
      <c r="CS1008"/>
      <c r="CT1008"/>
      <c r="CU1008"/>
    </row>
    <row r="1009" spans="12:99" x14ac:dyDescent="0.25">
      <c r="L1009"/>
      <c r="M1009"/>
      <c r="N1009"/>
      <c r="O1009"/>
      <c r="Z1009"/>
      <c r="AA1009"/>
      <c r="AB1009"/>
      <c r="AC1009"/>
      <c r="AN1009"/>
      <c r="AO1009"/>
      <c r="AP1009"/>
      <c r="BB1009"/>
      <c r="BC1009"/>
      <c r="BD1009"/>
      <c r="BE1009"/>
      <c r="BP1009"/>
      <c r="BQ1009"/>
      <c r="BR1009"/>
      <c r="CD1009"/>
      <c r="CE1009"/>
      <c r="CF1009"/>
      <c r="CR1009"/>
      <c r="CS1009"/>
      <c r="CT1009"/>
      <c r="CU1009"/>
    </row>
    <row r="1010" spans="12:99" x14ac:dyDescent="0.25">
      <c r="L1010"/>
      <c r="M1010"/>
      <c r="N1010"/>
      <c r="O1010"/>
      <c r="Z1010"/>
      <c r="AA1010"/>
      <c r="AB1010"/>
      <c r="AC1010"/>
      <c r="AN1010"/>
      <c r="AO1010"/>
      <c r="AP1010"/>
      <c r="BB1010"/>
      <c r="BC1010"/>
      <c r="BD1010"/>
      <c r="BE1010"/>
      <c r="BP1010"/>
      <c r="BQ1010"/>
      <c r="BR1010"/>
      <c r="CD1010"/>
      <c r="CE1010"/>
      <c r="CF1010"/>
      <c r="CR1010"/>
      <c r="CS1010"/>
      <c r="CT1010"/>
      <c r="CU1010"/>
    </row>
    <row r="1011" spans="12:99" x14ac:dyDescent="0.25">
      <c r="L1011"/>
      <c r="M1011"/>
      <c r="N1011"/>
      <c r="O1011"/>
      <c r="Z1011"/>
      <c r="AA1011"/>
      <c r="AB1011"/>
      <c r="AC1011"/>
      <c r="AN1011"/>
      <c r="AO1011"/>
      <c r="AP1011"/>
      <c r="BB1011"/>
      <c r="BC1011"/>
      <c r="BD1011"/>
      <c r="BE1011"/>
      <c r="BP1011"/>
      <c r="BQ1011"/>
      <c r="BR1011"/>
      <c r="CD1011"/>
      <c r="CE1011"/>
      <c r="CF1011"/>
      <c r="CR1011"/>
      <c r="CS1011"/>
      <c r="CT1011"/>
      <c r="CU1011"/>
    </row>
    <row r="1012" spans="12:99" x14ac:dyDescent="0.25">
      <c r="L1012"/>
      <c r="M1012"/>
      <c r="N1012"/>
      <c r="O1012"/>
      <c r="Z1012"/>
      <c r="AA1012"/>
      <c r="AB1012"/>
      <c r="AC1012"/>
      <c r="AN1012"/>
      <c r="AO1012"/>
      <c r="AP1012"/>
      <c r="BB1012"/>
      <c r="BC1012"/>
      <c r="BD1012"/>
      <c r="BE1012"/>
      <c r="BP1012"/>
      <c r="BQ1012"/>
      <c r="BR1012"/>
      <c r="CD1012"/>
      <c r="CE1012"/>
      <c r="CF1012"/>
      <c r="CR1012"/>
      <c r="CS1012"/>
      <c r="CT1012"/>
      <c r="CU1012"/>
    </row>
    <row r="1013" spans="12:99" x14ac:dyDescent="0.25">
      <c r="L1013"/>
      <c r="M1013"/>
      <c r="N1013"/>
      <c r="O1013"/>
      <c r="Z1013"/>
      <c r="AA1013"/>
      <c r="AB1013"/>
      <c r="AC1013"/>
      <c r="AN1013"/>
      <c r="AO1013"/>
      <c r="AP1013"/>
      <c r="BB1013"/>
      <c r="BC1013"/>
      <c r="BD1013"/>
      <c r="BE1013"/>
      <c r="BP1013"/>
      <c r="BQ1013"/>
      <c r="BR1013"/>
      <c r="CD1013"/>
      <c r="CE1013"/>
      <c r="CF1013"/>
      <c r="CR1013"/>
      <c r="CS1013"/>
      <c r="CT1013"/>
      <c r="CU1013"/>
    </row>
    <row r="1014" spans="12:99" x14ac:dyDescent="0.25">
      <c r="L1014"/>
      <c r="M1014"/>
      <c r="N1014"/>
      <c r="O1014"/>
      <c r="Z1014"/>
      <c r="AA1014"/>
      <c r="AB1014"/>
      <c r="AC1014"/>
      <c r="AN1014"/>
      <c r="AO1014"/>
      <c r="AP1014"/>
      <c r="BB1014"/>
      <c r="BC1014"/>
      <c r="BD1014"/>
      <c r="BE1014"/>
      <c r="BP1014"/>
      <c r="BQ1014"/>
      <c r="BR1014"/>
      <c r="CD1014"/>
      <c r="CE1014"/>
      <c r="CF1014"/>
      <c r="CR1014"/>
      <c r="CS1014"/>
      <c r="CT1014"/>
      <c r="CU1014"/>
    </row>
    <row r="1015" spans="12:99" x14ac:dyDescent="0.25">
      <c r="L1015"/>
      <c r="M1015"/>
      <c r="N1015"/>
      <c r="O1015"/>
      <c r="Z1015"/>
      <c r="AA1015"/>
      <c r="AB1015"/>
      <c r="AC1015"/>
      <c r="AN1015"/>
      <c r="AO1015"/>
      <c r="AP1015"/>
      <c r="BB1015"/>
      <c r="BC1015"/>
      <c r="BD1015"/>
      <c r="BE1015"/>
      <c r="BP1015"/>
      <c r="BQ1015"/>
      <c r="BR1015"/>
      <c r="CD1015"/>
      <c r="CE1015"/>
      <c r="CF1015"/>
      <c r="CR1015"/>
      <c r="CS1015"/>
      <c r="CT1015"/>
      <c r="CU1015"/>
    </row>
    <row r="1016" spans="12:99" x14ac:dyDescent="0.25">
      <c r="L1016"/>
      <c r="M1016"/>
      <c r="N1016"/>
      <c r="O1016"/>
      <c r="Z1016"/>
      <c r="AA1016"/>
      <c r="AB1016"/>
      <c r="AC1016"/>
      <c r="AN1016"/>
      <c r="AO1016"/>
      <c r="AP1016"/>
      <c r="BB1016"/>
      <c r="BC1016"/>
      <c r="BD1016"/>
      <c r="BE1016"/>
      <c r="BP1016"/>
      <c r="BQ1016"/>
      <c r="BR1016"/>
      <c r="CD1016"/>
      <c r="CE1016"/>
      <c r="CF1016"/>
      <c r="CR1016"/>
      <c r="CS1016"/>
      <c r="CT1016"/>
      <c r="CU1016"/>
    </row>
    <row r="1017" spans="12:99" x14ac:dyDescent="0.25">
      <c r="L1017"/>
      <c r="M1017"/>
      <c r="N1017"/>
      <c r="O1017"/>
      <c r="Z1017"/>
      <c r="AA1017"/>
      <c r="AB1017"/>
      <c r="AC1017"/>
      <c r="AN1017"/>
      <c r="AO1017"/>
      <c r="AP1017"/>
      <c r="BB1017"/>
      <c r="BC1017"/>
      <c r="BD1017"/>
      <c r="BE1017"/>
      <c r="BP1017"/>
      <c r="BQ1017"/>
      <c r="BR1017"/>
      <c r="CD1017"/>
      <c r="CE1017"/>
      <c r="CF1017"/>
      <c r="CR1017"/>
      <c r="CS1017"/>
      <c r="CT1017"/>
      <c r="CU1017"/>
    </row>
    <row r="1018" spans="12:99" x14ac:dyDescent="0.25">
      <c r="L1018"/>
      <c r="M1018"/>
      <c r="N1018"/>
      <c r="O1018"/>
      <c r="Z1018"/>
      <c r="AA1018"/>
      <c r="AB1018"/>
      <c r="AC1018"/>
      <c r="AN1018"/>
      <c r="AO1018"/>
      <c r="AP1018"/>
      <c r="BB1018"/>
      <c r="BC1018"/>
      <c r="BD1018"/>
      <c r="BE1018"/>
      <c r="BP1018"/>
      <c r="BQ1018"/>
      <c r="BR1018"/>
      <c r="CD1018"/>
      <c r="CE1018"/>
      <c r="CF1018"/>
      <c r="CR1018"/>
      <c r="CS1018"/>
      <c r="CT1018"/>
      <c r="CU1018"/>
    </row>
    <row r="1019" spans="12:99" x14ac:dyDescent="0.25">
      <c r="L1019"/>
      <c r="M1019"/>
      <c r="N1019"/>
      <c r="O1019"/>
      <c r="Z1019"/>
      <c r="AA1019"/>
      <c r="AB1019"/>
      <c r="AC1019"/>
      <c r="AN1019"/>
      <c r="AO1019"/>
      <c r="AP1019"/>
      <c r="BB1019"/>
      <c r="BC1019"/>
      <c r="BD1019"/>
      <c r="BE1019"/>
      <c r="BP1019"/>
      <c r="BQ1019"/>
      <c r="BR1019"/>
      <c r="CD1019"/>
      <c r="CE1019"/>
      <c r="CF1019"/>
      <c r="CR1019"/>
      <c r="CS1019"/>
      <c r="CT1019"/>
      <c r="CU1019"/>
    </row>
    <row r="1020" spans="12:99" x14ac:dyDescent="0.25">
      <c r="L1020"/>
      <c r="M1020"/>
      <c r="N1020"/>
      <c r="O1020"/>
      <c r="Z1020"/>
      <c r="AA1020"/>
      <c r="AB1020"/>
      <c r="AC1020"/>
      <c r="AN1020"/>
      <c r="AO1020"/>
      <c r="AP1020"/>
      <c r="BB1020"/>
      <c r="BC1020"/>
      <c r="BD1020"/>
      <c r="BE1020"/>
      <c r="BP1020"/>
      <c r="BQ1020"/>
      <c r="BR1020"/>
      <c r="CD1020"/>
      <c r="CE1020"/>
      <c r="CF1020"/>
      <c r="CR1020"/>
      <c r="CS1020"/>
      <c r="CT1020"/>
      <c r="CU1020"/>
    </row>
    <row r="1021" spans="12:99" x14ac:dyDescent="0.25">
      <c r="L1021"/>
      <c r="M1021"/>
      <c r="N1021"/>
      <c r="O1021"/>
      <c r="Z1021"/>
      <c r="AA1021"/>
      <c r="AB1021"/>
      <c r="AC1021"/>
      <c r="AN1021"/>
      <c r="AO1021"/>
      <c r="AP1021"/>
      <c r="BB1021"/>
      <c r="BC1021"/>
      <c r="BD1021"/>
      <c r="BE1021"/>
      <c r="BP1021"/>
      <c r="BQ1021"/>
      <c r="BR1021"/>
      <c r="CD1021"/>
      <c r="CE1021"/>
      <c r="CF1021"/>
      <c r="CR1021"/>
      <c r="CS1021"/>
      <c r="CT1021"/>
      <c r="CU1021"/>
    </row>
    <row r="1022" spans="12:99" x14ac:dyDescent="0.25">
      <c r="L1022"/>
      <c r="M1022"/>
      <c r="N1022"/>
      <c r="O1022"/>
      <c r="Z1022"/>
      <c r="AA1022"/>
      <c r="AB1022"/>
      <c r="AC1022"/>
      <c r="AN1022"/>
      <c r="AO1022"/>
      <c r="AP1022"/>
      <c r="BB1022"/>
      <c r="BC1022"/>
      <c r="BD1022"/>
      <c r="BE1022"/>
      <c r="BP1022"/>
      <c r="BQ1022"/>
      <c r="BR1022"/>
      <c r="CD1022"/>
      <c r="CE1022"/>
      <c r="CF1022"/>
      <c r="CR1022"/>
      <c r="CS1022"/>
      <c r="CT1022"/>
      <c r="CU1022"/>
    </row>
    <row r="1023" spans="12:99" x14ac:dyDescent="0.25">
      <c r="L1023"/>
      <c r="M1023"/>
      <c r="N1023"/>
      <c r="O1023"/>
      <c r="Z1023"/>
      <c r="AA1023"/>
      <c r="AB1023"/>
      <c r="AC1023"/>
      <c r="AN1023"/>
      <c r="AO1023"/>
      <c r="AP1023"/>
      <c r="BB1023"/>
      <c r="BC1023"/>
      <c r="BD1023"/>
      <c r="BE1023"/>
      <c r="BP1023"/>
      <c r="BQ1023"/>
      <c r="BR1023"/>
      <c r="CD1023"/>
      <c r="CE1023"/>
      <c r="CF1023"/>
      <c r="CR1023"/>
      <c r="CS1023"/>
      <c r="CT1023"/>
      <c r="CU1023"/>
    </row>
    <row r="1024" spans="12:99" x14ac:dyDescent="0.25">
      <c r="L1024"/>
      <c r="M1024"/>
      <c r="N1024"/>
      <c r="O1024"/>
      <c r="Z1024"/>
      <c r="AA1024"/>
      <c r="AB1024"/>
      <c r="AC1024"/>
      <c r="AN1024"/>
      <c r="AO1024"/>
      <c r="AP1024"/>
      <c r="BB1024"/>
      <c r="BC1024"/>
      <c r="BD1024"/>
      <c r="BE1024"/>
      <c r="BP1024"/>
      <c r="BQ1024"/>
      <c r="BR1024"/>
      <c r="CD1024"/>
      <c r="CE1024"/>
      <c r="CF1024"/>
      <c r="CR1024"/>
      <c r="CS1024"/>
      <c r="CT1024"/>
      <c r="CU1024"/>
    </row>
    <row r="1025" spans="12:99" x14ac:dyDescent="0.25">
      <c r="L1025"/>
      <c r="M1025"/>
      <c r="N1025"/>
      <c r="O1025"/>
      <c r="Z1025"/>
      <c r="AA1025"/>
      <c r="AB1025"/>
      <c r="AC1025"/>
      <c r="AN1025"/>
      <c r="AO1025"/>
      <c r="AP1025"/>
      <c r="BB1025"/>
      <c r="BC1025"/>
      <c r="BD1025"/>
      <c r="BE1025"/>
      <c r="BP1025"/>
      <c r="BQ1025"/>
      <c r="BR1025"/>
      <c r="CD1025"/>
      <c r="CE1025"/>
      <c r="CF1025"/>
      <c r="CR1025"/>
      <c r="CS1025"/>
      <c r="CT1025"/>
      <c r="CU1025"/>
    </row>
    <row r="1026" spans="12:99" x14ac:dyDescent="0.25">
      <c r="L1026"/>
      <c r="M1026"/>
      <c r="N1026"/>
      <c r="O1026"/>
      <c r="Z1026"/>
      <c r="AA1026"/>
      <c r="AB1026"/>
      <c r="AC1026"/>
      <c r="AN1026"/>
      <c r="AO1026"/>
      <c r="AP1026"/>
      <c r="BB1026"/>
      <c r="BC1026"/>
      <c r="BD1026"/>
      <c r="BE1026"/>
      <c r="BP1026"/>
      <c r="BQ1026"/>
      <c r="BR1026"/>
      <c r="CD1026"/>
      <c r="CE1026"/>
      <c r="CF1026"/>
      <c r="CR1026"/>
      <c r="CS1026"/>
      <c r="CT1026"/>
      <c r="CU1026"/>
    </row>
    <row r="1027" spans="12:99" x14ac:dyDescent="0.25">
      <c r="L1027"/>
      <c r="M1027"/>
      <c r="N1027"/>
      <c r="O1027"/>
      <c r="Z1027"/>
      <c r="AA1027"/>
      <c r="AB1027"/>
      <c r="AC1027"/>
      <c r="AN1027"/>
      <c r="AO1027"/>
      <c r="AP1027"/>
      <c r="BB1027"/>
      <c r="BC1027"/>
      <c r="BD1027"/>
      <c r="BE1027"/>
      <c r="BP1027"/>
      <c r="BQ1027"/>
      <c r="BR1027"/>
      <c r="CD1027"/>
      <c r="CE1027"/>
      <c r="CF1027"/>
      <c r="CR1027"/>
      <c r="CS1027"/>
      <c r="CT1027"/>
      <c r="CU1027"/>
    </row>
    <row r="1028" spans="12:99" x14ac:dyDescent="0.25">
      <c r="L1028"/>
      <c r="M1028"/>
      <c r="N1028"/>
      <c r="O1028"/>
      <c r="Z1028"/>
      <c r="AA1028"/>
      <c r="AB1028"/>
      <c r="AC1028"/>
      <c r="AN1028"/>
      <c r="AO1028"/>
      <c r="AP1028"/>
      <c r="BB1028"/>
      <c r="BC1028"/>
      <c r="BD1028"/>
      <c r="BE1028"/>
      <c r="BP1028"/>
      <c r="BQ1028"/>
      <c r="BR1028"/>
      <c r="CD1028"/>
      <c r="CE1028"/>
      <c r="CF1028"/>
      <c r="CR1028"/>
      <c r="CS1028"/>
      <c r="CT1028"/>
      <c r="CU1028"/>
    </row>
    <row r="1029" spans="12:99" x14ac:dyDescent="0.25">
      <c r="L1029"/>
      <c r="M1029"/>
      <c r="N1029"/>
      <c r="O1029"/>
      <c r="Z1029"/>
      <c r="AA1029"/>
      <c r="AB1029"/>
      <c r="AC1029"/>
      <c r="AN1029"/>
      <c r="AO1029"/>
      <c r="AP1029"/>
      <c r="BB1029"/>
      <c r="BC1029"/>
      <c r="BD1029"/>
      <c r="BE1029"/>
      <c r="BP1029"/>
      <c r="BQ1029"/>
      <c r="BR1029"/>
      <c r="CD1029"/>
      <c r="CE1029"/>
      <c r="CF1029"/>
      <c r="CR1029"/>
      <c r="CS1029"/>
      <c r="CT1029"/>
      <c r="CU1029"/>
    </row>
    <row r="1030" spans="12:99" x14ac:dyDescent="0.25">
      <c r="L1030"/>
      <c r="M1030"/>
      <c r="N1030"/>
      <c r="O1030"/>
      <c r="Z1030"/>
      <c r="AA1030"/>
      <c r="AB1030"/>
      <c r="AC1030"/>
      <c r="AN1030"/>
      <c r="AO1030"/>
      <c r="AP1030"/>
      <c r="BB1030"/>
      <c r="BC1030"/>
      <c r="BD1030"/>
      <c r="BE1030"/>
      <c r="BP1030"/>
      <c r="BQ1030"/>
      <c r="BR1030"/>
      <c r="CD1030"/>
      <c r="CE1030"/>
      <c r="CF1030"/>
      <c r="CR1030"/>
      <c r="CS1030"/>
      <c r="CT1030"/>
      <c r="CU1030"/>
    </row>
    <row r="1031" spans="12:99" x14ac:dyDescent="0.25">
      <c r="L1031"/>
      <c r="M1031"/>
      <c r="N1031"/>
      <c r="O1031"/>
      <c r="Z1031"/>
      <c r="AA1031"/>
      <c r="AB1031"/>
      <c r="AC1031"/>
      <c r="AN1031"/>
      <c r="AO1031"/>
      <c r="AP1031"/>
      <c r="BB1031"/>
      <c r="BC1031"/>
      <c r="BD1031"/>
      <c r="BE1031"/>
      <c r="BP1031"/>
      <c r="BQ1031"/>
      <c r="BR1031"/>
      <c r="CD1031"/>
      <c r="CE1031"/>
      <c r="CF1031"/>
      <c r="CR1031"/>
      <c r="CS1031"/>
      <c r="CT1031"/>
      <c r="CU1031"/>
    </row>
    <row r="1032" spans="12:99" x14ac:dyDescent="0.25">
      <c r="L1032"/>
      <c r="M1032"/>
      <c r="N1032"/>
      <c r="O1032"/>
      <c r="Z1032"/>
      <c r="AA1032"/>
      <c r="AB1032"/>
      <c r="AC1032"/>
      <c r="AN1032"/>
      <c r="AO1032"/>
      <c r="AP1032"/>
      <c r="BB1032"/>
      <c r="BC1032"/>
      <c r="BD1032"/>
      <c r="BE1032"/>
      <c r="BP1032"/>
      <c r="BQ1032"/>
      <c r="BR1032"/>
      <c r="CD1032"/>
      <c r="CE1032"/>
      <c r="CF1032"/>
      <c r="CR1032"/>
      <c r="CS1032"/>
      <c r="CT1032"/>
      <c r="CU1032"/>
    </row>
    <row r="1033" spans="12:99" x14ac:dyDescent="0.25">
      <c r="L1033"/>
      <c r="M1033"/>
      <c r="N1033"/>
      <c r="O1033"/>
      <c r="Z1033"/>
      <c r="AA1033"/>
      <c r="AB1033"/>
      <c r="AC1033"/>
      <c r="AN1033"/>
      <c r="AO1033"/>
      <c r="AP1033"/>
      <c r="BB1033"/>
      <c r="BC1033"/>
      <c r="BD1033"/>
      <c r="BE1033"/>
      <c r="BP1033"/>
      <c r="BQ1033"/>
      <c r="BR1033"/>
      <c r="CD1033"/>
      <c r="CE1033"/>
      <c r="CF1033"/>
      <c r="CR1033"/>
      <c r="CS1033"/>
      <c r="CT1033"/>
      <c r="CU1033"/>
    </row>
    <row r="1034" spans="12:99" x14ac:dyDescent="0.25">
      <c r="L1034"/>
      <c r="M1034"/>
      <c r="N1034"/>
      <c r="O1034"/>
      <c r="Z1034"/>
      <c r="AA1034"/>
      <c r="AB1034"/>
      <c r="AC1034"/>
      <c r="AN1034"/>
      <c r="AO1034"/>
      <c r="AP1034"/>
      <c r="BB1034"/>
      <c r="BC1034"/>
      <c r="BD1034"/>
      <c r="BE1034"/>
      <c r="BP1034"/>
      <c r="BQ1034"/>
      <c r="BR1034"/>
      <c r="CD1034"/>
      <c r="CE1034"/>
      <c r="CF1034"/>
      <c r="CR1034"/>
      <c r="CS1034"/>
      <c r="CT1034"/>
      <c r="CU1034"/>
    </row>
    <row r="1035" spans="12:99" x14ac:dyDescent="0.25">
      <c r="L1035"/>
      <c r="M1035"/>
      <c r="N1035"/>
      <c r="O1035"/>
      <c r="Z1035"/>
      <c r="AA1035"/>
      <c r="AB1035"/>
      <c r="AC1035"/>
      <c r="AN1035"/>
      <c r="AO1035"/>
      <c r="AP1035"/>
      <c r="BB1035"/>
      <c r="BC1035"/>
      <c r="BD1035"/>
      <c r="BE1035"/>
      <c r="BP1035"/>
      <c r="BQ1035"/>
      <c r="BR1035"/>
      <c r="CD1035"/>
      <c r="CE1035"/>
      <c r="CF1035"/>
      <c r="CR1035"/>
      <c r="CS1035"/>
      <c r="CT1035"/>
      <c r="CU1035"/>
    </row>
    <row r="1036" spans="12:99" x14ac:dyDescent="0.25">
      <c r="L1036"/>
      <c r="M1036"/>
      <c r="N1036"/>
      <c r="O1036"/>
      <c r="Z1036"/>
      <c r="AA1036"/>
      <c r="AB1036"/>
      <c r="AC1036"/>
      <c r="AN1036"/>
      <c r="AO1036"/>
      <c r="AP1036"/>
      <c r="BB1036"/>
      <c r="BC1036"/>
      <c r="BD1036"/>
      <c r="BE1036"/>
      <c r="BP1036"/>
      <c r="BQ1036"/>
      <c r="BR1036"/>
      <c r="CD1036"/>
      <c r="CE1036"/>
      <c r="CF1036"/>
      <c r="CR1036"/>
      <c r="CS1036"/>
      <c r="CT1036"/>
      <c r="CU1036"/>
    </row>
    <row r="1037" spans="12:99" x14ac:dyDescent="0.25">
      <c r="L1037"/>
      <c r="M1037"/>
      <c r="N1037"/>
      <c r="O1037"/>
      <c r="Z1037"/>
      <c r="AA1037"/>
      <c r="AB1037"/>
      <c r="AC1037"/>
      <c r="AN1037"/>
      <c r="AO1037"/>
      <c r="AP1037"/>
      <c r="BB1037"/>
      <c r="BC1037"/>
      <c r="BD1037"/>
      <c r="BE1037"/>
      <c r="BP1037"/>
      <c r="BQ1037"/>
      <c r="BR1037"/>
      <c r="CD1037"/>
      <c r="CE1037"/>
      <c r="CF1037"/>
      <c r="CR1037"/>
      <c r="CS1037"/>
      <c r="CT1037"/>
      <c r="CU1037"/>
    </row>
    <row r="1038" spans="12:99" x14ac:dyDescent="0.25">
      <c r="L1038"/>
      <c r="M1038"/>
      <c r="N1038"/>
      <c r="O1038"/>
      <c r="Z1038"/>
      <c r="AA1038"/>
      <c r="AB1038"/>
      <c r="AC1038"/>
      <c r="AN1038"/>
      <c r="AO1038"/>
      <c r="AP1038"/>
      <c r="BB1038"/>
      <c r="BC1038"/>
      <c r="BD1038"/>
      <c r="BE1038"/>
      <c r="BP1038"/>
      <c r="BQ1038"/>
      <c r="BR1038"/>
      <c r="CD1038"/>
      <c r="CE1038"/>
      <c r="CF1038"/>
      <c r="CR1038"/>
      <c r="CS1038"/>
      <c r="CT1038"/>
      <c r="CU1038"/>
    </row>
    <row r="1039" spans="12:99" x14ac:dyDescent="0.25">
      <c r="L1039"/>
      <c r="M1039"/>
      <c r="N1039"/>
      <c r="O1039"/>
      <c r="Z1039"/>
      <c r="AA1039"/>
      <c r="AB1039"/>
      <c r="AC1039"/>
      <c r="AN1039"/>
      <c r="AO1039"/>
      <c r="AP1039"/>
      <c r="BB1039"/>
      <c r="BC1039"/>
      <c r="BD1039"/>
      <c r="BE1039"/>
      <c r="BP1039"/>
      <c r="BQ1039"/>
      <c r="BR1039"/>
      <c r="CD1039"/>
      <c r="CE1039"/>
      <c r="CF1039"/>
      <c r="CR1039"/>
      <c r="CS1039"/>
      <c r="CT1039"/>
      <c r="CU1039"/>
    </row>
    <row r="1040" spans="12:99" x14ac:dyDescent="0.25">
      <c r="L1040"/>
      <c r="M1040"/>
      <c r="N1040"/>
      <c r="O1040"/>
      <c r="Z1040"/>
      <c r="AA1040"/>
      <c r="AB1040"/>
      <c r="AC1040"/>
      <c r="AN1040"/>
      <c r="AO1040"/>
      <c r="AP1040"/>
      <c r="BB1040"/>
      <c r="BC1040"/>
      <c r="BD1040"/>
      <c r="BE1040"/>
      <c r="BP1040"/>
      <c r="BQ1040"/>
      <c r="BR1040"/>
      <c r="CD1040"/>
      <c r="CE1040"/>
      <c r="CF1040"/>
      <c r="CR1040"/>
      <c r="CS1040"/>
      <c r="CT1040"/>
      <c r="CU1040"/>
    </row>
    <row r="1041" spans="12:99" x14ac:dyDescent="0.25">
      <c r="L1041"/>
      <c r="M1041"/>
      <c r="N1041"/>
      <c r="O1041"/>
      <c r="Z1041"/>
      <c r="AA1041"/>
      <c r="AB1041"/>
      <c r="AC1041"/>
      <c r="AN1041"/>
      <c r="AO1041"/>
      <c r="AP1041"/>
      <c r="BB1041"/>
      <c r="BC1041"/>
      <c r="BD1041"/>
      <c r="BE1041"/>
      <c r="BP1041"/>
      <c r="BQ1041"/>
      <c r="BR1041"/>
      <c r="CD1041"/>
      <c r="CE1041"/>
      <c r="CF1041"/>
      <c r="CR1041"/>
      <c r="CS1041"/>
      <c r="CT1041"/>
      <c r="CU1041"/>
    </row>
    <row r="1042" spans="12:99" x14ac:dyDescent="0.25">
      <c r="L1042"/>
      <c r="M1042"/>
      <c r="N1042"/>
      <c r="O1042"/>
      <c r="Z1042"/>
      <c r="AA1042"/>
      <c r="AB1042"/>
      <c r="AC1042"/>
      <c r="AN1042"/>
      <c r="AO1042"/>
      <c r="AP1042"/>
      <c r="BB1042"/>
      <c r="BC1042"/>
      <c r="BD1042"/>
      <c r="BE1042"/>
      <c r="BP1042"/>
      <c r="BQ1042"/>
      <c r="BR1042"/>
      <c r="CD1042"/>
      <c r="CE1042"/>
      <c r="CF1042"/>
      <c r="CR1042"/>
      <c r="CS1042"/>
      <c r="CT1042"/>
      <c r="CU1042"/>
    </row>
    <row r="1043" spans="12:99" x14ac:dyDescent="0.25">
      <c r="L1043"/>
      <c r="M1043"/>
      <c r="N1043"/>
      <c r="O1043"/>
      <c r="Z1043"/>
      <c r="AA1043"/>
      <c r="AB1043"/>
      <c r="AC1043"/>
      <c r="AN1043"/>
      <c r="AO1043"/>
      <c r="AP1043"/>
      <c r="BB1043"/>
      <c r="BC1043"/>
      <c r="BD1043"/>
      <c r="BE1043"/>
      <c r="BP1043"/>
      <c r="BQ1043"/>
      <c r="BR1043"/>
      <c r="CD1043"/>
      <c r="CE1043"/>
      <c r="CF1043"/>
      <c r="CR1043"/>
      <c r="CS1043"/>
      <c r="CT1043"/>
      <c r="CU1043"/>
    </row>
    <row r="1044" spans="12:99" x14ac:dyDescent="0.25">
      <c r="L1044"/>
      <c r="M1044"/>
      <c r="N1044"/>
      <c r="O1044"/>
      <c r="Z1044"/>
      <c r="AA1044"/>
      <c r="AB1044"/>
      <c r="AC1044"/>
      <c r="AN1044"/>
      <c r="AO1044"/>
      <c r="AP1044"/>
      <c r="BB1044"/>
      <c r="BC1044"/>
      <c r="BD1044"/>
      <c r="BE1044"/>
      <c r="BP1044"/>
      <c r="BQ1044"/>
      <c r="BR1044"/>
      <c r="CD1044"/>
      <c r="CE1044"/>
      <c r="CF1044"/>
      <c r="CR1044"/>
      <c r="CS1044"/>
      <c r="CT1044"/>
      <c r="CU1044"/>
    </row>
    <row r="1045" spans="12:99" x14ac:dyDescent="0.25">
      <c r="L1045"/>
      <c r="M1045"/>
      <c r="N1045"/>
      <c r="O1045"/>
      <c r="Z1045"/>
      <c r="AA1045"/>
      <c r="AB1045"/>
      <c r="AC1045"/>
      <c r="AN1045"/>
      <c r="AO1045"/>
      <c r="AP1045"/>
      <c r="BB1045"/>
      <c r="BC1045"/>
      <c r="BD1045"/>
      <c r="BE1045"/>
      <c r="BP1045"/>
      <c r="BQ1045"/>
      <c r="BR1045"/>
      <c r="CD1045"/>
      <c r="CE1045"/>
      <c r="CF1045"/>
      <c r="CR1045"/>
      <c r="CS1045"/>
      <c r="CT1045"/>
      <c r="CU1045"/>
    </row>
    <row r="1046" spans="12:99" x14ac:dyDescent="0.25">
      <c r="L1046"/>
      <c r="M1046"/>
      <c r="N1046"/>
      <c r="O1046"/>
      <c r="Z1046"/>
      <c r="AA1046"/>
      <c r="AB1046"/>
      <c r="AC1046"/>
      <c r="AN1046"/>
      <c r="AO1046"/>
      <c r="AP1046"/>
      <c r="BB1046"/>
      <c r="BC1046"/>
      <c r="BD1046"/>
      <c r="BE1046"/>
      <c r="BP1046"/>
      <c r="BQ1046"/>
      <c r="BR1046"/>
      <c r="CD1046"/>
      <c r="CE1046"/>
      <c r="CF1046"/>
      <c r="CR1046"/>
      <c r="CS1046"/>
      <c r="CT1046"/>
      <c r="CU1046"/>
    </row>
    <row r="1047" spans="12:99" x14ac:dyDescent="0.25">
      <c r="L1047"/>
      <c r="M1047"/>
      <c r="N1047"/>
      <c r="O1047"/>
      <c r="Z1047"/>
      <c r="AA1047"/>
      <c r="AB1047"/>
      <c r="AC1047"/>
      <c r="AN1047"/>
      <c r="AO1047"/>
      <c r="AP1047"/>
      <c r="BB1047"/>
      <c r="BC1047"/>
      <c r="BD1047"/>
      <c r="BE1047"/>
      <c r="BP1047"/>
      <c r="BQ1047"/>
      <c r="BR1047"/>
      <c r="CD1047"/>
      <c r="CE1047"/>
      <c r="CF1047"/>
      <c r="CR1047"/>
      <c r="CS1047"/>
      <c r="CT1047"/>
      <c r="CU1047"/>
    </row>
    <row r="1048" spans="12:99" x14ac:dyDescent="0.25">
      <c r="L1048"/>
      <c r="M1048"/>
      <c r="N1048"/>
      <c r="O1048"/>
      <c r="Z1048"/>
      <c r="AA1048"/>
      <c r="AB1048"/>
      <c r="AC1048"/>
      <c r="AN1048"/>
      <c r="AO1048"/>
      <c r="AP1048"/>
      <c r="BB1048"/>
      <c r="BC1048"/>
      <c r="BD1048"/>
      <c r="BE1048"/>
      <c r="BP1048"/>
      <c r="BQ1048"/>
      <c r="BR1048"/>
      <c r="CD1048"/>
      <c r="CE1048"/>
      <c r="CF1048"/>
      <c r="CR1048"/>
      <c r="CS1048"/>
      <c r="CT1048"/>
      <c r="CU1048"/>
    </row>
    <row r="1049" spans="12:99" x14ac:dyDescent="0.25">
      <c r="L1049"/>
      <c r="M1049"/>
      <c r="N1049"/>
      <c r="O1049"/>
      <c r="Z1049"/>
      <c r="AA1049"/>
      <c r="AB1049"/>
      <c r="AC1049"/>
      <c r="AN1049"/>
      <c r="AO1049"/>
      <c r="AP1049"/>
      <c r="BB1049"/>
      <c r="BC1049"/>
      <c r="BD1049"/>
      <c r="BE1049"/>
      <c r="BP1049"/>
      <c r="BQ1049"/>
      <c r="BR1049"/>
      <c r="CD1049"/>
      <c r="CE1049"/>
      <c r="CF1049"/>
      <c r="CR1049"/>
      <c r="CS1049"/>
      <c r="CT1049"/>
      <c r="CU1049"/>
    </row>
    <row r="1050" spans="12:99" x14ac:dyDescent="0.25">
      <c r="L1050"/>
      <c r="M1050"/>
      <c r="N1050"/>
      <c r="O1050"/>
      <c r="Z1050"/>
      <c r="AA1050"/>
      <c r="AB1050"/>
      <c r="AC1050"/>
      <c r="AN1050"/>
      <c r="AO1050"/>
      <c r="AP1050"/>
      <c r="BB1050"/>
      <c r="BC1050"/>
      <c r="BD1050"/>
      <c r="BE1050"/>
      <c r="BP1050"/>
      <c r="BQ1050"/>
      <c r="BR1050"/>
      <c r="CD1050"/>
      <c r="CE1050"/>
      <c r="CF1050"/>
      <c r="CR1050"/>
      <c r="CS1050"/>
      <c r="CT1050"/>
      <c r="CU1050"/>
    </row>
    <row r="1051" spans="12:99" x14ac:dyDescent="0.25">
      <c r="L1051"/>
      <c r="M1051"/>
      <c r="N1051"/>
      <c r="O1051"/>
      <c r="Z1051"/>
      <c r="AA1051"/>
      <c r="AB1051"/>
      <c r="AC1051"/>
      <c r="AN1051"/>
      <c r="AO1051"/>
      <c r="AP1051"/>
      <c r="BB1051"/>
      <c r="BC1051"/>
      <c r="BD1051"/>
      <c r="BE1051"/>
      <c r="BP1051"/>
      <c r="BQ1051"/>
      <c r="BR1051"/>
      <c r="CD1051"/>
      <c r="CE1051"/>
      <c r="CF1051"/>
      <c r="CR1051"/>
      <c r="CS1051"/>
      <c r="CT1051"/>
      <c r="CU1051"/>
    </row>
    <row r="1052" spans="12:99" x14ac:dyDescent="0.25">
      <c r="L1052"/>
      <c r="M1052"/>
      <c r="N1052"/>
      <c r="O1052"/>
      <c r="Z1052"/>
      <c r="AA1052"/>
      <c r="AB1052"/>
      <c r="AC1052"/>
      <c r="AN1052"/>
      <c r="AO1052"/>
      <c r="AP1052"/>
      <c r="BB1052"/>
      <c r="BC1052"/>
      <c r="BD1052"/>
      <c r="BE1052"/>
      <c r="BP1052"/>
      <c r="BQ1052"/>
      <c r="BR1052"/>
      <c r="CD1052"/>
      <c r="CE1052"/>
      <c r="CF1052"/>
      <c r="CR1052"/>
      <c r="CS1052"/>
      <c r="CT1052"/>
      <c r="CU1052"/>
    </row>
    <row r="1053" spans="12:99" x14ac:dyDescent="0.25">
      <c r="L1053"/>
      <c r="M1053"/>
      <c r="N1053"/>
      <c r="O1053"/>
      <c r="Z1053"/>
      <c r="AA1053"/>
      <c r="AB1053"/>
      <c r="AC1053"/>
      <c r="AN1053"/>
      <c r="AO1053"/>
      <c r="AP1053"/>
      <c r="BB1053"/>
      <c r="BC1053"/>
      <c r="BD1053"/>
      <c r="BE1053"/>
      <c r="BP1053"/>
      <c r="BQ1053"/>
      <c r="BR1053"/>
      <c r="CD1053"/>
      <c r="CE1053"/>
      <c r="CF1053"/>
      <c r="CR1053"/>
      <c r="CS1053"/>
      <c r="CT1053"/>
      <c r="CU1053"/>
    </row>
    <row r="1054" spans="12:99" x14ac:dyDescent="0.25">
      <c r="L1054"/>
      <c r="M1054"/>
      <c r="N1054"/>
      <c r="O1054"/>
      <c r="Z1054"/>
      <c r="AA1054"/>
      <c r="AB1054"/>
      <c r="AC1054"/>
      <c r="AN1054"/>
      <c r="AO1054"/>
      <c r="AP1054"/>
      <c r="BB1054"/>
      <c r="BC1054"/>
      <c r="BD1054"/>
      <c r="BE1054"/>
      <c r="BP1054"/>
      <c r="BQ1054"/>
      <c r="BR1054"/>
      <c r="CD1054"/>
      <c r="CE1054"/>
      <c r="CF1054"/>
      <c r="CR1054"/>
      <c r="CS1054"/>
      <c r="CT1054"/>
      <c r="CU1054"/>
    </row>
    <row r="1055" spans="12:99" x14ac:dyDescent="0.25">
      <c r="L1055"/>
      <c r="M1055"/>
      <c r="N1055"/>
      <c r="O1055"/>
      <c r="Z1055"/>
      <c r="AA1055"/>
      <c r="AB1055"/>
      <c r="AC1055"/>
      <c r="AN1055"/>
      <c r="AO1055"/>
      <c r="AP1055"/>
      <c r="BB1055"/>
      <c r="BC1055"/>
      <c r="BD1055"/>
      <c r="BE1055"/>
      <c r="BP1055"/>
      <c r="BQ1055"/>
      <c r="BR1055"/>
      <c r="CD1055"/>
      <c r="CE1055"/>
      <c r="CF1055"/>
      <c r="CR1055"/>
      <c r="CS1055"/>
      <c r="CT1055"/>
      <c r="CU1055"/>
    </row>
    <row r="1056" spans="12:99" x14ac:dyDescent="0.25">
      <c r="L1056"/>
      <c r="M1056"/>
      <c r="N1056"/>
      <c r="O1056"/>
      <c r="Z1056"/>
      <c r="AA1056"/>
      <c r="AB1056"/>
      <c r="AC1056"/>
      <c r="AN1056"/>
      <c r="AO1056"/>
      <c r="AP1056"/>
      <c r="BB1056"/>
      <c r="BC1056"/>
      <c r="BD1056"/>
      <c r="BE1056"/>
      <c r="BP1056"/>
      <c r="BQ1056"/>
      <c r="BR1056"/>
      <c r="CD1056"/>
      <c r="CE1056"/>
      <c r="CF1056"/>
      <c r="CR1056"/>
      <c r="CS1056"/>
      <c r="CT1056"/>
      <c r="CU1056"/>
    </row>
    <row r="1057" spans="12:99" x14ac:dyDescent="0.25">
      <c r="L1057"/>
      <c r="M1057"/>
      <c r="N1057"/>
      <c r="O1057"/>
      <c r="Z1057"/>
      <c r="AA1057"/>
      <c r="AB1057"/>
      <c r="AC1057"/>
      <c r="AN1057"/>
      <c r="AO1057"/>
      <c r="AP1057"/>
      <c r="BB1057"/>
      <c r="BC1057"/>
      <c r="BD1057"/>
      <c r="BE1057"/>
      <c r="BP1057"/>
      <c r="BQ1057"/>
      <c r="BR1057"/>
      <c r="CD1057"/>
      <c r="CE1057"/>
      <c r="CF1057"/>
      <c r="CR1057"/>
      <c r="CS1057"/>
      <c r="CT1057"/>
      <c r="CU1057"/>
    </row>
    <row r="1058" spans="12:99" x14ac:dyDescent="0.25">
      <c r="L1058"/>
      <c r="M1058"/>
      <c r="N1058"/>
      <c r="O1058"/>
      <c r="Z1058"/>
      <c r="AA1058"/>
      <c r="AB1058"/>
      <c r="AC1058"/>
      <c r="AN1058"/>
      <c r="AO1058"/>
      <c r="AP1058"/>
      <c r="BB1058"/>
      <c r="BC1058"/>
      <c r="BD1058"/>
      <c r="BE1058"/>
      <c r="BP1058"/>
      <c r="BQ1058"/>
      <c r="BR1058"/>
      <c r="CD1058"/>
      <c r="CE1058"/>
      <c r="CF1058"/>
      <c r="CR1058"/>
      <c r="CS1058"/>
      <c r="CT1058"/>
      <c r="CU1058"/>
    </row>
    <row r="1059" spans="12:99" x14ac:dyDescent="0.25">
      <c r="L1059"/>
      <c r="M1059"/>
      <c r="N1059"/>
      <c r="O1059"/>
      <c r="Z1059"/>
      <c r="AA1059"/>
      <c r="AB1059"/>
      <c r="AC1059"/>
      <c r="AN1059"/>
      <c r="AO1059"/>
      <c r="AP1059"/>
      <c r="BB1059"/>
      <c r="BC1059"/>
      <c r="BD1059"/>
      <c r="BE1059"/>
      <c r="BP1059"/>
      <c r="BQ1059"/>
      <c r="BR1059"/>
      <c r="CD1059"/>
      <c r="CE1059"/>
      <c r="CF1059"/>
      <c r="CR1059"/>
      <c r="CS1059"/>
      <c r="CT1059"/>
      <c r="CU1059"/>
    </row>
    <row r="1060" spans="12:99" x14ac:dyDescent="0.25">
      <c r="L1060"/>
      <c r="M1060"/>
      <c r="N1060"/>
      <c r="O1060"/>
      <c r="Z1060"/>
      <c r="AA1060"/>
      <c r="AB1060"/>
      <c r="AC1060"/>
      <c r="AN1060"/>
      <c r="AO1060"/>
      <c r="AP1060"/>
      <c r="BB1060"/>
      <c r="BC1060"/>
      <c r="BD1060"/>
      <c r="BE1060"/>
      <c r="BP1060"/>
      <c r="BQ1060"/>
      <c r="BR1060"/>
      <c r="CD1060"/>
      <c r="CE1060"/>
      <c r="CF1060"/>
      <c r="CR1060"/>
      <c r="CS1060"/>
      <c r="CT1060"/>
      <c r="CU1060"/>
    </row>
    <row r="1061" spans="12:99" x14ac:dyDescent="0.25">
      <c r="L1061"/>
      <c r="M1061"/>
      <c r="N1061"/>
      <c r="O1061"/>
      <c r="Z1061"/>
      <c r="AA1061"/>
      <c r="AB1061"/>
      <c r="AC1061"/>
      <c r="AN1061"/>
      <c r="AO1061"/>
      <c r="AP1061"/>
      <c r="BB1061"/>
      <c r="BC1061"/>
      <c r="BD1061"/>
      <c r="BE1061"/>
      <c r="BP1061"/>
      <c r="BQ1061"/>
      <c r="BR1061"/>
      <c r="CD1061"/>
      <c r="CE1061"/>
      <c r="CF1061"/>
      <c r="CR1061"/>
      <c r="CS1061"/>
      <c r="CT1061"/>
      <c r="CU1061"/>
    </row>
    <row r="1062" spans="12:99" x14ac:dyDescent="0.25">
      <c r="L1062"/>
      <c r="M1062"/>
      <c r="N1062"/>
      <c r="O1062"/>
      <c r="Z1062"/>
      <c r="AA1062"/>
      <c r="AB1062"/>
      <c r="AC1062"/>
      <c r="AN1062"/>
      <c r="AO1062"/>
      <c r="AP1062"/>
      <c r="BB1062"/>
      <c r="BC1062"/>
      <c r="BD1062"/>
      <c r="BE1062"/>
      <c r="BP1062"/>
      <c r="BQ1062"/>
      <c r="BR1062"/>
      <c r="CD1062"/>
      <c r="CE1062"/>
      <c r="CF1062"/>
      <c r="CR1062"/>
      <c r="CS1062"/>
      <c r="CT1062"/>
      <c r="CU1062"/>
    </row>
    <row r="1063" spans="12:99" x14ac:dyDescent="0.25">
      <c r="L1063"/>
      <c r="M1063"/>
      <c r="N1063"/>
      <c r="O1063"/>
      <c r="Z1063"/>
      <c r="AA1063"/>
      <c r="AB1063"/>
      <c r="AC1063"/>
      <c r="AN1063"/>
      <c r="AO1063"/>
      <c r="AP1063"/>
      <c r="BB1063"/>
      <c r="BC1063"/>
      <c r="BD1063"/>
      <c r="BE1063"/>
      <c r="BP1063"/>
      <c r="BQ1063"/>
      <c r="BR1063"/>
      <c r="CD1063"/>
      <c r="CE1063"/>
      <c r="CF1063"/>
      <c r="CR1063"/>
      <c r="CS1063"/>
      <c r="CT1063"/>
      <c r="CU1063"/>
    </row>
    <row r="1064" spans="12:99" x14ac:dyDescent="0.25">
      <c r="L1064"/>
      <c r="M1064"/>
      <c r="N1064"/>
      <c r="O1064"/>
      <c r="Z1064"/>
      <c r="AA1064"/>
      <c r="AB1064"/>
      <c r="AC1064"/>
      <c r="AN1064"/>
      <c r="AO1064"/>
      <c r="AP1064"/>
      <c r="BB1064"/>
      <c r="BC1064"/>
      <c r="BD1064"/>
      <c r="BE1064"/>
      <c r="BP1064"/>
      <c r="BQ1064"/>
      <c r="BR1064"/>
      <c r="CD1064"/>
      <c r="CE1064"/>
      <c r="CF1064"/>
      <c r="CR1064"/>
      <c r="CS1064"/>
      <c r="CT1064"/>
      <c r="CU1064"/>
    </row>
    <row r="1065" spans="12:99" x14ac:dyDescent="0.25">
      <c r="L1065"/>
      <c r="M1065"/>
      <c r="N1065"/>
      <c r="O1065"/>
      <c r="Z1065"/>
      <c r="AA1065"/>
      <c r="AB1065"/>
      <c r="AC1065"/>
      <c r="AN1065"/>
      <c r="AO1065"/>
      <c r="AP1065"/>
      <c r="BB1065"/>
      <c r="BC1065"/>
      <c r="BD1065"/>
      <c r="BE1065"/>
      <c r="BP1065"/>
      <c r="BQ1065"/>
      <c r="BR1065"/>
      <c r="CD1065"/>
      <c r="CE1065"/>
      <c r="CF1065"/>
      <c r="CR1065"/>
      <c r="CS1065"/>
      <c r="CT1065"/>
      <c r="CU1065"/>
    </row>
    <row r="1066" spans="12:99" x14ac:dyDescent="0.25">
      <c r="L1066"/>
      <c r="M1066"/>
      <c r="N1066"/>
      <c r="O1066"/>
      <c r="Z1066"/>
      <c r="AA1066"/>
      <c r="AB1066"/>
      <c r="AC1066"/>
      <c r="AN1066"/>
      <c r="AO1066"/>
      <c r="AP1066"/>
      <c r="BB1066"/>
      <c r="BC1066"/>
      <c r="BD1066"/>
      <c r="BE1066"/>
      <c r="BP1066"/>
      <c r="BQ1066"/>
      <c r="BR1066"/>
      <c r="CD1066"/>
      <c r="CE1066"/>
      <c r="CF1066"/>
      <c r="CR1066"/>
      <c r="CS1066"/>
      <c r="CT1066"/>
      <c r="CU1066"/>
    </row>
    <row r="1067" spans="12:99" x14ac:dyDescent="0.25">
      <c r="L1067"/>
      <c r="M1067"/>
      <c r="N1067"/>
      <c r="O1067"/>
      <c r="Z1067"/>
      <c r="AA1067"/>
      <c r="AB1067"/>
      <c r="AC1067"/>
      <c r="AN1067"/>
      <c r="AO1067"/>
      <c r="AP1067"/>
      <c r="BB1067"/>
      <c r="BC1067"/>
      <c r="BD1067"/>
      <c r="BE1067"/>
      <c r="BP1067"/>
      <c r="BQ1067"/>
      <c r="BR1067"/>
      <c r="CD1067"/>
      <c r="CE1067"/>
      <c r="CF1067"/>
      <c r="CR1067"/>
      <c r="CS1067"/>
      <c r="CT1067"/>
      <c r="CU1067"/>
    </row>
    <row r="1068" spans="12:99" x14ac:dyDescent="0.25">
      <c r="L1068"/>
      <c r="M1068"/>
      <c r="N1068"/>
      <c r="O1068"/>
      <c r="Z1068"/>
      <c r="AA1068"/>
      <c r="AB1068"/>
      <c r="AC1068"/>
      <c r="AN1068"/>
      <c r="AO1068"/>
      <c r="AP1068"/>
      <c r="BB1068"/>
      <c r="BC1068"/>
      <c r="BD1068"/>
      <c r="BE1068"/>
      <c r="BP1068"/>
      <c r="BQ1068"/>
      <c r="BR1068"/>
      <c r="CD1068"/>
      <c r="CE1068"/>
      <c r="CF1068"/>
      <c r="CR1068"/>
      <c r="CS1068"/>
      <c r="CT1068"/>
      <c r="CU1068"/>
    </row>
    <row r="1069" spans="12:99" x14ac:dyDescent="0.25">
      <c r="L1069"/>
      <c r="M1069"/>
      <c r="N1069"/>
      <c r="O1069"/>
      <c r="Z1069"/>
      <c r="AA1069"/>
      <c r="AB1069"/>
      <c r="AC1069"/>
      <c r="AN1069"/>
      <c r="AO1069"/>
      <c r="AP1069"/>
      <c r="BB1069"/>
      <c r="BC1069"/>
      <c r="BD1069"/>
      <c r="BE1069"/>
      <c r="BP1069"/>
      <c r="BQ1069"/>
      <c r="BR1069"/>
      <c r="CD1069"/>
      <c r="CE1069"/>
      <c r="CF1069"/>
      <c r="CR1069"/>
      <c r="CS1069"/>
      <c r="CT1069"/>
      <c r="CU1069"/>
    </row>
    <row r="1070" spans="12:99" x14ac:dyDescent="0.25">
      <c r="L1070"/>
      <c r="M1070"/>
      <c r="N1070"/>
      <c r="O1070"/>
      <c r="Z1070"/>
      <c r="AA1070"/>
      <c r="AB1070"/>
      <c r="AC1070"/>
      <c r="AN1070"/>
      <c r="AO1070"/>
      <c r="AP1070"/>
      <c r="BB1070"/>
      <c r="BC1070"/>
      <c r="BD1070"/>
      <c r="BE1070"/>
      <c r="BP1070"/>
      <c r="BQ1070"/>
      <c r="BR1070"/>
      <c r="CD1070"/>
      <c r="CE1070"/>
      <c r="CF1070"/>
      <c r="CR1070"/>
      <c r="CS1070"/>
      <c r="CT1070"/>
      <c r="CU1070"/>
    </row>
    <row r="1071" spans="12:99" x14ac:dyDescent="0.25">
      <c r="L1071"/>
      <c r="M1071"/>
      <c r="N1071"/>
      <c r="O1071"/>
      <c r="Z1071"/>
      <c r="AA1071"/>
      <c r="AB1071"/>
      <c r="AC1071"/>
      <c r="AN1071"/>
      <c r="AO1071"/>
      <c r="AP1071"/>
      <c r="BB1071"/>
      <c r="BC1071"/>
      <c r="BD1071"/>
      <c r="BE1071"/>
      <c r="BP1071"/>
      <c r="BQ1071"/>
      <c r="BR1071"/>
      <c r="CD1071"/>
      <c r="CE1071"/>
      <c r="CF1071"/>
      <c r="CR1071"/>
      <c r="CS1071"/>
      <c r="CT1071"/>
      <c r="CU1071"/>
    </row>
    <row r="1072" spans="12:99" x14ac:dyDescent="0.25">
      <c r="L1072"/>
      <c r="M1072"/>
      <c r="N1072"/>
      <c r="O1072"/>
      <c r="Z1072"/>
      <c r="AA1072"/>
      <c r="AB1072"/>
      <c r="AC1072"/>
      <c r="AN1072"/>
      <c r="AO1072"/>
      <c r="AP1072"/>
      <c r="BB1072"/>
      <c r="BC1072"/>
      <c r="BD1072"/>
      <c r="BE1072"/>
      <c r="BP1072"/>
      <c r="BQ1072"/>
      <c r="BR1072"/>
      <c r="CD1072"/>
      <c r="CE1072"/>
      <c r="CF1072"/>
      <c r="CR1072"/>
      <c r="CS1072"/>
      <c r="CT1072"/>
      <c r="CU1072"/>
    </row>
    <row r="1073" spans="12:99" x14ac:dyDescent="0.25">
      <c r="L1073"/>
      <c r="M1073"/>
      <c r="N1073"/>
      <c r="O1073"/>
      <c r="Z1073"/>
      <c r="AA1073"/>
      <c r="AB1073"/>
      <c r="AC1073"/>
      <c r="AN1073"/>
      <c r="AO1073"/>
      <c r="AP1073"/>
      <c r="BB1073"/>
      <c r="BC1073"/>
      <c r="BD1073"/>
      <c r="BE1073"/>
      <c r="BP1073"/>
      <c r="BQ1073"/>
      <c r="BR1073"/>
      <c r="CD1073"/>
      <c r="CE1073"/>
      <c r="CF1073"/>
      <c r="CR1073"/>
      <c r="CS1073"/>
      <c r="CT1073"/>
      <c r="CU1073"/>
    </row>
    <row r="1074" spans="12:99" x14ac:dyDescent="0.25">
      <c r="L1074"/>
      <c r="M1074"/>
      <c r="N1074"/>
      <c r="O1074"/>
      <c r="Z1074"/>
      <c r="AA1074"/>
      <c r="AB1074"/>
      <c r="AC1074"/>
      <c r="AN1074"/>
      <c r="AO1074"/>
      <c r="AP1074"/>
      <c r="BB1074"/>
      <c r="BC1074"/>
      <c r="BD1074"/>
      <c r="BE1074"/>
      <c r="BP1074"/>
      <c r="BQ1074"/>
      <c r="BR1074"/>
      <c r="CD1074"/>
      <c r="CE1074"/>
      <c r="CF1074"/>
      <c r="CR1074"/>
      <c r="CS1074"/>
      <c r="CT1074"/>
      <c r="CU1074"/>
    </row>
    <row r="1075" spans="12:99" x14ac:dyDescent="0.25">
      <c r="L1075"/>
      <c r="M1075"/>
      <c r="N1075"/>
      <c r="O1075"/>
      <c r="Z1075"/>
      <c r="AA1075"/>
      <c r="AB1075"/>
      <c r="AC1075"/>
      <c r="AN1075"/>
      <c r="AO1075"/>
      <c r="AP1075"/>
      <c r="BB1075"/>
      <c r="BC1075"/>
      <c r="BD1075"/>
      <c r="BE1075"/>
      <c r="BP1075"/>
      <c r="BQ1075"/>
      <c r="BR1075"/>
      <c r="CD1075"/>
      <c r="CE1075"/>
      <c r="CF1075"/>
      <c r="CR1075"/>
      <c r="CS1075"/>
      <c r="CT1075"/>
      <c r="CU1075"/>
    </row>
    <row r="1076" spans="12:99" x14ac:dyDescent="0.25">
      <c r="L1076"/>
      <c r="M1076"/>
      <c r="N1076"/>
      <c r="O1076"/>
      <c r="Z1076"/>
      <c r="AA1076"/>
      <c r="AB1076"/>
      <c r="AC1076"/>
      <c r="AN1076"/>
      <c r="AO1076"/>
      <c r="AP1076"/>
      <c r="BB1076"/>
      <c r="BC1076"/>
      <c r="BD1076"/>
      <c r="BE1076"/>
      <c r="BP1076"/>
      <c r="BQ1076"/>
      <c r="BR1076"/>
      <c r="CD1076"/>
      <c r="CE1076"/>
      <c r="CF1076"/>
      <c r="CR1076"/>
      <c r="CS1076"/>
      <c r="CT1076"/>
      <c r="CU1076"/>
    </row>
    <row r="1077" spans="12:99" x14ac:dyDescent="0.25">
      <c r="L1077"/>
      <c r="M1077"/>
      <c r="N1077"/>
      <c r="O1077"/>
      <c r="Z1077"/>
      <c r="AA1077"/>
      <c r="AB1077"/>
      <c r="AC1077"/>
      <c r="AN1077"/>
      <c r="AO1077"/>
      <c r="AP1077"/>
      <c r="BB1077"/>
      <c r="BC1077"/>
      <c r="BD1077"/>
      <c r="BE1077"/>
      <c r="BP1077"/>
      <c r="BQ1077"/>
      <c r="BR1077"/>
      <c r="CD1077"/>
      <c r="CE1077"/>
      <c r="CF1077"/>
      <c r="CR1077"/>
      <c r="CS1077"/>
      <c r="CT1077"/>
      <c r="CU1077"/>
    </row>
    <row r="1078" spans="12:99" x14ac:dyDescent="0.25">
      <c r="L1078"/>
      <c r="M1078"/>
      <c r="N1078"/>
      <c r="O1078"/>
      <c r="Z1078"/>
      <c r="AA1078"/>
      <c r="AB1078"/>
      <c r="AC1078"/>
      <c r="AN1078"/>
      <c r="AO1078"/>
      <c r="AP1078"/>
      <c r="BB1078"/>
      <c r="BC1078"/>
      <c r="BD1078"/>
      <c r="BE1078"/>
      <c r="BP1078"/>
      <c r="BQ1078"/>
      <c r="BR1078"/>
      <c r="CD1078"/>
      <c r="CE1078"/>
      <c r="CF1078"/>
      <c r="CR1078"/>
      <c r="CS1078"/>
      <c r="CT1078"/>
      <c r="CU1078"/>
    </row>
    <row r="1079" spans="12:99" x14ac:dyDescent="0.25">
      <c r="L1079"/>
      <c r="M1079"/>
      <c r="N1079"/>
      <c r="O1079"/>
      <c r="Z1079"/>
      <c r="AA1079"/>
      <c r="AB1079"/>
      <c r="AC1079"/>
      <c r="AN1079"/>
      <c r="AO1079"/>
      <c r="AP1079"/>
      <c r="BB1079"/>
      <c r="BC1079"/>
      <c r="BD1079"/>
      <c r="BE1079"/>
      <c r="BP1079"/>
      <c r="BQ1079"/>
      <c r="BR1079"/>
      <c r="CD1079"/>
      <c r="CE1079"/>
      <c r="CF1079"/>
      <c r="CR1079"/>
      <c r="CS1079"/>
      <c r="CT1079"/>
      <c r="CU1079"/>
    </row>
    <row r="1080" spans="12:99" x14ac:dyDescent="0.25">
      <c r="L1080"/>
      <c r="M1080"/>
      <c r="N1080"/>
      <c r="O1080"/>
      <c r="Z1080"/>
      <c r="AA1080"/>
      <c r="AB1080"/>
      <c r="AC1080"/>
      <c r="AN1080"/>
      <c r="AO1080"/>
      <c r="AP1080"/>
      <c r="BB1080"/>
      <c r="BC1080"/>
      <c r="BD1080"/>
      <c r="BE1080"/>
      <c r="BP1080"/>
      <c r="BQ1080"/>
      <c r="BR1080"/>
      <c r="CD1080"/>
      <c r="CE1080"/>
      <c r="CF1080"/>
      <c r="CR1080"/>
      <c r="CS1080"/>
      <c r="CT1080"/>
      <c r="CU1080"/>
    </row>
    <row r="1081" spans="12:99" x14ac:dyDescent="0.25">
      <c r="L1081"/>
      <c r="M1081"/>
      <c r="N1081"/>
      <c r="O1081"/>
      <c r="Z1081"/>
      <c r="AA1081"/>
      <c r="AB1081"/>
      <c r="AC1081"/>
      <c r="AN1081"/>
      <c r="AO1081"/>
      <c r="AP1081"/>
      <c r="BB1081"/>
      <c r="BC1081"/>
      <c r="BD1081"/>
      <c r="BE1081"/>
      <c r="BP1081"/>
      <c r="BQ1081"/>
      <c r="BR1081"/>
      <c r="CD1081"/>
      <c r="CE1081"/>
      <c r="CF1081"/>
      <c r="CR1081"/>
      <c r="CS1081"/>
      <c r="CT1081"/>
      <c r="CU1081"/>
    </row>
    <row r="1082" spans="12:99" x14ac:dyDescent="0.25">
      <c r="L1082"/>
      <c r="M1082"/>
      <c r="N1082"/>
      <c r="O1082"/>
      <c r="Z1082"/>
      <c r="AA1082"/>
      <c r="AB1082"/>
      <c r="AC1082"/>
      <c r="AN1082"/>
      <c r="AO1082"/>
      <c r="AP1082"/>
      <c r="BB1082"/>
      <c r="BC1082"/>
      <c r="BD1082"/>
      <c r="BE1082"/>
      <c r="BP1082"/>
      <c r="BQ1082"/>
      <c r="BR1082"/>
      <c r="CD1082"/>
      <c r="CE1082"/>
      <c r="CF1082"/>
      <c r="CR1082"/>
      <c r="CS1082"/>
      <c r="CT1082"/>
      <c r="CU1082"/>
    </row>
    <row r="1083" spans="12:99" x14ac:dyDescent="0.25">
      <c r="L1083"/>
      <c r="M1083"/>
      <c r="N1083"/>
      <c r="O1083"/>
      <c r="Z1083"/>
      <c r="AA1083"/>
      <c r="AB1083"/>
      <c r="AC1083"/>
      <c r="AN1083"/>
      <c r="AO1083"/>
      <c r="AP1083"/>
      <c r="BB1083"/>
      <c r="BC1083"/>
      <c r="BD1083"/>
      <c r="BE1083"/>
      <c r="BP1083"/>
      <c r="BQ1083"/>
      <c r="BR1083"/>
      <c r="CD1083"/>
      <c r="CE1083"/>
      <c r="CF1083"/>
      <c r="CR1083"/>
      <c r="CS1083"/>
      <c r="CT1083"/>
      <c r="CU1083"/>
    </row>
    <row r="1084" spans="12:99" x14ac:dyDescent="0.25">
      <c r="L1084"/>
      <c r="M1084"/>
      <c r="N1084"/>
      <c r="O1084"/>
      <c r="Z1084"/>
      <c r="AA1084"/>
      <c r="AB1084"/>
      <c r="AC1084"/>
      <c r="AN1084"/>
      <c r="AO1084"/>
      <c r="AP1084"/>
      <c r="BB1084"/>
      <c r="BC1084"/>
      <c r="BD1084"/>
      <c r="BE1084"/>
      <c r="BP1084"/>
      <c r="BQ1084"/>
      <c r="BR1084"/>
      <c r="CD1084"/>
      <c r="CE1084"/>
      <c r="CF1084"/>
      <c r="CR1084"/>
      <c r="CS1084"/>
      <c r="CT1084"/>
      <c r="CU1084"/>
    </row>
    <row r="1085" spans="12:99" x14ac:dyDescent="0.25">
      <c r="L1085"/>
      <c r="M1085"/>
      <c r="N1085"/>
      <c r="O1085"/>
      <c r="Z1085"/>
      <c r="AA1085"/>
      <c r="AB1085"/>
      <c r="AC1085"/>
      <c r="AN1085"/>
      <c r="AO1085"/>
      <c r="AP1085"/>
      <c r="BB1085"/>
      <c r="BC1085"/>
      <c r="BD1085"/>
      <c r="BE1085"/>
      <c r="BP1085"/>
      <c r="BQ1085"/>
      <c r="BR1085"/>
      <c r="CD1085"/>
      <c r="CE1085"/>
      <c r="CF1085"/>
      <c r="CR1085"/>
      <c r="CS1085"/>
      <c r="CT1085"/>
      <c r="CU1085"/>
    </row>
    <row r="1086" spans="12:99" x14ac:dyDescent="0.25">
      <c r="L1086"/>
      <c r="M1086"/>
      <c r="N1086"/>
      <c r="O1086"/>
      <c r="Z1086"/>
      <c r="AA1086"/>
      <c r="AB1086"/>
      <c r="AC1086"/>
      <c r="AN1086"/>
      <c r="AO1086"/>
      <c r="AP1086"/>
      <c r="BB1086"/>
      <c r="BC1086"/>
      <c r="BD1086"/>
      <c r="BE1086"/>
      <c r="BP1086"/>
      <c r="BQ1086"/>
      <c r="BR1086"/>
      <c r="CD1086"/>
      <c r="CE1086"/>
      <c r="CF1086"/>
      <c r="CR1086"/>
      <c r="CS1086"/>
      <c r="CT1086"/>
      <c r="CU1086"/>
    </row>
    <row r="1087" spans="12:99" x14ac:dyDescent="0.25">
      <c r="L1087"/>
      <c r="M1087"/>
      <c r="N1087"/>
      <c r="O1087"/>
      <c r="Z1087"/>
      <c r="AA1087"/>
      <c r="AB1087"/>
      <c r="AC1087"/>
      <c r="AN1087"/>
      <c r="AO1087"/>
      <c r="AP1087"/>
      <c r="BB1087"/>
      <c r="BC1087"/>
      <c r="BD1087"/>
      <c r="BE1087"/>
      <c r="BP1087"/>
      <c r="BQ1087"/>
      <c r="BR1087"/>
      <c r="CD1087"/>
      <c r="CE1087"/>
      <c r="CF1087"/>
      <c r="CR1087"/>
      <c r="CS1087"/>
      <c r="CT1087"/>
      <c r="CU1087"/>
    </row>
    <row r="1088" spans="12:99" x14ac:dyDescent="0.25">
      <c r="L1088"/>
      <c r="M1088"/>
      <c r="N1088"/>
      <c r="O1088"/>
      <c r="Z1088"/>
      <c r="AA1088"/>
      <c r="AB1088"/>
      <c r="AC1088"/>
      <c r="AN1088"/>
      <c r="AO1088"/>
      <c r="AP1088"/>
      <c r="BB1088"/>
      <c r="BC1088"/>
      <c r="BD1088"/>
      <c r="BE1088"/>
      <c r="BP1088"/>
      <c r="BQ1088"/>
      <c r="BR1088"/>
      <c r="CD1088"/>
      <c r="CE1088"/>
      <c r="CF1088"/>
      <c r="CR1088"/>
      <c r="CS1088"/>
      <c r="CT1088"/>
      <c r="CU1088"/>
    </row>
    <row r="1089" spans="12:99" x14ac:dyDescent="0.25">
      <c r="L1089"/>
      <c r="M1089"/>
      <c r="N1089"/>
      <c r="O1089"/>
      <c r="Z1089"/>
      <c r="AA1089"/>
      <c r="AB1089"/>
      <c r="AC1089"/>
      <c r="AN1089"/>
      <c r="AO1089"/>
      <c r="AP1089"/>
      <c r="BB1089"/>
      <c r="BC1089"/>
      <c r="BD1089"/>
      <c r="BE1089"/>
      <c r="BP1089"/>
      <c r="BQ1089"/>
      <c r="BR1089"/>
      <c r="CD1089"/>
      <c r="CE1089"/>
      <c r="CF1089"/>
      <c r="CR1089"/>
      <c r="CS1089"/>
      <c r="CT1089"/>
      <c r="CU1089"/>
    </row>
    <row r="1090" spans="12:99" x14ac:dyDescent="0.25">
      <c r="L1090"/>
      <c r="M1090"/>
      <c r="N1090"/>
      <c r="O1090"/>
      <c r="Z1090"/>
      <c r="AA1090"/>
      <c r="AB1090"/>
      <c r="AC1090"/>
      <c r="AN1090"/>
      <c r="AO1090"/>
      <c r="AP1090"/>
      <c r="BB1090"/>
      <c r="BC1090"/>
      <c r="BD1090"/>
      <c r="BE1090"/>
      <c r="BP1090"/>
      <c r="BQ1090"/>
      <c r="BR1090"/>
      <c r="CD1090"/>
      <c r="CE1090"/>
      <c r="CF1090"/>
      <c r="CR1090"/>
      <c r="CS1090"/>
      <c r="CT1090"/>
      <c r="CU1090"/>
    </row>
    <row r="1091" spans="12:99" x14ac:dyDescent="0.25">
      <c r="L1091"/>
      <c r="M1091"/>
      <c r="N1091"/>
      <c r="O1091"/>
      <c r="Z1091"/>
      <c r="AA1091"/>
      <c r="AB1091"/>
      <c r="AC1091"/>
      <c r="AN1091"/>
      <c r="AO1091"/>
      <c r="AP1091"/>
      <c r="BB1091"/>
      <c r="BC1091"/>
      <c r="BD1091"/>
      <c r="BE1091"/>
      <c r="BP1091"/>
      <c r="BQ1091"/>
      <c r="BR1091"/>
      <c r="CD1091"/>
      <c r="CE1091"/>
      <c r="CF1091"/>
      <c r="CR1091"/>
      <c r="CS1091"/>
      <c r="CT1091"/>
      <c r="CU1091"/>
    </row>
    <row r="1092" spans="12:99" x14ac:dyDescent="0.25">
      <c r="L1092"/>
      <c r="M1092"/>
      <c r="N1092"/>
      <c r="O1092"/>
      <c r="Z1092"/>
      <c r="AA1092"/>
      <c r="AB1092"/>
      <c r="AC1092"/>
      <c r="AN1092"/>
      <c r="AO1092"/>
      <c r="AP1092"/>
      <c r="BB1092"/>
      <c r="BC1092"/>
      <c r="BD1092"/>
      <c r="BE1092"/>
      <c r="BP1092"/>
      <c r="BQ1092"/>
      <c r="BR1092"/>
      <c r="CD1092"/>
      <c r="CE1092"/>
      <c r="CF1092"/>
      <c r="CR1092"/>
      <c r="CS1092"/>
      <c r="CT1092"/>
      <c r="CU1092"/>
    </row>
    <row r="1093" spans="12:99" x14ac:dyDescent="0.25">
      <c r="L1093"/>
      <c r="M1093"/>
      <c r="N1093"/>
      <c r="O1093"/>
      <c r="Z1093"/>
      <c r="AA1093"/>
      <c r="AB1093"/>
      <c r="AC1093"/>
      <c r="AN1093"/>
      <c r="AO1093"/>
      <c r="AP1093"/>
      <c r="BB1093"/>
      <c r="BC1093"/>
      <c r="BD1093"/>
      <c r="BE1093"/>
      <c r="BP1093"/>
      <c r="BQ1093"/>
      <c r="BR1093"/>
      <c r="CD1093"/>
      <c r="CE1093"/>
      <c r="CF1093"/>
      <c r="CR1093"/>
      <c r="CS1093"/>
      <c r="CT1093"/>
      <c r="CU1093"/>
    </row>
    <row r="1094" spans="12:99" x14ac:dyDescent="0.25">
      <c r="L1094"/>
      <c r="M1094"/>
      <c r="N1094"/>
      <c r="O1094"/>
      <c r="Z1094"/>
      <c r="AA1094"/>
      <c r="AB1094"/>
      <c r="AC1094"/>
      <c r="AN1094"/>
      <c r="AO1094"/>
      <c r="AP1094"/>
      <c r="BB1094"/>
      <c r="BC1094"/>
      <c r="BD1094"/>
      <c r="BE1094"/>
      <c r="BP1094"/>
      <c r="BQ1094"/>
      <c r="BR1094"/>
      <c r="CD1094"/>
      <c r="CE1094"/>
      <c r="CF1094"/>
      <c r="CR1094"/>
      <c r="CS1094"/>
      <c r="CT1094"/>
      <c r="CU1094"/>
    </row>
    <row r="1095" spans="12:99" x14ac:dyDescent="0.25">
      <c r="L1095"/>
      <c r="M1095"/>
      <c r="N1095"/>
      <c r="O1095"/>
      <c r="Z1095"/>
      <c r="AA1095"/>
      <c r="AB1095"/>
      <c r="AC1095"/>
      <c r="AN1095"/>
      <c r="AO1095"/>
      <c r="AP1095"/>
      <c r="BB1095"/>
      <c r="BC1095"/>
      <c r="BD1095"/>
      <c r="BE1095"/>
      <c r="BP1095"/>
      <c r="BQ1095"/>
      <c r="BR1095"/>
      <c r="CD1095"/>
      <c r="CE1095"/>
      <c r="CF1095"/>
      <c r="CR1095"/>
      <c r="CS1095"/>
      <c r="CT1095"/>
      <c r="CU1095"/>
    </row>
    <row r="1096" spans="12:99" x14ac:dyDescent="0.25">
      <c r="L1096"/>
      <c r="M1096"/>
      <c r="N1096"/>
      <c r="O1096"/>
      <c r="Z1096"/>
      <c r="AA1096"/>
      <c r="AB1096"/>
      <c r="AC1096"/>
      <c r="AN1096"/>
      <c r="AO1096"/>
      <c r="AP1096"/>
      <c r="BB1096"/>
      <c r="BC1096"/>
      <c r="BD1096"/>
      <c r="BE1096"/>
      <c r="BP1096"/>
      <c r="BQ1096"/>
      <c r="BR1096"/>
      <c r="CD1096"/>
      <c r="CE1096"/>
      <c r="CF1096"/>
      <c r="CR1096"/>
      <c r="CS1096"/>
      <c r="CT1096"/>
      <c r="CU1096"/>
    </row>
    <row r="1097" spans="12:99" x14ac:dyDescent="0.25">
      <c r="L1097"/>
      <c r="M1097"/>
      <c r="N1097"/>
      <c r="O1097"/>
      <c r="Z1097"/>
      <c r="AA1097"/>
      <c r="AB1097"/>
      <c r="AC1097"/>
      <c r="AN1097"/>
      <c r="AO1097"/>
      <c r="AP1097"/>
      <c r="BB1097"/>
      <c r="BC1097"/>
      <c r="BD1097"/>
      <c r="BE1097"/>
      <c r="BP1097"/>
      <c r="BQ1097"/>
      <c r="BR1097"/>
      <c r="CD1097"/>
      <c r="CE1097"/>
      <c r="CF1097"/>
      <c r="CR1097"/>
      <c r="CS1097"/>
      <c r="CT1097"/>
      <c r="CU1097"/>
    </row>
    <row r="1098" spans="12:99" x14ac:dyDescent="0.25">
      <c r="L1098"/>
      <c r="M1098"/>
      <c r="N1098"/>
      <c r="O1098"/>
      <c r="Z1098"/>
      <c r="AA1098"/>
      <c r="AB1098"/>
      <c r="AC1098"/>
      <c r="AN1098"/>
      <c r="AO1098"/>
      <c r="AP1098"/>
      <c r="BB1098"/>
      <c r="BC1098"/>
      <c r="BD1098"/>
      <c r="BE1098"/>
      <c r="BP1098"/>
      <c r="BQ1098"/>
      <c r="BR1098"/>
      <c r="CD1098"/>
      <c r="CE1098"/>
      <c r="CF1098"/>
      <c r="CR1098"/>
      <c r="CS1098"/>
      <c r="CT1098"/>
      <c r="CU1098"/>
    </row>
    <row r="1099" spans="12:99" x14ac:dyDescent="0.25">
      <c r="L1099"/>
      <c r="M1099"/>
      <c r="N1099"/>
      <c r="O1099"/>
      <c r="Z1099"/>
      <c r="AA1099"/>
      <c r="AB1099"/>
      <c r="AC1099"/>
      <c r="AN1099"/>
      <c r="AO1099"/>
      <c r="AP1099"/>
      <c r="BB1099"/>
      <c r="BC1099"/>
      <c r="BD1099"/>
      <c r="BE1099"/>
      <c r="BP1099"/>
      <c r="BQ1099"/>
      <c r="BR1099"/>
      <c r="CD1099"/>
      <c r="CE1099"/>
      <c r="CF1099"/>
      <c r="CR1099"/>
      <c r="CS1099"/>
      <c r="CT1099"/>
      <c r="CU1099"/>
    </row>
    <row r="1100" spans="12:99" x14ac:dyDescent="0.25">
      <c r="L1100"/>
      <c r="M1100"/>
      <c r="N1100"/>
      <c r="O1100"/>
      <c r="Z1100"/>
      <c r="AA1100"/>
      <c r="AB1100"/>
      <c r="AC1100"/>
      <c r="AN1100"/>
      <c r="AO1100"/>
      <c r="AP1100"/>
      <c r="BB1100"/>
      <c r="BC1100"/>
      <c r="BD1100"/>
      <c r="BE1100"/>
      <c r="BP1100"/>
      <c r="BQ1100"/>
      <c r="BR1100"/>
      <c r="CD1100"/>
      <c r="CE1100"/>
      <c r="CF1100"/>
      <c r="CR1100"/>
      <c r="CS1100"/>
      <c r="CT1100"/>
      <c r="CU1100"/>
    </row>
    <row r="1101" spans="12:99" x14ac:dyDescent="0.25">
      <c r="L1101"/>
      <c r="M1101"/>
      <c r="N1101"/>
      <c r="O1101"/>
      <c r="Z1101"/>
      <c r="AA1101"/>
      <c r="AB1101"/>
      <c r="AC1101"/>
      <c r="AN1101"/>
      <c r="AO1101"/>
      <c r="AP1101"/>
      <c r="BB1101"/>
      <c r="BC1101"/>
      <c r="BD1101"/>
      <c r="BE1101"/>
      <c r="BP1101"/>
      <c r="BQ1101"/>
      <c r="BR1101"/>
      <c r="CD1101"/>
      <c r="CE1101"/>
      <c r="CF1101"/>
      <c r="CR1101"/>
      <c r="CS1101"/>
      <c r="CT1101"/>
      <c r="CU1101"/>
    </row>
    <row r="1102" spans="12:99" x14ac:dyDescent="0.25">
      <c r="L1102"/>
      <c r="M1102"/>
      <c r="N1102"/>
      <c r="O1102"/>
      <c r="Z1102"/>
      <c r="AA1102"/>
      <c r="AB1102"/>
      <c r="AC1102"/>
      <c r="AN1102"/>
      <c r="AO1102"/>
      <c r="AP1102"/>
      <c r="BB1102"/>
      <c r="BC1102"/>
      <c r="BD1102"/>
      <c r="BE1102"/>
      <c r="BP1102"/>
      <c r="BQ1102"/>
      <c r="BR1102"/>
      <c r="CD1102"/>
      <c r="CE1102"/>
      <c r="CF1102"/>
      <c r="CR1102"/>
      <c r="CS1102"/>
      <c r="CT1102"/>
      <c r="CU1102"/>
    </row>
    <row r="1103" spans="12:99" x14ac:dyDescent="0.25">
      <c r="L1103"/>
      <c r="M1103"/>
      <c r="N1103"/>
      <c r="O1103"/>
      <c r="Z1103"/>
      <c r="AA1103"/>
      <c r="AB1103"/>
      <c r="AC1103"/>
      <c r="AN1103"/>
      <c r="AO1103"/>
      <c r="AP1103"/>
      <c r="BB1103"/>
      <c r="BC1103"/>
      <c r="BD1103"/>
      <c r="BE1103"/>
      <c r="BP1103"/>
      <c r="BQ1103"/>
      <c r="BR1103"/>
      <c r="CD1103"/>
      <c r="CE1103"/>
      <c r="CF1103"/>
      <c r="CR1103"/>
      <c r="CS1103"/>
      <c r="CT1103"/>
      <c r="CU1103"/>
    </row>
    <row r="1104" spans="12:99" x14ac:dyDescent="0.25">
      <c r="L1104"/>
      <c r="M1104"/>
      <c r="N1104"/>
      <c r="O1104"/>
      <c r="Z1104"/>
      <c r="AA1104"/>
      <c r="AB1104"/>
      <c r="AC1104"/>
      <c r="AN1104"/>
      <c r="AO1104"/>
      <c r="AP1104"/>
      <c r="BB1104"/>
      <c r="BC1104"/>
      <c r="BD1104"/>
      <c r="BE1104"/>
      <c r="BP1104"/>
      <c r="BQ1104"/>
      <c r="BR1104"/>
      <c r="CD1104"/>
      <c r="CE1104"/>
      <c r="CF1104"/>
      <c r="CR1104"/>
      <c r="CS1104"/>
      <c r="CT1104"/>
      <c r="CU1104"/>
    </row>
    <row r="1105" spans="12:99" x14ac:dyDescent="0.25">
      <c r="L1105"/>
      <c r="M1105"/>
      <c r="N1105"/>
      <c r="O1105"/>
      <c r="Z1105"/>
      <c r="AA1105"/>
      <c r="AB1105"/>
      <c r="AC1105"/>
      <c r="AN1105"/>
      <c r="AO1105"/>
      <c r="AP1105"/>
      <c r="BB1105"/>
      <c r="BC1105"/>
      <c r="BD1105"/>
      <c r="BE1105"/>
      <c r="BP1105"/>
      <c r="BQ1105"/>
      <c r="BR1105"/>
      <c r="CD1105"/>
      <c r="CE1105"/>
      <c r="CF1105"/>
      <c r="CR1105"/>
      <c r="CS1105"/>
      <c r="CT1105"/>
      <c r="CU1105"/>
    </row>
    <row r="1106" spans="12:99" x14ac:dyDescent="0.25">
      <c r="L1106"/>
      <c r="M1106"/>
      <c r="N1106"/>
      <c r="O1106"/>
      <c r="Z1106"/>
      <c r="AA1106"/>
      <c r="AB1106"/>
      <c r="AC1106"/>
      <c r="AN1106"/>
      <c r="AO1106"/>
      <c r="AP1106"/>
      <c r="BB1106"/>
      <c r="BC1106"/>
      <c r="BD1106"/>
      <c r="BE1106"/>
      <c r="BP1106"/>
      <c r="BQ1106"/>
      <c r="BR1106"/>
      <c r="CD1106"/>
      <c r="CE1106"/>
      <c r="CF1106"/>
      <c r="CR1106"/>
      <c r="CS1106"/>
      <c r="CT1106"/>
      <c r="CU1106"/>
    </row>
    <row r="1107" spans="12:99" x14ac:dyDescent="0.25">
      <c r="L1107"/>
      <c r="M1107"/>
      <c r="N1107"/>
      <c r="O1107"/>
      <c r="Z1107"/>
      <c r="AA1107"/>
      <c r="AB1107"/>
      <c r="AC1107"/>
      <c r="AN1107"/>
      <c r="AO1107"/>
      <c r="AP1107"/>
      <c r="BB1107"/>
      <c r="BC1107"/>
      <c r="BD1107"/>
      <c r="BE1107"/>
      <c r="BP1107"/>
      <c r="BQ1107"/>
      <c r="BR1107"/>
      <c r="CD1107"/>
      <c r="CE1107"/>
      <c r="CF1107"/>
      <c r="CR1107"/>
      <c r="CS1107"/>
      <c r="CT1107"/>
      <c r="CU1107"/>
    </row>
    <row r="1108" spans="12:99" x14ac:dyDescent="0.25">
      <c r="L1108"/>
      <c r="M1108"/>
      <c r="N1108"/>
      <c r="O1108"/>
      <c r="Z1108"/>
      <c r="AA1108"/>
      <c r="AB1108"/>
      <c r="AC1108"/>
      <c r="AN1108"/>
      <c r="AO1108"/>
      <c r="AP1108"/>
      <c r="BB1108"/>
      <c r="BC1108"/>
      <c r="BD1108"/>
      <c r="BE1108"/>
      <c r="BP1108"/>
      <c r="BQ1108"/>
      <c r="BR1108"/>
      <c r="CD1108"/>
      <c r="CE1108"/>
      <c r="CF1108"/>
      <c r="CR1108"/>
      <c r="CS1108"/>
      <c r="CT1108"/>
      <c r="CU1108"/>
    </row>
    <row r="1109" spans="12:99" x14ac:dyDescent="0.25">
      <c r="L1109"/>
      <c r="M1109"/>
      <c r="N1109"/>
      <c r="O1109"/>
      <c r="Z1109"/>
      <c r="AA1109"/>
      <c r="AB1109"/>
      <c r="AC1109"/>
      <c r="AN1109"/>
      <c r="AO1109"/>
      <c r="AP1109"/>
      <c r="BB1109"/>
      <c r="BC1109"/>
      <c r="BD1109"/>
      <c r="BE1109"/>
      <c r="BP1109"/>
      <c r="BQ1109"/>
      <c r="BR1109"/>
      <c r="CD1109"/>
      <c r="CE1109"/>
      <c r="CF1109"/>
      <c r="CR1109"/>
      <c r="CS1109"/>
      <c r="CT1109"/>
      <c r="CU1109"/>
    </row>
    <row r="1110" spans="12:99" x14ac:dyDescent="0.25">
      <c r="L1110"/>
      <c r="M1110"/>
      <c r="N1110"/>
      <c r="O1110"/>
      <c r="Z1110"/>
      <c r="AA1110"/>
      <c r="AB1110"/>
      <c r="AC1110"/>
      <c r="AN1110"/>
      <c r="AO1110"/>
      <c r="AP1110"/>
      <c r="BB1110"/>
      <c r="BC1110"/>
      <c r="BD1110"/>
      <c r="BE1110"/>
      <c r="BP1110"/>
      <c r="BQ1110"/>
      <c r="BR1110"/>
      <c r="CD1110"/>
      <c r="CE1110"/>
      <c r="CF1110"/>
      <c r="CR1110"/>
      <c r="CS1110"/>
      <c r="CT1110"/>
      <c r="CU1110"/>
    </row>
    <row r="1111" spans="12:99" x14ac:dyDescent="0.25">
      <c r="L1111"/>
      <c r="M1111"/>
      <c r="N1111"/>
      <c r="O1111"/>
      <c r="Z1111"/>
      <c r="AA1111"/>
      <c r="AB1111"/>
      <c r="AC1111"/>
      <c r="AN1111"/>
      <c r="AO1111"/>
      <c r="AP1111"/>
      <c r="BB1111"/>
      <c r="BC1111"/>
      <c r="BD1111"/>
      <c r="BE1111"/>
      <c r="BP1111"/>
      <c r="BQ1111"/>
      <c r="BR1111"/>
      <c r="CD1111"/>
      <c r="CE1111"/>
      <c r="CF1111"/>
      <c r="CR1111"/>
      <c r="CS1111"/>
      <c r="CT1111"/>
      <c r="CU1111"/>
    </row>
    <row r="1112" spans="12:99" x14ac:dyDescent="0.25">
      <c r="L1112"/>
      <c r="M1112"/>
      <c r="N1112"/>
      <c r="O1112"/>
      <c r="Z1112"/>
      <c r="AA1112"/>
      <c r="AB1112"/>
      <c r="AC1112"/>
      <c r="AN1112"/>
      <c r="AO1112"/>
      <c r="AP1112"/>
      <c r="BB1112"/>
      <c r="BC1112"/>
      <c r="BD1112"/>
      <c r="BE1112"/>
      <c r="BP1112"/>
      <c r="BQ1112"/>
      <c r="BR1112"/>
      <c r="CD1112"/>
      <c r="CE1112"/>
      <c r="CF1112"/>
      <c r="CR1112"/>
      <c r="CS1112"/>
      <c r="CT1112"/>
      <c r="CU1112"/>
    </row>
    <row r="1113" spans="12:99" x14ac:dyDescent="0.25">
      <c r="L1113"/>
      <c r="M1113"/>
      <c r="N1113"/>
      <c r="O1113"/>
      <c r="Z1113"/>
      <c r="AA1113"/>
      <c r="AB1113"/>
      <c r="AC1113"/>
      <c r="AN1113"/>
      <c r="AO1113"/>
      <c r="AP1113"/>
      <c r="BB1113"/>
      <c r="BC1113"/>
      <c r="BD1113"/>
      <c r="BE1113"/>
      <c r="BP1113"/>
      <c r="BQ1113"/>
      <c r="BR1113"/>
      <c r="CD1113"/>
      <c r="CE1113"/>
      <c r="CF1113"/>
      <c r="CR1113"/>
      <c r="CS1113"/>
      <c r="CT1113"/>
      <c r="CU1113"/>
    </row>
    <row r="1114" spans="12:99" x14ac:dyDescent="0.25">
      <c r="L1114"/>
      <c r="M1114"/>
      <c r="N1114"/>
      <c r="O1114"/>
      <c r="Z1114"/>
      <c r="AA1114"/>
      <c r="AB1114"/>
      <c r="AC1114"/>
      <c r="AN1114"/>
      <c r="AO1114"/>
      <c r="AP1114"/>
      <c r="BB1114"/>
      <c r="BC1114"/>
      <c r="BD1114"/>
      <c r="BE1114"/>
      <c r="BP1114"/>
      <c r="BQ1114"/>
      <c r="BR1114"/>
      <c r="CD1114"/>
      <c r="CE1114"/>
      <c r="CF1114"/>
      <c r="CR1114"/>
      <c r="CS1114"/>
      <c r="CT1114"/>
      <c r="CU1114"/>
    </row>
    <row r="1115" spans="12:99" x14ac:dyDescent="0.25">
      <c r="L1115"/>
      <c r="M1115"/>
      <c r="N1115"/>
      <c r="O1115"/>
      <c r="Z1115"/>
      <c r="AA1115"/>
      <c r="AB1115"/>
      <c r="AC1115"/>
      <c r="AN1115"/>
      <c r="AO1115"/>
      <c r="AP1115"/>
      <c r="BB1115"/>
      <c r="BC1115"/>
      <c r="BD1115"/>
      <c r="BE1115"/>
      <c r="BP1115"/>
      <c r="BQ1115"/>
      <c r="BR1115"/>
      <c r="CD1115"/>
      <c r="CE1115"/>
      <c r="CF1115"/>
      <c r="CR1115"/>
      <c r="CS1115"/>
      <c r="CT1115"/>
      <c r="CU1115"/>
    </row>
    <row r="1116" spans="12:99" x14ac:dyDescent="0.25">
      <c r="L1116"/>
      <c r="M1116"/>
      <c r="N1116"/>
      <c r="O1116"/>
      <c r="Z1116"/>
      <c r="AA1116"/>
      <c r="AB1116"/>
      <c r="AC1116"/>
      <c r="AN1116"/>
      <c r="AO1116"/>
      <c r="AP1116"/>
      <c r="BB1116"/>
      <c r="BC1116"/>
      <c r="BD1116"/>
      <c r="BE1116"/>
      <c r="BP1116"/>
      <c r="BQ1116"/>
      <c r="BR1116"/>
      <c r="CD1116"/>
      <c r="CE1116"/>
      <c r="CF1116"/>
      <c r="CR1116"/>
      <c r="CS1116"/>
      <c r="CT1116"/>
      <c r="CU1116"/>
    </row>
    <row r="1117" spans="12:99" x14ac:dyDescent="0.25">
      <c r="L1117"/>
      <c r="M1117"/>
      <c r="N1117"/>
      <c r="O1117"/>
      <c r="Z1117"/>
      <c r="AA1117"/>
      <c r="AB1117"/>
      <c r="AC1117"/>
      <c r="AN1117"/>
      <c r="AO1117"/>
      <c r="AP1117"/>
      <c r="BB1117"/>
      <c r="BC1117"/>
      <c r="BD1117"/>
      <c r="BE1117"/>
      <c r="BP1117"/>
      <c r="BQ1117"/>
      <c r="BR1117"/>
      <c r="CD1117"/>
      <c r="CE1117"/>
      <c r="CF1117"/>
      <c r="CR1117"/>
      <c r="CS1117"/>
      <c r="CT1117"/>
      <c r="CU1117"/>
    </row>
    <row r="1118" spans="12:99" x14ac:dyDescent="0.25">
      <c r="L1118"/>
      <c r="M1118"/>
      <c r="N1118"/>
      <c r="O1118"/>
      <c r="Z1118"/>
      <c r="AA1118"/>
      <c r="AB1118"/>
      <c r="AC1118"/>
      <c r="AN1118"/>
      <c r="AO1118"/>
      <c r="AP1118"/>
      <c r="BB1118"/>
      <c r="BC1118"/>
      <c r="BD1118"/>
      <c r="BE1118"/>
      <c r="BP1118"/>
      <c r="BQ1118"/>
      <c r="BR1118"/>
      <c r="CD1118"/>
      <c r="CE1118"/>
      <c r="CF1118"/>
      <c r="CR1118"/>
      <c r="CS1118"/>
      <c r="CT1118"/>
      <c r="CU1118"/>
    </row>
    <row r="1119" spans="12:99" x14ac:dyDescent="0.25">
      <c r="L1119"/>
      <c r="M1119"/>
      <c r="N1119"/>
      <c r="O1119"/>
      <c r="Z1119"/>
      <c r="AA1119"/>
      <c r="AB1119"/>
      <c r="AC1119"/>
      <c r="AN1119"/>
      <c r="AO1119"/>
      <c r="AP1119"/>
      <c r="BB1119"/>
      <c r="BC1119"/>
      <c r="BD1119"/>
      <c r="BE1119"/>
      <c r="BP1119"/>
      <c r="BQ1119"/>
      <c r="BR1119"/>
      <c r="CD1119"/>
      <c r="CE1119"/>
      <c r="CF1119"/>
      <c r="CR1119"/>
      <c r="CS1119"/>
      <c r="CT1119"/>
      <c r="CU1119"/>
    </row>
    <row r="1120" spans="12:99" x14ac:dyDescent="0.25">
      <c r="L1120"/>
      <c r="M1120"/>
      <c r="N1120"/>
      <c r="O1120"/>
      <c r="Z1120"/>
      <c r="AA1120"/>
      <c r="AB1120"/>
      <c r="AC1120"/>
      <c r="AN1120"/>
      <c r="AO1120"/>
      <c r="AP1120"/>
      <c r="BB1120"/>
      <c r="BC1120"/>
      <c r="BD1120"/>
      <c r="BE1120"/>
      <c r="BP1120"/>
      <c r="BQ1120"/>
      <c r="BR1120"/>
      <c r="CD1120"/>
      <c r="CE1120"/>
      <c r="CF1120"/>
      <c r="CR1120"/>
      <c r="CS1120"/>
      <c r="CT1120"/>
      <c r="CU1120"/>
    </row>
    <row r="1121" spans="12:99" x14ac:dyDescent="0.25">
      <c r="L1121"/>
      <c r="M1121"/>
      <c r="N1121"/>
      <c r="O1121"/>
      <c r="Z1121"/>
      <c r="AA1121"/>
      <c r="AB1121"/>
      <c r="AC1121"/>
      <c r="AN1121"/>
      <c r="AO1121"/>
      <c r="AP1121"/>
      <c r="BB1121"/>
      <c r="BC1121"/>
      <c r="BD1121"/>
      <c r="BE1121"/>
      <c r="BP1121"/>
      <c r="BQ1121"/>
      <c r="BR1121"/>
      <c r="CD1121"/>
      <c r="CE1121"/>
      <c r="CF1121"/>
      <c r="CR1121"/>
      <c r="CS1121"/>
      <c r="CT1121"/>
      <c r="CU1121"/>
    </row>
    <row r="1122" spans="12:99" x14ac:dyDescent="0.25">
      <c r="L1122"/>
      <c r="M1122"/>
      <c r="N1122"/>
      <c r="O1122"/>
      <c r="Z1122"/>
      <c r="AA1122"/>
      <c r="AB1122"/>
      <c r="AC1122"/>
      <c r="AN1122"/>
      <c r="AO1122"/>
      <c r="AP1122"/>
      <c r="BB1122"/>
      <c r="BC1122"/>
      <c r="BD1122"/>
      <c r="BE1122"/>
      <c r="BP1122"/>
      <c r="BQ1122"/>
      <c r="BR1122"/>
      <c r="CD1122"/>
      <c r="CE1122"/>
      <c r="CF1122"/>
      <c r="CR1122"/>
      <c r="CS1122"/>
      <c r="CT1122"/>
      <c r="CU1122"/>
    </row>
    <row r="1123" spans="12:99" x14ac:dyDescent="0.25">
      <c r="L1123"/>
      <c r="M1123"/>
      <c r="N1123"/>
      <c r="O1123"/>
      <c r="Z1123"/>
      <c r="AA1123"/>
      <c r="AB1123"/>
      <c r="AC1123"/>
      <c r="AN1123"/>
      <c r="AO1123"/>
      <c r="AP1123"/>
      <c r="BB1123"/>
      <c r="BC1123"/>
      <c r="BD1123"/>
      <c r="BE1123"/>
      <c r="BP1123"/>
      <c r="BQ1123"/>
      <c r="BR1123"/>
      <c r="CD1123"/>
      <c r="CE1123"/>
      <c r="CF1123"/>
      <c r="CR1123"/>
      <c r="CS1123"/>
      <c r="CT1123"/>
      <c r="CU1123"/>
    </row>
    <row r="1124" spans="12:99" x14ac:dyDescent="0.25">
      <c r="L1124"/>
      <c r="M1124"/>
      <c r="N1124"/>
      <c r="O1124"/>
      <c r="Z1124"/>
      <c r="AA1124"/>
      <c r="AB1124"/>
      <c r="AC1124"/>
      <c r="AN1124"/>
      <c r="AO1124"/>
      <c r="AP1124"/>
      <c r="BB1124"/>
      <c r="BC1124"/>
      <c r="BD1124"/>
      <c r="BE1124"/>
      <c r="BP1124"/>
      <c r="BQ1124"/>
      <c r="BR1124"/>
      <c r="CD1124"/>
      <c r="CE1124"/>
      <c r="CF1124"/>
      <c r="CR1124"/>
      <c r="CS1124"/>
      <c r="CT1124"/>
      <c r="CU1124"/>
    </row>
    <row r="1125" spans="12:99" x14ac:dyDescent="0.25">
      <c r="L1125"/>
      <c r="M1125"/>
      <c r="N1125"/>
      <c r="O1125"/>
      <c r="Z1125"/>
      <c r="AA1125"/>
      <c r="AB1125"/>
      <c r="AC1125"/>
      <c r="AN1125"/>
      <c r="AO1125"/>
      <c r="AP1125"/>
      <c r="BB1125"/>
      <c r="BC1125"/>
      <c r="BD1125"/>
      <c r="BE1125"/>
      <c r="BP1125"/>
      <c r="BQ1125"/>
      <c r="BR1125"/>
      <c r="CD1125"/>
      <c r="CE1125"/>
      <c r="CF1125"/>
      <c r="CR1125"/>
      <c r="CS1125"/>
      <c r="CT1125"/>
      <c r="CU1125"/>
    </row>
    <row r="1126" spans="12:99" x14ac:dyDescent="0.25">
      <c r="L1126"/>
      <c r="M1126"/>
      <c r="N1126"/>
      <c r="O1126"/>
      <c r="Z1126"/>
      <c r="AA1126"/>
      <c r="AB1126"/>
      <c r="AC1126"/>
      <c r="AN1126"/>
      <c r="AO1126"/>
      <c r="AP1126"/>
      <c r="BB1126"/>
      <c r="BC1126"/>
      <c r="BD1126"/>
      <c r="BE1126"/>
      <c r="BP1126"/>
      <c r="BQ1126"/>
      <c r="BR1126"/>
      <c r="CD1126"/>
      <c r="CE1126"/>
      <c r="CF1126"/>
      <c r="CR1126"/>
      <c r="CS1126"/>
      <c r="CT1126"/>
      <c r="CU1126"/>
    </row>
    <row r="1127" spans="12:99" x14ac:dyDescent="0.25">
      <c r="L1127"/>
      <c r="M1127"/>
      <c r="N1127"/>
      <c r="O1127"/>
      <c r="Z1127"/>
      <c r="AA1127"/>
      <c r="AB1127"/>
      <c r="AC1127"/>
      <c r="AN1127"/>
      <c r="AO1127"/>
      <c r="AP1127"/>
      <c r="BB1127"/>
      <c r="BC1127"/>
      <c r="BD1127"/>
      <c r="BE1127"/>
      <c r="BP1127"/>
      <c r="BQ1127"/>
      <c r="BR1127"/>
      <c r="CD1127"/>
      <c r="CE1127"/>
      <c r="CF1127"/>
      <c r="CR1127"/>
      <c r="CS1127"/>
      <c r="CT1127"/>
      <c r="CU1127"/>
    </row>
    <row r="1128" spans="12:99" x14ac:dyDescent="0.25">
      <c r="L1128"/>
      <c r="M1128"/>
      <c r="N1128"/>
      <c r="O1128"/>
      <c r="Z1128"/>
      <c r="AA1128"/>
      <c r="AB1128"/>
      <c r="AC1128"/>
      <c r="AN1128"/>
      <c r="AO1128"/>
      <c r="AP1128"/>
      <c r="BB1128"/>
      <c r="BC1128"/>
      <c r="BD1128"/>
      <c r="BE1128"/>
      <c r="BP1128"/>
      <c r="BQ1128"/>
      <c r="BR1128"/>
      <c r="CD1128"/>
      <c r="CE1128"/>
      <c r="CF1128"/>
      <c r="CR1128"/>
      <c r="CS1128"/>
      <c r="CT1128"/>
      <c r="CU1128"/>
    </row>
    <row r="1129" spans="12:99" x14ac:dyDescent="0.25">
      <c r="L1129"/>
      <c r="M1129"/>
      <c r="N1129"/>
      <c r="O1129"/>
      <c r="Z1129"/>
      <c r="AA1129"/>
      <c r="AB1129"/>
      <c r="AC1129"/>
      <c r="AN1129"/>
      <c r="AO1129"/>
      <c r="AP1129"/>
      <c r="BB1129"/>
      <c r="BC1129"/>
      <c r="BD1129"/>
      <c r="BE1129"/>
      <c r="BP1129"/>
      <c r="BQ1129"/>
      <c r="BR1129"/>
      <c r="CD1129"/>
      <c r="CE1129"/>
      <c r="CF1129"/>
      <c r="CR1129"/>
      <c r="CS1129"/>
      <c r="CT1129"/>
      <c r="CU1129"/>
    </row>
    <row r="1130" spans="12:99" x14ac:dyDescent="0.25">
      <c r="L1130"/>
      <c r="M1130"/>
      <c r="N1130"/>
      <c r="O1130"/>
      <c r="Z1130"/>
      <c r="AA1130"/>
      <c r="AB1130"/>
      <c r="AC1130"/>
      <c r="AN1130"/>
      <c r="AO1130"/>
      <c r="AP1130"/>
      <c r="BB1130"/>
      <c r="BC1130"/>
      <c r="BD1130"/>
      <c r="BE1130"/>
      <c r="BP1130"/>
      <c r="BQ1130"/>
      <c r="BR1130"/>
      <c r="CD1130"/>
      <c r="CE1130"/>
      <c r="CF1130"/>
      <c r="CR1130"/>
      <c r="CS1130"/>
      <c r="CT1130"/>
      <c r="CU1130"/>
    </row>
    <row r="1131" spans="12:99" x14ac:dyDescent="0.25">
      <c r="L1131"/>
      <c r="M1131"/>
      <c r="N1131"/>
      <c r="O1131"/>
      <c r="Z1131"/>
      <c r="AA1131"/>
      <c r="AB1131"/>
      <c r="AC1131"/>
      <c r="AN1131"/>
      <c r="AO1131"/>
      <c r="AP1131"/>
      <c r="BB1131"/>
      <c r="BC1131"/>
      <c r="BD1131"/>
      <c r="BE1131"/>
      <c r="BP1131"/>
      <c r="BQ1131"/>
      <c r="BR1131"/>
      <c r="CD1131"/>
      <c r="CE1131"/>
      <c r="CF1131"/>
      <c r="CR1131"/>
      <c r="CS1131"/>
      <c r="CT1131"/>
      <c r="CU1131"/>
    </row>
    <row r="1132" spans="12:99" x14ac:dyDescent="0.25">
      <c r="L1132"/>
      <c r="M1132"/>
      <c r="N1132"/>
      <c r="O1132"/>
      <c r="Z1132"/>
      <c r="AA1132"/>
      <c r="AB1132"/>
      <c r="AC1132"/>
      <c r="AN1132"/>
      <c r="AO1132"/>
      <c r="AP1132"/>
      <c r="BB1132"/>
      <c r="BC1132"/>
      <c r="BD1132"/>
      <c r="BE1132"/>
      <c r="BP1132"/>
      <c r="BQ1132"/>
      <c r="BR1132"/>
      <c r="CD1132"/>
      <c r="CE1132"/>
      <c r="CF1132"/>
      <c r="CR1132"/>
      <c r="CS1132"/>
      <c r="CT1132"/>
      <c r="CU1132"/>
    </row>
    <row r="1133" spans="12:99" x14ac:dyDescent="0.25">
      <c r="L1133"/>
      <c r="M1133"/>
      <c r="N1133"/>
      <c r="O1133"/>
      <c r="Z1133"/>
      <c r="AA1133"/>
      <c r="AB1133"/>
      <c r="AC1133"/>
      <c r="AN1133"/>
      <c r="AO1133"/>
      <c r="AP1133"/>
      <c r="BB1133"/>
      <c r="BC1133"/>
      <c r="BD1133"/>
      <c r="BE1133"/>
      <c r="BP1133"/>
      <c r="BQ1133"/>
      <c r="BR1133"/>
      <c r="CD1133"/>
      <c r="CE1133"/>
      <c r="CF1133"/>
      <c r="CR1133"/>
      <c r="CS1133"/>
      <c r="CT1133"/>
      <c r="CU1133"/>
    </row>
    <row r="1134" spans="12:99" x14ac:dyDescent="0.25">
      <c r="L1134"/>
      <c r="M1134"/>
      <c r="N1134"/>
      <c r="O1134"/>
      <c r="Z1134"/>
      <c r="AA1134"/>
      <c r="AB1134"/>
      <c r="AC1134"/>
      <c r="AN1134"/>
      <c r="AO1134"/>
      <c r="AP1134"/>
      <c r="BB1134"/>
      <c r="BC1134"/>
      <c r="BD1134"/>
      <c r="BE1134"/>
      <c r="BP1134"/>
      <c r="BQ1134"/>
      <c r="BR1134"/>
      <c r="CD1134"/>
      <c r="CE1134"/>
      <c r="CF1134"/>
      <c r="CR1134"/>
      <c r="CS1134"/>
      <c r="CT1134"/>
      <c r="CU1134"/>
    </row>
    <row r="1135" spans="12:99" x14ac:dyDescent="0.25">
      <c r="L1135"/>
      <c r="M1135"/>
      <c r="N1135"/>
      <c r="O1135"/>
      <c r="Z1135"/>
      <c r="AA1135"/>
      <c r="AB1135"/>
      <c r="AC1135"/>
      <c r="AN1135"/>
      <c r="AO1135"/>
      <c r="AP1135"/>
      <c r="BB1135"/>
      <c r="BC1135"/>
      <c r="BD1135"/>
      <c r="BE1135"/>
      <c r="BP1135"/>
      <c r="BQ1135"/>
      <c r="BR1135"/>
      <c r="CD1135"/>
      <c r="CE1135"/>
      <c r="CF1135"/>
      <c r="CR1135"/>
      <c r="CS1135"/>
      <c r="CT1135"/>
      <c r="CU1135"/>
    </row>
    <row r="1136" spans="12:99" x14ac:dyDescent="0.25">
      <c r="L1136"/>
      <c r="M1136"/>
      <c r="N1136"/>
      <c r="O1136"/>
      <c r="Z1136"/>
      <c r="AA1136"/>
      <c r="AB1136"/>
      <c r="AC1136"/>
      <c r="AN1136"/>
      <c r="AO1136"/>
      <c r="AP1136"/>
      <c r="BB1136"/>
      <c r="BC1136"/>
      <c r="BD1136"/>
      <c r="BE1136"/>
      <c r="BP1136"/>
      <c r="BQ1136"/>
      <c r="BR1136"/>
      <c r="CD1136"/>
      <c r="CE1136"/>
      <c r="CF1136"/>
      <c r="CR1136"/>
      <c r="CS1136"/>
      <c r="CT1136"/>
      <c r="CU1136"/>
    </row>
    <row r="1137" spans="12:99" x14ac:dyDescent="0.25">
      <c r="L1137"/>
      <c r="M1137"/>
      <c r="N1137"/>
      <c r="O1137"/>
      <c r="Z1137"/>
      <c r="AA1137"/>
      <c r="AB1137"/>
      <c r="AC1137"/>
      <c r="AN1137"/>
      <c r="AO1137"/>
      <c r="AP1137"/>
      <c r="BB1137"/>
      <c r="BC1137"/>
      <c r="BD1137"/>
      <c r="BE1137"/>
      <c r="BP1137"/>
      <c r="BQ1137"/>
      <c r="BR1137"/>
      <c r="CD1137"/>
      <c r="CE1137"/>
      <c r="CF1137"/>
      <c r="CR1137"/>
      <c r="CS1137"/>
      <c r="CT1137"/>
      <c r="CU1137"/>
    </row>
    <row r="1138" spans="12:99" x14ac:dyDescent="0.25">
      <c r="L1138"/>
      <c r="M1138"/>
      <c r="N1138"/>
      <c r="O1138"/>
      <c r="Z1138"/>
      <c r="AA1138"/>
      <c r="AB1138"/>
      <c r="AC1138"/>
      <c r="AN1138"/>
      <c r="AO1138"/>
      <c r="AP1138"/>
      <c r="BB1138"/>
      <c r="BC1138"/>
      <c r="BD1138"/>
      <c r="BE1138"/>
      <c r="BP1138"/>
      <c r="BQ1138"/>
      <c r="BR1138"/>
      <c r="CD1138"/>
      <c r="CE1138"/>
      <c r="CF1138"/>
      <c r="CR1138"/>
      <c r="CS1138"/>
      <c r="CT1138"/>
      <c r="CU1138"/>
    </row>
    <row r="1139" spans="12:99" x14ac:dyDescent="0.25">
      <c r="L1139"/>
      <c r="M1139"/>
      <c r="N1139"/>
      <c r="O1139"/>
      <c r="Z1139"/>
      <c r="AA1139"/>
      <c r="AB1139"/>
      <c r="AC1139"/>
      <c r="AN1139"/>
      <c r="AO1139"/>
      <c r="AP1139"/>
      <c r="BB1139"/>
      <c r="BC1139"/>
      <c r="BD1139"/>
      <c r="BE1139"/>
      <c r="BP1139"/>
      <c r="BQ1139"/>
      <c r="BR1139"/>
      <c r="CD1139"/>
      <c r="CE1139"/>
      <c r="CF1139"/>
      <c r="CR1139"/>
      <c r="CS1139"/>
      <c r="CT1139"/>
      <c r="CU1139"/>
    </row>
    <row r="1140" spans="12:99" x14ac:dyDescent="0.25">
      <c r="L1140"/>
      <c r="M1140"/>
      <c r="N1140"/>
      <c r="O1140"/>
      <c r="Z1140"/>
      <c r="AA1140"/>
      <c r="AB1140"/>
      <c r="AC1140"/>
      <c r="AN1140"/>
      <c r="AO1140"/>
      <c r="AP1140"/>
      <c r="BB1140"/>
      <c r="BC1140"/>
      <c r="BD1140"/>
      <c r="BE1140"/>
      <c r="BP1140"/>
      <c r="BQ1140"/>
      <c r="BR1140"/>
      <c r="CD1140"/>
      <c r="CE1140"/>
      <c r="CF1140"/>
      <c r="CR1140"/>
      <c r="CS1140"/>
      <c r="CT1140"/>
      <c r="CU1140"/>
    </row>
    <row r="1141" spans="12:99" x14ac:dyDescent="0.25">
      <c r="L1141"/>
      <c r="M1141"/>
      <c r="N1141"/>
      <c r="O1141"/>
      <c r="Z1141"/>
      <c r="AA1141"/>
      <c r="AB1141"/>
      <c r="AC1141"/>
      <c r="AN1141"/>
      <c r="AO1141"/>
      <c r="AP1141"/>
      <c r="BB1141"/>
      <c r="BC1141"/>
      <c r="BD1141"/>
      <c r="BE1141"/>
      <c r="BP1141"/>
      <c r="BQ1141"/>
      <c r="BR1141"/>
      <c r="CD1141"/>
      <c r="CE1141"/>
      <c r="CF1141"/>
      <c r="CR1141"/>
      <c r="CS1141"/>
      <c r="CT1141"/>
      <c r="CU1141"/>
    </row>
    <row r="1142" spans="12:99" x14ac:dyDescent="0.25">
      <c r="L1142"/>
      <c r="M1142"/>
      <c r="N1142"/>
      <c r="O1142"/>
      <c r="Z1142"/>
      <c r="AA1142"/>
      <c r="AB1142"/>
      <c r="AC1142"/>
      <c r="AN1142"/>
      <c r="AO1142"/>
      <c r="AP1142"/>
      <c r="BB1142"/>
      <c r="BC1142"/>
      <c r="BD1142"/>
      <c r="BE1142"/>
      <c r="BP1142"/>
      <c r="BQ1142"/>
      <c r="BR1142"/>
      <c r="CD1142"/>
      <c r="CE1142"/>
      <c r="CF1142"/>
      <c r="CR1142"/>
      <c r="CS1142"/>
      <c r="CT1142"/>
      <c r="CU1142"/>
    </row>
    <row r="1143" spans="12:99" x14ac:dyDescent="0.25">
      <c r="L1143"/>
      <c r="M1143"/>
      <c r="N1143"/>
      <c r="O1143"/>
      <c r="Z1143"/>
      <c r="AA1143"/>
      <c r="AB1143"/>
      <c r="AC1143"/>
      <c r="AN1143"/>
      <c r="AO1143"/>
      <c r="AP1143"/>
      <c r="BB1143"/>
      <c r="BC1143"/>
      <c r="BD1143"/>
      <c r="BE1143"/>
      <c r="BP1143"/>
      <c r="BQ1143"/>
      <c r="BR1143"/>
      <c r="CD1143"/>
      <c r="CE1143"/>
      <c r="CF1143"/>
      <c r="CR1143"/>
      <c r="CS1143"/>
      <c r="CT1143"/>
      <c r="CU1143"/>
    </row>
    <row r="1144" spans="12:99" x14ac:dyDescent="0.25">
      <c r="L1144"/>
      <c r="M1144"/>
      <c r="N1144"/>
      <c r="O1144"/>
      <c r="Z1144"/>
      <c r="AA1144"/>
      <c r="AB1144"/>
      <c r="AC1144"/>
      <c r="AN1144"/>
      <c r="AO1144"/>
      <c r="AP1144"/>
      <c r="BB1144"/>
      <c r="BC1144"/>
      <c r="BD1144"/>
      <c r="BE1144"/>
      <c r="BP1144"/>
      <c r="BQ1144"/>
      <c r="BR1144"/>
      <c r="CD1144"/>
      <c r="CE1144"/>
      <c r="CF1144"/>
      <c r="CR1144"/>
      <c r="CS1144"/>
      <c r="CT1144"/>
      <c r="CU1144"/>
    </row>
    <row r="1145" spans="12:99" x14ac:dyDescent="0.25">
      <c r="L1145"/>
      <c r="M1145"/>
      <c r="N1145"/>
      <c r="O1145"/>
      <c r="Z1145"/>
      <c r="AA1145"/>
      <c r="AB1145"/>
      <c r="AC1145"/>
      <c r="AN1145"/>
      <c r="AO1145"/>
      <c r="AP1145"/>
      <c r="BB1145"/>
      <c r="BC1145"/>
      <c r="BD1145"/>
      <c r="BE1145"/>
      <c r="BP1145"/>
      <c r="BQ1145"/>
      <c r="BR1145"/>
      <c r="CD1145"/>
      <c r="CE1145"/>
      <c r="CF1145"/>
      <c r="CR1145"/>
      <c r="CS1145"/>
      <c r="CT1145"/>
      <c r="CU1145"/>
    </row>
    <row r="1146" spans="12:99" x14ac:dyDescent="0.25">
      <c r="L1146"/>
      <c r="M1146"/>
      <c r="N1146"/>
      <c r="O1146"/>
      <c r="Z1146"/>
      <c r="AA1146"/>
      <c r="AB1146"/>
      <c r="AC1146"/>
      <c r="AN1146"/>
      <c r="AO1146"/>
      <c r="AP1146"/>
      <c r="BB1146"/>
      <c r="BC1146"/>
      <c r="BD1146"/>
      <c r="BE1146"/>
      <c r="BP1146"/>
      <c r="BQ1146"/>
      <c r="BR1146"/>
      <c r="CD1146"/>
      <c r="CE1146"/>
      <c r="CF1146"/>
      <c r="CR1146"/>
      <c r="CS1146"/>
      <c r="CT1146"/>
      <c r="CU1146"/>
    </row>
    <row r="1147" spans="12:99" x14ac:dyDescent="0.25">
      <c r="L1147"/>
      <c r="M1147"/>
      <c r="N1147"/>
      <c r="O1147"/>
      <c r="Z1147"/>
      <c r="AA1147"/>
      <c r="AB1147"/>
      <c r="AC1147"/>
      <c r="AN1147"/>
      <c r="AO1147"/>
      <c r="AP1147"/>
      <c r="BB1147"/>
      <c r="BC1147"/>
      <c r="BD1147"/>
      <c r="BE1147"/>
      <c r="BP1147"/>
      <c r="BQ1147"/>
      <c r="BR1147"/>
      <c r="CD1147"/>
      <c r="CE1147"/>
      <c r="CF1147"/>
      <c r="CR1147"/>
      <c r="CS1147"/>
      <c r="CT1147"/>
      <c r="CU1147"/>
    </row>
    <row r="1148" spans="12:99" x14ac:dyDescent="0.25">
      <c r="L1148"/>
      <c r="M1148"/>
      <c r="N1148"/>
      <c r="O1148"/>
      <c r="Z1148"/>
      <c r="AA1148"/>
      <c r="AB1148"/>
      <c r="AC1148"/>
      <c r="AN1148"/>
      <c r="AO1148"/>
      <c r="AP1148"/>
      <c r="BB1148"/>
      <c r="BC1148"/>
      <c r="BD1148"/>
      <c r="BE1148"/>
      <c r="BP1148"/>
      <c r="BQ1148"/>
      <c r="BR1148"/>
      <c r="CD1148"/>
      <c r="CE1148"/>
      <c r="CF1148"/>
      <c r="CR1148"/>
      <c r="CS1148"/>
      <c r="CT1148"/>
      <c r="CU1148"/>
    </row>
    <row r="1149" spans="12:99" x14ac:dyDescent="0.25">
      <c r="L1149"/>
      <c r="M1149"/>
      <c r="N1149"/>
      <c r="O1149"/>
      <c r="Z1149"/>
      <c r="AA1149"/>
      <c r="AB1149"/>
      <c r="AC1149"/>
      <c r="AN1149"/>
      <c r="AO1149"/>
      <c r="AP1149"/>
      <c r="BB1149"/>
      <c r="BC1149"/>
      <c r="BD1149"/>
      <c r="BE1149"/>
      <c r="BP1149"/>
      <c r="BQ1149"/>
      <c r="BR1149"/>
      <c r="CD1149"/>
      <c r="CE1149"/>
      <c r="CF1149"/>
      <c r="CR1149"/>
      <c r="CS1149"/>
      <c r="CT1149"/>
      <c r="CU1149"/>
    </row>
    <row r="1150" spans="12:99" x14ac:dyDescent="0.25">
      <c r="L1150"/>
      <c r="M1150"/>
      <c r="N1150"/>
      <c r="O1150"/>
      <c r="Z1150"/>
      <c r="AA1150"/>
      <c r="AB1150"/>
      <c r="AC1150"/>
      <c r="AN1150"/>
      <c r="AO1150"/>
      <c r="AP1150"/>
      <c r="BB1150"/>
      <c r="BC1150"/>
      <c r="BD1150"/>
      <c r="BE1150"/>
      <c r="BP1150"/>
      <c r="BQ1150"/>
      <c r="BR1150"/>
      <c r="CD1150"/>
      <c r="CE1150"/>
      <c r="CF1150"/>
      <c r="CR1150"/>
      <c r="CS1150"/>
      <c r="CT1150"/>
      <c r="CU1150"/>
    </row>
    <row r="1151" spans="12:99" x14ac:dyDescent="0.25">
      <c r="L1151"/>
      <c r="M1151"/>
      <c r="N1151"/>
      <c r="O1151"/>
      <c r="Z1151"/>
      <c r="AA1151"/>
      <c r="AB1151"/>
      <c r="AC1151"/>
      <c r="AN1151"/>
      <c r="AO1151"/>
      <c r="AP1151"/>
      <c r="BB1151"/>
      <c r="BC1151"/>
      <c r="BD1151"/>
      <c r="BE1151"/>
      <c r="BP1151"/>
      <c r="BQ1151"/>
      <c r="BR1151"/>
      <c r="CD1151"/>
      <c r="CE1151"/>
      <c r="CF1151"/>
      <c r="CR1151"/>
      <c r="CS1151"/>
      <c r="CT1151"/>
      <c r="CU1151"/>
    </row>
    <row r="1152" spans="12:99" x14ac:dyDescent="0.25">
      <c r="L1152"/>
      <c r="M1152"/>
      <c r="N1152"/>
      <c r="O1152"/>
      <c r="Z1152"/>
      <c r="AA1152"/>
      <c r="AB1152"/>
      <c r="AC1152"/>
      <c r="AN1152"/>
      <c r="AO1152"/>
      <c r="AP1152"/>
      <c r="BB1152"/>
      <c r="BC1152"/>
      <c r="BD1152"/>
      <c r="BE1152"/>
      <c r="BP1152"/>
      <c r="BQ1152"/>
      <c r="BR1152"/>
      <c r="CD1152"/>
      <c r="CE1152"/>
      <c r="CF1152"/>
      <c r="CR1152"/>
      <c r="CS1152"/>
      <c r="CT1152"/>
      <c r="CU1152"/>
    </row>
    <row r="1153" spans="12:99" x14ac:dyDescent="0.25">
      <c r="L1153"/>
      <c r="M1153"/>
      <c r="N1153"/>
      <c r="O1153"/>
      <c r="Z1153"/>
      <c r="AA1153"/>
      <c r="AB1153"/>
      <c r="AC1153"/>
      <c r="AN1153"/>
      <c r="AO1153"/>
      <c r="AP1153"/>
      <c r="BB1153"/>
      <c r="BC1153"/>
      <c r="BD1153"/>
      <c r="BE1153"/>
      <c r="BP1153"/>
      <c r="BQ1153"/>
      <c r="BR1153"/>
      <c r="CD1153"/>
      <c r="CE1153"/>
      <c r="CF1153"/>
      <c r="CR1153"/>
      <c r="CS1153"/>
      <c r="CT1153"/>
      <c r="CU1153"/>
    </row>
    <row r="1154" spans="12:99" x14ac:dyDescent="0.25">
      <c r="L1154"/>
      <c r="M1154"/>
      <c r="N1154"/>
      <c r="O1154"/>
      <c r="Z1154"/>
      <c r="AA1154"/>
      <c r="AB1154"/>
      <c r="AC1154"/>
      <c r="AN1154"/>
      <c r="AO1154"/>
      <c r="AP1154"/>
      <c r="BB1154"/>
      <c r="BC1154"/>
      <c r="BD1154"/>
      <c r="BE1154"/>
      <c r="BP1154"/>
      <c r="BQ1154"/>
      <c r="BR1154"/>
      <c r="CD1154"/>
      <c r="CE1154"/>
      <c r="CF1154"/>
      <c r="CR1154"/>
      <c r="CS1154"/>
      <c r="CT1154"/>
      <c r="CU1154"/>
    </row>
    <row r="1155" spans="12:99" x14ac:dyDescent="0.25">
      <c r="L1155"/>
      <c r="M1155"/>
      <c r="N1155"/>
      <c r="O1155"/>
      <c r="Z1155"/>
      <c r="AA1155"/>
      <c r="AB1155"/>
      <c r="AC1155"/>
      <c r="AN1155"/>
      <c r="AO1155"/>
      <c r="AP1155"/>
      <c r="BB1155"/>
      <c r="BC1155"/>
      <c r="BD1155"/>
      <c r="BE1155"/>
      <c r="BP1155"/>
      <c r="BQ1155"/>
      <c r="BR1155"/>
      <c r="CD1155"/>
      <c r="CE1155"/>
      <c r="CF1155"/>
      <c r="CR1155"/>
      <c r="CS1155"/>
      <c r="CT1155"/>
      <c r="CU1155"/>
    </row>
    <row r="1156" spans="12:99" x14ac:dyDescent="0.25">
      <c r="L1156"/>
      <c r="M1156"/>
      <c r="N1156"/>
      <c r="O1156"/>
      <c r="Z1156"/>
      <c r="AA1156"/>
      <c r="AB1156"/>
      <c r="AC1156"/>
      <c r="AN1156"/>
      <c r="AO1156"/>
      <c r="AP1156"/>
      <c r="BB1156"/>
      <c r="BC1156"/>
      <c r="BD1156"/>
      <c r="BE1156"/>
      <c r="BP1156"/>
      <c r="BQ1156"/>
      <c r="BR1156"/>
      <c r="CD1156"/>
      <c r="CE1156"/>
      <c r="CF1156"/>
      <c r="CR1156"/>
      <c r="CS1156"/>
      <c r="CT1156"/>
      <c r="CU1156"/>
    </row>
    <row r="1157" spans="12:99" x14ac:dyDescent="0.25">
      <c r="L1157"/>
      <c r="M1157"/>
      <c r="N1157"/>
      <c r="O1157"/>
      <c r="Z1157"/>
      <c r="AA1157"/>
      <c r="AB1157"/>
      <c r="AC1157"/>
      <c r="AN1157"/>
      <c r="AO1157"/>
      <c r="AP1157"/>
      <c r="BB1157"/>
      <c r="BC1157"/>
      <c r="BD1157"/>
      <c r="BE1157"/>
      <c r="BP1157"/>
      <c r="BQ1157"/>
      <c r="BR1157"/>
      <c r="CD1157"/>
      <c r="CE1157"/>
      <c r="CF1157"/>
      <c r="CR1157"/>
      <c r="CS1157"/>
      <c r="CT1157"/>
      <c r="CU1157"/>
    </row>
    <row r="1158" spans="12:99" x14ac:dyDescent="0.25">
      <c r="L1158"/>
      <c r="M1158"/>
      <c r="N1158"/>
      <c r="O1158"/>
      <c r="Z1158"/>
      <c r="AA1158"/>
      <c r="AB1158"/>
      <c r="AC1158"/>
      <c r="AN1158"/>
      <c r="AO1158"/>
      <c r="AP1158"/>
      <c r="BB1158"/>
      <c r="BC1158"/>
      <c r="BD1158"/>
      <c r="BE1158"/>
      <c r="BP1158"/>
      <c r="BQ1158"/>
      <c r="BR1158"/>
      <c r="CD1158"/>
      <c r="CE1158"/>
      <c r="CF1158"/>
      <c r="CR1158"/>
      <c r="CS1158"/>
      <c r="CT1158"/>
      <c r="CU1158"/>
    </row>
    <row r="1159" spans="12:99" x14ac:dyDescent="0.25">
      <c r="L1159"/>
      <c r="M1159"/>
      <c r="N1159"/>
      <c r="O1159"/>
      <c r="Z1159"/>
      <c r="AA1159"/>
      <c r="AB1159"/>
      <c r="AC1159"/>
      <c r="AN1159"/>
      <c r="AO1159"/>
      <c r="AP1159"/>
      <c r="BB1159"/>
      <c r="BC1159"/>
      <c r="BD1159"/>
      <c r="BE1159"/>
      <c r="BP1159"/>
      <c r="BQ1159"/>
      <c r="BR1159"/>
      <c r="CD1159"/>
      <c r="CE1159"/>
      <c r="CF1159"/>
      <c r="CR1159"/>
      <c r="CS1159"/>
      <c r="CT1159"/>
      <c r="CU1159"/>
    </row>
    <row r="1160" spans="12:99" x14ac:dyDescent="0.25">
      <c r="L1160"/>
      <c r="M1160"/>
      <c r="N1160"/>
      <c r="O1160"/>
      <c r="Z1160"/>
      <c r="AA1160"/>
      <c r="AB1160"/>
      <c r="AC1160"/>
      <c r="AN1160"/>
      <c r="AO1160"/>
      <c r="AP1160"/>
      <c r="BB1160"/>
      <c r="BC1160"/>
      <c r="BD1160"/>
      <c r="BE1160"/>
      <c r="BP1160"/>
      <c r="BQ1160"/>
      <c r="BR1160"/>
      <c r="CD1160"/>
      <c r="CE1160"/>
      <c r="CF1160"/>
      <c r="CR1160"/>
      <c r="CS1160"/>
      <c r="CT1160"/>
      <c r="CU1160"/>
    </row>
    <row r="1161" spans="12:99" x14ac:dyDescent="0.25">
      <c r="L1161"/>
      <c r="M1161"/>
      <c r="N1161"/>
      <c r="O1161"/>
      <c r="Z1161"/>
      <c r="AA1161"/>
      <c r="AB1161"/>
      <c r="AC1161"/>
      <c r="AN1161"/>
      <c r="AO1161"/>
      <c r="AP1161"/>
      <c r="BB1161"/>
      <c r="BC1161"/>
      <c r="BD1161"/>
      <c r="BE1161"/>
      <c r="BP1161"/>
      <c r="BQ1161"/>
      <c r="BR1161"/>
      <c r="CD1161"/>
      <c r="CE1161"/>
      <c r="CF1161"/>
      <c r="CR1161"/>
      <c r="CS1161"/>
      <c r="CT1161"/>
      <c r="CU1161"/>
    </row>
    <row r="1162" spans="12:99" x14ac:dyDescent="0.25">
      <c r="L1162"/>
      <c r="M1162"/>
      <c r="N1162"/>
      <c r="O1162"/>
      <c r="Z1162"/>
      <c r="AA1162"/>
      <c r="AB1162"/>
      <c r="AC1162"/>
      <c r="AN1162"/>
      <c r="AO1162"/>
      <c r="AP1162"/>
      <c r="BB1162"/>
      <c r="BC1162"/>
      <c r="BD1162"/>
      <c r="BE1162"/>
      <c r="BP1162"/>
      <c r="BQ1162"/>
      <c r="BR1162"/>
      <c r="CD1162"/>
      <c r="CE1162"/>
      <c r="CF1162"/>
      <c r="CR1162"/>
      <c r="CS1162"/>
      <c r="CT1162"/>
      <c r="CU1162"/>
    </row>
    <row r="1163" spans="12:99" x14ac:dyDescent="0.25">
      <c r="L1163"/>
      <c r="M1163"/>
      <c r="N1163"/>
      <c r="O1163"/>
      <c r="Z1163"/>
      <c r="AA1163"/>
      <c r="AB1163"/>
      <c r="AC1163"/>
      <c r="AN1163"/>
      <c r="AO1163"/>
      <c r="AP1163"/>
      <c r="BB1163"/>
      <c r="BC1163"/>
      <c r="BD1163"/>
      <c r="BE1163"/>
      <c r="BP1163"/>
      <c r="BQ1163"/>
      <c r="BR1163"/>
      <c r="CD1163"/>
      <c r="CE1163"/>
      <c r="CF1163"/>
      <c r="CR1163"/>
      <c r="CS1163"/>
      <c r="CT1163"/>
      <c r="CU1163"/>
    </row>
    <row r="1164" spans="12:99" x14ac:dyDescent="0.25">
      <c r="L1164"/>
      <c r="M1164"/>
      <c r="N1164"/>
      <c r="O1164"/>
      <c r="Z1164"/>
      <c r="AA1164"/>
      <c r="AB1164"/>
      <c r="AC1164"/>
      <c r="AN1164"/>
      <c r="AO1164"/>
      <c r="AP1164"/>
      <c r="BB1164"/>
      <c r="BC1164"/>
      <c r="BD1164"/>
      <c r="BE1164"/>
      <c r="BP1164"/>
      <c r="BQ1164"/>
      <c r="BR1164"/>
      <c r="CD1164"/>
      <c r="CE1164"/>
      <c r="CF1164"/>
      <c r="CR1164"/>
      <c r="CS1164"/>
      <c r="CT1164"/>
      <c r="CU1164"/>
    </row>
    <row r="1165" spans="12:99" x14ac:dyDescent="0.25">
      <c r="L1165"/>
      <c r="M1165"/>
      <c r="N1165"/>
      <c r="O1165"/>
      <c r="Z1165"/>
      <c r="AA1165"/>
      <c r="AB1165"/>
      <c r="AC1165"/>
      <c r="AN1165"/>
      <c r="AO1165"/>
      <c r="AP1165"/>
      <c r="BB1165"/>
      <c r="BC1165"/>
      <c r="BD1165"/>
      <c r="BE1165"/>
      <c r="BP1165"/>
      <c r="BQ1165"/>
      <c r="BR1165"/>
      <c r="CD1165"/>
      <c r="CE1165"/>
      <c r="CF1165"/>
      <c r="CR1165"/>
      <c r="CS1165"/>
      <c r="CT1165"/>
      <c r="CU1165"/>
    </row>
    <row r="1166" spans="12:99" x14ac:dyDescent="0.25">
      <c r="L1166"/>
      <c r="M1166"/>
      <c r="N1166"/>
      <c r="O1166"/>
      <c r="Z1166"/>
      <c r="AA1166"/>
      <c r="AB1166"/>
      <c r="AC1166"/>
      <c r="AN1166"/>
      <c r="AO1166"/>
      <c r="AP1166"/>
      <c r="BB1166"/>
      <c r="BC1166"/>
      <c r="BD1166"/>
      <c r="BE1166"/>
      <c r="BP1166"/>
      <c r="BQ1166"/>
      <c r="BR1166"/>
      <c r="CD1166"/>
      <c r="CE1166"/>
      <c r="CF1166"/>
      <c r="CR1166"/>
      <c r="CS1166"/>
      <c r="CT1166"/>
      <c r="CU1166"/>
    </row>
    <row r="1167" spans="12:99" x14ac:dyDescent="0.25">
      <c r="L1167"/>
      <c r="M1167"/>
      <c r="N1167"/>
      <c r="O1167"/>
      <c r="Z1167"/>
      <c r="AA1167"/>
      <c r="AB1167"/>
      <c r="AC1167"/>
      <c r="AN1167"/>
      <c r="AO1167"/>
      <c r="AP1167"/>
      <c r="BB1167"/>
      <c r="BC1167"/>
      <c r="BD1167"/>
      <c r="BE1167"/>
      <c r="BP1167"/>
      <c r="BQ1167"/>
      <c r="BR1167"/>
      <c r="CD1167"/>
      <c r="CE1167"/>
      <c r="CF1167"/>
      <c r="CR1167"/>
      <c r="CS1167"/>
      <c r="CT1167"/>
      <c r="CU1167"/>
    </row>
    <row r="1168" spans="12:99" x14ac:dyDescent="0.25">
      <c r="L1168"/>
      <c r="M1168"/>
      <c r="N1168"/>
      <c r="O1168"/>
      <c r="Z1168"/>
      <c r="AA1168"/>
      <c r="AB1168"/>
      <c r="AC1168"/>
      <c r="AN1168"/>
      <c r="AO1168"/>
      <c r="AP1168"/>
      <c r="BB1168"/>
      <c r="BC1168"/>
      <c r="BD1168"/>
      <c r="BE1168"/>
      <c r="BP1168"/>
      <c r="BQ1168"/>
      <c r="BR1168"/>
      <c r="CD1168"/>
      <c r="CE1168"/>
      <c r="CF1168"/>
      <c r="CR1168"/>
      <c r="CS1168"/>
      <c r="CT1168"/>
      <c r="CU1168"/>
    </row>
    <row r="1169" spans="12:99" x14ac:dyDescent="0.25">
      <c r="L1169"/>
      <c r="M1169"/>
      <c r="N1169"/>
      <c r="O1169"/>
      <c r="Z1169"/>
      <c r="AA1169"/>
      <c r="AB1169"/>
      <c r="AC1169"/>
      <c r="AN1169"/>
      <c r="AO1169"/>
      <c r="AP1169"/>
      <c r="BB1169"/>
      <c r="BC1169"/>
      <c r="BD1169"/>
      <c r="BE1169"/>
      <c r="BP1169"/>
      <c r="BQ1169"/>
      <c r="BR1169"/>
      <c r="CD1169"/>
      <c r="CE1169"/>
      <c r="CF1169"/>
      <c r="CR1169"/>
      <c r="CS1169"/>
      <c r="CT1169"/>
      <c r="CU1169"/>
    </row>
    <row r="1170" spans="12:99" x14ac:dyDescent="0.25">
      <c r="L1170"/>
      <c r="M1170"/>
      <c r="N1170"/>
      <c r="O1170"/>
      <c r="Z1170"/>
      <c r="AA1170"/>
      <c r="AB1170"/>
      <c r="AC1170"/>
      <c r="AN1170"/>
      <c r="AO1170"/>
      <c r="AP1170"/>
      <c r="BB1170"/>
      <c r="BC1170"/>
      <c r="BD1170"/>
      <c r="BE1170"/>
      <c r="BP1170"/>
      <c r="BQ1170"/>
      <c r="BR1170"/>
      <c r="CD1170"/>
      <c r="CE1170"/>
      <c r="CF1170"/>
      <c r="CR1170"/>
      <c r="CS1170"/>
      <c r="CT1170"/>
      <c r="CU1170"/>
    </row>
    <row r="1171" spans="12:99" x14ac:dyDescent="0.25">
      <c r="L1171"/>
      <c r="M1171"/>
      <c r="N1171"/>
      <c r="O1171"/>
      <c r="Z1171"/>
      <c r="AA1171"/>
      <c r="AB1171"/>
      <c r="AC1171"/>
      <c r="AN1171"/>
      <c r="AO1171"/>
      <c r="AP1171"/>
      <c r="BB1171"/>
      <c r="BC1171"/>
      <c r="BD1171"/>
      <c r="BE1171"/>
      <c r="BP1171"/>
      <c r="BQ1171"/>
      <c r="BR1171"/>
      <c r="CD1171"/>
      <c r="CE1171"/>
      <c r="CF1171"/>
      <c r="CR1171"/>
      <c r="CS1171"/>
      <c r="CT1171"/>
      <c r="CU1171"/>
    </row>
    <row r="1172" spans="12:99" x14ac:dyDescent="0.25">
      <c r="L1172"/>
      <c r="M1172"/>
      <c r="N1172"/>
      <c r="O1172"/>
      <c r="Z1172"/>
      <c r="AA1172"/>
      <c r="AB1172"/>
      <c r="AC1172"/>
      <c r="AN1172"/>
      <c r="AO1172"/>
      <c r="AP1172"/>
      <c r="BB1172"/>
      <c r="BC1172"/>
      <c r="BD1172"/>
      <c r="BE1172"/>
      <c r="BP1172"/>
      <c r="BQ1172"/>
      <c r="BR1172"/>
      <c r="CD1172"/>
      <c r="CE1172"/>
      <c r="CF1172"/>
      <c r="CR1172"/>
      <c r="CS1172"/>
      <c r="CT1172"/>
      <c r="CU1172"/>
    </row>
    <row r="1173" spans="12:99" x14ac:dyDescent="0.25">
      <c r="L1173"/>
      <c r="M1173"/>
      <c r="N1173"/>
      <c r="O1173"/>
      <c r="Z1173"/>
      <c r="AA1173"/>
      <c r="AB1173"/>
      <c r="AC1173"/>
      <c r="AN1173"/>
      <c r="AO1173"/>
      <c r="AP1173"/>
      <c r="BB1173"/>
      <c r="BC1173"/>
      <c r="BD1173"/>
      <c r="BE1173"/>
      <c r="BP1173"/>
      <c r="BQ1173"/>
      <c r="BR1173"/>
      <c r="CD1173"/>
      <c r="CE1173"/>
      <c r="CF1173"/>
      <c r="CR1173"/>
      <c r="CS1173"/>
      <c r="CT1173"/>
      <c r="CU1173"/>
    </row>
    <row r="1174" spans="12:99" x14ac:dyDescent="0.25">
      <c r="L1174"/>
      <c r="M1174"/>
      <c r="N1174"/>
      <c r="O1174"/>
      <c r="Z1174"/>
      <c r="AA1174"/>
      <c r="AB1174"/>
      <c r="AC1174"/>
      <c r="AN1174"/>
      <c r="AO1174"/>
      <c r="AP1174"/>
      <c r="BB1174"/>
      <c r="BC1174"/>
      <c r="BD1174"/>
      <c r="BE1174"/>
      <c r="BP1174"/>
      <c r="BQ1174"/>
      <c r="BR1174"/>
      <c r="CD1174"/>
      <c r="CE1174"/>
      <c r="CF1174"/>
      <c r="CR1174"/>
      <c r="CS1174"/>
      <c r="CT1174"/>
      <c r="CU1174"/>
    </row>
    <row r="1175" spans="12:99" x14ac:dyDescent="0.25">
      <c r="L1175"/>
      <c r="M1175"/>
      <c r="N1175"/>
      <c r="O1175"/>
      <c r="Z1175"/>
      <c r="AA1175"/>
      <c r="AB1175"/>
      <c r="AC1175"/>
      <c r="AN1175"/>
      <c r="AO1175"/>
      <c r="AP1175"/>
      <c r="BB1175"/>
      <c r="BC1175"/>
      <c r="BD1175"/>
      <c r="BE1175"/>
      <c r="BP1175"/>
      <c r="BQ1175"/>
      <c r="BR1175"/>
      <c r="CD1175"/>
      <c r="CE1175"/>
      <c r="CF1175"/>
      <c r="CR1175"/>
      <c r="CS1175"/>
      <c r="CT1175"/>
      <c r="CU1175"/>
    </row>
    <row r="1176" spans="12:99" x14ac:dyDescent="0.25">
      <c r="L1176"/>
      <c r="M1176"/>
      <c r="N1176"/>
      <c r="O1176"/>
      <c r="Z1176"/>
      <c r="AA1176"/>
      <c r="AB1176"/>
      <c r="AC1176"/>
      <c r="AN1176"/>
      <c r="AO1176"/>
      <c r="AP1176"/>
      <c r="BB1176"/>
      <c r="BC1176"/>
      <c r="BD1176"/>
      <c r="BE1176"/>
      <c r="BP1176"/>
      <c r="BQ1176"/>
      <c r="BR1176"/>
      <c r="CD1176"/>
      <c r="CE1176"/>
      <c r="CF1176"/>
      <c r="CR1176"/>
      <c r="CS1176"/>
      <c r="CT1176"/>
      <c r="CU1176"/>
    </row>
    <row r="1177" spans="12:99" x14ac:dyDescent="0.25">
      <c r="L1177"/>
      <c r="M1177"/>
      <c r="N1177"/>
      <c r="O1177"/>
      <c r="Z1177"/>
      <c r="AA1177"/>
      <c r="AB1177"/>
      <c r="AC1177"/>
      <c r="AN1177"/>
      <c r="AO1177"/>
      <c r="AP1177"/>
      <c r="BB1177"/>
      <c r="BC1177"/>
      <c r="BD1177"/>
      <c r="BE1177"/>
      <c r="BP1177"/>
      <c r="BQ1177"/>
      <c r="BR1177"/>
      <c r="CD1177"/>
      <c r="CE1177"/>
      <c r="CF1177"/>
      <c r="CR1177"/>
      <c r="CS1177"/>
      <c r="CT1177"/>
      <c r="CU1177"/>
    </row>
    <row r="1178" spans="12:99" x14ac:dyDescent="0.25">
      <c r="L1178"/>
      <c r="M1178"/>
      <c r="N1178"/>
      <c r="O1178"/>
      <c r="Z1178"/>
      <c r="AA1178"/>
      <c r="AB1178"/>
      <c r="AC1178"/>
      <c r="AN1178"/>
      <c r="AO1178"/>
      <c r="AP1178"/>
      <c r="BB1178"/>
      <c r="BC1178"/>
      <c r="BD1178"/>
      <c r="BE1178"/>
      <c r="BP1178"/>
      <c r="BQ1178"/>
      <c r="BR1178"/>
      <c r="CD1178"/>
      <c r="CE1178"/>
      <c r="CF1178"/>
      <c r="CR1178"/>
      <c r="CS1178"/>
      <c r="CT1178"/>
      <c r="CU1178"/>
    </row>
    <row r="1179" spans="12:99" x14ac:dyDescent="0.25">
      <c r="L1179"/>
      <c r="M1179"/>
      <c r="N1179"/>
      <c r="O1179"/>
      <c r="Z1179"/>
      <c r="AA1179"/>
      <c r="AB1179"/>
      <c r="AC1179"/>
      <c r="AN1179"/>
      <c r="AO1179"/>
      <c r="AP1179"/>
      <c r="BB1179"/>
      <c r="BC1179"/>
      <c r="BD1179"/>
      <c r="BE1179"/>
      <c r="BP1179"/>
      <c r="BQ1179"/>
      <c r="BR1179"/>
      <c r="CD1179"/>
      <c r="CE1179"/>
      <c r="CF1179"/>
      <c r="CR1179"/>
      <c r="CS1179"/>
      <c r="CT1179"/>
      <c r="CU1179"/>
    </row>
    <row r="1180" spans="12:99" x14ac:dyDescent="0.25">
      <c r="L1180"/>
      <c r="M1180"/>
      <c r="N1180"/>
      <c r="O1180"/>
      <c r="Z1180"/>
      <c r="AA1180"/>
      <c r="AB1180"/>
      <c r="AC1180"/>
      <c r="AN1180"/>
      <c r="AO1180"/>
      <c r="AP1180"/>
      <c r="BB1180"/>
      <c r="BC1180"/>
      <c r="BD1180"/>
      <c r="BE1180"/>
      <c r="BP1180"/>
      <c r="BQ1180"/>
      <c r="BR1180"/>
      <c r="CD1180"/>
      <c r="CE1180"/>
      <c r="CF1180"/>
      <c r="CR1180"/>
      <c r="CS1180"/>
      <c r="CT1180"/>
      <c r="CU1180"/>
    </row>
    <row r="1181" spans="12:99" x14ac:dyDescent="0.25">
      <c r="L1181"/>
      <c r="M1181"/>
      <c r="N1181"/>
      <c r="O1181"/>
      <c r="Z1181"/>
      <c r="AA1181"/>
      <c r="AB1181"/>
      <c r="AC1181"/>
      <c r="AN1181"/>
      <c r="AO1181"/>
      <c r="AP1181"/>
      <c r="BB1181"/>
      <c r="BC1181"/>
      <c r="BD1181"/>
      <c r="BE1181"/>
      <c r="BP1181"/>
      <c r="BQ1181"/>
      <c r="BR1181"/>
      <c r="CD1181"/>
      <c r="CE1181"/>
      <c r="CF1181"/>
      <c r="CR1181"/>
      <c r="CS1181"/>
      <c r="CT1181"/>
      <c r="CU1181"/>
    </row>
    <row r="1182" spans="12:99" x14ac:dyDescent="0.25">
      <c r="L1182"/>
      <c r="M1182"/>
      <c r="N1182"/>
      <c r="O1182"/>
      <c r="Z1182"/>
      <c r="AA1182"/>
      <c r="AB1182"/>
      <c r="AC1182"/>
      <c r="AN1182"/>
      <c r="AO1182"/>
      <c r="AP1182"/>
      <c r="BB1182"/>
      <c r="BC1182"/>
      <c r="BD1182"/>
      <c r="BE1182"/>
      <c r="BP1182"/>
      <c r="BQ1182"/>
      <c r="BR1182"/>
      <c r="CD1182"/>
      <c r="CE1182"/>
      <c r="CF1182"/>
      <c r="CR1182"/>
      <c r="CS1182"/>
      <c r="CT1182"/>
      <c r="CU1182"/>
    </row>
    <row r="1183" spans="12:99" x14ac:dyDescent="0.25">
      <c r="L1183"/>
      <c r="M1183"/>
      <c r="N1183"/>
      <c r="O1183"/>
      <c r="Z1183"/>
      <c r="AA1183"/>
      <c r="AB1183"/>
      <c r="AC1183"/>
      <c r="AN1183"/>
      <c r="AO1183"/>
      <c r="AP1183"/>
      <c r="BB1183"/>
      <c r="BC1183"/>
      <c r="BD1183"/>
      <c r="BE1183"/>
      <c r="BP1183"/>
      <c r="BQ1183"/>
      <c r="BR1183"/>
      <c r="CD1183"/>
      <c r="CE1183"/>
      <c r="CF1183"/>
      <c r="CR1183"/>
      <c r="CS1183"/>
      <c r="CT1183"/>
      <c r="CU1183"/>
    </row>
    <row r="1184" spans="12:99" x14ac:dyDescent="0.25">
      <c r="L1184"/>
      <c r="M1184"/>
      <c r="N1184"/>
      <c r="O1184"/>
      <c r="Z1184"/>
      <c r="AA1184"/>
      <c r="AB1184"/>
      <c r="AC1184"/>
      <c r="AN1184"/>
      <c r="AO1184"/>
      <c r="AP1184"/>
      <c r="BB1184"/>
      <c r="BC1184"/>
      <c r="BD1184"/>
      <c r="BE1184"/>
      <c r="BP1184"/>
      <c r="BQ1184"/>
      <c r="BR1184"/>
      <c r="CD1184"/>
      <c r="CE1184"/>
      <c r="CF1184"/>
      <c r="CR1184"/>
      <c r="CS1184"/>
      <c r="CT1184"/>
      <c r="CU1184"/>
    </row>
    <row r="1185" spans="12:99" x14ac:dyDescent="0.25">
      <c r="L1185"/>
      <c r="M1185"/>
      <c r="N1185"/>
      <c r="O1185"/>
      <c r="Z1185"/>
      <c r="AA1185"/>
      <c r="AB1185"/>
      <c r="AC1185"/>
      <c r="AN1185"/>
      <c r="AO1185"/>
      <c r="AP1185"/>
      <c r="BB1185"/>
      <c r="BC1185"/>
      <c r="BD1185"/>
      <c r="BE1185"/>
      <c r="BP1185"/>
      <c r="BQ1185"/>
      <c r="BR1185"/>
      <c r="CD1185"/>
      <c r="CE1185"/>
      <c r="CF1185"/>
      <c r="CR1185"/>
      <c r="CS1185"/>
      <c r="CT1185"/>
      <c r="CU1185"/>
    </row>
    <row r="1186" spans="12:99" x14ac:dyDescent="0.25">
      <c r="L1186"/>
      <c r="M1186"/>
      <c r="N1186"/>
      <c r="O1186"/>
      <c r="Z1186"/>
      <c r="AA1186"/>
      <c r="AB1186"/>
      <c r="AC1186"/>
      <c r="AN1186"/>
      <c r="AO1186"/>
      <c r="AP1186"/>
      <c r="BB1186"/>
      <c r="BC1186"/>
      <c r="BD1186"/>
      <c r="BE1186"/>
      <c r="BP1186"/>
      <c r="BQ1186"/>
      <c r="BR1186"/>
      <c r="CD1186"/>
      <c r="CE1186"/>
      <c r="CF1186"/>
      <c r="CR1186"/>
      <c r="CS1186"/>
      <c r="CT1186"/>
      <c r="CU1186"/>
    </row>
    <row r="1187" spans="12:99" x14ac:dyDescent="0.25">
      <c r="L1187"/>
      <c r="M1187"/>
      <c r="N1187"/>
      <c r="O1187"/>
      <c r="Z1187"/>
      <c r="AA1187"/>
      <c r="AB1187"/>
      <c r="AC1187"/>
      <c r="AN1187"/>
      <c r="AO1187"/>
      <c r="AP1187"/>
      <c r="BB1187"/>
      <c r="BC1187"/>
      <c r="BD1187"/>
      <c r="BE1187"/>
      <c r="BP1187"/>
      <c r="BQ1187"/>
      <c r="BR1187"/>
      <c r="CD1187"/>
      <c r="CE1187"/>
      <c r="CF1187"/>
      <c r="CR1187"/>
      <c r="CS1187"/>
      <c r="CT1187"/>
      <c r="CU1187"/>
    </row>
    <row r="1188" spans="12:99" x14ac:dyDescent="0.25">
      <c r="L1188"/>
      <c r="M1188"/>
      <c r="N1188"/>
      <c r="O1188"/>
      <c r="Z1188"/>
      <c r="AA1188"/>
      <c r="AB1188"/>
      <c r="AC1188"/>
      <c r="AN1188"/>
      <c r="AO1188"/>
      <c r="AP1188"/>
      <c r="BB1188"/>
      <c r="BC1188"/>
      <c r="BD1188"/>
      <c r="BE1188"/>
      <c r="BP1188"/>
      <c r="BQ1188"/>
      <c r="BR1188"/>
      <c r="CD1188"/>
      <c r="CE1188"/>
      <c r="CF1188"/>
      <c r="CR1188"/>
      <c r="CS1188"/>
      <c r="CT1188"/>
      <c r="CU1188"/>
    </row>
    <row r="1189" spans="12:99" x14ac:dyDescent="0.25">
      <c r="L1189"/>
      <c r="M1189"/>
      <c r="N1189"/>
      <c r="O1189"/>
      <c r="Z1189"/>
      <c r="AA1189"/>
      <c r="AB1189"/>
      <c r="AC1189"/>
      <c r="AN1189"/>
      <c r="AO1189"/>
      <c r="AP1189"/>
      <c r="BB1189"/>
      <c r="BC1189"/>
      <c r="BD1189"/>
      <c r="BE1189"/>
      <c r="BP1189"/>
      <c r="BQ1189"/>
      <c r="BR1189"/>
      <c r="CD1189"/>
      <c r="CE1189"/>
      <c r="CF1189"/>
      <c r="CR1189"/>
      <c r="CS1189"/>
      <c r="CT1189"/>
      <c r="CU1189"/>
    </row>
    <row r="1190" spans="12:99" x14ac:dyDescent="0.25">
      <c r="L1190"/>
      <c r="M1190"/>
      <c r="N1190"/>
      <c r="O1190"/>
      <c r="Z1190"/>
      <c r="AA1190"/>
      <c r="AB1190"/>
      <c r="AC1190"/>
      <c r="AN1190"/>
      <c r="AO1190"/>
      <c r="AP1190"/>
      <c r="BB1190"/>
      <c r="BC1190"/>
      <c r="BD1190"/>
      <c r="BE1190"/>
      <c r="BP1190"/>
      <c r="BQ1190"/>
      <c r="BR1190"/>
      <c r="CD1190"/>
      <c r="CE1190"/>
      <c r="CF1190"/>
      <c r="CR1190"/>
      <c r="CS1190"/>
      <c r="CT1190"/>
      <c r="CU1190"/>
    </row>
    <row r="1191" spans="12:99" x14ac:dyDescent="0.25">
      <c r="L1191"/>
      <c r="M1191"/>
      <c r="N1191"/>
      <c r="O1191"/>
      <c r="Z1191"/>
      <c r="AA1191"/>
      <c r="AB1191"/>
      <c r="AC1191"/>
      <c r="AN1191"/>
      <c r="AO1191"/>
      <c r="AP1191"/>
      <c r="BB1191"/>
      <c r="BC1191"/>
      <c r="BD1191"/>
      <c r="BE1191"/>
      <c r="BP1191"/>
      <c r="BQ1191"/>
      <c r="BR1191"/>
      <c r="CD1191"/>
      <c r="CE1191"/>
      <c r="CF1191"/>
      <c r="CR1191"/>
      <c r="CS1191"/>
      <c r="CT1191"/>
      <c r="CU1191"/>
    </row>
    <row r="1192" spans="12:99" x14ac:dyDescent="0.25">
      <c r="L1192"/>
      <c r="M1192"/>
      <c r="N1192"/>
      <c r="O1192"/>
      <c r="Z1192"/>
      <c r="AA1192"/>
      <c r="AB1192"/>
      <c r="AC1192"/>
      <c r="AN1192"/>
      <c r="AO1192"/>
      <c r="AP1192"/>
      <c r="BB1192"/>
      <c r="BC1192"/>
      <c r="BD1192"/>
      <c r="BE1192"/>
      <c r="BP1192"/>
      <c r="BQ1192"/>
      <c r="BR1192"/>
      <c r="CD1192"/>
      <c r="CE1192"/>
      <c r="CF1192"/>
      <c r="CR1192"/>
      <c r="CS1192"/>
      <c r="CT1192"/>
      <c r="CU1192"/>
    </row>
    <row r="1193" spans="12:99" x14ac:dyDescent="0.25">
      <c r="L1193"/>
      <c r="M1193"/>
      <c r="N1193"/>
      <c r="O1193"/>
      <c r="Z1193"/>
      <c r="AA1193"/>
      <c r="AB1193"/>
      <c r="AC1193"/>
      <c r="AN1193"/>
      <c r="AO1193"/>
      <c r="AP1193"/>
      <c r="BB1193"/>
      <c r="BC1193"/>
      <c r="BD1193"/>
      <c r="BE1193"/>
      <c r="BP1193"/>
      <c r="BQ1193"/>
      <c r="BR1193"/>
      <c r="CD1193"/>
      <c r="CE1193"/>
      <c r="CF1193"/>
      <c r="CR1193"/>
      <c r="CS1193"/>
      <c r="CT1193"/>
      <c r="CU1193"/>
    </row>
    <row r="1194" spans="12:99" x14ac:dyDescent="0.25">
      <c r="L1194"/>
      <c r="M1194"/>
      <c r="N1194"/>
      <c r="O1194"/>
      <c r="Z1194"/>
      <c r="AA1194"/>
      <c r="AB1194"/>
      <c r="AC1194"/>
      <c r="AN1194"/>
      <c r="AO1194"/>
      <c r="AP1194"/>
      <c r="BB1194"/>
      <c r="BC1194"/>
      <c r="BD1194"/>
      <c r="BE1194"/>
      <c r="BP1194"/>
      <c r="BQ1194"/>
      <c r="BR1194"/>
      <c r="CD1194"/>
      <c r="CE1194"/>
      <c r="CF1194"/>
      <c r="CR1194"/>
      <c r="CS1194"/>
      <c r="CT1194"/>
      <c r="CU1194"/>
    </row>
    <row r="1195" spans="12:99" x14ac:dyDescent="0.25">
      <c r="L1195"/>
      <c r="M1195"/>
      <c r="N1195"/>
      <c r="O1195"/>
      <c r="Z1195"/>
      <c r="AA1195"/>
      <c r="AB1195"/>
      <c r="AC1195"/>
      <c r="AN1195"/>
      <c r="AO1195"/>
      <c r="AP1195"/>
      <c r="BB1195"/>
      <c r="BC1195"/>
      <c r="BD1195"/>
      <c r="BE1195"/>
      <c r="BP1195"/>
      <c r="BQ1195"/>
      <c r="BR1195"/>
      <c r="CD1195"/>
      <c r="CE1195"/>
      <c r="CF1195"/>
      <c r="CR1195"/>
      <c r="CS1195"/>
      <c r="CT1195"/>
      <c r="CU1195"/>
    </row>
    <row r="1196" spans="12:99" x14ac:dyDescent="0.25">
      <c r="L1196"/>
      <c r="M1196"/>
      <c r="N1196"/>
      <c r="O1196"/>
      <c r="Z1196"/>
      <c r="AA1196"/>
      <c r="AB1196"/>
      <c r="AC1196"/>
      <c r="AN1196"/>
      <c r="AO1196"/>
      <c r="AP1196"/>
      <c r="BB1196"/>
      <c r="BC1196"/>
      <c r="BD1196"/>
      <c r="BE1196"/>
      <c r="BP1196"/>
      <c r="BQ1196"/>
      <c r="BR1196"/>
      <c r="CD1196"/>
      <c r="CE1196"/>
      <c r="CF1196"/>
      <c r="CR1196"/>
      <c r="CS1196"/>
      <c r="CT1196"/>
      <c r="CU1196"/>
    </row>
    <row r="1197" spans="12:99" x14ac:dyDescent="0.25">
      <c r="L1197"/>
      <c r="M1197"/>
      <c r="N1197"/>
      <c r="O1197"/>
      <c r="Z1197"/>
      <c r="AA1197"/>
      <c r="AB1197"/>
      <c r="AC1197"/>
      <c r="AN1197"/>
      <c r="AO1197"/>
      <c r="AP1197"/>
      <c r="BB1197"/>
      <c r="BC1197"/>
      <c r="BD1197"/>
      <c r="BE1197"/>
      <c r="BP1197"/>
      <c r="BQ1197"/>
      <c r="BR1197"/>
      <c r="CD1197"/>
      <c r="CE1197"/>
      <c r="CF1197"/>
      <c r="CR1197"/>
      <c r="CS1197"/>
      <c r="CT1197"/>
      <c r="CU1197"/>
    </row>
    <row r="1198" spans="12:99" x14ac:dyDescent="0.25">
      <c r="L1198"/>
      <c r="M1198"/>
      <c r="N1198"/>
      <c r="O1198"/>
      <c r="Z1198"/>
      <c r="AA1198"/>
      <c r="AB1198"/>
      <c r="AC1198"/>
      <c r="AN1198"/>
      <c r="AO1198"/>
      <c r="AP1198"/>
      <c r="BB1198"/>
      <c r="BC1198"/>
      <c r="BD1198"/>
      <c r="BE1198"/>
      <c r="BP1198"/>
      <c r="BQ1198"/>
      <c r="BR1198"/>
      <c r="CD1198"/>
      <c r="CE1198"/>
      <c r="CF1198"/>
      <c r="CR1198"/>
      <c r="CS1198"/>
      <c r="CT1198"/>
      <c r="CU1198"/>
    </row>
    <row r="1199" spans="12:99" x14ac:dyDescent="0.25">
      <c r="L1199"/>
      <c r="M1199"/>
      <c r="N1199"/>
      <c r="O1199"/>
      <c r="Z1199"/>
      <c r="AA1199"/>
      <c r="AB1199"/>
      <c r="AC1199"/>
      <c r="AN1199"/>
      <c r="AO1199"/>
      <c r="AP1199"/>
      <c r="BB1199"/>
      <c r="BC1199"/>
      <c r="BD1199"/>
      <c r="BE1199"/>
      <c r="BP1199"/>
      <c r="BQ1199"/>
      <c r="BR1199"/>
      <c r="CD1199"/>
      <c r="CE1199"/>
      <c r="CF1199"/>
      <c r="CR1199"/>
      <c r="CS1199"/>
      <c r="CT1199"/>
      <c r="CU1199"/>
    </row>
    <row r="1200" spans="12:99" x14ac:dyDescent="0.25">
      <c r="L1200"/>
      <c r="M1200"/>
      <c r="N1200"/>
      <c r="O1200"/>
      <c r="Z1200"/>
      <c r="AA1200"/>
      <c r="AB1200"/>
      <c r="AC1200"/>
      <c r="AN1200"/>
      <c r="AO1200"/>
      <c r="AP1200"/>
      <c r="BB1200"/>
      <c r="BC1200"/>
      <c r="BD1200"/>
      <c r="BE1200"/>
      <c r="BP1200"/>
      <c r="BQ1200"/>
      <c r="BR1200"/>
      <c r="CD1200"/>
      <c r="CE1200"/>
      <c r="CF1200"/>
      <c r="CR1200"/>
      <c r="CS1200"/>
      <c r="CT1200"/>
      <c r="CU1200"/>
    </row>
    <row r="1201" spans="12:99" x14ac:dyDescent="0.25">
      <c r="L1201"/>
      <c r="M1201"/>
      <c r="N1201"/>
      <c r="O1201"/>
      <c r="Z1201"/>
      <c r="AA1201"/>
      <c r="AB1201"/>
      <c r="AC1201"/>
      <c r="AN1201"/>
      <c r="AO1201"/>
      <c r="AP1201"/>
      <c r="BB1201"/>
      <c r="BC1201"/>
      <c r="BD1201"/>
      <c r="BE1201"/>
      <c r="BP1201"/>
      <c r="BQ1201"/>
      <c r="BR1201"/>
      <c r="CD1201"/>
      <c r="CE1201"/>
      <c r="CF1201"/>
      <c r="CR1201"/>
      <c r="CS1201"/>
      <c r="CT1201"/>
      <c r="CU1201"/>
    </row>
    <row r="1202" spans="12:99" x14ac:dyDescent="0.25">
      <c r="L1202"/>
      <c r="M1202"/>
      <c r="N1202"/>
      <c r="O1202"/>
      <c r="Z1202"/>
      <c r="AA1202"/>
      <c r="AB1202"/>
      <c r="AC1202"/>
      <c r="AN1202"/>
      <c r="AO1202"/>
      <c r="AP1202"/>
      <c r="BB1202"/>
      <c r="BC1202"/>
      <c r="BD1202"/>
      <c r="BE1202"/>
      <c r="BP1202"/>
      <c r="BQ1202"/>
      <c r="BR1202"/>
      <c r="CD1202"/>
      <c r="CE1202"/>
      <c r="CF1202"/>
      <c r="CR1202"/>
      <c r="CS1202"/>
      <c r="CT1202"/>
      <c r="CU1202"/>
    </row>
    <row r="1203" spans="12:99" x14ac:dyDescent="0.25">
      <c r="L1203"/>
      <c r="M1203"/>
      <c r="N1203"/>
      <c r="O1203"/>
      <c r="Z1203"/>
      <c r="AA1203"/>
      <c r="AB1203"/>
      <c r="AC1203"/>
      <c r="AN1203"/>
      <c r="AO1203"/>
      <c r="AP1203"/>
      <c r="BB1203"/>
      <c r="BC1203"/>
      <c r="BD1203"/>
      <c r="BE1203"/>
      <c r="BP1203"/>
      <c r="BQ1203"/>
      <c r="BR1203"/>
      <c r="CD1203"/>
      <c r="CE1203"/>
      <c r="CF1203"/>
      <c r="CR1203"/>
      <c r="CS1203"/>
      <c r="CT1203"/>
      <c r="CU1203"/>
    </row>
    <row r="1204" spans="12:99" x14ac:dyDescent="0.25">
      <c r="L1204"/>
      <c r="M1204"/>
      <c r="N1204"/>
      <c r="O1204"/>
      <c r="Z1204"/>
      <c r="AA1204"/>
      <c r="AB1204"/>
      <c r="AC1204"/>
      <c r="AN1204"/>
      <c r="AO1204"/>
      <c r="AP1204"/>
      <c r="BB1204"/>
      <c r="BC1204"/>
      <c r="BD1204"/>
      <c r="BE1204"/>
      <c r="BP1204"/>
      <c r="BQ1204"/>
      <c r="BR1204"/>
      <c r="CD1204"/>
      <c r="CE1204"/>
      <c r="CF1204"/>
      <c r="CR1204"/>
      <c r="CS1204"/>
      <c r="CT1204"/>
      <c r="CU1204"/>
    </row>
    <row r="1205" spans="12:99" x14ac:dyDescent="0.25">
      <c r="L1205"/>
      <c r="M1205"/>
      <c r="N1205"/>
      <c r="O1205"/>
      <c r="Z1205"/>
      <c r="AA1205"/>
      <c r="AB1205"/>
      <c r="AC1205"/>
      <c r="AN1205"/>
      <c r="AO1205"/>
      <c r="AP1205"/>
      <c r="BB1205"/>
      <c r="BC1205"/>
      <c r="BD1205"/>
      <c r="BE1205"/>
      <c r="BP1205"/>
      <c r="BQ1205"/>
      <c r="BR1205"/>
      <c r="CD1205"/>
      <c r="CE1205"/>
      <c r="CF1205"/>
      <c r="CR1205"/>
      <c r="CS1205"/>
      <c r="CT1205"/>
      <c r="CU1205"/>
    </row>
    <row r="1206" spans="12:99" x14ac:dyDescent="0.25">
      <c r="L1206"/>
      <c r="M1206"/>
      <c r="N1206"/>
      <c r="Z1206"/>
      <c r="AA1206"/>
      <c r="AB1206"/>
      <c r="CD1206"/>
      <c r="CE1206"/>
      <c r="CF1206"/>
      <c r="CR1206"/>
      <c r="CS1206"/>
      <c r="CT1206"/>
    </row>
    <row r="1207" spans="12:99" x14ac:dyDescent="0.25">
      <c r="L1207"/>
      <c r="M1207"/>
      <c r="N1207"/>
      <c r="Z1207"/>
      <c r="AA1207"/>
      <c r="AB1207"/>
      <c r="CD1207"/>
      <c r="CE1207"/>
      <c r="CF1207"/>
      <c r="CR1207"/>
      <c r="CS1207"/>
      <c r="CT1207"/>
    </row>
    <row r="1208" spans="12:99" x14ac:dyDescent="0.25">
      <c r="L1208"/>
      <c r="M1208"/>
      <c r="N1208"/>
      <c r="Z1208"/>
      <c r="AA1208"/>
      <c r="AB1208"/>
      <c r="CD1208"/>
      <c r="CE1208"/>
      <c r="CF1208"/>
      <c r="CR1208"/>
      <c r="CS1208"/>
      <c r="CT1208"/>
    </row>
    <row r="1209" spans="12:99" x14ac:dyDescent="0.25">
      <c r="L1209"/>
      <c r="M1209"/>
      <c r="N1209"/>
      <c r="Z1209"/>
      <c r="AA1209"/>
      <c r="AB1209"/>
      <c r="CD1209"/>
      <c r="CE1209"/>
      <c r="CF1209"/>
      <c r="CR1209"/>
      <c r="CS1209"/>
      <c r="CT1209"/>
    </row>
    <row r="1210" spans="12:99" x14ac:dyDescent="0.25">
      <c r="L1210"/>
      <c r="M1210"/>
      <c r="N1210"/>
      <c r="Z1210"/>
      <c r="AA1210"/>
      <c r="AB1210"/>
      <c r="CD1210"/>
      <c r="CE1210"/>
      <c r="CF1210"/>
      <c r="CR1210"/>
      <c r="CS1210"/>
      <c r="CT1210"/>
    </row>
    <row r="1211" spans="12:99" x14ac:dyDescent="0.25">
      <c r="L1211"/>
      <c r="M1211"/>
      <c r="N1211"/>
      <c r="Z1211"/>
      <c r="AA1211"/>
      <c r="AB1211"/>
      <c r="CD1211"/>
      <c r="CE1211"/>
      <c r="CF1211"/>
      <c r="CR1211"/>
      <c r="CS1211"/>
      <c r="CT1211"/>
    </row>
    <row r="1212" spans="12:99" x14ac:dyDescent="0.25">
      <c r="L1212"/>
      <c r="M1212"/>
      <c r="N1212"/>
      <c r="Z1212"/>
      <c r="AA1212"/>
      <c r="AB1212"/>
      <c r="CD1212"/>
      <c r="CE1212"/>
      <c r="CF1212"/>
      <c r="CR1212"/>
      <c r="CS1212"/>
      <c r="CT1212"/>
    </row>
    <row r="1213" spans="12:99" x14ac:dyDescent="0.25">
      <c r="L1213"/>
      <c r="M1213"/>
      <c r="N1213"/>
      <c r="Z1213"/>
      <c r="AA1213"/>
      <c r="AB1213"/>
      <c r="CD1213"/>
      <c r="CE1213"/>
      <c r="CF1213"/>
      <c r="CR1213"/>
      <c r="CS1213"/>
      <c r="CT1213"/>
    </row>
    <row r="1214" spans="12:99" x14ac:dyDescent="0.25">
      <c r="L1214"/>
      <c r="M1214"/>
      <c r="N1214"/>
      <c r="Z1214"/>
      <c r="AA1214"/>
      <c r="AB1214"/>
      <c r="CD1214"/>
      <c r="CE1214"/>
      <c r="CF1214"/>
      <c r="CR1214"/>
      <c r="CS1214"/>
      <c r="CT1214"/>
    </row>
    <row r="1215" spans="12:99" x14ac:dyDescent="0.25">
      <c r="L1215"/>
      <c r="M1215"/>
      <c r="N1215"/>
      <c r="Z1215"/>
      <c r="AA1215"/>
      <c r="AB1215"/>
      <c r="CD1215"/>
      <c r="CE1215"/>
      <c r="CF1215"/>
      <c r="CR1215"/>
      <c r="CS1215"/>
      <c r="CT1215"/>
    </row>
    <row r="1216" spans="12:99" x14ac:dyDescent="0.25">
      <c r="L1216"/>
      <c r="M1216"/>
      <c r="N1216"/>
      <c r="Z1216"/>
      <c r="AA1216"/>
      <c r="AB1216"/>
      <c r="CD1216"/>
      <c r="CE1216"/>
      <c r="CF1216"/>
      <c r="CR1216"/>
      <c r="CS1216"/>
      <c r="CT1216"/>
    </row>
    <row r="1217" spans="12:98" x14ac:dyDescent="0.25">
      <c r="L1217"/>
      <c r="M1217"/>
      <c r="N1217"/>
      <c r="Z1217"/>
      <c r="AA1217"/>
      <c r="AB1217"/>
      <c r="CD1217"/>
      <c r="CE1217"/>
      <c r="CF1217"/>
      <c r="CR1217"/>
      <c r="CS1217"/>
      <c r="CT1217"/>
    </row>
    <row r="1218" spans="12:98" x14ac:dyDescent="0.25">
      <c r="L1218"/>
      <c r="M1218"/>
      <c r="N1218"/>
      <c r="Z1218"/>
      <c r="AA1218"/>
      <c r="AB1218"/>
      <c r="CD1218"/>
      <c r="CE1218"/>
      <c r="CF1218"/>
      <c r="CR1218"/>
      <c r="CS1218"/>
      <c r="CT1218"/>
    </row>
    <row r="1219" spans="12:98" x14ac:dyDescent="0.25">
      <c r="L1219"/>
      <c r="M1219"/>
      <c r="N1219"/>
      <c r="Z1219"/>
      <c r="AA1219"/>
      <c r="AB1219"/>
      <c r="CD1219"/>
      <c r="CE1219"/>
      <c r="CF1219"/>
      <c r="CR1219"/>
      <c r="CS1219"/>
      <c r="CT1219"/>
    </row>
    <row r="1220" spans="12:98" x14ac:dyDescent="0.25">
      <c r="L1220"/>
      <c r="M1220"/>
      <c r="N1220"/>
      <c r="Z1220"/>
      <c r="AA1220"/>
      <c r="AB1220"/>
      <c r="CD1220"/>
      <c r="CE1220"/>
      <c r="CF1220"/>
      <c r="CR1220"/>
      <c r="CS1220"/>
      <c r="CT1220"/>
    </row>
    <row r="1221" spans="12:98" x14ac:dyDescent="0.25">
      <c r="L1221"/>
      <c r="M1221"/>
      <c r="N1221"/>
      <c r="Z1221"/>
      <c r="AA1221"/>
      <c r="AB1221"/>
      <c r="CD1221"/>
      <c r="CE1221"/>
      <c r="CF1221"/>
      <c r="CR1221"/>
      <c r="CS1221"/>
      <c r="CT1221"/>
    </row>
    <row r="1222" spans="12:98" x14ac:dyDescent="0.25">
      <c r="L1222"/>
      <c r="M1222"/>
      <c r="N1222"/>
      <c r="Z1222"/>
      <c r="AA1222"/>
      <c r="AB1222"/>
      <c r="CD1222"/>
      <c r="CE1222"/>
      <c r="CF1222"/>
      <c r="CR1222"/>
      <c r="CS1222"/>
      <c r="CT1222"/>
    </row>
    <row r="1223" spans="12:98" x14ac:dyDescent="0.25">
      <c r="L1223"/>
      <c r="M1223"/>
      <c r="N1223"/>
      <c r="Z1223"/>
      <c r="AA1223"/>
      <c r="AB1223"/>
      <c r="CD1223"/>
      <c r="CE1223"/>
      <c r="CF1223"/>
      <c r="CR1223"/>
      <c r="CS1223"/>
      <c r="CT1223"/>
    </row>
    <row r="1224" spans="12:98" x14ac:dyDescent="0.25">
      <c r="L1224"/>
      <c r="M1224"/>
      <c r="N1224"/>
      <c r="Z1224"/>
      <c r="AA1224"/>
      <c r="AB1224"/>
      <c r="CD1224"/>
      <c r="CE1224"/>
      <c r="CF1224"/>
      <c r="CR1224"/>
      <c r="CS1224"/>
      <c r="CT1224"/>
    </row>
    <row r="1225" spans="12:98" x14ac:dyDescent="0.25">
      <c r="L1225"/>
      <c r="M1225"/>
      <c r="N1225"/>
      <c r="Z1225"/>
      <c r="AA1225"/>
      <c r="AB1225"/>
      <c r="CD1225"/>
      <c r="CE1225"/>
      <c r="CF1225"/>
      <c r="CR1225"/>
      <c r="CS1225"/>
      <c r="CT1225"/>
    </row>
    <row r="1226" spans="12:98" x14ac:dyDescent="0.25">
      <c r="L1226"/>
      <c r="M1226"/>
      <c r="N1226"/>
      <c r="Z1226"/>
      <c r="AA1226"/>
      <c r="AB1226"/>
      <c r="CD1226"/>
      <c r="CE1226"/>
      <c r="CF1226"/>
      <c r="CR1226"/>
      <c r="CS1226"/>
      <c r="CT1226"/>
    </row>
    <row r="1227" spans="12:98" x14ac:dyDescent="0.25">
      <c r="L1227"/>
      <c r="M1227"/>
      <c r="N1227"/>
      <c r="Z1227"/>
      <c r="AA1227"/>
      <c r="AB1227"/>
      <c r="CD1227"/>
      <c r="CE1227"/>
      <c r="CF1227"/>
      <c r="CR1227"/>
      <c r="CS1227"/>
      <c r="CT1227"/>
    </row>
    <row r="1228" spans="12:98" x14ac:dyDescent="0.25">
      <c r="L1228"/>
      <c r="M1228"/>
      <c r="N1228"/>
      <c r="Z1228"/>
      <c r="AA1228"/>
      <c r="AB1228"/>
      <c r="CD1228"/>
      <c r="CE1228"/>
      <c r="CF1228"/>
      <c r="CR1228"/>
      <c r="CS1228"/>
      <c r="CT1228"/>
    </row>
    <row r="1229" spans="12:98" x14ac:dyDescent="0.25">
      <c r="L1229"/>
      <c r="M1229"/>
      <c r="N1229"/>
      <c r="Z1229"/>
      <c r="AA1229"/>
      <c r="AB1229"/>
      <c r="CD1229"/>
      <c r="CE1229"/>
      <c r="CF1229"/>
      <c r="CR1229"/>
      <c r="CS1229"/>
      <c r="CT1229"/>
    </row>
    <row r="1230" spans="12:98" x14ac:dyDescent="0.25">
      <c r="L1230"/>
      <c r="M1230"/>
      <c r="N1230"/>
      <c r="Z1230"/>
      <c r="AA1230"/>
      <c r="AB1230"/>
      <c r="CD1230"/>
      <c r="CE1230"/>
      <c r="CF1230"/>
      <c r="CR1230"/>
      <c r="CS1230"/>
      <c r="CT1230"/>
    </row>
    <row r="1231" spans="12:98" x14ac:dyDescent="0.25">
      <c r="L1231"/>
      <c r="M1231"/>
      <c r="N1231"/>
      <c r="Z1231"/>
      <c r="AA1231"/>
      <c r="AB1231"/>
      <c r="CD1231"/>
      <c r="CE1231"/>
      <c r="CF1231"/>
      <c r="CR1231"/>
      <c r="CS1231"/>
      <c r="CT1231"/>
    </row>
    <row r="1232" spans="12:98" x14ac:dyDescent="0.25">
      <c r="L1232"/>
      <c r="M1232"/>
      <c r="N1232"/>
      <c r="Z1232"/>
      <c r="AA1232"/>
      <c r="AB1232"/>
      <c r="CD1232"/>
      <c r="CE1232"/>
      <c r="CF1232"/>
      <c r="CR1232"/>
      <c r="CS1232"/>
      <c r="CT1232"/>
    </row>
    <row r="1233" spans="12:98" x14ac:dyDescent="0.25">
      <c r="L1233"/>
      <c r="M1233"/>
      <c r="N1233"/>
      <c r="CD1233"/>
      <c r="CE1233"/>
      <c r="CF1233"/>
      <c r="CR1233"/>
      <c r="CS1233"/>
      <c r="CT1233"/>
    </row>
    <row r="1234" spans="12:98" x14ac:dyDescent="0.25">
      <c r="L1234"/>
      <c r="M1234"/>
      <c r="N1234"/>
      <c r="CD1234"/>
      <c r="CE1234"/>
      <c r="CF1234"/>
      <c r="CR1234"/>
      <c r="CS1234"/>
      <c r="CT1234"/>
    </row>
    <row r="1235" spans="12:98" x14ac:dyDescent="0.25">
      <c r="L1235"/>
      <c r="M1235"/>
      <c r="N1235"/>
      <c r="CD1235"/>
      <c r="CE1235"/>
      <c r="CF1235"/>
      <c r="CR1235"/>
      <c r="CS1235"/>
      <c r="CT1235"/>
    </row>
    <row r="1236" spans="12:98" x14ac:dyDescent="0.25">
      <c r="L1236"/>
      <c r="M1236"/>
      <c r="N1236"/>
      <c r="CD1236"/>
      <c r="CE1236"/>
      <c r="CF1236"/>
      <c r="CR1236"/>
      <c r="CS1236"/>
      <c r="CT1236"/>
    </row>
    <row r="1237" spans="12:98" x14ac:dyDescent="0.25">
      <c r="L1237"/>
      <c r="M1237"/>
      <c r="N1237"/>
      <c r="CD1237"/>
      <c r="CE1237"/>
      <c r="CF1237"/>
      <c r="CR1237"/>
      <c r="CS1237"/>
      <c r="CT1237"/>
    </row>
    <row r="1238" spans="12:98" x14ac:dyDescent="0.25">
      <c r="L1238"/>
      <c r="M1238"/>
      <c r="N1238"/>
      <c r="CD1238"/>
      <c r="CE1238"/>
      <c r="CF1238"/>
      <c r="CR1238"/>
      <c r="CS1238"/>
      <c r="CT1238"/>
    </row>
    <row r="1239" spans="12:98" x14ac:dyDescent="0.25">
      <c r="L1239"/>
      <c r="M1239"/>
      <c r="N1239"/>
      <c r="CD1239"/>
      <c r="CE1239"/>
      <c r="CF1239"/>
      <c r="CR1239"/>
      <c r="CS1239"/>
      <c r="CT1239"/>
    </row>
    <row r="1240" spans="12:98" x14ac:dyDescent="0.25">
      <c r="L1240"/>
      <c r="M1240"/>
      <c r="N1240"/>
      <c r="CD1240"/>
      <c r="CE1240"/>
      <c r="CF1240"/>
      <c r="CR1240"/>
      <c r="CS1240"/>
      <c r="CT1240"/>
    </row>
    <row r="1241" spans="12:98" x14ac:dyDescent="0.25">
      <c r="CD1241"/>
      <c r="CE1241"/>
      <c r="CF1241"/>
    </row>
    <row r="1242" spans="12:98" x14ac:dyDescent="0.25">
      <c r="CD1242"/>
      <c r="CE1242"/>
      <c r="CF1242"/>
    </row>
    <row r="1243" spans="12:98" x14ac:dyDescent="0.25">
      <c r="CD1243"/>
      <c r="CE1243"/>
      <c r="CF1243"/>
    </row>
    <row r="1244" spans="12:98" x14ac:dyDescent="0.25">
      <c r="CD1244"/>
      <c r="CE1244"/>
      <c r="CF1244"/>
    </row>
    <row r="1245" spans="12:98" x14ac:dyDescent="0.25">
      <c r="CD1245"/>
      <c r="CE1245"/>
      <c r="CF1245"/>
    </row>
    <row r="1246" spans="12:98" x14ac:dyDescent="0.25">
      <c r="CD1246"/>
      <c r="CE1246"/>
      <c r="CF1246"/>
    </row>
    <row r="1247" spans="12:98" x14ac:dyDescent="0.25">
      <c r="CD1247"/>
      <c r="CE1247"/>
      <c r="CF1247"/>
    </row>
  </sheetData>
  <mergeCells count="106">
    <mergeCell ref="BT171:BU171"/>
    <mergeCell ref="CS6:CS7"/>
    <mergeCell ref="CT6:CT7"/>
    <mergeCell ref="BT6:BT7"/>
    <mergeCell ref="BU6:BU7"/>
    <mergeCell ref="BZ6:BZ7"/>
    <mergeCell ref="CH101:CI101"/>
    <mergeCell ref="CC6:CC7"/>
    <mergeCell ref="CD6:CD7"/>
    <mergeCell ref="CE6:CE7"/>
    <mergeCell ref="CF6:CF7"/>
    <mergeCell ref="BU3:CD3"/>
    <mergeCell ref="BV6:BV7"/>
    <mergeCell ref="BW6:BW7"/>
    <mergeCell ref="BX6:BX7"/>
    <mergeCell ref="BY6:BY7"/>
    <mergeCell ref="CA6:CA7"/>
    <mergeCell ref="CB6:CB7"/>
    <mergeCell ref="CH6:CH7"/>
    <mergeCell ref="CI3:CR3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B222:C222"/>
    <mergeCell ref="P209:Q209"/>
    <mergeCell ref="B6:B7"/>
    <mergeCell ref="W6:W7"/>
    <mergeCell ref="X6:X7"/>
    <mergeCell ref="Y6:Y7"/>
    <mergeCell ref="Z6:Z7"/>
    <mergeCell ref="I6:I7"/>
    <mergeCell ref="J6:J7"/>
    <mergeCell ref="K6:K7"/>
    <mergeCell ref="L6:L7"/>
    <mergeCell ref="M6:M7"/>
    <mergeCell ref="N6:N7"/>
    <mergeCell ref="P6:P7"/>
    <mergeCell ref="Q6:Q7"/>
    <mergeCell ref="Q3:Z3"/>
    <mergeCell ref="R6:R7"/>
    <mergeCell ref="S6:S7"/>
    <mergeCell ref="T6:T7"/>
    <mergeCell ref="U6:U7"/>
    <mergeCell ref="V6:V7"/>
    <mergeCell ref="BQ6:BQ7"/>
    <mergeCell ref="BR6:BR7"/>
    <mergeCell ref="C3:L3"/>
    <mergeCell ref="C6:C7"/>
    <mergeCell ref="D6:D7"/>
    <mergeCell ref="E6:E7"/>
    <mergeCell ref="F6:F7"/>
    <mergeCell ref="AO6:AO7"/>
    <mergeCell ref="AP6:AP7"/>
    <mergeCell ref="G6:G7"/>
    <mergeCell ref="H6:H7"/>
    <mergeCell ref="BC6:BC7"/>
    <mergeCell ref="BD6:BD7"/>
    <mergeCell ref="AA6:AA7"/>
    <mergeCell ref="AB6:AB7"/>
    <mergeCell ref="AD174:AE174"/>
    <mergeCell ref="AD6:AD7"/>
    <mergeCell ref="AE6:AE7"/>
    <mergeCell ref="AE3:AN3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BF186:BG186"/>
    <mergeCell ref="BF6:BF7"/>
    <mergeCell ref="BG6:BG7"/>
    <mergeCell ref="BG3:BP3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AR197:AS197"/>
    <mergeCell ref="AR93:AR94"/>
    <mergeCell ref="AR6:AR7"/>
    <mergeCell ref="AS6:AS7"/>
    <mergeCell ref="AS3:BB3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W1302"/>
  <sheetViews>
    <sheetView topLeftCell="BT1" zoomScale="85" zoomScaleNormal="85" workbookViewId="0">
      <pane ySplit="7" topLeftCell="A8" activePane="bottomLeft" state="frozen"/>
      <selection activeCell="BW1" sqref="BW1"/>
      <selection pane="bottomLeft" activeCell="CH25" sqref="CH25"/>
    </sheetView>
  </sheetViews>
  <sheetFormatPr defaultRowHeight="15" x14ac:dyDescent="0.25"/>
  <cols>
    <col min="2" max="2" width="11" customWidth="1"/>
    <col min="3" max="3" width="17.42578125" bestFit="1" customWidth="1"/>
    <col min="4" max="4" width="8.85546875" bestFit="1" customWidth="1"/>
    <col min="5" max="6" width="7.7109375" customWidth="1"/>
    <col min="7" max="7" width="7.85546875" customWidth="1"/>
    <col min="8" max="10" width="11" customWidth="1"/>
    <col min="11" max="11" width="6.85546875" customWidth="1"/>
    <col min="12" max="12" width="7.7109375" style="1" customWidth="1"/>
    <col min="13" max="13" width="8.28515625" style="1" customWidth="1"/>
    <col min="14" max="14" width="7.85546875" style="1" customWidth="1"/>
    <col min="15" max="15" width="7.140625" style="1" customWidth="1"/>
    <col min="16" max="16" width="10.7109375" bestFit="1" customWidth="1"/>
    <col min="17" max="17" width="19.5703125" bestFit="1" customWidth="1"/>
    <col min="18" max="18" width="7.7109375" bestFit="1" customWidth="1"/>
    <col min="19" max="19" width="6.7109375" bestFit="1" customWidth="1"/>
    <col min="20" max="21" width="6" customWidth="1"/>
    <col min="22" max="22" width="10.42578125" customWidth="1"/>
    <col min="23" max="23" width="7.7109375" bestFit="1" customWidth="1"/>
    <col min="24" max="24" width="10" bestFit="1" customWidth="1"/>
    <col min="25" max="25" width="6.42578125" customWidth="1"/>
    <col min="26" max="29" width="7.140625" style="1" customWidth="1"/>
    <col min="30" max="30" width="11.5703125" bestFit="1" customWidth="1"/>
    <col min="31" max="31" width="19" customWidth="1"/>
    <col min="32" max="33" width="7.7109375" bestFit="1" customWidth="1"/>
    <col min="34" max="35" width="6" customWidth="1"/>
    <col min="36" max="36" width="10.42578125" customWidth="1"/>
    <col min="37" max="37" width="7.7109375" bestFit="1" customWidth="1"/>
    <col min="38" max="38" width="10" bestFit="1" customWidth="1"/>
    <col min="39" max="39" width="10.28515625" customWidth="1"/>
    <col min="40" max="40" width="10.28515625" style="1" customWidth="1"/>
    <col min="41" max="42" width="7.140625" style="1" customWidth="1"/>
    <col min="45" max="45" width="18.140625" customWidth="1"/>
    <col min="46" max="47" width="7.7109375" bestFit="1" customWidth="1"/>
    <col min="48" max="49" width="6" customWidth="1"/>
    <col min="50" max="50" width="10.42578125" customWidth="1"/>
    <col min="51" max="51" width="7.7109375" bestFit="1" customWidth="1"/>
    <col min="52" max="52" width="10" bestFit="1" customWidth="1"/>
    <col min="53" max="53" width="6.42578125" customWidth="1"/>
    <col min="54" max="57" width="7.140625" style="1" customWidth="1"/>
    <col min="59" max="59" width="18.140625" customWidth="1"/>
    <col min="60" max="60" width="7.7109375" bestFit="1" customWidth="1"/>
    <col min="61" max="61" width="6.7109375" bestFit="1" customWidth="1"/>
    <col min="62" max="63" width="6" customWidth="1"/>
    <col min="64" max="64" width="10.42578125" customWidth="1"/>
    <col min="65" max="65" width="7.7109375" bestFit="1" customWidth="1"/>
    <col min="66" max="66" width="10" bestFit="1" customWidth="1"/>
    <col min="67" max="67" width="6.42578125" customWidth="1"/>
    <col min="68" max="70" width="7.140625" style="1" customWidth="1"/>
    <col min="72" max="72" width="10.85546875" bestFit="1" customWidth="1"/>
    <col min="73" max="73" width="18.140625" customWidth="1"/>
    <col min="74" max="74" width="7.7109375" bestFit="1" customWidth="1"/>
    <col min="75" max="75" width="6.7109375" bestFit="1" customWidth="1"/>
    <col min="76" max="77" width="6" customWidth="1"/>
    <col min="78" max="78" width="10.42578125" customWidth="1"/>
    <col min="79" max="79" width="7.7109375" bestFit="1" customWidth="1"/>
    <col min="80" max="80" width="10" bestFit="1" customWidth="1"/>
    <col min="81" max="81" width="6.42578125" customWidth="1"/>
    <col min="82" max="84" width="7.140625" style="1" customWidth="1"/>
    <col min="86" max="86" width="10.7109375" bestFit="1" customWidth="1"/>
    <col min="87" max="87" width="18.140625" customWidth="1"/>
    <col min="88" max="88" width="7.7109375" bestFit="1" customWidth="1"/>
    <col min="89" max="89" width="6.7109375" bestFit="1" customWidth="1"/>
    <col min="90" max="91" width="6" customWidth="1"/>
    <col min="92" max="92" width="10.42578125" customWidth="1"/>
    <col min="93" max="93" width="7.7109375" bestFit="1" customWidth="1"/>
    <col min="94" max="94" width="10" bestFit="1" customWidth="1"/>
    <col min="95" max="95" width="6.42578125" customWidth="1"/>
    <col min="96" max="99" width="7.140625" style="1" customWidth="1"/>
  </cols>
  <sheetData>
    <row r="3" spans="2:99" x14ac:dyDescent="0.25">
      <c r="C3" s="383" t="s">
        <v>115</v>
      </c>
      <c r="D3" s="383"/>
      <c r="E3" s="383"/>
      <c r="F3" s="383"/>
      <c r="G3" s="383"/>
      <c r="H3" s="383"/>
      <c r="I3" s="383"/>
      <c r="J3" s="383"/>
      <c r="K3" s="383"/>
      <c r="L3" s="383"/>
      <c r="M3" s="67"/>
      <c r="N3" s="67"/>
      <c r="O3" s="67"/>
      <c r="Q3" s="383" t="s">
        <v>115</v>
      </c>
      <c r="R3" s="383"/>
      <c r="S3" s="383"/>
      <c r="T3" s="383"/>
      <c r="U3" s="383"/>
      <c r="V3" s="383"/>
      <c r="W3" s="383"/>
      <c r="X3" s="383"/>
      <c r="Y3" s="383"/>
      <c r="Z3" s="383"/>
      <c r="AA3" s="67"/>
      <c r="AB3" s="67"/>
      <c r="AC3" s="67"/>
      <c r="AE3" s="383" t="s">
        <v>115</v>
      </c>
      <c r="AF3" s="383"/>
      <c r="AG3" s="383"/>
      <c r="AH3" s="383"/>
      <c r="AI3" s="383"/>
      <c r="AJ3" s="383"/>
      <c r="AK3" s="383"/>
      <c r="AL3" s="383"/>
      <c r="AM3" s="383"/>
      <c r="AN3" s="383"/>
      <c r="AO3" s="67"/>
      <c r="AP3" s="67"/>
      <c r="AS3" s="383" t="s">
        <v>115</v>
      </c>
      <c r="AT3" s="383"/>
      <c r="AU3" s="383"/>
      <c r="AV3" s="383"/>
      <c r="AW3" s="383"/>
      <c r="AX3" s="383"/>
      <c r="AY3" s="383"/>
      <c r="AZ3" s="383"/>
      <c r="BA3" s="383"/>
      <c r="BB3" s="383"/>
      <c r="BC3" s="67"/>
      <c r="BD3" s="67"/>
      <c r="BE3" s="67"/>
      <c r="BG3" s="383" t="s">
        <v>115</v>
      </c>
      <c r="BH3" s="383"/>
      <c r="BI3" s="383"/>
      <c r="BJ3" s="383"/>
      <c r="BK3" s="383"/>
      <c r="BL3" s="383"/>
      <c r="BM3" s="383"/>
      <c r="BN3" s="383"/>
      <c r="BO3" s="383"/>
      <c r="BP3" s="383"/>
      <c r="BQ3" s="67"/>
      <c r="BR3" s="67"/>
      <c r="BU3" s="383" t="s">
        <v>115</v>
      </c>
      <c r="BV3" s="383"/>
      <c r="BW3" s="383"/>
      <c r="BX3" s="383"/>
      <c r="BY3" s="383"/>
      <c r="BZ3" s="383"/>
      <c r="CA3" s="383"/>
      <c r="CB3" s="383"/>
      <c r="CC3" s="383"/>
      <c r="CD3" s="383"/>
      <c r="CE3" s="67"/>
      <c r="CF3" s="67"/>
      <c r="CI3" s="383" t="s">
        <v>115</v>
      </c>
      <c r="CJ3" s="383"/>
      <c r="CK3" s="383"/>
      <c r="CL3" s="383"/>
      <c r="CM3" s="383"/>
      <c r="CN3" s="383"/>
      <c r="CO3" s="383"/>
      <c r="CP3" s="383"/>
      <c r="CQ3" s="383"/>
      <c r="CR3" s="383"/>
      <c r="CS3" s="67"/>
      <c r="CT3" s="67"/>
      <c r="CU3" s="67"/>
    </row>
    <row r="4" spans="2:99" s="1" customFormat="1" x14ac:dyDescent="0.25">
      <c r="C4"/>
      <c r="D4"/>
      <c r="E4"/>
      <c r="F4"/>
      <c r="G4"/>
      <c r="H4"/>
      <c r="I4"/>
      <c r="J4"/>
      <c r="K4"/>
      <c r="Q4"/>
      <c r="R4"/>
      <c r="S4"/>
      <c r="T4"/>
      <c r="U4"/>
      <c r="V4"/>
      <c r="W4"/>
      <c r="X4"/>
      <c r="Y4"/>
      <c r="AE4"/>
      <c r="AF4"/>
      <c r="AG4"/>
      <c r="AH4"/>
      <c r="AI4"/>
      <c r="AJ4"/>
      <c r="AK4"/>
      <c r="AL4"/>
      <c r="AM4"/>
      <c r="AS4"/>
      <c r="AT4"/>
      <c r="AU4"/>
      <c r="AV4"/>
      <c r="AW4"/>
      <c r="AX4"/>
      <c r="AY4"/>
      <c r="AZ4"/>
      <c r="BA4"/>
      <c r="BG4"/>
      <c r="BH4"/>
      <c r="BI4"/>
      <c r="BJ4"/>
      <c r="BK4"/>
      <c r="BL4"/>
      <c r="BM4"/>
      <c r="BN4"/>
      <c r="BO4"/>
      <c r="BU4"/>
      <c r="BV4"/>
      <c r="BW4"/>
      <c r="BX4"/>
      <c r="BY4"/>
      <c r="BZ4"/>
      <c r="CA4"/>
      <c r="CB4"/>
      <c r="CC4"/>
      <c r="CI4"/>
      <c r="CJ4"/>
      <c r="CK4"/>
      <c r="CL4"/>
      <c r="CM4"/>
      <c r="CN4"/>
      <c r="CO4"/>
      <c r="CP4"/>
      <c r="CQ4"/>
    </row>
    <row r="5" spans="2:99" s="1" customFormat="1" x14ac:dyDescent="0.25">
      <c r="C5" s="94" t="s">
        <v>116</v>
      </c>
      <c r="D5"/>
      <c r="E5"/>
      <c r="F5"/>
      <c r="G5"/>
      <c r="H5"/>
      <c r="I5"/>
      <c r="J5"/>
      <c r="K5"/>
      <c r="Q5" s="94" t="s">
        <v>117</v>
      </c>
      <c r="R5"/>
      <c r="S5"/>
      <c r="T5"/>
      <c r="U5"/>
      <c r="V5"/>
      <c r="W5"/>
      <c r="X5"/>
      <c r="Y5"/>
      <c r="AE5" s="94" t="s">
        <v>118</v>
      </c>
      <c r="AF5"/>
      <c r="AG5"/>
      <c r="AH5"/>
      <c r="AI5"/>
      <c r="AJ5"/>
      <c r="AK5"/>
      <c r="AL5"/>
      <c r="AM5"/>
      <c r="AS5" s="94" t="s">
        <v>119</v>
      </c>
      <c r="AT5"/>
      <c r="AU5"/>
      <c r="AV5"/>
      <c r="AW5"/>
      <c r="AX5"/>
      <c r="AY5"/>
      <c r="AZ5"/>
      <c r="BA5"/>
      <c r="BG5" s="94" t="s">
        <v>120</v>
      </c>
      <c r="BH5"/>
      <c r="BI5"/>
      <c r="BJ5"/>
      <c r="BK5"/>
      <c r="BL5"/>
      <c r="BM5"/>
      <c r="BN5"/>
      <c r="BO5"/>
      <c r="BU5" s="94" t="s">
        <v>121</v>
      </c>
      <c r="BV5"/>
      <c r="BW5"/>
      <c r="BX5"/>
      <c r="BY5"/>
      <c r="BZ5"/>
      <c r="CA5"/>
      <c r="CB5"/>
      <c r="CC5"/>
      <c r="CI5" s="94" t="s">
        <v>122</v>
      </c>
      <c r="CJ5"/>
      <c r="CK5"/>
      <c r="CL5"/>
      <c r="CM5"/>
      <c r="CN5"/>
      <c r="CO5"/>
      <c r="CP5"/>
      <c r="CQ5"/>
    </row>
    <row r="6" spans="2:99" s="1" customFormat="1" ht="15" customHeight="1" x14ac:dyDescent="0.25">
      <c r="B6" s="359" t="s">
        <v>123</v>
      </c>
      <c r="C6" s="366" t="s">
        <v>124</v>
      </c>
      <c r="D6" s="367" t="s">
        <v>102</v>
      </c>
      <c r="E6" s="367" t="s">
        <v>91</v>
      </c>
      <c r="F6" s="367" t="s">
        <v>125</v>
      </c>
      <c r="G6" s="367" t="s">
        <v>93</v>
      </c>
      <c r="H6" s="359" t="s">
        <v>126</v>
      </c>
      <c r="I6" s="367" t="s">
        <v>127</v>
      </c>
      <c r="J6" s="367" t="s">
        <v>128</v>
      </c>
      <c r="K6" s="367" t="s">
        <v>94</v>
      </c>
      <c r="L6" s="367" t="s">
        <v>95</v>
      </c>
      <c r="M6" s="367" t="s">
        <v>129</v>
      </c>
      <c r="N6" s="367" t="s">
        <v>130</v>
      </c>
      <c r="O6" s="69"/>
      <c r="P6" s="359" t="s">
        <v>123</v>
      </c>
      <c r="Q6" s="366" t="s">
        <v>124</v>
      </c>
      <c r="R6" s="367" t="s">
        <v>102</v>
      </c>
      <c r="S6" s="367" t="s">
        <v>91</v>
      </c>
      <c r="T6" s="367" t="s">
        <v>125</v>
      </c>
      <c r="U6" s="367" t="s">
        <v>93</v>
      </c>
      <c r="V6" s="359" t="s">
        <v>126</v>
      </c>
      <c r="W6" s="367" t="s">
        <v>127</v>
      </c>
      <c r="X6" s="367" t="s">
        <v>128</v>
      </c>
      <c r="Y6" s="367" t="s">
        <v>94</v>
      </c>
      <c r="Z6" s="367" t="s">
        <v>95</v>
      </c>
      <c r="AA6" s="367" t="s">
        <v>129</v>
      </c>
      <c r="AB6" s="367" t="s">
        <v>130</v>
      </c>
      <c r="AC6" s="69"/>
      <c r="AD6" s="359" t="s">
        <v>123</v>
      </c>
      <c r="AE6" s="366" t="s">
        <v>124</v>
      </c>
      <c r="AF6" s="367" t="s">
        <v>102</v>
      </c>
      <c r="AG6" s="367" t="s">
        <v>91</v>
      </c>
      <c r="AH6" s="367" t="s">
        <v>125</v>
      </c>
      <c r="AI6" s="367" t="s">
        <v>93</v>
      </c>
      <c r="AJ6" s="359" t="s">
        <v>126</v>
      </c>
      <c r="AK6" s="367" t="s">
        <v>127</v>
      </c>
      <c r="AL6" s="367" t="s">
        <v>128</v>
      </c>
      <c r="AM6" s="367" t="s">
        <v>94</v>
      </c>
      <c r="AN6" s="367" t="s">
        <v>95</v>
      </c>
      <c r="AO6" s="367" t="s">
        <v>129</v>
      </c>
      <c r="AP6" s="367" t="s">
        <v>130</v>
      </c>
      <c r="AR6" s="359" t="s">
        <v>123</v>
      </c>
      <c r="AS6" s="366" t="s">
        <v>124</v>
      </c>
      <c r="AT6" s="367" t="s">
        <v>102</v>
      </c>
      <c r="AU6" s="367" t="s">
        <v>91</v>
      </c>
      <c r="AV6" s="367" t="s">
        <v>125</v>
      </c>
      <c r="AW6" s="367" t="s">
        <v>93</v>
      </c>
      <c r="AX6" s="359" t="s">
        <v>126</v>
      </c>
      <c r="AY6" s="367" t="s">
        <v>127</v>
      </c>
      <c r="AZ6" s="367" t="s">
        <v>128</v>
      </c>
      <c r="BA6" s="367" t="s">
        <v>94</v>
      </c>
      <c r="BB6" s="367" t="s">
        <v>95</v>
      </c>
      <c r="BC6" s="367" t="s">
        <v>129</v>
      </c>
      <c r="BD6" s="367" t="s">
        <v>130</v>
      </c>
      <c r="BE6" s="69"/>
      <c r="BF6" s="359" t="s">
        <v>123</v>
      </c>
      <c r="BG6" s="366" t="s">
        <v>124</v>
      </c>
      <c r="BH6" s="367" t="s">
        <v>102</v>
      </c>
      <c r="BI6" s="367" t="s">
        <v>91</v>
      </c>
      <c r="BJ6" s="367" t="s">
        <v>125</v>
      </c>
      <c r="BK6" s="367" t="s">
        <v>93</v>
      </c>
      <c r="BL6" s="359" t="s">
        <v>126</v>
      </c>
      <c r="BM6" s="367" t="s">
        <v>127</v>
      </c>
      <c r="BN6" s="367" t="s">
        <v>128</v>
      </c>
      <c r="BO6" s="367" t="s">
        <v>94</v>
      </c>
      <c r="BP6" s="367" t="s">
        <v>95</v>
      </c>
      <c r="BQ6" s="367" t="s">
        <v>129</v>
      </c>
      <c r="BR6" s="367" t="s">
        <v>130</v>
      </c>
      <c r="BT6" s="359" t="s">
        <v>123</v>
      </c>
      <c r="BU6" s="366" t="s">
        <v>124</v>
      </c>
      <c r="BV6" s="367" t="s">
        <v>102</v>
      </c>
      <c r="BW6" s="367" t="s">
        <v>91</v>
      </c>
      <c r="BX6" s="367" t="s">
        <v>125</v>
      </c>
      <c r="BY6" s="367" t="s">
        <v>93</v>
      </c>
      <c r="BZ6" s="359" t="s">
        <v>126</v>
      </c>
      <c r="CA6" s="367" t="s">
        <v>127</v>
      </c>
      <c r="CB6" s="367" t="s">
        <v>128</v>
      </c>
      <c r="CC6" s="367" t="s">
        <v>94</v>
      </c>
      <c r="CD6" s="367" t="s">
        <v>95</v>
      </c>
      <c r="CE6" s="367" t="s">
        <v>129</v>
      </c>
      <c r="CF6" s="367" t="s">
        <v>130</v>
      </c>
      <c r="CH6" s="359" t="s">
        <v>123</v>
      </c>
      <c r="CI6" s="366" t="s">
        <v>124</v>
      </c>
      <c r="CJ6" s="367" t="s">
        <v>102</v>
      </c>
      <c r="CK6" s="367" t="s">
        <v>91</v>
      </c>
      <c r="CL6" s="367" t="s">
        <v>125</v>
      </c>
      <c r="CM6" s="367" t="s">
        <v>93</v>
      </c>
      <c r="CN6" s="359" t="s">
        <v>126</v>
      </c>
      <c r="CO6" s="367" t="s">
        <v>127</v>
      </c>
      <c r="CP6" s="367" t="s">
        <v>128</v>
      </c>
      <c r="CQ6" s="367" t="s">
        <v>94</v>
      </c>
      <c r="CR6" s="367" t="s">
        <v>95</v>
      </c>
      <c r="CS6" s="367" t="s">
        <v>129</v>
      </c>
      <c r="CT6" s="367" t="s">
        <v>130</v>
      </c>
      <c r="CU6" s="69"/>
    </row>
    <row r="7" spans="2:99" x14ac:dyDescent="0.25">
      <c r="B7" s="360"/>
      <c r="C7" s="367"/>
      <c r="D7" s="368"/>
      <c r="E7" s="368"/>
      <c r="F7" s="368"/>
      <c r="G7" s="368"/>
      <c r="H7" s="360"/>
      <c r="I7" s="368"/>
      <c r="J7" s="368"/>
      <c r="K7" s="368"/>
      <c r="L7" s="368"/>
      <c r="M7" s="368"/>
      <c r="N7" s="368"/>
      <c r="O7" s="69"/>
      <c r="P7" s="360"/>
      <c r="Q7" s="367"/>
      <c r="R7" s="368"/>
      <c r="S7" s="368"/>
      <c r="T7" s="368"/>
      <c r="U7" s="368"/>
      <c r="V7" s="360"/>
      <c r="W7" s="368"/>
      <c r="X7" s="368"/>
      <c r="Y7" s="368"/>
      <c r="Z7" s="368"/>
      <c r="AA7" s="368"/>
      <c r="AB7" s="368"/>
      <c r="AC7" s="69"/>
      <c r="AD7" s="360"/>
      <c r="AE7" s="367"/>
      <c r="AF7" s="368"/>
      <c r="AG7" s="368"/>
      <c r="AH7" s="368"/>
      <c r="AI7" s="368"/>
      <c r="AJ7" s="360"/>
      <c r="AK7" s="368"/>
      <c r="AL7" s="368"/>
      <c r="AM7" s="368"/>
      <c r="AN7" s="368"/>
      <c r="AO7" s="368"/>
      <c r="AP7" s="368"/>
      <c r="AR7" s="360"/>
      <c r="AS7" s="367"/>
      <c r="AT7" s="368"/>
      <c r="AU7" s="368"/>
      <c r="AV7" s="368"/>
      <c r="AW7" s="368"/>
      <c r="AX7" s="360"/>
      <c r="AY7" s="368"/>
      <c r="AZ7" s="368"/>
      <c r="BA7" s="368"/>
      <c r="BB7" s="368"/>
      <c r="BC7" s="368"/>
      <c r="BD7" s="368"/>
      <c r="BE7" s="69"/>
      <c r="BF7" s="360"/>
      <c r="BG7" s="367"/>
      <c r="BH7" s="368"/>
      <c r="BI7" s="368"/>
      <c r="BJ7" s="368"/>
      <c r="BK7" s="368"/>
      <c r="BL7" s="360"/>
      <c r="BM7" s="368"/>
      <c r="BN7" s="368"/>
      <c r="BO7" s="368"/>
      <c r="BP7" s="368"/>
      <c r="BQ7" s="368"/>
      <c r="BR7" s="368"/>
      <c r="BS7" s="70"/>
      <c r="BT7" s="360"/>
      <c r="BU7" s="367"/>
      <c r="BV7" s="368"/>
      <c r="BW7" s="368"/>
      <c r="BX7" s="368"/>
      <c r="BY7" s="368"/>
      <c r="BZ7" s="360"/>
      <c r="CA7" s="368"/>
      <c r="CB7" s="368"/>
      <c r="CC7" s="368"/>
      <c r="CD7" s="368"/>
      <c r="CE7" s="368"/>
      <c r="CF7" s="368"/>
      <c r="CH7" s="360"/>
      <c r="CI7" s="367"/>
      <c r="CJ7" s="368"/>
      <c r="CK7" s="368"/>
      <c r="CL7" s="368"/>
      <c r="CM7" s="368"/>
      <c r="CN7" s="360"/>
      <c r="CO7" s="368"/>
      <c r="CP7" s="368"/>
      <c r="CQ7" s="368"/>
      <c r="CR7" s="368"/>
      <c r="CS7" s="368"/>
      <c r="CT7" s="368"/>
      <c r="CU7" s="69"/>
    </row>
    <row r="8" spans="2:99" ht="15.75" x14ac:dyDescent="0.25">
      <c r="B8" s="71" t="s">
        <v>1099</v>
      </c>
      <c r="C8" s="39" t="s">
        <v>1088</v>
      </c>
      <c r="D8" s="40"/>
      <c r="E8" s="40"/>
      <c r="F8" s="40"/>
      <c r="G8" s="40">
        <v>1</v>
      </c>
      <c r="H8" s="40">
        <v>1</v>
      </c>
      <c r="I8" s="40"/>
      <c r="J8" s="40"/>
      <c r="K8" s="40"/>
      <c r="L8" s="41"/>
      <c r="M8" s="41"/>
      <c r="N8" s="41"/>
      <c r="O8" s="52"/>
      <c r="P8" s="42" t="s">
        <v>897</v>
      </c>
      <c r="Q8" s="39" t="s">
        <v>883</v>
      </c>
      <c r="R8" s="40"/>
      <c r="S8" s="40"/>
      <c r="T8" s="40"/>
      <c r="U8" s="40"/>
      <c r="V8" s="40">
        <v>0</v>
      </c>
      <c r="W8" s="40"/>
      <c r="X8" s="40"/>
      <c r="Y8" s="40"/>
      <c r="Z8" s="41"/>
      <c r="AA8" s="41"/>
      <c r="AB8" s="41"/>
      <c r="AC8" s="52"/>
      <c r="AD8" s="42" t="s">
        <v>1015</v>
      </c>
      <c r="AE8" s="39" t="s">
        <v>925</v>
      </c>
      <c r="AF8" s="40"/>
      <c r="AG8" s="40"/>
      <c r="AH8" s="40"/>
      <c r="AI8" s="40">
        <v>1</v>
      </c>
      <c r="AJ8" s="40">
        <v>1</v>
      </c>
      <c r="AK8" s="40"/>
      <c r="AL8" s="40"/>
      <c r="AM8" s="40"/>
      <c r="AN8" s="41"/>
      <c r="AO8" s="41"/>
      <c r="AP8" s="41"/>
      <c r="AR8" s="76" t="s">
        <v>1075</v>
      </c>
      <c r="AS8" s="39" t="s">
        <v>865</v>
      </c>
      <c r="AT8" s="326"/>
      <c r="AU8" s="326">
        <v>1</v>
      </c>
      <c r="AV8" s="326">
        <v>2</v>
      </c>
      <c r="AW8" s="326"/>
      <c r="AX8" s="326">
        <v>1</v>
      </c>
      <c r="AY8" s="326">
        <v>1</v>
      </c>
      <c r="AZ8" s="326"/>
      <c r="BA8" s="326"/>
      <c r="BB8" s="327"/>
      <c r="BC8" s="327"/>
      <c r="BD8" s="327"/>
      <c r="BE8" s="52"/>
      <c r="BF8" s="76" t="s">
        <v>1147</v>
      </c>
      <c r="BG8" s="325" t="s">
        <v>1090</v>
      </c>
      <c r="BH8" s="326"/>
      <c r="BI8" s="326">
        <v>1</v>
      </c>
      <c r="BJ8" s="326"/>
      <c r="BK8" s="326"/>
      <c r="BL8" s="326">
        <v>1</v>
      </c>
      <c r="BM8" s="326">
        <v>1</v>
      </c>
      <c r="BN8" s="326"/>
      <c r="BO8" s="326"/>
      <c r="BP8" s="327"/>
      <c r="BQ8" s="327"/>
      <c r="BR8" s="327"/>
      <c r="BT8" s="42" t="s">
        <v>967</v>
      </c>
      <c r="BU8" s="39" t="s">
        <v>843</v>
      </c>
      <c r="BV8" s="40"/>
      <c r="BW8" s="40">
        <v>1</v>
      </c>
      <c r="BX8" s="40"/>
      <c r="BY8" s="40"/>
      <c r="BZ8" s="40">
        <v>1</v>
      </c>
      <c r="CA8" s="40"/>
      <c r="CB8" s="40"/>
      <c r="CC8" s="40"/>
      <c r="CD8" s="41"/>
      <c r="CE8" s="41"/>
      <c r="CF8" s="41"/>
      <c r="CH8" s="71" t="s">
        <v>1032</v>
      </c>
      <c r="CI8" s="39" t="s">
        <v>893</v>
      </c>
      <c r="CJ8" s="40"/>
      <c r="CK8" s="40"/>
      <c r="CL8" s="40"/>
      <c r="CM8" s="40">
        <v>3</v>
      </c>
      <c r="CN8" s="40"/>
      <c r="CO8" s="40"/>
      <c r="CP8" s="40"/>
      <c r="CQ8" s="40"/>
      <c r="CR8" s="41"/>
      <c r="CS8" s="41"/>
      <c r="CT8" s="41"/>
      <c r="CU8" s="52"/>
    </row>
    <row r="9" spans="2:99" ht="15.75" x14ac:dyDescent="0.25">
      <c r="B9" s="42" t="s">
        <v>1117</v>
      </c>
      <c r="C9" s="39" t="s">
        <v>1089</v>
      </c>
      <c r="D9" s="40"/>
      <c r="E9" s="40"/>
      <c r="F9" s="40"/>
      <c r="G9" s="40">
        <v>1</v>
      </c>
      <c r="H9" s="40">
        <v>1</v>
      </c>
      <c r="I9" s="40"/>
      <c r="J9" s="40"/>
      <c r="K9" s="40"/>
      <c r="L9" s="41"/>
      <c r="M9" s="41"/>
      <c r="N9" s="41"/>
      <c r="O9" s="52"/>
      <c r="P9" s="42" t="s">
        <v>1032</v>
      </c>
      <c r="Q9" s="39" t="s">
        <v>850</v>
      </c>
      <c r="R9" s="40"/>
      <c r="S9" s="40">
        <v>1</v>
      </c>
      <c r="T9" s="40"/>
      <c r="U9" s="40"/>
      <c r="V9" s="40">
        <v>1</v>
      </c>
      <c r="W9" s="40"/>
      <c r="X9" s="40"/>
      <c r="Y9" s="40"/>
      <c r="Z9" s="41"/>
      <c r="AA9" s="41"/>
      <c r="AB9" s="41"/>
      <c r="AC9" s="52"/>
      <c r="AD9" s="80"/>
      <c r="AE9" s="45" t="s">
        <v>926</v>
      </c>
      <c r="AF9" s="40"/>
      <c r="AG9" s="40">
        <v>1</v>
      </c>
      <c r="AH9" s="40"/>
      <c r="AI9" s="40"/>
      <c r="AJ9" s="40">
        <v>1</v>
      </c>
      <c r="AK9" s="40"/>
      <c r="AL9" s="40"/>
      <c r="AM9" s="40"/>
      <c r="AN9" s="41"/>
      <c r="AO9" s="41"/>
      <c r="AP9" s="41"/>
      <c r="AR9" s="76"/>
      <c r="AS9" s="39" t="s">
        <v>1076</v>
      </c>
      <c r="AT9" s="326"/>
      <c r="AU9" s="326">
        <v>2</v>
      </c>
      <c r="AV9" s="326"/>
      <c r="AW9" s="326"/>
      <c r="AX9" s="326">
        <v>1</v>
      </c>
      <c r="AY9" s="326">
        <v>1</v>
      </c>
      <c r="AZ9" s="326"/>
      <c r="BA9" s="326"/>
      <c r="BB9" s="327"/>
      <c r="BC9" s="327"/>
      <c r="BD9" s="327"/>
      <c r="BE9" s="52"/>
      <c r="BF9" s="76" t="s">
        <v>1186</v>
      </c>
      <c r="BG9" s="325" t="s">
        <v>1091</v>
      </c>
      <c r="BH9" s="326"/>
      <c r="BI9" s="326"/>
      <c r="BJ9" s="326"/>
      <c r="BK9" s="326">
        <v>1</v>
      </c>
      <c r="BL9" s="326">
        <v>1</v>
      </c>
      <c r="BM9" s="326"/>
      <c r="BN9" s="326"/>
      <c r="BO9" s="326"/>
      <c r="BP9" s="327"/>
      <c r="BQ9" s="327"/>
      <c r="BR9" s="327"/>
      <c r="BT9" s="42" t="s">
        <v>976</v>
      </c>
      <c r="BU9" s="39" t="s">
        <v>1009</v>
      </c>
      <c r="BV9" s="40"/>
      <c r="BW9" s="40">
        <v>0</v>
      </c>
      <c r="BX9" s="40"/>
      <c r="BY9" s="40"/>
      <c r="BZ9" s="40"/>
      <c r="CA9" s="40"/>
      <c r="CB9" s="40"/>
      <c r="CC9" s="40"/>
      <c r="CD9" s="41"/>
      <c r="CE9" s="41"/>
      <c r="CF9" s="41"/>
      <c r="CH9" s="42" t="s">
        <v>1016</v>
      </c>
      <c r="CI9" s="45" t="s">
        <v>892</v>
      </c>
      <c r="CJ9" s="40"/>
      <c r="CK9" s="40"/>
      <c r="CL9" s="40"/>
      <c r="CM9" s="40">
        <v>2</v>
      </c>
      <c r="CN9" s="40"/>
      <c r="CO9" s="40"/>
      <c r="CP9" s="40"/>
      <c r="CQ9" s="40"/>
      <c r="CR9" s="41"/>
      <c r="CS9" s="41"/>
      <c r="CT9" s="41"/>
      <c r="CU9" s="52"/>
    </row>
    <row r="10" spans="2:99" ht="15.75" x14ac:dyDescent="0.25">
      <c r="B10" s="42"/>
      <c r="C10" s="39" t="s">
        <v>1090</v>
      </c>
      <c r="D10" s="40"/>
      <c r="E10" s="40">
        <v>1</v>
      </c>
      <c r="F10" s="40"/>
      <c r="G10" s="40"/>
      <c r="H10" s="40">
        <v>1</v>
      </c>
      <c r="I10" s="40"/>
      <c r="J10" s="40"/>
      <c r="K10" s="40"/>
      <c r="L10" s="41"/>
      <c r="M10" s="41"/>
      <c r="N10" s="41"/>
      <c r="O10" s="52"/>
      <c r="P10" s="42"/>
      <c r="Q10" s="39" t="s">
        <v>874</v>
      </c>
      <c r="R10" s="40"/>
      <c r="S10" s="40">
        <v>1</v>
      </c>
      <c r="T10" s="40"/>
      <c r="U10" s="40">
        <v>1</v>
      </c>
      <c r="V10" s="40">
        <v>1</v>
      </c>
      <c r="W10" s="40"/>
      <c r="X10" s="40"/>
      <c r="Y10" s="40"/>
      <c r="Z10" s="41"/>
      <c r="AA10" s="41"/>
      <c r="AB10" s="41"/>
      <c r="AC10" s="52"/>
      <c r="AD10" s="42"/>
      <c r="AE10" s="45" t="s">
        <v>927</v>
      </c>
      <c r="AF10" s="40"/>
      <c r="AG10" s="40"/>
      <c r="AH10" s="40"/>
      <c r="AI10" s="40"/>
      <c r="AJ10" s="40">
        <v>2</v>
      </c>
      <c r="AK10" s="40"/>
      <c r="AL10" s="40"/>
      <c r="AM10" s="40"/>
      <c r="AN10" s="41"/>
      <c r="AO10" s="41"/>
      <c r="AP10" s="41"/>
      <c r="AR10" s="76"/>
      <c r="AS10" s="39" t="s">
        <v>1077</v>
      </c>
      <c r="AT10" s="326"/>
      <c r="AU10" s="326">
        <v>1</v>
      </c>
      <c r="AV10" s="326"/>
      <c r="AW10" s="326"/>
      <c r="AX10" s="326">
        <v>1</v>
      </c>
      <c r="AY10" s="326"/>
      <c r="AZ10" s="326"/>
      <c r="BA10" s="326"/>
      <c r="BB10" s="327"/>
      <c r="BC10" s="327"/>
      <c r="BD10" s="327"/>
      <c r="BE10" s="52"/>
      <c r="BF10" s="76"/>
      <c r="BG10" s="325" t="s">
        <v>997</v>
      </c>
      <c r="BH10" s="326"/>
      <c r="BI10" s="326"/>
      <c r="BJ10" s="326"/>
      <c r="BK10" s="326"/>
      <c r="BL10" s="326">
        <v>1</v>
      </c>
      <c r="BM10" s="326"/>
      <c r="BN10" s="326"/>
      <c r="BO10" s="326"/>
      <c r="BP10" s="327"/>
      <c r="BQ10" s="327"/>
      <c r="BR10" s="327"/>
      <c r="BT10" s="42"/>
      <c r="BU10" s="39" t="s">
        <v>885</v>
      </c>
      <c r="BV10" s="40"/>
      <c r="BW10" s="40">
        <v>1</v>
      </c>
      <c r="BX10" s="40"/>
      <c r="BY10" s="40"/>
      <c r="BZ10" s="40">
        <v>1</v>
      </c>
      <c r="CA10" s="40"/>
      <c r="CB10" s="40"/>
      <c r="CC10" s="40"/>
      <c r="CD10" s="41"/>
      <c r="CE10" s="41"/>
      <c r="CF10" s="41"/>
      <c r="CH10" s="42"/>
      <c r="CI10" s="39" t="s">
        <v>1033</v>
      </c>
      <c r="CJ10" s="40">
        <v>3</v>
      </c>
      <c r="CK10" s="40"/>
      <c r="CL10" s="40"/>
      <c r="CM10" s="40"/>
      <c r="CN10" s="40"/>
      <c r="CO10" s="40"/>
      <c r="CP10" s="40"/>
      <c r="CQ10" s="40"/>
      <c r="CR10" s="41"/>
      <c r="CS10" s="41"/>
      <c r="CT10" s="41"/>
      <c r="CU10" s="52"/>
    </row>
    <row r="11" spans="2:99" ht="15.75" x14ac:dyDescent="0.25">
      <c r="B11" s="42"/>
      <c r="C11" s="39" t="s">
        <v>1081</v>
      </c>
      <c r="D11" s="40"/>
      <c r="E11" s="40"/>
      <c r="F11" s="40"/>
      <c r="G11" s="40"/>
      <c r="H11" s="40">
        <v>1</v>
      </c>
      <c r="I11" s="40"/>
      <c r="J11" s="40"/>
      <c r="K11" s="40"/>
      <c r="L11" s="41"/>
      <c r="M11" s="41"/>
      <c r="N11" s="41"/>
      <c r="O11" s="52"/>
      <c r="P11" s="42"/>
      <c r="Q11" s="39" t="s">
        <v>848</v>
      </c>
      <c r="R11" s="40"/>
      <c r="S11" s="40">
        <v>1</v>
      </c>
      <c r="T11" s="40"/>
      <c r="U11" s="40"/>
      <c r="V11" s="40">
        <v>1</v>
      </c>
      <c r="W11" s="40"/>
      <c r="X11" s="40"/>
      <c r="Y11" s="40"/>
      <c r="Z11" s="41"/>
      <c r="AA11" s="41"/>
      <c r="AB11" s="41"/>
      <c r="AC11" s="52"/>
      <c r="AD11" s="42"/>
      <c r="AE11" s="45" t="s">
        <v>928</v>
      </c>
      <c r="AF11" s="40"/>
      <c r="AG11" s="40">
        <v>1</v>
      </c>
      <c r="AH11" s="40"/>
      <c r="AI11" s="40"/>
      <c r="AJ11" s="40">
        <v>1</v>
      </c>
      <c r="AK11" s="40"/>
      <c r="AL11" s="40"/>
      <c r="AM11" s="40"/>
      <c r="AN11" s="41"/>
      <c r="AO11" s="41"/>
      <c r="AP11" s="41"/>
      <c r="AR11" s="76"/>
      <c r="AS11" s="39" t="s">
        <v>850</v>
      </c>
      <c r="AT11" s="326"/>
      <c r="AU11" s="326">
        <v>1</v>
      </c>
      <c r="AV11" s="326"/>
      <c r="AW11" s="326"/>
      <c r="AX11" s="326">
        <v>1</v>
      </c>
      <c r="AY11" s="326"/>
      <c r="AZ11" s="326"/>
      <c r="BA11" s="326"/>
      <c r="BB11" s="327"/>
      <c r="BC11" s="327"/>
      <c r="BD11" s="327"/>
      <c r="BE11" s="52"/>
      <c r="BF11" s="76"/>
      <c r="BG11" s="325" t="s">
        <v>848</v>
      </c>
      <c r="BH11" s="326"/>
      <c r="BI11" s="326">
        <v>1</v>
      </c>
      <c r="BJ11" s="326"/>
      <c r="BK11" s="326"/>
      <c r="BL11" s="326">
        <v>1</v>
      </c>
      <c r="BM11" s="326"/>
      <c r="BN11" s="326"/>
      <c r="BO11" s="326"/>
      <c r="BP11" s="327"/>
      <c r="BQ11" s="327"/>
      <c r="BR11" s="327"/>
      <c r="BT11" s="42"/>
      <c r="BU11" s="39" t="s">
        <v>921</v>
      </c>
      <c r="BV11" s="40"/>
      <c r="BW11" s="40"/>
      <c r="BX11" s="40"/>
      <c r="BY11" s="40">
        <v>3</v>
      </c>
      <c r="BZ11" s="40"/>
      <c r="CA11" s="40"/>
      <c r="CB11" s="40"/>
      <c r="CC11" s="40"/>
      <c r="CD11" s="41"/>
      <c r="CE11" s="41"/>
      <c r="CF11" s="41"/>
      <c r="CH11" s="42"/>
      <c r="CI11" s="39" t="s">
        <v>1034</v>
      </c>
      <c r="CJ11" s="40">
        <v>2</v>
      </c>
      <c r="CK11" s="40"/>
      <c r="CL11" s="40"/>
      <c r="CM11" s="40"/>
      <c r="CN11" s="40"/>
      <c r="CO11" s="40"/>
      <c r="CP11" s="40"/>
      <c r="CQ11" s="40"/>
      <c r="CR11" s="41"/>
      <c r="CS11" s="41"/>
      <c r="CT11" s="41"/>
      <c r="CU11" s="52"/>
    </row>
    <row r="12" spans="2:99" ht="15.75" x14ac:dyDescent="0.25">
      <c r="B12" s="42"/>
      <c r="C12" s="39" t="s">
        <v>1091</v>
      </c>
      <c r="D12" s="40"/>
      <c r="E12" s="40">
        <v>1</v>
      </c>
      <c r="F12" s="40"/>
      <c r="G12" s="40"/>
      <c r="H12" s="40">
        <v>1</v>
      </c>
      <c r="I12" s="40"/>
      <c r="J12" s="40"/>
      <c r="K12" s="40"/>
      <c r="L12" s="41"/>
      <c r="M12" s="41"/>
      <c r="N12" s="41"/>
      <c r="O12" s="52"/>
      <c r="P12" s="42"/>
      <c r="Q12" s="39" t="s">
        <v>884</v>
      </c>
      <c r="R12" s="40">
        <v>1</v>
      </c>
      <c r="S12" s="40">
        <v>1</v>
      </c>
      <c r="T12" s="40"/>
      <c r="U12" s="40"/>
      <c r="V12" s="40">
        <v>1</v>
      </c>
      <c r="W12" s="40"/>
      <c r="X12" s="40"/>
      <c r="Y12" s="40"/>
      <c r="Z12" s="41"/>
      <c r="AA12" s="41"/>
      <c r="AB12" s="41"/>
      <c r="AC12" s="52"/>
      <c r="AD12" s="42"/>
      <c r="AE12" s="45" t="s">
        <v>929</v>
      </c>
      <c r="AF12" s="40">
        <v>1</v>
      </c>
      <c r="AG12" s="40"/>
      <c r="AH12" s="40"/>
      <c r="AI12" s="40"/>
      <c r="AJ12" s="40">
        <v>1</v>
      </c>
      <c r="AK12" s="40"/>
      <c r="AL12" s="40"/>
      <c r="AM12" s="40"/>
      <c r="AN12" s="41"/>
      <c r="AO12" s="41"/>
      <c r="AP12" s="41"/>
      <c r="AR12" s="76"/>
      <c r="AS12" s="39" t="s">
        <v>874</v>
      </c>
      <c r="AT12" s="326"/>
      <c r="AU12" s="326">
        <v>1</v>
      </c>
      <c r="AV12" s="326"/>
      <c r="AW12" s="326">
        <v>1</v>
      </c>
      <c r="AX12" s="326">
        <v>1</v>
      </c>
      <c r="AY12" s="326"/>
      <c r="AZ12" s="326"/>
      <c r="BA12" s="326"/>
      <c r="BB12" s="327"/>
      <c r="BC12" s="327"/>
      <c r="BD12" s="327"/>
      <c r="BE12" s="52"/>
      <c r="BF12" s="76"/>
      <c r="BG12" s="325" t="s">
        <v>1027</v>
      </c>
      <c r="BH12" s="326"/>
      <c r="BI12" s="326">
        <v>1</v>
      </c>
      <c r="BJ12" s="326"/>
      <c r="BK12" s="326"/>
      <c r="BL12" s="326">
        <v>1</v>
      </c>
      <c r="BM12" s="326"/>
      <c r="BN12" s="326"/>
      <c r="BO12" s="326"/>
      <c r="BP12" s="327"/>
      <c r="BQ12" s="327"/>
      <c r="BR12" s="327"/>
      <c r="BT12" s="42"/>
      <c r="BU12" s="39" t="s">
        <v>922</v>
      </c>
      <c r="BV12" s="40"/>
      <c r="BW12" s="40"/>
      <c r="BX12" s="40"/>
      <c r="BY12" s="40">
        <v>3</v>
      </c>
      <c r="BZ12" s="40"/>
      <c r="CA12" s="40"/>
      <c r="CB12" s="40"/>
      <c r="CC12" s="40"/>
      <c r="CD12" s="41"/>
      <c r="CE12" s="41"/>
      <c r="CF12" s="41"/>
      <c r="CH12" s="42"/>
      <c r="CI12" s="39"/>
      <c r="CJ12" s="40"/>
      <c r="CK12" s="40"/>
      <c r="CL12" s="40"/>
      <c r="CM12" s="40"/>
      <c r="CN12" s="40"/>
      <c r="CO12" s="40"/>
      <c r="CP12" s="40"/>
      <c r="CQ12" s="40"/>
      <c r="CR12" s="41"/>
      <c r="CS12" s="41"/>
      <c r="CT12" s="41"/>
      <c r="CU12" s="52"/>
    </row>
    <row r="13" spans="2:99" ht="15.75" x14ac:dyDescent="0.25">
      <c r="B13" s="42"/>
      <c r="C13" s="39" t="s">
        <v>997</v>
      </c>
      <c r="D13" s="40"/>
      <c r="E13" s="40"/>
      <c r="F13" s="40"/>
      <c r="G13" s="40"/>
      <c r="H13" s="40">
        <v>2</v>
      </c>
      <c r="I13" s="40"/>
      <c r="J13" s="40"/>
      <c r="K13" s="40"/>
      <c r="L13" s="41"/>
      <c r="M13" s="41"/>
      <c r="N13" s="41"/>
      <c r="O13" s="52"/>
      <c r="P13" s="42"/>
      <c r="Q13" s="45" t="s">
        <v>885</v>
      </c>
      <c r="R13" s="40"/>
      <c r="S13" s="40">
        <v>1</v>
      </c>
      <c r="T13" s="40"/>
      <c r="U13" s="40"/>
      <c r="V13" s="40">
        <v>1</v>
      </c>
      <c r="W13" s="40"/>
      <c r="X13" s="40"/>
      <c r="Y13" s="40"/>
      <c r="Z13" s="41"/>
      <c r="AA13" s="41"/>
      <c r="AB13" s="41"/>
      <c r="AC13" s="52"/>
      <c r="AD13" s="42"/>
      <c r="AE13" s="39" t="s">
        <v>930</v>
      </c>
      <c r="AF13" s="40"/>
      <c r="AG13" s="40">
        <v>1</v>
      </c>
      <c r="AH13" s="40"/>
      <c r="AI13" s="40"/>
      <c r="AJ13" s="40">
        <v>1</v>
      </c>
      <c r="AK13" s="40"/>
      <c r="AL13" s="40"/>
      <c r="AM13" s="40"/>
      <c r="AN13" s="41"/>
      <c r="AO13" s="41"/>
      <c r="AP13" s="41"/>
      <c r="AR13" s="76"/>
      <c r="AS13" s="39" t="s">
        <v>1078</v>
      </c>
      <c r="AT13" s="326"/>
      <c r="AU13" s="326"/>
      <c r="AV13" s="326"/>
      <c r="AW13" s="326">
        <v>1</v>
      </c>
      <c r="AX13" s="326">
        <v>1</v>
      </c>
      <c r="AY13" s="326"/>
      <c r="AZ13" s="326"/>
      <c r="BA13" s="326"/>
      <c r="BB13" s="327"/>
      <c r="BC13" s="327"/>
      <c r="BD13" s="327"/>
      <c r="BE13" s="52"/>
      <c r="BF13" s="76"/>
      <c r="BG13" s="325" t="s">
        <v>1177</v>
      </c>
      <c r="BH13" s="326">
        <v>1</v>
      </c>
      <c r="BI13" s="326"/>
      <c r="BJ13" s="326"/>
      <c r="BK13" s="326"/>
      <c r="BL13" s="326">
        <v>1</v>
      </c>
      <c r="BM13" s="326"/>
      <c r="BN13" s="326"/>
      <c r="BO13" s="326"/>
      <c r="BP13" s="327"/>
      <c r="BQ13" s="327"/>
      <c r="BR13" s="327"/>
      <c r="BT13" s="42"/>
      <c r="BU13" s="39" t="s">
        <v>949</v>
      </c>
      <c r="BV13" s="40">
        <v>2</v>
      </c>
      <c r="BW13" s="40"/>
      <c r="BX13" s="40"/>
      <c r="BY13" s="40"/>
      <c r="BZ13" s="40"/>
      <c r="CA13" s="40"/>
      <c r="CB13" s="40"/>
      <c r="CC13" s="40"/>
      <c r="CD13" s="41"/>
      <c r="CE13" s="41"/>
      <c r="CF13" s="41"/>
      <c r="CH13" s="42" t="s">
        <v>1143</v>
      </c>
      <c r="CI13" s="39" t="s">
        <v>893</v>
      </c>
      <c r="CJ13" s="40"/>
      <c r="CK13" s="40"/>
      <c r="CL13" s="40"/>
      <c r="CM13" s="40">
        <v>3</v>
      </c>
      <c r="CN13" s="40"/>
      <c r="CO13" s="40"/>
      <c r="CP13" s="40"/>
      <c r="CQ13" s="40"/>
      <c r="CR13" s="41"/>
      <c r="CS13" s="41"/>
      <c r="CT13" s="41"/>
      <c r="CU13" s="52"/>
    </row>
    <row r="14" spans="2:99" ht="15.75" x14ac:dyDescent="0.25">
      <c r="B14" s="42"/>
      <c r="C14" s="39" t="s">
        <v>978</v>
      </c>
      <c r="D14" s="40"/>
      <c r="E14" s="40">
        <v>1</v>
      </c>
      <c r="F14" s="40"/>
      <c r="G14" s="40"/>
      <c r="H14" s="40">
        <v>1</v>
      </c>
      <c r="I14" s="40"/>
      <c r="J14" s="40"/>
      <c r="K14" s="40"/>
      <c r="L14" s="41"/>
      <c r="M14" s="41"/>
      <c r="N14" s="41"/>
      <c r="O14" s="52"/>
      <c r="P14" s="42"/>
      <c r="Q14" s="39"/>
      <c r="R14" s="40"/>
      <c r="S14" s="40"/>
      <c r="T14" s="40"/>
      <c r="U14" s="40"/>
      <c r="V14" s="40"/>
      <c r="W14" s="40"/>
      <c r="X14" s="40"/>
      <c r="Y14" s="40"/>
      <c r="Z14" s="41"/>
      <c r="AA14" s="41"/>
      <c r="AB14" s="41"/>
      <c r="AC14" s="52"/>
      <c r="AD14" s="42"/>
      <c r="AE14" s="39" t="s">
        <v>931</v>
      </c>
      <c r="AF14" s="40"/>
      <c r="AG14" s="40"/>
      <c r="AH14" s="40"/>
      <c r="AI14" s="40">
        <v>1</v>
      </c>
      <c r="AJ14" s="40">
        <v>1</v>
      </c>
      <c r="AK14" s="40"/>
      <c r="AL14" s="40"/>
      <c r="AM14" s="40"/>
      <c r="AN14" s="41"/>
      <c r="AO14" s="41"/>
      <c r="AP14" s="41"/>
      <c r="AR14" s="76"/>
      <c r="AS14" s="39" t="s">
        <v>884</v>
      </c>
      <c r="AT14" s="326"/>
      <c r="AU14" s="326">
        <v>1</v>
      </c>
      <c r="AV14" s="326"/>
      <c r="AW14" s="326"/>
      <c r="AX14" s="326">
        <v>1</v>
      </c>
      <c r="AY14" s="326"/>
      <c r="AZ14" s="326"/>
      <c r="BA14" s="326"/>
      <c r="BB14" s="327"/>
      <c r="BC14" s="327"/>
      <c r="BD14" s="327"/>
      <c r="BE14" s="52"/>
      <c r="BF14" s="76"/>
      <c r="BG14" s="325" t="s">
        <v>850</v>
      </c>
      <c r="BH14" s="326"/>
      <c r="BI14" s="326">
        <v>1</v>
      </c>
      <c r="BJ14" s="326"/>
      <c r="BK14" s="326"/>
      <c r="BL14" s="326">
        <v>1</v>
      </c>
      <c r="BM14" s="326"/>
      <c r="BN14" s="326"/>
      <c r="BO14" s="326"/>
      <c r="BP14" s="327"/>
      <c r="BQ14" s="327"/>
      <c r="BR14" s="327"/>
      <c r="BT14" s="42"/>
      <c r="BU14" s="45" t="s">
        <v>948</v>
      </c>
      <c r="BV14" s="40">
        <v>3</v>
      </c>
      <c r="BW14" s="40"/>
      <c r="BX14" s="40"/>
      <c r="BY14" s="40"/>
      <c r="BZ14" s="40"/>
      <c r="CA14" s="40"/>
      <c r="CB14" s="40"/>
      <c r="CC14" s="40"/>
      <c r="CD14" s="41"/>
      <c r="CE14" s="41"/>
      <c r="CF14" s="41"/>
      <c r="CH14" s="42" t="s">
        <v>1117</v>
      </c>
      <c r="CI14" s="45" t="s">
        <v>892</v>
      </c>
      <c r="CJ14" s="40"/>
      <c r="CK14" s="40"/>
      <c r="CL14" s="40"/>
      <c r="CM14" s="40">
        <v>2</v>
      </c>
      <c r="CN14" s="40"/>
      <c r="CO14" s="40"/>
      <c r="CP14" s="40"/>
      <c r="CQ14" s="40"/>
      <c r="CR14" s="41"/>
      <c r="CS14" s="41"/>
      <c r="CT14" s="41"/>
      <c r="CU14" s="52"/>
    </row>
    <row r="15" spans="2:99" ht="15.75" x14ac:dyDescent="0.25">
      <c r="B15" s="42"/>
      <c r="C15" s="39" t="s">
        <v>1027</v>
      </c>
      <c r="D15" s="40"/>
      <c r="E15" s="40">
        <v>1</v>
      </c>
      <c r="F15" s="40"/>
      <c r="G15" s="40"/>
      <c r="H15" s="40">
        <v>1</v>
      </c>
      <c r="I15" s="40"/>
      <c r="J15" s="40"/>
      <c r="K15" s="40"/>
      <c r="L15" s="41"/>
      <c r="M15" s="41"/>
      <c r="N15" s="41"/>
      <c r="O15" s="52"/>
      <c r="P15" s="42"/>
      <c r="Q15" s="39" t="s">
        <v>886</v>
      </c>
      <c r="R15" s="40">
        <v>1</v>
      </c>
      <c r="S15" s="40"/>
      <c r="T15" s="40"/>
      <c r="U15" s="40"/>
      <c r="V15" s="40">
        <v>1</v>
      </c>
      <c r="W15" s="40"/>
      <c r="X15" s="40"/>
      <c r="Y15" s="40"/>
      <c r="Z15" s="41"/>
      <c r="AA15" s="41"/>
      <c r="AB15" s="41"/>
      <c r="AC15" s="52"/>
      <c r="AD15" s="42"/>
      <c r="AE15" s="39" t="s">
        <v>932</v>
      </c>
      <c r="AF15" s="40"/>
      <c r="AG15" s="40"/>
      <c r="AH15" s="40"/>
      <c r="AI15" s="40">
        <v>1</v>
      </c>
      <c r="AJ15" s="40">
        <v>1</v>
      </c>
      <c r="AK15" s="40"/>
      <c r="AL15" s="40"/>
      <c r="AM15" s="40"/>
      <c r="AN15" s="41"/>
      <c r="AO15" s="41"/>
      <c r="AP15" s="41"/>
      <c r="AR15" s="76"/>
      <c r="AS15" s="45" t="s">
        <v>885</v>
      </c>
      <c r="AT15" s="326"/>
      <c r="AU15" s="326">
        <v>1</v>
      </c>
      <c r="AV15" s="326"/>
      <c r="AW15" s="326"/>
      <c r="AX15" s="326">
        <v>1</v>
      </c>
      <c r="AY15" s="326"/>
      <c r="AZ15" s="326"/>
      <c r="BA15" s="326"/>
      <c r="BB15" s="327"/>
      <c r="BC15" s="327"/>
      <c r="BD15" s="327"/>
      <c r="BE15" s="52"/>
      <c r="BF15" s="76"/>
      <c r="BG15" s="328" t="s">
        <v>1178</v>
      </c>
      <c r="BH15" s="326"/>
      <c r="BI15" s="326"/>
      <c r="BJ15" s="326"/>
      <c r="BK15" s="326">
        <v>1</v>
      </c>
      <c r="BL15" s="326">
        <v>1</v>
      </c>
      <c r="BM15" s="326"/>
      <c r="BN15" s="326"/>
      <c r="BO15" s="326"/>
      <c r="BP15" s="327"/>
      <c r="BQ15" s="327"/>
      <c r="BR15" s="327"/>
      <c r="BT15" s="42"/>
      <c r="BU15" s="39" t="s">
        <v>1010</v>
      </c>
      <c r="BV15" s="40">
        <v>1</v>
      </c>
      <c r="BW15" s="40"/>
      <c r="BX15" s="40"/>
      <c r="BY15" s="40"/>
      <c r="BZ15" s="40">
        <v>1</v>
      </c>
      <c r="CA15" s="40"/>
      <c r="CB15" s="40"/>
      <c r="CC15" s="40"/>
      <c r="CD15" s="41"/>
      <c r="CE15" s="41"/>
      <c r="CF15" s="41"/>
      <c r="CH15" s="42"/>
      <c r="CI15" s="39" t="s">
        <v>1033</v>
      </c>
      <c r="CJ15" s="40">
        <v>3</v>
      </c>
      <c r="CK15" s="40"/>
      <c r="CL15" s="40"/>
      <c r="CM15" s="40"/>
      <c r="CN15" s="40"/>
      <c r="CO15" s="40"/>
      <c r="CP15" s="40"/>
      <c r="CQ15" s="40"/>
      <c r="CR15" s="41"/>
      <c r="CS15" s="41"/>
      <c r="CT15" s="41"/>
      <c r="CU15" s="52"/>
    </row>
    <row r="16" spans="2:99" ht="15.75" x14ac:dyDescent="0.25">
      <c r="B16" s="42"/>
      <c r="C16" s="45" t="s">
        <v>850</v>
      </c>
      <c r="D16" s="40"/>
      <c r="E16" s="40"/>
      <c r="F16" s="40"/>
      <c r="G16" s="40"/>
      <c r="H16" s="40"/>
      <c r="I16" s="40"/>
      <c r="J16" s="40"/>
      <c r="K16" s="40"/>
      <c r="L16" s="41"/>
      <c r="M16" s="41"/>
      <c r="N16" s="41"/>
      <c r="O16" s="52"/>
      <c r="P16" s="42"/>
      <c r="Q16" s="39"/>
      <c r="R16" s="40"/>
      <c r="S16" s="40"/>
      <c r="T16" s="40"/>
      <c r="U16" s="40"/>
      <c r="V16" s="40"/>
      <c r="W16" s="40"/>
      <c r="X16" s="40"/>
      <c r="Y16" s="40"/>
      <c r="Z16" s="41"/>
      <c r="AA16" s="41"/>
      <c r="AB16" s="41"/>
      <c r="AC16" s="52"/>
      <c r="AD16" s="42"/>
      <c r="AE16" s="39" t="s">
        <v>933</v>
      </c>
      <c r="AF16" s="40"/>
      <c r="AG16" s="40"/>
      <c r="AH16" s="40"/>
      <c r="AI16" s="40">
        <v>1</v>
      </c>
      <c r="AJ16" s="40">
        <v>1</v>
      </c>
      <c r="AK16" s="40"/>
      <c r="AL16" s="40"/>
      <c r="AM16" s="40"/>
      <c r="AN16" s="41"/>
      <c r="AO16" s="41"/>
      <c r="AP16" s="41"/>
      <c r="AR16" s="76"/>
      <c r="AS16" s="325" t="s">
        <v>1087</v>
      </c>
      <c r="AT16" s="326"/>
      <c r="AU16" s="326">
        <v>1</v>
      </c>
      <c r="AV16" s="326">
        <v>1</v>
      </c>
      <c r="AW16" s="326"/>
      <c r="AX16" s="326">
        <v>1</v>
      </c>
      <c r="AY16" s="326"/>
      <c r="AZ16" s="326"/>
      <c r="BA16" s="326"/>
      <c r="BB16" s="327"/>
      <c r="BC16" s="327"/>
      <c r="BD16" s="327"/>
      <c r="BE16" s="52"/>
      <c r="BF16" s="76"/>
      <c r="BG16" s="325" t="s">
        <v>1179</v>
      </c>
      <c r="BH16" s="326"/>
      <c r="BI16" s="326"/>
      <c r="BJ16" s="326"/>
      <c r="BK16" s="326">
        <v>1</v>
      </c>
      <c r="BL16" s="326">
        <v>1</v>
      </c>
      <c r="BM16" s="326"/>
      <c r="BN16" s="326"/>
      <c r="BO16" s="326"/>
      <c r="BP16" s="327"/>
      <c r="BQ16" s="327"/>
      <c r="BR16" s="327"/>
      <c r="BT16" s="42"/>
      <c r="BU16" s="39" t="s">
        <v>1011</v>
      </c>
      <c r="BV16" s="40"/>
      <c r="BW16" s="40">
        <v>1</v>
      </c>
      <c r="BX16" s="40"/>
      <c r="BY16" s="40"/>
      <c r="BZ16" s="40">
        <v>1</v>
      </c>
      <c r="CA16" s="40"/>
      <c r="CB16" s="40"/>
      <c r="CC16" s="40"/>
      <c r="CD16" s="41"/>
      <c r="CE16" s="41"/>
      <c r="CF16" s="41"/>
      <c r="CH16" s="42"/>
      <c r="CI16" s="39" t="s">
        <v>1034</v>
      </c>
      <c r="CJ16" s="40">
        <v>2</v>
      </c>
      <c r="CK16" s="40"/>
      <c r="CL16" s="40"/>
      <c r="CM16" s="40"/>
      <c r="CN16" s="40"/>
      <c r="CO16" s="40"/>
      <c r="CP16" s="40"/>
      <c r="CQ16" s="40"/>
      <c r="CR16" s="41"/>
      <c r="CS16" s="41"/>
      <c r="CT16" s="41"/>
      <c r="CU16" s="52"/>
    </row>
    <row r="17" spans="1:99" ht="15.75" x14ac:dyDescent="0.25">
      <c r="B17" s="42"/>
      <c r="C17" s="39" t="s">
        <v>1077</v>
      </c>
      <c r="D17" s="40"/>
      <c r="E17" s="40">
        <v>1</v>
      </c>
      <c r="F17" s="40"/>
      <c r="G17" s="40">
        <v>1</v>
      </c>
      <c r="H17" s="40">
        <v>2</v>
      </c>
      <c r="I17" s="40"/>
      <c r="J17" s="40"/>
      <c r="K17" s="40"/>
      <c r="L17" s="41"/>
      <c r="M17" s="41"/>
      <c r="N17" s="41"/>
      <c r="O17" s="52"/>
      <c r="P17" s="42"/>
      <c r="Q17" s="39" t="s">
        <v>887</v>
      </c>
      <c r="R17" s="40"/>
      <c r="S17" s="40"/>
      <c r="T17" s="40"/>
      <c r="U17" s="40"/>
      <c r="V17" s="40">
        <v>0</v>
      </c>
      <c r="W17" s="40"/>
      <c r="X17" s="40"/>
      <c r="Y17" s="40"/>
      <c r="Z17" s="41"/>
      <c r="AA17" s="41"/>
      <c r="AB17" s="41"/>
      <c r="AC17" s="52"/>
      <c r="AD17" s="42"/>
      <c r="AE17" s="39" t="s">
        <v>934</v>
      </c>
      <c r="AF17" s="40"/>
      <c r="AG17" s="40">
        <v>1</v>
      </c>
      <c r="AH17" s="40"/>
      <c r="AI17" s="40"/>
      <c r="AJ17" s="40">
        <v>1</v>
      </c>
      <c r="AK17" s="40"/>
      <c r="AL17" s="40"/>
      <c r="AM17" s="40"/>
      <c r="AN17" s="41"/>
      <c r="AO17" s="41"/>
      <c r="AP17" s="41"/>
      <c r="AR17" s="76"/>
      <c r="AS17" s="39" t="s">
        <v>886</v>
      </c>
      <c r="AT17" s="326"/>
      <c r="AU17" s="326"/>
      <c r="AV17" s="326">
        <v>1</v>
      </c>
      <c r="AW17" s="326"/>
      <c r="AX17" s="326">
        <v>1</v>
      </c>
      <c r="AY17" s="326"/>
      <c r="AZ17" s="326"/>
      <c r="BA17" s="326"/>
      <c r="BB17" s="327"/>
      <c r="BC17" s="327"/>
      <c r="BD17" s="327"/>
      <c r="BE17" s="52"/>
      <c r="BF17" s="76"/>
      <c r="BG17" s="325" t="s">
        <v>1110</v>
      </c>
      <c r="BH17" s="326"/>
      <c r="BI17" s="326"/>
      <c r="BJ17" s="326"/>
      <c r="BK17" s="326">
        <v>1</v>
      </c>
      <c r="BL17" s="326">
        <v>1</v>
      </c>
      <c r="BM17" s="326"/>
      <c r="BN17" s="326"/>
      <c r="BO17" s="326"/>
      <c r="BP17" s="327"/>
      <c r="BQ17" s="327"/>
      <c r="BR17" s="327"/>
      <c r="BT17" s="42"/>
      <c r="BU17" s="39"/>
      <c r="BV17" s="40"/>
      <c r="BW17" s="40"/>
      <c r="BX17" s="40"/>
      <c r="BY17" s="40"/>
      <c r="BZ17" s="40"/>
      <c r="CA17" s="40"/>
      <c r="CB17" s="40"/>
      <c r="CC17" s="40"/>
      <c r="CD17" s="41"/>
      <c r="CE17" s="41"/>
      <c r="CF17" s="41"/>
      <c r="CH17" s="42"/>
      <c r="CI17" s="39"/>
      <c r="CJ17" s="40"/>
      <c r="CK17" s="40"/>
      <c r="CL17" s="40"/>
      <c r="CM17" s="40"/>
      <c r="CN17" s="40"/>
      <c r="CO17" s="40"/>
      <c r="CP17" s="40"/>
      <c r="CQ17" s="40"/>
      <c r="CR17" s="41"/>
      <c r="CS17" s="41"/>
      <c r="CT17" s="41"/>
      <c r="CU17" s="52"/>
    </row>
    <row r="18" spans="1:99" ht="15.75" x14ac:dyDescent="0.25">
      <c r="B18" s="42"/>
      <c r="C18" s="39" t="s">
        <v>871</v>
      </c>
      <c r="D18" s="40"/>
      <c r="E18" s="40"/>
      <c r="F18" s="40"/>
      <c r="G18" s="40"/>
      <c r="H18" s="40">
        <v>1</v>
      </c>
      <c r="I18" s="40"/>
      <c r="J18" s="40"/>
      <c r="K18" s="40"/>
      <c r="L18" s="41"/>
      <c r="M18" s="41">
        <v>1</v>
      </c>
      <c r="N18" s="41"/>
      <c r="O18" s="52"/>
      <c r="P18" s="42"/>
      <c r="Q18" s="39" t="s">
        <v>888</v>
      </c>
      <c r="R18" s="40"/>
      <c r="S18" s="40"/>
      <c r="T18" s="40"/>
      <c r="U18" s="40">
        <v>1</v>
      </c>
      <c r="V18" s="40">
        <v>1</v>
      </c>
      <c r="W18" s="40"/>
      <c r="X18" s="40"/>
      <c r="Y18" s="40"/>
      <c r="Z18" s="41"/>
      <c r="AA18" s="41"/>
      <c r="AB18" s="41"/>
      <c r="AC18" s="52"/>
      <c r="AD18" s="42"/>
      <c r="AE18" s="39" t="s">
        <v>935</v>
      </c>
      <c r="AF18" s="40"/>
      <c r="AG18" s="40">
        <v>1</v>
      </c>
      <c r="AH18" s="40"/>
      <c r="AI18" s="40"/>
      <c r="AJ18" s="40">
        <v>1</v>
      </c>
      <c r="AK18" s="40"/>
      <c r="AL18" s="40"/>
      <c r="AM18" s="40"/>
      <c r="AN18" s="41"/>
      <c r="AO18" s="41"/>
      <c r="AP18" s="41"/>
      <c r="AR18" s="76"/>
      <c r="AS18" s="39" t="s">
        <v>1079</v>
      </c>
      <c r="AT18" s="326"/>
      <c r="AU18" s="326"/>
      <c r="AV18" s="326"/>
      <c r="AW18" s="326">
        <v>1</v>
      </c>
      <c r="AX18" s="326">
        <v>1</v>
      </c>
      <c r="AY18" s="326"/>
      <c r="AZ18" s="326"/>
      <c r="BA18" s="326"/>
      <c r="BB18" s="327"/>
      <c r="BC18" s="327"/>
      <c r="BD18" s="327"/>
      <c r="BE18" s="52"/>
      <c r="BF18" s="76"/>
      <c r="BG18" s="325" t="s">
        <v>854</v>
      </c>
      <c r="BH18" s="326"/>
      <c r="BI18" s="326"/>
      <c r="BJ18" s="326"/>
      <c r="BK18" s="326">
        <v>1</v>
      </c>
      <c r="BL18" s="326">
        <v>1</v>
      </c>
      <c r="BM18" s="326"/>
      <c r="BN18" s="326"/>
      <c r="BO18" s="326"/>
      <c r="BP18" s="327"/>
      <c r="BQ18" s="327"/>
      <c r="BR18" s="327"/>
      <c r="BT18" s="42"/>
      <c r="BU18" s="39"/>
      <c r="BV18" s="40"/>
      <c r="BW18" s="40"/>
      <c r="BX18" s="40"/>
      <c r="BY18" s="40"/>
      <c r="BZ18" s="40"/>
      <c r="CA18" s="40"/>
      <c r="CB18" s="40"/>
      <c r="CC18" s="40"/>
      <c r="CD18" s="41"/>
      <c r="CE18" s="41"/>
      <c r="CF18" s="41"/>
      <c r="CH18" s="42" t="s">
        <v>1252</v>
      </c>
      <c r="CI18" s="39" t="s">
        <v>893</v>
      </c>
      <c r="CJ18" s="40"/>
      <c r="CK18" s="40"/>
      <c r="CL18" s="40"/>
      <c r="CM18" s="40">
        <v>3</v>
      </c>
      <c r="CN18" s="40"/>
      <c r="CO18" s="40"/>
      <c r="CP18" s="40"/>
      <c r="CQ18" s="40"/>
      <c r="CR18" s="41"/>
      <c r="CS18" s="41"/>
      <c r="CT18" s="41"/>
      <c r="CU18" s="52"/>
    </row>
    <row r="19" spans="1:99" ht="15.75" x14ac:dyDescent="0.25">
      <c r="B19" s="42"/>
      <c r="C19" s="39" t="s">
        <v>854</v>
      </c>
      <c r="D19" s="40"/>
      <c r="E19" s="40">
        <v>1</v>
      </c>
      <c r="F19" s="40"/>
      <c r="G19" s="40"/>
      <c r="H19" s="40">
        <v>1</v>
      </c>
      <c r="I19" s="40"/>
      <c r="J19" s="40"/>
      <c r="K19" s="40"/>
      <c r="L19" s="41"/>
      <c r="M19" s="41"/>
      <c r="N19" s="41"/>
      <c r="O19" s="52"/>
      <c r="P19" s="42"/>
      <c r="Q19" s="39" t="s">
        <v>889</v>
      </c>
      <c r="R19" s="40"/>
      <c r="S19" s="40"/>
      <c r="T19" s="40"/>
      <c r="U19" s="40">
        <v>1</v>
      </c>
      <c r="V19" s="40">
        <v>1</v>
      </c>
      <c r="W19" s="40"/>
      <c r="X19" s="40"/>
      <c r="Y19" s="40"/>
      <c r="Z19" s="41"/>
      <c r="AA19" s="41"/>
      <c r="AB19" s="41"/>
      <c r="AC19" s="52"/>
      <c r="AD19" s="42"/>
      <c r="AE19" s="39" t="s">
        <v>936</v>
      </c>
      <c r="AF19" s="40"/>
      <c r="AG19" s="40"/>
      <c r="AH19" s="40"/>
      <c r="AI19" s="40">
        <v>1</v>
      </c>
      <c r="AJ19" s="40">
        <v>1</v>
      </c>
      <c r="AK19" s="40"/>
      <c r="AL19" s="40"/>
      <c r="AM19" s="40"/>
      <c r="AN19" s="41"/>
      <c r="AO19" s="41"/>
      <c r="AP19" s="41"/>
      <c r="AR19" s="76"/>
      <c r="AS19" s="45" t="s">
        <v>1027</v>
      </c>
      <c r="AT19" s="326"/>
      <c r="AU19" s="326">
        <v>1</v>
      </c>
      <c r="AV19" s="326"/>
      <c r="AW19" s="326"/>
      <c r="AX19" s="326">
        <v>1</v>
      </c>
      <c r="AY19" s="326"/>
      <c r="AZ19" s="326"/>
      <c r="BA19" s="326"/>
      <c r="BB19" s="327"/>
      <c r="BC19" s="327"/>
      <c r="BD19" s="327"/>
      <c r="BE19" s="52"/>
      <c r="BF19" s="76"/>
      <c r="BG19" s="325" t="s">
        <v>1180</v>
      </c>
      <c r="BH19" s="326"/>
      <c r="BI19" s="326">
        <v>2</v>
      </c>
      <c r="BJ19" s="326"/>
      <c r="BK19" s="326"/>
      <c r="BL19" s="326">
        <v>1</v>
      </c>
      <c r="BM19" s="326"/>
      <c r="BN19" s="326"/>
      <c r="BO19" s="326"/>
      <c r="BP19" s="327"/>
      <c r="BQ19" s="327"/>
      <c r="BR19" s="327"/>
      <c r="BT19" s="42" t="s">
        <v>1032</v>
      </c>
      <c r="BU19" s="39" t="s">
        <v>843</v>
      </c>
      <c r="BV19" s="40"/>
      <c r="BW19" s="40">
        <v>1</v>
      </c>
      <c r="BX19" s="40"/>
      <c r="BY19" s="40"/>
      <c r="BZ19" s="40">
        <v>1</v>
      </c>
      <c r="CA19" s="40"/>
      <c r="CB19" s="40"/>
      <c r="CC19" s="40"/>
      <c r="CD19" s="41"/>
      <c r="CE19" s="41"/>
      <c r="CF19" s="41"/>
      <c r="CH19" s="42" t="s">
        <v>1255</v>
      </c>
      <c r="CI19" s="45" t="s">
        <v>892</v>
      </c>
      <c r="CJ19" s="40"/>
      <c r="CK19" s="40"/>
      <c r="CL19" s="40"/>
      <c r="CM19" s="40">
        <v>2</v>
      </c>
      <c r="CN19" s="40"/>
      <c r="CO19" s="40"/>
      <c r="CP19" s="40"/>
      <c r="CQ19" s="40"/>
      <c r="CR19" s="41"/>
      <c r="CS19" s="41"/>
      <c r="CT19" s="41"/>
      <c r="CU19" s="52"/>
    </row>
    <row r="20" spans="1:99" ht="15.75" x14ac:dyDescent="0.25">
      <c r="B20" s="42"/>
      <c r="C20" s="45" t="s">
        <v>890</v>
      </c>
      <c r="D20" s="40"/>
      <c r="E20" s="40"/>
      <c r="F20" s="40"/>
      <c r="G20" s="40">
        <v>1</v>
      </c>
      <c r="H20" s="40">
        <v>1</v>
      </c>
      <c r="I20" s="40"/>
      <c r="J20" s="40"/>
      <c r="K20" s="40"/>
      <c r="L20" s="41"/>
      <c r="M20" s="41"/>
      <c r="N20" s="41"/>
      <c r="O20" s="52"/>
      <c r="P20" s="42"/>
      <c r="Q20" s="39" t="s">
        <v>854</v>
      </c>
      <c r="R20" s="40"/>
      <c r="S20" s="40"/>
      <c r="T20" s="40"/>
      <c r="U20" s="40">
        <v>1</v>
      </c>
      <c r="V20" s="40">
        <v>1</v>
      </c>
      <c r="W20" s="40"/>
      <c r="X20" s="40"/>
      <c r="Y20" s="40"/>
      <c r="Z20" s="41"/>
      <c r="AA20" s="41"/>
      <c r="AB20" s="41"/>
      <c r="AC20" s="52"/>
      <c r="AD20" s="42"/>
      <c r="AE20" s="39" t="s">
        <v>937</v>
      </c>
      <c r="AF20" s="40"/>
      <c r="AG20" s="40">
        <v>1</v>
      </c>
      <c r="AH20" s="40"/>
      <c r="AI20" s="40"/>
      <c r="AJ20" s="40">
        <v>1</v>
      </c>
      <c r="AK20" s="40"/>
      <c r="AL20" s="40"/>
      <c r="AM20" s="40"/>
      <c r="AN20" s="41"/>
      <c r="AO20" s="41"/>
      <c r="AP20" s="41"/>
      <c r="AR20" s="76"/>
      <c r="AS20" s="45" t="s">
        <v>848</v>
      </c>
      <c r="AT20" s="326"/>
      <c r="AU20" s="326">
        <v>1</v>
      </c>
      <c r="AV20" s="326"/>
      <c r="AW20" s="326"/>
      <c r="AX20" s="326">
        <v>1</v>
      </c>
      <c r="AY20" s="326"/>
      <c r="AZ20" s="326"/>
      <c r="BA20" s="326"/>
      <c r="BB20" s="327"/>
      <c r="BC20" s="327"/>
      <c r="BD20" s="327"/>
      <c r="BE20" s="52"/>
      <c r="BF20" s="76"/>
      <c r="BG20" s="328" t="s">
        <v>1181</v>
      </c>
      <c r="BH20" s="326"/>
      <c r="BI20" s="326"/>
      <c r="BJ20" s="326"/>
      <c r="BK20" s="326">
        <v>1</v>
      </c>
      <c r="BL20" s="326">
        <v>1</v>
      </c>
      <c r="BM20" s="326"/>
      <c r="BN20" s="326"/>
      <c r="BO20" s="326"/>
      <c r="BP20" s="327"/>
      <c r="BQ20" s="327"/>
      <c r="BR20" s="327"/>
      <c r="BT20" s="42" t="s">
        <v>1138</v>
      </c>
      <c r="BU20" s="39" t="s">
        <v>1009</v>
      </c>
      <c r="BV20" s="40"/>
      <c r="BW20" s="40">
        <v>0</v>
      </c>
      <c r="BX20" s="40"/>
      <c r="BY20" s="40"/>
      <c r="BZ20" s="40">
        <v>0</v>
      </c>
      <c r="CA20" s="40"/>
      <c r="CB20" s="40"/>
      <c r="CC20" s="40"/>
      <c r="CD20" s="41"/>
      <c r="CE20" s="41"/>
      <c r="CF20" s="41"/>
      <c r="CH20" s="42"/>
      <c r="CI20" s="39" t="s">
        <v>1033</v>
      </c>
      <c r="CJ20" s="40">
        <v>3</v>
      </c>
      <c r="CK20" s="40"/>
      <c r="CL20" s="40"/>
      <c r="CM20" s="40"/>
      <c r="CN20" s="40"/>
      <c r="CO20" s="40"/>
      <c r="CP20" s="40"/>
      <c r="CQ20" s="40"/>
      <c r="CR20" s="41"/>
      <c r="CS20" s="41"/>
      <c r="CT20" s="41"/>
      <c r="CU20" s="52"/>
    </row>
    <row r="21" spans="1:99" ht="15.75" x14ac:dyDescent="0.25">
      <c r="B21" s="42"/>
      <c r="C21" s="39" t="s">
        <v>1092</v>
      </c>
      <c r="D21" s="40"/>
      <c r="E21" s="40"/>
      <c r="F21" s="40"/>
      <c r="G21" s="40">
        <v>1</v>
      </c>
      <c r="H21" s="40">
        <v>1</v>
      </c>
      <c r="I21" s="40"/>
      <c r="J21" s="40"/>
      <c r="K21" s="40"/>
      <c r="L21" s="41"/>
      <c r="M21" s="41"/>
      <c r="N21" s="41"/>
      <c r="O21" s="52"/>
      <c r="P21" s="42"/>
      <c r="Q21" s="45" t="s">
        <v>890</v>
      </c>
      <c r="R21" s="40"/>
      <c r="S21" s="40"/>
      <c r="T21" s="40"/>
      <c r="U21" s="40">
        <v>1</v>
      </c>
      <c r="V21" s="40">
        <v>1</v>
      </c>
      <c r="W21" s="40"/>
      <c r="X21" s="40"/>
      <c r="Y21" s="40"/>
      <c r="Z21" s="41"/>
      <c r="AA21" s="41"/>
      <c r="AB21" s="41"/>
      <c r="AC21" s="52"/>
      <c r="AD21" s="42"/>
      <c r="AE21" s="39" t="s">
        <v>938</v>
      </c>
      <c r="AF21" s="40">
        <v>1</v>
      </c>
      <c r="AG21" s="40">
        <v>1</v>
      </c>
      <c r="AH21" s="40"/>
      <c r="AI21" s="40"/>
      <c r="AJ21" s="40">
        <v>1</v>
      </c>
      <c r="AK21" s="40"/>
      <c r="AL21" s="40"/>
      <c r="AM21" s="40"/>
      <c r="AN21" s="41"/>
      <c r="AO21" s="41"/>
      <c r="AP21" s="41"/>
      <c r="AR21" s="76"/>
      <c r="AS21" s="45" t="s">
        <v>1080</v>
      </c>
      <c r="AT21" s="326"/>
      <c r="AU21" s="326"/>
      <c r="AV21" s="326"/>
      <c r="AW21" s="326">
        <v>1</v>
      </c>
      <c r="AX21" s="326">
        <v>1</v>
      </c>
      <c r="AY21" s="326"/>
      <c r="AZ21" s="326"/>
      <c r="BA21" s="326"/>
      <c r="BB21" s="327"/>
      <c r="BC21" s="327"/>
      <c r="BD21" s="327"/>
      <c r="BE21" s="52"/>
      <c r="BF21" s="76"/>
      <c r="BG21" s="328" t="s">
        <v>1092</v>
      </c>
      <c r="BH21" s="326"/>
      <c r="BI21" s="326"/>
      <c r="BJ21" s="326"/>
      <c r="BK21" s="326">
        <v>1</v>
      </c>
      <c r="BL21" s="326">
        <v>1</v>
      </c>
      <c r="BM21" s="326"/>
      <c r="BN21" s="326"/>
      <c r="BO21" s="326"/>
      <c r="BP21" s="327"/>
      <c r="BQ21" s="327"/>
      <c r="BR21" s="327"/>
      <c r="BT21" s="42"/>
      <c r="BU21" s="39" t="s">
        <v>885</v>
      </c>
      <c r="BV21" s="40"/>
      <c r="BW21" s="40">
        <v>1</v>
      </c>
      <c r="BX21" s="40"/>
      <c r="BY21" s="40"/>
      <c r="BZ21" s="40">
        <v>1</v>
      </c>
      <c r="CA21" s="40"/>
      <c r="CB21" s="40"/>
      <c r="CC21" s="40"/>
      <c r="CD21" s="41"/>
      <c r="CE21" s="41"/>
      <c r="CF21" s="41"/>
      <c r="CH21" s="42"/>
      <c r="CI21" s="39" t="s">
        <v>1034</v>
      </c>
      <c r="CJ21" s="40">
        <v>2</v>
      </c>
      <c r="CK21" s="40"/>
      <c r="CL21" s="40"/>
      <c r="CM21" s="40"/>
      <c r="CN21" s="40"/>
      <c r="CO21" s="40"/>
      <c r="CP21" s="40"/>
      <c r="CQ21" s="40"/>
      <c r="CR21" s="41"/>
      <c r="CS21" s="41"/>
      <c r="CT21" s="41"/>
      <c r="CU21" s="52"/>
    </row>
    <row r="22" spans="1:99" ht="15.75" x14ac:dyDescent="0.25">
      <c r="B22" s="42"/>
      <c r="C22" s="39" t="s">
        <v>1084</v>
      </c>
      <c r="D22" s="40"/>
      <c r="E22" s="40">
        <v>1</v>
      </c>
      <c r="F22" s="40"/>
      <c r="G22" s="40"/>
      <c r="H22" s="40">
        <v>1</v>
      </c>
      <c r="I22" s="40"/>
      <c r="J22" s="40"/>
      <c r="K22" s="40"/>
      <c r="L22" s="41"/>
      <c r="M22" s="41"/>
      <c r="N22" s="41"/>
      <c r="O22" s="52"/>
      <c r="P22" s="42"/>
      <c r="Q22" s="39" t="s">
        <v>891</v>
      </c>
      <c r="R22" s="40"/>
      <c r="S22" s="40"/>
      <c r="T22" s="40"/>
      <c r="U22" s="40">
        <v>1</v>
      </c>
      <c r="V22" s="40">
        <v>1</v>
      </c>
      <c r="W22" s="40"/>
      <c r="X22" s="40"/>
      <c r="Y22" s="40"/>
      <c r="Z22" s="41"/>
      <c r="AA22" s="41"/>
      <c r="AB22" s="41"/>
      <c r="AC22" s="52"/>
      <c r="AD22" s="42"/>
      <c r="AE22" s="45" t="s">
        <v>939</v>
      </c>
      <c r="AF22" s="40"/>
      <c r="AG22" s="40"/>
      <c r="AH22" s="40"/>
      <c r="AI22" s="40">
        <v>1</v>
      </c>
      <c r="AJ22" s="40">
        <v>1</v>
      </c>
      <c r="AK22" s="40"/>
      <c r="AL22" s="40"/>
      <c r="AM22" s="40"/>
      <c r="AN22" s="41"/>
      <c r="AO22" s="41"/>
      <c r="AP22" s="41"/>
      <c r="AR22" s="76"/>
      <c r="AS22" s="45" t="s">
        <v>1081</v>
      </c>
      <c r="AT22" s="326"/>
      <c r="AU22" s="326"/>
      <c r="AV22" s="326"/>
      <c r="AW22" s="326"/>
      <c r="AX22" s="326">
        <v>1</v>
      </c>
      <c r="AY22" s="326"/>
      <c r="AZ22" s="326"/>
      <c r="BA22" s="326"/>
      <c r="BB22" s="327"/>
      <c r="BC22" s="327"/>
      <c r="BD22" s="327"/>
      <c r="BE22" s="52"/>
      <c r="BF22" s="76"/>
      <c r="BG22" s="328" t="s">
        <v>1084</v>
      </c>
      <c r="BH22" s="326"/>
      <c r="BI22" s="326">
        <v>1</v>
      </c>
      <c r="BJ22" s="326"/>
      <c r="BK22" s="326"/>
      <c r="BL22" s="326">
        <v>1</v>
      </c>
      <c r="BM22" s="326"/>
      <c r="BN22" s="326"/>
      <c r="BO22" s="326"/>
      <c r="BP22" s="327"/>
      <c r="BQ22" s="327"/>
      <c r="BR22" s="327"/>
      <c r="BT22" s="42"/>
      <c r="BU22" s="39" t="s">
        <v>921</v>
      </c>
      <c r="BV22" s="40"/>
      <c r="BW22" s="40"/>
      <c r="BX22" s="40"/>
      <c r="BY22" s="40">
        <v>3</v>
      </c>
      <c r="BZ22" s="40"/>
      <c r="CA22" s="40"/>
      <c r="CB22" s="40"/>
      <c r="CC22" s="40"/>
      <c r="CD22" s="41"/>
      <c r="CE22" s="41"/>
      <c r="CF22" s="41"/>
      <c r="CH22" s="42"/>
      <c r="CI22" s="39"/>
      <c r="CJ22" s="40"/>
      <c r="CK22" s="40"/>
      <c r="CL22" s="40"/>
      <c r="CM22" s="40"/>
      <c r="CN22" s="40"/>
      <c r="CO22" s="40"/>
      <c r="CP22" s="40"/>
      <c r="CQ22" s="40"/>
      <c r="CR22" s="41"/>
      <c r="CS22" s="41"/>
      <c r="CT22" s="41"/>
      <c r="CU22" s="52"/>
    </row>
    <row r="23" spans="1:99" ht="15.75" x14ac:dyDescent="0.25">
      <c r="B23" s="42"/>
      <c r="C23" s="45" t="s">
        <v>884</v>
      </c>
      <c r="D23" s="40">
        <v>1</v>
      </c>
      <c r="E23" s="40">
        <v>1</v>
      </c>
      <c r="F23" s="40"/>
      <c r="G23" s="40"/>
      <c r="H23" s="40">
        <v>1</v>
      </c>
      <c r="I23" s="40"/>
      <c r="J23" s="40"/>
      <c r="K23" s="40"/>
      <c r="L23" s="41"/>
      <c r="M23" s="41"/>
      <c r="N23" s="41"/>
      <c r="O23" s="52"/>
      <c r="P23" s="42"/>
      <c r="Q23" s="39" t="s">
        <v>867</v>
      </c>
      <c r="R23" s="40"/>
      <c r="S23" s="40">
        <v>1</v>
      </c>
      <c r="T23" s="40"/>
      <c r="U23" s="40"/>
      <c r="V23" s="40">
        <v>1</v>
      </c>
      <c r="W23" s="40"/>
      <c r="X23" s="40"/>
      <c r="Y23" s="40"/>
      <c r="Z23" s="41"/>
      <c r="AA23" s="41"/>
      <c r="AB23" s="41"/>
      <c r="AC23" s="52"/>
      <c r="AD23" s="42"/>
      <c r="AE23" s="39" t="s">
        <v>940</v>
      </c>
      <c r="AF23" s="40"/>
      <c r="AG23" s="40"/>
      <c r="AH23" s="40">
        <v>1</v>
      </c>
      <c r="AI23" s="40"/>
      <c r="AJ23" s="40">
        <v>1</v>
      </c>
      <c r="AK23" s="40">
        <v>1</v>
      </c>
      <c r="AL23" s="40"/>
      <c r="AM23" s="40"/>
      <c r="AN23" s="41"/>
      <c r="AO23" s="41"/>
      <c r="AP23" s="41"/>
      <c r="AR23" s="76"/>
      <c r="AS23" s="39" t="s">
        <v>1082</v>
      </c>
      <c r="AT23" s="326"/>
      <c r="AU23" s="326"/>
      <c r="AV23" s="326"/>
      <c r="AW23" s="326">
        <v>1</v>
      </c>
      <c r="AX23" s="326">
        <v>1</v>
      </c>
      <c r="AY23" s="326"/>
      <c r="AZ23" s="326"/>
      <c r="BA23" s="326"/>
      <c r="BB23" s="327"/>
      <c r="BC23" s="327"/>
      <c r="BD23" s="327"/>
      <c r="BE23" s="52"/>
      <c r="BF23" s="76"/>
      <c r="BG23" s="325" t="s">
        <v>987</v>
      </c>
      <c r="BH23" s="326"/>
      <c r="BI23" s="326"/>
      <c r="BJ23" s="326"/>
      <c r="BK23" s="326">
        <v>1</v>
      </c>
      <c r="BL23" s="326">
        <v>1</v>
      </c>
      <c r="BM23" s="326"/>
      <c r="BN23" s="326"/>
      <c r="BO23" s="326"/>
      <c r="BP23" s="327"/>
      <c r="BQ23" s="327"/>
      <c r="BR23" s="327"/>
      <c r="BT23" s="42"/>
      <c r="BU23" s="39" t="s">
        <v>922</v>
      </c>
      <c r="BV23" s="40"/>
      <c r="BW23" s="40"/>
      <c r="BX23" s="40"/>
      <c r="BY23" s="40">
        <v>3</v>
      </c>
      <c r="BZ23" s="40"/>
      <c r="CA23" s="40"/>
      <c r="CB23" s="40"/>
      <c r="CC23" s="40"/>
      <c r="CD23" s="41"/>
      <c r="CE23" s="41"/>
      <c r="CF23" s="41"/>
      <c r="CH23" s="42"/>
      <c r="CI23" s="39"/>
      <c r="CJ23" s="40"/>
      <c r="CK23" s="40"/>
      <c r="CL23" s="40"/>
      <c r="CM23" s="40"/>
      <c r="CN23" s="40"/>
      <c r="CO23" s="40"/>
      <c r="CP23" s="40"/>
      <c r="CQ23" s="40"/>
      <c r="CR23" s="41"/>
      <c r="CS23" s="41"/>
      <c r="CT23" s="41"/>
      <c r="CU23" s="52"/>
    </row>
    <row r="24" spans="1:99" ht="15.75" x14ac:dyDescent="0.25">
      <c r="B24" s="42"/>
      <c r="C24" s="39" t="s">
        <v>987</v>
      </c>
      <c r="D24" s="40"/>
      <c r="E24" s="40"/>
      <c r="F24" s="40"/>
      <c r="G24" s="40">
        <v>1</v>
      </c>
      <c r="H24" s="40">
        <v>1</v>
      </c>
      <c r="I24" s="40"/>
      <c r="J24" s="40"/>
      <c r="K24" s="40"/>
      <c r="L24" s="41"/>
      <c r="M24" s="41"/>
      <c r="N24" s="41"/>
      <c r="O24" s="52"/>
      <c r="P24" s="71"/>
      <c r="Q24" s="39" t="s">
        <v>892</v>
      </c>
      <c r="R24" s="40"/>
      <c r="S24" s="40"/>
      <c r="T24" s="40"/>
      <c r="U24" s="40">
        <v>3</v>
      </c>
      <c r="V24" s="40"/>
      <c r="W24" s="40"/>
      <c r="X24" s="40"/>
      <c r="Y24" s="40"/>
      <c r="Z24" s="41"/>
      <c r="AA24" s="41"/>
      <c r="AB24" s="41"/>
      <c r="AC24" s="52"/>
      <c r="AD24" s="42"/>
      <c r="AE24" s="39" t="s">
        <v>941</v>
      </c>
      <c r="AF24" s="40"/>
      <c r="AG24" s="40"/>
      <c r="AH24" s="40"/>
      <c r="AI24" s="40">
        <v>1</v>
      </c>
      <c r="AJ24" s="40">
        <v>1</v>
      </c>
      <c r="AK24" s="40"/>
      <c r="AL24" s="40"/>
      <c r="AM24" s="40"/>
      <c r="AN24" s="41"/>
      <c r="AO24" s="41"/>
      <c r="AP24" s="41"/>
      <c r="AR24" s="76"/>
      <c r="AS24" s="39" t="s">
        <v>1083</v>
      </c>
      <c r="AT24" s="326"/>
      <c r="AU24" s="326"/>
      <c r="AV24" s="326"/>
      <c r="AW24" s="326">
        <v>1</v>
      </c>
      <c r="AX24" s="326">
        <v>1</v>
      </c>
      <c r="AY24" s="326"/>
      <c r="AZ24" s="326"/>
      <c r="BA24" s="326"/>
      <c r="BB24" s="327"/>
      <c r="BC24" s="327"/>
      <c r="BD24" s="327"/>
      <c r="BE24" s="52"/>
      <c r="BF24" s="76"/>
      <c r="BG24" s="325" t="s">
        <v>1104</v>
      </c>
      <c r="BH24" s="326"/>
      <c r="BI24" s="326"/>
      <c r="BJ24" s="326"/>
      <c r="BK24" s="326">
        <v>1</v>
      </c>
      <c r="BL24" s="326">
        <v>1</v>
      </c>
      <c r="BM24" s="326"/>
      <c r="BN24" s="326"/>
      <c r="BO24" s="326"/>
      <c r="BP24" s="327"/>
      <c r="BQ24" s="327"/>
      <c r="BR24" s="327"/>
      <c r="BT24" s="42"/>
      <c r="BU24" s="39" t="s">
        <v>949</v>
      </c>
      <c r="BV24" s="40">
        <v>2</v>
      </c>
      <c r="BW24" s="40"/>
      <c r="BX24" s="40"/>
      <c r="BY24" s="40"/>
      <c r="BZ24" s="40"/>
      <c r="CA24" s="40"/>
      <c r="CB24" s="40"/>
      <c r="CC24" s="40"/>
      <c r="CD24" s="41"/>
      <c r="CE24" s="41"/>
      <c r="CF24" s="41"/>
      <c r="CH24" s="42" t="s">
        <v>1281</v>
      </c>
      <c r="CI24" s="39" t="s">
        <v>893</v>
      </c>
      <c r="CJ24" s="40"/>
      <c r="CK24" s="40"/>
      <c r="CL24" s="40"/>
      <c r="CM24" s="40">
        <v>3</v>
      </c>
      <c r="CN24" s="40"/>
      <c r="CO24" s="40"/>
      <c r="CP24" s="40"/>
      <c r="CQ24" s="40"/>
      <c r="CR24" s="41"/>
      <c r="CS24" s="41"/>
      <c r="CT24" s="41"/>
      <c r="CU24" s="52"/>
    </row>
    <row r="25" spans="1:99" ht="15.75" x14ac:dyDescent="0.25">
      <c r="B25" s="42"/>
      <c r="C25" s="39" t="s">
        <v>853</v>
      </c>
      <c r="D25" s="40"/>
      <c r="E25" s="40"/>
      <c r="F25" s="40"/>
      <c r="G25" s="40">
        <v>1</v>
      </c>
      <c r="H25" s="40">
        <v>1</v>
      </c>
      <c r="I25" s="40"/>
      <c r="J25" s="40"/>
      <c r="K25" s="40"/>
      <c r="L25" s="41"/>
      <c r="M25" s="41"/>
      <c r="N25" s="41"/>
      <c r="O25" s="52"/>
      <c r="P25" s="42"/>
      <c r="Q25" s="45" t="s">
        <v>893</v>
      </c>
      <c r="R25" s="40"/>
      <c r="S25" s="40"/>
      <c r="T25" s="40"/>
      <c r="U25" s="40">
        <v>3</v>
      </c>
      <c r="V25" s="40"/>
      <c r="W25" s="40"/>
      <c r="X25" s="40"/>
      <c r="Y25" s="40"/>
      <c r="Z25" s="41"/>
      <c r="AA25" s="41"/>
      <c r="AB25" s="41"/>
      <c r="AC25" s="52"/>
      <c r="AD25" s="42"/>
      <c r="AE25" s="39" t="s">
        <v>942</v>
      </c>
      <c r="AF25" s="40">
        <v>1</v>
      </c>
      <c r="AG25" s="40"/>
      <c r="AH25" s="40"/>
      <c r="AI25" s="40"/>
      <c r="AJ25" s="40">
        <v>1</v>
      </c>
      <c r="AK25" s="40"/>
      <c r="AL25" s="40"/>
      <c r="AM25" s="40"/>
      <c r="AN25" s="41"/>
      <c r="AO25" s="41"/>
      <c r="AP25" s="41"/>
      <c r="AR25" s="76"/>
      <c r="AS25" s="39" t="s">
        <v>1084</v>
      </c>
      <c r="AT25" s="326"/>
      <c r="AU25" s="326"/>
      <c r="AV25" s="326"/>
      <c r="AW25" s="326"/>
      <c r="AX25" s="326">
        <v>1</v>
      </c>
      <c r="AY25" s="326"/>
      <c r="AZ25" s="326"/>
      <c r="BA25" s="326"/>
      <c r="BB25" s="327"/>
      <c r="BC25" s="327"/>
      <c r="BD25" s="327"/>
      <c r="BE25" s="52"/>
      <c r="BF25" s="76"/>
      <c r="BG25" s="325" t="s">
        <v>860</v>
      </c>
      <c r="BH25" s="326"/>
      <c r="BI25" s="326">
        <v>1</v>
      </c>
      <c r="BJ25" s="326"/>
      <c r="BK25" s="326"/>
      <c r="BL25" s="326">
        <v>1</v>
      </c>
      <c r="BM25" s="326"/>
      <c r="BN25" s="326"/>
      <c r="BO25" s="326"/>
      <c r="BP25" s="327"/>
      <c r="BQ25" s="327"/>
      <c r="BR25" s="327"/>
      <c r="BT25" s="42"/>
      <c r="BU25" s="45" t="s">
        <v>948</v>
      </c>
      <c r="BV25" s="40">
        <v>3</v>
      </c>
      <c r="BW25" s="40"/>
      <c r="BX25" s="40"/>
      <c r="BY25" s="40"/>
      <c r="BZ25" s="40"/>
      <c r="CA25" s="40"/>
      <c r="CB25" s="40"/>
      <c r="CC25" s="40"/>
      <c r="CD25" s="41"/>
      <c r="CE25" s="41"/>
      <c r="CF25" s="41"/>
      <c r="CH25" s="42" t="s">
        <v>1032</v>
      </c>
      <c r="CI25" s="45" t="s">
        <v>892</v>
      </c>
      <c r="CJ25" s="40"/>
      <c r="CK25" s="40"/>
      <c r="CL25" s="40"/>
      <c r="CM25" s="40">
        <v>2</v>
      </c>
      <c r="CN25" s="40"/>
      <c r="CO25" s="40"/>
      <c r="CP25" s="40"/>
      <c r="CQ25" s="40"/>
      <c r="CR25" s="41"/>
      <c r="CS25" s="41"/>
      <c r="CT25" s="41"/>
      <c r="CU25" s="52"/>
    </row>
    <row r="26" spans="1:99" ht="15.75" customHeight="1" x14ac:dyDescent="0.25">
      <c r="A26" t="s">
        <v>114</v>
      </c>
      <c r="B26" s="42"/>
      <c r="C26" s="39" t="s">
        <v>982</v>
      </c>
      <c r="D26" s="40"/>
      <c r="E26" s="40"/>
      <c r="F26" s="40"/>
      <c r="G26" s="40"/>
      <c r="H26" s="40">
        <v>1</v>
      </c>
      <c r="I26" s="40"/>
      <c r="J26" s="40"/>
      <c r="K26" s="40"/>
      <c r="L26" s="41">
        <v>1</v>
      </c>
      <c r="M26" s="41"/>
      <c r="N26" s="41"/>
      <c r="O26" s="52"/>
      <c r="P26" s="42"/>
      <c r="Q26" s="39" t="s">
        <v>894</v>
      </c>
      <c r="R26" s="40">
        <v>1</v>
      </c>
      <c r="S26" s="40"/>
      <c r="T26" s="40"/>
      <c r="U26" s="40"/>
      <c r="V26" s="40">
        <v>1</v>
      </c>
      <c r="W26" s="40"/>
      <c r="X26" s="40"/>
      <c r="Y26" s="40"/>
      <c r="Z26" s="41"/>
      <c r="AA26" s="41"/>
      <c r="AB26" s="41"/>
      <c r="AC26" s="52"/>
      <c r="AD26" s="80"/>
      <c r="AE26" s="45" t="s">
        <v>943</v>
      </c>
      <c r="AF26" s="40"/>
      <c r="AG26" s="40">
        <v>1</v>
      </c>
      <c r="AH26" s="40"/>
      <c r="AI26" s="40"/>
      <c r="AJ26" s="40">
        <v>1</v>
      </c>
      <c r="AK26" s="40"/>
      <c r="AL26" s="40"/>
      <c r="AM26" s="40"/>
      <c r="AN26" s="41"/>
      <c r="AO26" s="41"/>
      <c r="AP26" s="41"/>
      <c r="AR26" s="76"/>
      <c r="AS26" s="325" t="s">
        <v>867</v>
      </c>
      <c r="AT26" s="326"/>
      <c r="AU26" s="326"/>
      <c r="AV26" s="326"/>
      <c r="AW26" s="326">
        <v>1</v>
      </c>
      <c r="AX26" s="326">
        <v>1</v>
      </c>
      <c r="AY26" s="326"/>
      <c r="AZ26" s="326"/>
      <c r="BA26" s="326"/>
      <c r="BB26" s="327"/>
      <c r="BC26" s="327"/>
      <c r="BD26" s="327"/>
      <c r="BE26" s="52"/>
      <c r="BF26" s="76"/>
      <c r="BG26" s="325" t="s">
        <v>1009</v>
      </c>
      <c r="BH26" s="326"/>
      <c r="BI26" s="326"/>
      <c r="BJ26" s="326"/>
      <c r="BK26" s="326">
        <v>1</v>
      </c>
      <c r="BL26" s="326">
        <v>1</v>
      </c>
      <c r="BM26" s="326"/>
      <c r="BN26" s="326"/>
      <c r="BO26" s="326"/>
      <c r="BP26" s="327"/>
      <c r="BQ26" s="327"/>
      <c r="BR26" s="327"/>
      <c r="BT26" s="42"/>
      <c r="BU26" s="39" t="s">
        <v>1010</v>
      </c>
      <c r="BV26" s="40">
        <v>1</v>
      </c>
      <c r="BW26" s="40"/>
      <c r="BX26" s="40"/>
      <c r="BY26" s="40"/>
      <c r="BZ26" s="40">
        <v>1</v>
      </c>
      <c r="CA26" s="40"/>
      <c r="CB26" s="40"/>
      <c r="CC26" s="40"/>
      <c r="CD26" s="41"/>
      <c r="CE26" s="41"/>
      <c r="CF26" s="41"/>
      <c r="CH26" s="42"/>
      <c r="CI26" s="39" t="s">
        <v>1033</v>
      </c>
      <c r="CJ26" s="40">
        <v>3</v>
      </c>
      <c r="CK26" s="40"/>
      <c r="CL26" s="40"/>
      <c r="CM26" s="40"/>
      <c r="CN26" s="40"/>
      <c r="CO26" s="40"/>
      <c r="CP26" s="40"/>
      <c r="CQ26" s="40"/>
      <c r="CR26" s="41"/>
      <c r="CS26" s="41"/>
      <c r="CT26" s="41"/>
      <c r="CU26" s="52"/>
    </row>
    <row r="27" spans="1:99" ht="15.75" x14ac:dyDescent="0.25">
      <c r="A27" t="s">
        <v>114</v>
      </c>
      <c r="B27" s="42"/>
      <c r="C27" s="39" t="s">
        <v>1093</v>
      </c>
      <c r="D27" s="40"/>
      <c r="E27" s="40">
        <v>2</v>
      </c>
      <c r="F27" s="40"/>
      <c r="G27" s="40"/>
      <c r="H27" s="40">
        <v>1</v>
      </c>
      <c r="I27" s="40">
        <v>1</v>
      </c>
      <c r="J27" s="40"/>
      <c r="K27" s="40"/>
      <c r="L27" s="41"/>
      <c r="M27" s="41"/>
      <c r="N27" s="41"/>
      <c r="O27" s="52"/>
      <c r="P27" s="42"/>
      <c r="Q27" s="39" t="s">
        <v>895</v>
      </c>
      <c r="R27" s="40">
        <v>2</v>
      </c>
      <c r="S27" s="40"/>
      <c r="T27" s="40"/>
      <c r="U27" s="40"/>
      <c r="V27" s="40"/>
      <c r="W27" s="40"/>
      <c r="X27" s="40"/>
      <c r="Y27" s="40"/>
      <c r="Z27" s="41"/>
      <c r="AA27" s="41"/>
      <c r="AB27" s="41"/>
      <c r="AC27" s="52"/>
      <c r="AD27" s="42"/>
      <c r="AE27" s="45" t="s">
        <v>944</v>
      </c>
      <c r="AF27" s="40"/>
      <c r="AG27" s="40">
        <v>1</v>
      </c>
      <c r="AH27" s="40">
        <v>1</v>
      </c>
      <c r="AI27" s="40"/>
      <c r="AJ27" s="40">
        <v>1</v>
      </c>
      <c r="AK27" s="40">
        <v>1</v>
      </c>
      <c r="AL27" s="40"/>
      <c r="AM27" s="40"/>
      <c r="AN27" s="41"/>
      <c r="AO27" s="41"/>
      <c r="AP27" s="41"/>
      <c r="AR27" s="76"/>
      <c r="AS27" s="39" t="s">
        <v>887</v>
      </c>
      <c r="AT27" s="326"/>
      <c r="AU27" s="326"/>
      <c r="AV27" s="326"/>
      <c r="AW27" s="326"/>
      <c r="AX27" s="326">
        <v>1</v>
      </c>
      <c r="AY27" s="326"/>
      <c r="AZ27" s="326"/>
      <c r="BA27" s="326"/>
      <c r="BB27" s="327"/>
      <c r="BC27" s="327"/>
      <c r="BD27" s="327"/>
      <c r="BE27" s="52"/>
      <c r="BF27" s="76"/>
      <c r="BG27" s="325" t="s">
        <v>1010</v>
      </c>
      <c r="BH27" s="326"/>
      <c r="BI27" s="326"/>
      <c r="BJ27" s="326"/>
      <c r="BK27" s="326">
        <v>1</v>
      </c>
      <c r="BL27" s="326">
        <v>1</v>
      </c>
      <c r="BM27" s="326"/>
      <c r="BN27" s="326"/>
      <c r="BO27" s="326"/>
      <c r="BP27" s="327"/>
      <c r="BQ27" s="327"/>
      <c r="BR27" s="327"/>
      <c r="BT27" s="42"/>
      <c r="BU27" s="39" t="s">
        <v>1011</v>
      </c>
      <c r="BV27" s="40"/>
      <c r="BW27" s="40">
        <v>1</v>
      </c>
      <c r="BX27" s="40"/>
      <c r="BY27" s="40"/>
      <c r="BZ27" s="40">
        <v>1</v>
      </c>
      <c r="CA27" s="40"/>
      <c r="CB27" s="40"/>
      <c r="CC27" s="40"/>
      <c r="CD27" s="41"/>
      <c r="CE27" s="41"/>
      <c r="CF27" s="41"/>
      <c r="CH27" s="42"/>
      <c r="CI27" s="39" t="s">
        <v>1034</v>
      </c>
      <c r="CJ27" s="40">
        <v>2</v>
      </c>
      <c r="CK27" s="40"/>
      <c r="CL27" s="40"/>
      <c r="CM27" s="40"/>
      <c r="CN27" s="40"/>
      <c r="CO27" s="40"/>
      <c r="CP27" s="40"/>
      <c r="CQ27" s="40"/>
      <c r="CR27" s="41"/>
      <c r="CS27" s="41"/>
      <c r="CT27" s="41"/>
      <c r="CU27" s="52"/>
    </row>
    <row r="28" spans="1:99" ht="15.75" x14ac:dyDescent="0.25">
      <c r="B28" s="42"/>
      <c r="C28" s="39" t="s">
        <v>865</v>
      </c>
      <c r="D28" s="40"/>
      <c r="E28" s="40">
        <v>1</v>
      </c>
      <c r="F28" s="40">
        <v>1</v>
      </c>
      <c r="G28" s="40"/>
      <c r="H28" s="40">
        <v>1</v>
      </c>
      <c r="I28" s="40">
        <v>1</v>
      </c>
      <c r="J28" s="40"/>
      <c r="K28" s="40"/>
      <c r="L28" s="41"/>
      <c r="M28" s="41"/>
      <c r="N28" s="41"/>
      <c r="O28" s="52"/>
      <c r="P28" s="42"/>
      <c r="Q28" s="39" t="s">
        <v>896</v>
      </c>
      <c r="R28" s="40">
        <v>3</v>
      </c>
      <c r="S28" s="40"/>
      <c r="T28" s="40"/>
      <c r="U28" s="40"/>
      <c r="V28" s="40"/>
      <c r="W28" s="40"/>
      <c r="X28" s="40"/>
      <c r="Y28" s="40"/>
      <c r="Z28" s="41"/>
      <c r="AA28" s="41"/>
      <c r="AB28" s="41"/>
      <c r="AC28" s="52"/>
      <c r="AD28" s="42"/>
      <c r="AE28" s="45" t="s">
        <v>945</v>
      </c>
      <c r="AF28" s="40">
        <v>1</v>
      </c>
      <c r="AG28" s="40"/>
      <c r="AH28" s="40"/>
      <c r="AI28" s="40"/>
      <c r="AJ28" s="40">
        <v>1</v>
      </c>
      <c r="AK28" s="40">
        <v>1</v>
      </c>
      <c r="AL28" s="40"/>
      <c r="AM28" s="40"/>
      <c r="AN28" s="41"/>
      <c r="AO28" s="72"/>
      <c r="AP28" s="41"/>
      <c r="AR28" s="76"/>
      <c r="AS28" s="39" t="s">
        <v>917</v>
      </c>
      <c r="AT28" s="326"/>
      <c r="AU28" s="326">
        <v>1</v>
      </c>
      <c r="AV28" s="326"/>
      <c r="AW28" s="326"/>
      <c r="AX28" s="326">
        <v>1</v>
      </c>
      <c r="AY28" s="326"/>
      <c r="AZ28" s="326"/>
      <c r="BA28" s="326"/>
      <c r="BB28" s="327"/>
      <c r="BC28" s="327"/>
      <c r="BD28" s="327"/>
      <c r="BE28" s="52"/>
      <c r="BF28" s="76"/>
      <c r="BG28" s="325" t="s">
        <v>1182</v>
      </c>
      <c r="BH28" s="326">
        <v>1</v>
      </c>
      <c r="BI28" s="326"/>
      <c r="BJ28" s="326"/>
      <c r="BK28" s="326"/>
      <c r="BL28" s="326">
        <v>1</v>
      </c>
      <c r="BM28" s="326"/>
      <c r="BN28" s="326"/>
      <c r="BO28" s="326"/>
      <c r="BP28" s="327"/>
      <c r="BQ28" s="327"/>
      <c r="BR28" s="327"/>
      <c r="BT28" s="42"/>
      <c r="BU28" s="39"/>
      <c r="BV28" s="40"/>
      <c r="BW28" s="40"/>
      <c r="BX28" s="40"/>
      <c r="BY28" s="40"/>
      <c r="BZ28" s="40"/>
      <c r="CA28" s="40"/>
      <c r="CB28" s="40"/>
      <c r="CC28" s="40"/>
      <c r="CD28" s="41"/>
      <c r="CE28" s="41"/>
      <c r="CF28" s="41"/>
      <c r="CH28" s="42"/>
      <c r="CI28" s="39"/>
      <c r="CJ28" s="40"/>
      <c r="CK28" s="40"/>
      <c r="CL28" s="40"/>
      <c r="CM28" s="40"/>
      <c r="CN28" s="40"/>
      <c r="CO28" s="40"/>
      <c r="CP28" s="40"/>
      <c r="CQ28" s="40"/>
      <c r="CR28" s="41"/>
      <c r="CS28" s="41"/>
      <c r="CT28" s="41"/>
      <c r="CU28" s="52"/>
    </row>
    <row r="29" spans="1:99" ht="15.75" x14ac:dyDescent="0.25">
      <c r="B29" s="42"/>
      <c r="C29" s="39" t="s">
        <v>1094</v>
      </c>
      <c r="D29" s="40">
        <v>1</v>
      </c>
      <c r="E29" s="40"/>
      <c r="F29" s="40"/>
      <c r="G29" s="40"/>
      <c r="H29" s="40">
        <v>1</v>
      </c>
      <c r="I29" s="40">
        <v>1</v>
      </c>
      <c r="J29" s="40"/>
      <c r="K29" s="40"/>
      <c r="L29" s="41"/>
      <c r="M29" s="41"/>
      <c r="N29" s="41"/>
      <c r="O29" s="52"/>
      <c r="P29" s="42"/>
      <c r="Q29" s="42"/>
      <c r="R29" s="40"/>
      <c r="S29" s="40"/>
      <c r="T29" s="40"/>
      <c r="U29" s="40"/>
      <c r="V29" s="40"/>
      <c r="W29" s="40"/>
      <c r="X29" s="40"/>
      <c r="Y29" s="40"/>
      <c r="Z29" s="41"/>
      <c r="AA29" s="41"/>
      <c r="AB29" s="41"/>
      <c r="AC29" s="52"/>
      <c r="AD29" s="42"/>
      <c r="AE29" s="45" t="s">
        <v>914</v>
      </c>
      <c r="AF29" s="40"/>
      <c r="AG29" s="40">
        <v>1</v>
      </c>
      <c r="AH29" s="40"/>
      <c r="AI29" s="40"/>
      <c r="AJ29" s="40">
        <v>1</v>
      </c>
      <c r="AK29" s="40">
        <v>1</v>
      </c>
      <c r="AL29" s="40"/>
      <c r="AM29" s="40"/>
      <c r="AN29" s="41"/>
      <c r="AO29" s="41"/>
      <c r="AP29" s="41"/>
      <c r="AR29" s="76"/>
      <c r="AS29" s="39" t="s">
        <v>889</v>
      </c>
      <c r="AT29" s="326"/>
      <c r="AU29" s="326"/>
      <c r="AV29" s="326"/>
      <c r="AW29" s="326"/>
      <c r="AX29" s="326">
        <v>1</v>
      </c>
      <c r="AY29" s="326"/>
      <c r="AZ29" s="326"/>
      <c r="BA29" s="326"/>
      <c r="BB29" s="327"/>
      <c r="BC29" s="327"/>
      <c r="BD29" s="327"/>
      <c r="BE29" s="52"/>
      <c r="BF29" s="76"/>
      <c r="BG29" s="325" t="s">
        <v>1183</v>
      </c>
      <c r="BH29" s="326"/>
      <c r="BI29" s="326">
        <v>1</v>
      </c>
      <c r="BJ29" s="326"/>
      <c r="BK29" s="326"/>
      <c r="BL29" s="326">
        <v>1</v>
      </c>
      <c r="BM29" s="326"/>
      <c r="BN29" s="326"/>
      <c r="BO29" s="326"/>
      <c r="BP29" s="327"/>
      <c r="BQ29" s="327"/>
      <c r="BR29" s="327"/>
      <c r="BT29" s="42" t="s">
        <v>1202</v>
      </c>
      <c r="BU29" s="45" t="s">
        <v>1250</v>
      </c>
      <c r="BV29" s="40"/>
      <c r="BW29" s="40"/>
      <c r="BX29" s="40"/>
      <c r="BY29" s="40">
        <v>1</v>
      </c>
      <c r="BZ29">
        <v>1</v>
      </c>
      <c r="CA29" s="40"/>
      <c r="CB29" s="40"/>
      <c r="CC29" s="40"/>
      <c r="CD29" s="41"/>
      <c r="CE29" s="41"/>
      <c r="CF29" s="41"/>
      <c r="CH29" s="369" t="s">
        <v>6</v>
      </c>
      <c r="CI29" s="370"/>
      <c r="CJ29" s="77">
        <f>SUM(CJ8:CJ28)</f>
        <v>20</v>
      </c>
      <c r="CK29" s="77">
        <f t="shared" ref="CK29:CT29" si="0">SUM(CK8:CK28)</f>
        <v>0</v>
      </c>
      <c r="CL29" s="77">
        <f t="shared" si="0"/>
        <v>0</v>
      </c>
      <c r="CM29" s="77">
        <f t="shared" si="0"/>
        <v>20</v>
      </c>
      <c r="CN29" s="77">
        <f t="shared" si="0"/>
        <v>0</v>
      </c>
      <c r="CO29" s="77">
        <f t="shared" si="0"/>
        <v>0</v>
      </c>
      <c r="CP29" s="77">
        <f t="shared" si="0"/>
        <v>0</v>
      </c>
      <c r="CQ29" s="77">
        <f t="shared" si="0"/>
        <v>0</v>
      </c>
      <c r="CR29" s="77">
        <f t="shared" si="0"/>
        <v>0</v>
      </c>
      <c r="CS29" s="77">
        <f t="shared" si="0"/>
        <v>0</v>
      </c>
      <c r="CT29" s="77">
        <f t="shared" si="0"/>
        <v>0</v>
      </c>
      <c r="CU29" s="52"/>
    </row>
    <row r="30" spans="1:99" ht="15.75" x14ac:dyDescent="0.25">
      <c r="B30" s="42"/>
      <c r="C30" s="39" t="s">
        <v>891</v>
      </c>
      <c r="D30" s="40">
        <v>1</v>
      </c>
      <c r="E30" s="40"/>
      <c r="F30" s="40"/>
      <c r="G30" s="40"/>
      <c r="H30" s="40">
        <v>1</v>
      </c>
      <c r="I30" s="40"/>
      <c r="J30" s="40"/>
      <c r="K30" s="40"/>
      <c r="L30" s="41"/>
      <c r="M30" s="41"/>
      <c r="N30" s="41"/>
      <c r="O30" s="52"/>
      <c r="P30" s="42" t="s">
        <v>1038</v>
      </c>
      <c r="Q30" s="39" t="s">
        <v>883</v>
      </c>
      <c r="R30" s="40"/>
      <c r="S30" s="40"/>
      <c r="T30" s="40"/>
      <c r="U30" s="40"/>
      <c r="V30" s="40">
        <v>0</v>
      </c>
      <c r="W30" s="40"/>
      <c r="X30" s="40"/>
      <c r="Y30" s="40"/>
      <c r="Z30" s="41"/>
      <c r="AA30" s="41"/>
      <c r="AB30" s="41"/>
      <c r="AC30" s="52"/>
      <c r="AD30" s="42"/>
      <c r="AE30" s="39" t="s">
        <v>933</v>
      </c>
      <c r="AF30" s="40"/>
      <c r="AG30" s="40"/>
      <c r="AH30" s="40"/>
      <c r="AI30" s="40">
        <v>1</v>
      </c>
      <c r="AJ30" s="40">
        <v>1</v>
      </c>
      <c r="AK30" s="40"/>
      <c r="AL30" s="40"/>
      <c r="AM30" s="40"/>
      <c r="AN30" s="41"/>
      <c r="AO30" s="41"/>
      <c r="AP30" s="41"/>
      <c r="AR30" s="76"/>
      <c r="AS30" s="325" t="s">
        <v>854</v>
      </c>
      <c r="AT30" s="326"/>
      <c r="AU30" s="326"/>
      <c r="AV30" s="326"/>
      <c r="AW30" s="326">
        <v>1</v>
      </c>
      <c r="AX30" s="326">
        <v>1</v>
      </c>
      <c r="AY30" s="326"/>
      <c r="AZ30" s="326"/>
      <c r="BA30" s="326"/>
      <c r="BB30" s="327"/>
      <c r="BC30" s="327"/>
      <c r="BD30" s="327"/>
      <c r="BE30" s="52"/>
      <c r="BF30" s="76"/>
      <c r="BG30" s="325" t="s">
        <v>1093</v>
      </c>
      <c r="BH30" s="326"/>
      <c r="BI30" s="326">
        <v>1</v>
      </c>
      <c r="BJ30" s="326"/>
      <c r="BK30" s="326"/>
      <c r="BL30" s="326">
        <v>1</v>
      </c>
      <c r="BM30" s="326">
        <v>1</v>
      </c>
      <c r="BN30" s="326"/>
      <c r="BO30" s="326"/>
      <c r="BP30" s="327"/>
      <c r="BQ30" s="327"/>
      <c r="BR30" s="327"/>
      <c r="BT30" s="42" t="s">
        <v>1242</v>
      </c>
      <c r="BU30" s="39" t="s">
        <v>1165</v>
      </c>
      <c r="BV30" s="40"/>
      <c r="BW30" s="40">
        <v>1</v>
      </c>
      <c r="BX30" s="40"/>
      <c r="BY30" s="40"/>
      <c r="BZ30" s="352">
        <v>1</v>
      </c>
      <c r="CA30" s="40"/>
      <c r="CB30" s="40"/>
      <c r="CC30" s="40"/>
      <c r="CD30" s="41"/>
      <c r="CE30" s="41"/>
      <c r="CF30" s="41"/>
      <c r="CH30" s="8"/>
      <c r="CI30" s="8"/>
      <c r="CJ30" s="52">
        <v>7500</v>
      </c>
      <c r="CK30" s="52">
        <v>5833</v>
      </c>
      <c r="CL30" s="52">
        <v>1562</v>
      </c>
      <c r="CM30" s="52">
        <v>9000</v>
      </c>
      <c r="CN30" s="52">
        <v>1958</v>
      </c>
      <c r="CO30" s="78">
        <v>1400</v>
      </c>
      <c r="CP30" s="78">
        <v>1310</v>
      </c>
      <c r="CQ30" s="52">
        <v>5403</v>
      </c>
      <c r="CR30" s="52">
        <v>7300</v>
      </c>
      <c r="CS30" s="52">
        <v>774</v>
      </c>
      <c r="CT30" s="52">
        <v>8467</v>
      </c>
      <c r="CU30" s="52"/>
    </row>
    <row r="31" spans="1:99" ht="15.75" x14ac:dyDescent="0.25">
      <c r="B31" s="42"/>
      <c r="C31" s="45" t="s">
        <v>1095</v>
      </c>
      <c r="D31" s="40"/>
      <c r="E31" s="40"/>
      <c r="F31" s="40"/>
      <c r="G31" s="40">
        <v>1</v>
      </c>
      <c r="H31" s="40">
        <v>1</v>
      </c>
      <c r="I31" s="40"/>
      <c r="J31" s="40"/>
      <c r="K31" s="40"/>
      <c r="L31" s="41"/>
      <c r="M31" s="41"/>
      <c r="N31" s="41"/>
      <c r="O31" s="52"/>
      <c r="P31" s="42" t="s">
        <v>1032</v>
      </c>
      <c r="Q31" s="39" t="s">
        <v>850</v>
      </c>
      <c r="R31" s="40"/>
      <c r="S31" s="40">
        <v>1</v>
      </c>
      <c r="T31" s="40"/>
      <c r="U31" s="40"/>
      <c r="V31" s="40">
        <v>1</v>
      </c>
      <c r="W31" s="40"/>
      <c r="X31" s="40"/>
      <c r="Y31" s="40"/>
      <c r="Z31" s="41"/>
      <c r="AA31" s="41"/>
      <c r="AB31" s="41"/>
      <c r="AC31" s="52"/>
      <c r="AD31" s="42"/>
      <c r="AE31" s="39" t="s">
        <v>916</v>
      </c>
      <c r="AF31" s="40"/>
      <c r="AG31" s="40"/>
      <c r="AH31" s="40"/>
      <c r="AI31" s="40">
        <v>1</v>
      </c>
      <c r="AJ31" s="40">
        <v>1</v>
      </c>
      <c r="AK31" s="40"/>
      <c r="AL31" s="40"/>
      <c r="AM31" s="40"/>
      <c r="AN31" s="41"/>
      <c r="AO31" s="41"/>
      <c r="AP31" s="41"/>
      <c r="AR31" s="76"/>
      <c r="AS31" s="325" t="s">
        <v>1085</v>
      </c>
      <c r="AT31" s="326"/>
      <c r="AU31" s="326"/>
      <c r="AV31" s="326"/>
      <c r="AW31" s="326">
        <v>1</v>
      </c>
      <c r="AX31" s="326">
        <v>1</v>
      </c>
      <c r="AY31" s="326"/>
      <c r="AZ31" s="326"/>
      <c r="BA31" s="326"/>
      <c r="BB31" s="327"/>
      <c r="BC31" s="327"/>
      <c r="BD31" s="327"/>
      <c r="BE31" s="52"/>
      <c r="BF31" s="76"/>
      <c r="BG31" s="325" t="s">
        <v>865</v>
      </c>
      <c r="BH31" s="326"/>
      <c r="BI31" s="326">
        <v>1</v>
      </c>
      <c r="BJ31" s="326"/>
      <c r="BK31" s="326"/>
      <c r="BL31" s="326">
        <v>1</v>
      </c>
      <c r="BM31" s="326">
        <v>1</v>
      </c>
      <c r="BN31" s="326"/>
      <c r="BO31" s="326"/>
      <c r="BP31" s="327"/>
      <c r="BQ31" s="327"/>
      <c r="BR31" s="327"/>
      <c r="BT31" s="42"/>
      <c r="BU31" s="39" t="s">
        <v>1243</v>
      </c>
      <c r="BV31" s="40"/>
      <c r="BW31" s="40"/>
      <c r="BX31" s="40"/>
      <c r="BY31" s="40">
        <v>1</v>
      </c>
      <c r="BZ31" s="40">
        <v>1</v>
      </c>
      <c r="CA31" s="40"/>
      <c r="CB31" s="40"/>
      <c r="CC31" s="40"/>
      <c r="CD31" s="41"/>
      <c r="CE31" s="41"/>
      <c r="CF31" s="41"/>
      <c r="CH31" s="8"/>
      <c r="CI31" s="79" t="s">
        <v>133</v>
      </c>
      <c r="CJ31" s="79">
        <f t="shared" ref="CJ31:CT31" si="1">CJ29*CJ30</f>
        <v>150000</v>
      </c>
      <c r="CK31" s="79">
        <f t="shared" si="1"/>
        <v>0</v>
      </c>
      <c r="CL31" s="79">
        <f t="shared" si="1"/>
        <v>0</v>
      </c>
      <c r="CM31" s="79">
        <f t="shared" si="1"/>
        <v>180000</v>
      </c>
      <c r="CN31" s="79">
        <f t="shared" si="1"/>
        <v>0</v>
      </c>
      <c r="CO31" s="79">
        <f t="shared" si="1"/>
        <v>0</v>
      </c>
      <c r="CP31" s="79">
        <f t="shared" si="1"/>
        <v>0</v>
      </c>
      <c r="CQ31" s="79">
        <f t="shared" si="1"/>
        <v>0</v>
      </c>
      <c r="CR31" s="79">
        <f t="shared" si="1"/>
        <v>0</v>
      </c>
      <c r="CS31" s="79">
        <f t="shared" si="1"/>
        <v>0</v>
      </c>
      <c r="CT31" s="79">
        <f t="shared" si="1"/>
        <v>0</v>
      </c>
      <c r="CU31" s="52"/>
    </row>
    <row r="32" spans="1:99" ht="15.75" x14ac:dyDescent="0.25">
      <c r="B32" s="42"/>
      <c r="C32" s="39" t="s">
        <v>991</v>
      </c>
      <c r="D32" s="40"/>
      <c r="E32" s="40"/>
      <c r="F32" s="40"/>
      <c r="G32" s="40">
        <v>1</v>
      </c>
      <c r="H32" s="40">
        <v>1</v>
      </c>
      <c r="I32" s="40"/>
      <c r="J32" s="40"/>
      <c r="K32" s="40"/>
      <c r="L32" s="41"/>
      <c r="M32" s="41"/>
      <c r="N32" s="41"/>
      <c r="O32" s="52"/>
      <c r="P32" s="42"/>
      <c r="Q32" s="39" t="s">
        <v>874</v>
      </c>
      <c r="R32" s="40"/>
      <c r="S32" s="40">
        <v>1</v>
      </c>
      <c r="T32" s="40"/>
      <c r="U32" s="40">
        <v>1</v>
      </c>
      <c r="V32" s="40">
        <v>1</v>
      </c>
      <c r="W32" s="40"/>
      <c r="X32" s="40"/>
      <c r="Y32" s="40"/>
      <c r="Z32" s="41"/>
      <c r="AA32" s="41"/>
      <c r="AB32" s="41"/>
      <c r="AC32" s="52"/>
      <c r="AD32" s="42"/>
      <c r="AE32" s="39" t="s">
        <v>910</v>
      </c>
      <c r="AF32" s="40"/>
      <c r="AG32" s="40"/>
      <c r="AH32" s="40"/>
      <c r="AI32" s="40">
        <v>1</v>
      </c>
      <c r="AJ32" s="40">
        <v>1</v>
      </c>
      <c r="AK32" s="40"/>
      <c r="AL32" s="40"/>
      <c r="AM32" s="40"/>
      <c r="AN32" s="41"/>
      <c r="AO32" s="41"/>
      <c r="AP32" s="41"/>
      <c r="AR32" s="76"/>
      <c r="AS32" s="325" t="s">
        <v>1086</v>
      </c>
      <c r="AT32" s="326"/>
      <c r="AU32" s="326"/>
      <c r="AV32" s="326"/>
      <c r="AW32" s="326">
        <v>1</v>
      </c>
      <c r="AX32" s="326">
        <v>1</v>
      </c>
      <c r="AY32" s="326"/>
      <c r="AZ32" s="326"/>
      <c r="BA32" s="326"/>
      <c r="BB32" s="327"/>
      <c r="BC32" s="327"/>
      <c r="BD32" s="327"/>
      <c r="BE32" s="52"/>
      <c r="BF32" s="76"/>
      <c r="BG32" s="328" t="s">
        <v>1094</v>
      </c>
      <c r="BH32" s="326">
        <v>1</v>
      </c>
      <c r="BI32" s="326"/>
      <c r="BJ32" s="326"/>
      <c r="BK32" s="326"/>
      <c r="BL32" s="326">
        <v>1</v>
      </c>
      <c r="BM32" s="326">
        <v>1</v>
      </c>
      <c r="BN32" s="326"/>
      <c r="BO32" s="326"/>
      <c r="BP32" s="327"/>
      <c r="BQ32" s="327"/>
      <c r="BR32" s="327"/>
      <c r="BT32" s="42"/>
      <c r="BU32" s="39" t="s">
        <v>1244</v>
      </c>
      <c r="BV32" s="40"/>
      <c r="BW32" s="40">
        <v>1</v>
      </c>
      <c r="BX32" s="40"/>
      <c r="BY32" s="40"/>
      <c r="BZ32" s="40">
        <v>1</v>
      </c>
      <c r="CA32" s="40"/>
      <c r="CB32" s="40"/>
      <c r="CC32" s="40"/>
      <c r="CD32" s="41"/>
      <c r="CE32" s="41"/>
      <c r="CF32" s="41"/>
      <c r="CH32" s="8"/>
      <c r="CI32" s="8" t="s">
        <v>107</v>
      </c>
      <c r="CJ32" s="81">
        <f>CJ31+CK31+CL31+CM31+CN31+CO31+CP31+CQ31+CR31+CS31+CT31</f>
        <v>330000</v>
      </c>
      <c r="CK32" s="8"/>
      <c r="CL32" s="8"/>
      <c r="CM32" s="8"/>
      <c r="CN32" s="8"/>
      <c r="CO32" s="8"/>
      <c r="CP32" s="8"/>
      <c r="CQ32" s="8"/>
      <c r="CR32" s="8"/>
      <c r="CS32" s="52"/>
      <c r="CT32" s="52"/>
      <c r="CU32" s="52"/>
    </row>
    <row r="33" spans="2:101" ht="15.75" x14ac:dyDescent="0.25">
      <c r="B33" s="42"/>
      <c r="C33" s="39" t="s">
        <v>1079</v>
      </c>
      <c r="D33" s="40"/>
      <c r="E33" s="40"/>
      <c r="F33" s="40"/>
      <c r="G33" s="40">
        <v>1</v>
      </c>
      <c r="H33" s="40">
        <v>1</v>
      </c>
      <c r="I33" s="40"/>
      <c r="J33" s="40"/>
      <c r="K33" s="40"/>
      <c r="L33" s="41"/>
      <c r="M33" s="41"/>
      <c r="N33" s="41"/>
      <c r="O33" s="52"/>
      <c r="P33" s="42"/>
      <c r="Q33" s="39" t="s">
        <v>848</v>
      </c>
      <c r="R33" s="40"/>
      <c r="S33" s="40">
        <v>1</v>
      </c>
      <c r="T33" s="40"/>
      <c r="U33" s="40"/>
      <c r="V33" s="40">
        <v>1</v>
      </c>
      <c r="W33" s="40"/>
      <c r="X33" s="40"/>
      <c r="Y33" s="40"/>
      <c r="Z33" s="41"/>
      <c r="AA33" s="41"/>
      <c r="AB33" s="41"/>
      <c r="AC33" s="52"/>
      <c r="AD33" s="42"/>
      <c r="AE33" s="39" t="s">
        <v>917</v>
      </c>
      <c r="AF33" s="40"/>
      <c r="AG33" s="40"/>
      <c r="AH33" s="40"/>
      <c r="AI33" s="40"/>
      <c r="AJ33" s="40"/>
      <c r="AK33" s="40"/>
      <c r="AL33" s="40"/>
      <c r="AM33" s="40"/>
      <c r="AN33" s="41"/>
      <c r="AO33" s="41"/>
      <c r="AP33" s="41"/>
      <c r="AR33" s="76"/>
      <c r="AS33" s="325"/>
      <c r="AT33" s="326"/>
      <c r="AU33" s="326"/>
      <c r="AV33" s="326"/>
      <c r="AW33" s="326"/>
      <c r="AX33" s="326"/>
      <c r="AY33" s="326"/>
      <c r="AZ33" s="326"/>
      <c r="BA33" s="326"/>
      <c r="BB33" s="327"/>
      <c r="BC33" s="327"/>
      <c r="BD33" s="327"/>
      <c r="BE33" s="52"/>
      <c r="BF33" s="76"/>
      <c r="BG33" s="325" t="s">
        <v>1095</v>
      </c>
      <c r="BH33" s="326"/>
      <c r="BI33" s="326"/>
      <c r="BJ33" s="326"/>
      <c r="BK33" s="326">
        <v>1</v>
      </c>
      <c r="BL33" s="326">
        <v>1</v>
      </c>
      <c r="BM33" s="326"/>
      <c r="BN33" s="326"/>
      <c r="BO33" s="326"/>
      <c r="BP33" s="327"/>
      <c r="BQ33" s="327"/>
      <c r="BR33" s="327"/>
      <c r="BT33" s="42"/>
      <c r="BU33" s="39" t="s">
        <v>1245</v>
      </c>
      <c r="BV33" s="40"/>
      <c r="BW33" s="40"/>
      <c r="BX33" s="40"/>
      <c r="BY33" s="40">
        <v>1</v>
      </c>
      <c r="BZ33" s="40">
        <v>1</v>
      </c>
      <c r="CA33" s="40"/>
      <c r="CB33" s="40"/>
      <c r="CC33" s="40"/>
      <c r="CD33" s="41"/>
      <c r="CE33" s="41"/>
      <c r="CF33" s="41"/>
      <c r="CH33" s="8"/>
      <c r="CI33" s="8" t="s">
        <v>108</v>
      </c>
      <c r="CJ33" s="8">
        <f>CJ29+CK29+CL29+CM29+CQ29+CR29+CT29</f>
        <v>40</v>
      </c>
      <c r="CK33" s="8" t="s">
        <v>131</v>
      </c>
      <c r="CL33" s="44"/>
      <c r="CM33" s="44"/>
      <c r="CN33" s="44"/>
      <c r="CO33" s="44"/>
      <c r="CP33" s="44"/>
      <c r="CQ33" s="44"/>
      <c r="CR33" s="52"/>
      <c r="CS33" s="52"/>
      <c r="CT33" s="52"/>
      <c r="CU33" s="52"/>
      <c r="CV33" s="8"/>
      <c r="CW33" s="8"/>
    </row>
    <row r="34" spans="2:101" ht="15.75" x14ac:dyDescent="0.25">
      <c r="B34" s="42"/>
      <c r="C34" s="39" t="s">
        <v>893</v>
      </c>
      <c r="D34" s="40"/>
      <c r="E34" s="40"/>
      <c r="F34" s="40"/>
      <c r="G34" s="40">
        <v>3</v>
      </c>
      <c r="H34" s="40"/>
      <c r="I34" s="40"/>
      <c r="J34" s="40"/>
      <c r="K34" s="40"/>
      <c r="L34" s="41"/>
      <c r="M34" s="41"/>
      <c r="N34" s="41"/>
      <c r="O34" s="52"/>
      <c r="P34" s="42"/>
      <c r="Q34" s="39" t="s">
        <v>884</v>
      </c>
      <c r="R34" s="40">
        <v>1</v>
      </c>
      <c r="S34" s="40">
        <v>1</v>
      </c>
      <c r="T34" s="40"/>
      <c r="U34" s="40"/>
      <c r="V34" s="40">
        <v>1</v>
      </c>
      <c r="W34" s="40"/>
      <c r="X34" s="40"/>
      <c r="Y34" s="40"/>
      <c r="Z34" s="41"/>
      <c r="AA34" s="41"/>
      <c r="AB34" s="41"/>
      <c r="AC34" s="52"/>
      <c r="AD34" s="42"/>
      <c r="AE34" s="45" t="s">
        <v>946</v>
      </c>
      <c r="AF34" s="40"/>
      <c r="AG34" s="40"/>
      <c r="AH34" s="40"/>
      <c r="AI34" s="40">
        <v>1</v>
      </c>
      <c r="AJ34" s="40">
        <v>1</v>
      </c>
      <c r="AK34" s="40"/>
      <c r="AL34" s="40"/>
      <c r="AM34" s="40"/>
      <c r="AN34" s="41"/>
      <c r="AO34" s="41"/>
      <c r="AP34" s="41"/>
      <c r="AR34" s="76" t="s">
        <v>1129</v>
      </c>
      <c r="AS34" s="39" t="s">
        <v>865</v>
      </c>
      <c r="AT34" s="326"/>
      <c r="AU34" s="326">
        <v>1</v>
      </c>
      <c r="AV34" s="326">
        <v>2</v>
      </c>
      <c r="AW34" s="326"/>
      <c r="AX34" s="326">
        <v>1</v>
      </c>
      <c r="AY34" s="326">
        <v>1</v>
      </c>
      <c r="AZ34" s="326"/>
      <c r="BA34" s="326"/>
      <c r="BB34" s="327"/>
      <c r="BC34" s="327"/>
      <c r="BD34" s="327"/>
      <c r="BE34" s="52"/>
      <c r="BF34" s="76"/>
      <c r="BG34" s="325" t="s">
        <v>991</v>
      </c>
      <c r="BH34" s="326"/>
      <c r="BI34" s="326"/>
      <c r="BJ34" s="326"/>
      <c r="BK34" s="326">
        <v>1</v>
      </c>
      <c r="BL34" s="326">
        <v>1</v>
      </c>
      <c r="BM34" s="326"/>
      <c r="BN34" s="326">
        <v>1</v>
      </c>
      <c r="BO34" s="326"/>
      <c r="BP34" s="327"/>
      <c r="BQ34" s="327"/>
      <c r="BR34" s="327"/>
      <c r="BT34" s="42"/>
      <c r="BU34" s="39" t="s">
        <v>1216</v>
      </c>
      <c r="BV34" s="40"/>
      <c r="BW34" s="40">
        <v>1</v>
      </c>
      <c r="BX34" s="40"/>
      <c r="BY34" s="40">
        <v>1</v>
      </c>
      <c r="BZ34" s="40">
        <v>1</v>
      </c>
      <c r="CA34" s="40"/>
      <c r="CB34" s="40"/>
      <c r="CC34" s="40"/>
      <c r="CD34" s="41"/>
      <c r="CE34" s="41"/>
      <c r="CF34" s="41"/>
      <c r="CH34" s="8"/>
      <c r="CI34" s="51"/>
      <c r="CJ34" s="44"/>
      <c r="CK34" s="44"/>
      <c r="CL34" s="44"/>
      <c r="CM34" s="44"/>
      <c r="CN34" s="44"/>
      <c r="CO34" s="44"/>
      <c r="CP34" s="8">
        <f>CO31+CP31+CQ31+CR31+CS31+CT31</f>
        <v>0</v>
      </c>
      <c r="CQ34" s="44"/>
      <c r="CR34" s="52"/>
      <c r="CS34" s="52"/>
      <c r="CT34" s="52"/>
      <c r="CU34" s="52"/>
      <c r="CV34" s="8"/>
      <c r="CW34" s="8"/>
    </row>
    <row r="35" spans="2:101" ht="15.75" customHeight="1" x14ac:dyDescent="0.25">
      <c r="B35" s="42"/>
      <c r="C35" s="39" t="s">
        <v>892</v>
      </c>
      <c r="D35" s="40"/>
      <c r="E35" s="40"/>
      <c r="F35" s="40"/>
      <c r="G35" s="40">
        <v>3</v>
      </c>
      <c r="H35" s="40"/>
      <c r="I35" s="40"/>
      <c r="J35" s="40"/>
      <c r="K35" s="40"/>
      <c r="L35" s="41"/>
      <c r="M35" s="41"/>
      <c r="N35" s="41"/>
      <c r="O35" s="52"/>
      <c r="P35" s="42"/>
      <c r="Q35" s="45" t="s">
        <v>885</v>
      </c>
      <c r="R35" s="40"/>
      <c r="S35" s="40">
        <v>1</v>
      </c>
      <c r="T35" s="40"/>
      <c r="U35" s="40"/>
      <c r="V35" s="40">
        <v>1</v>
      </c>
      <c r="W35" s="40"/>
      <c r="X35" s="40"/>
      <c r="Y35" s="40"/>
      <c r="Z35" s="41"/>
      <c r="AA35" s="41"/>
      <c r="AB35" s="41"/>
      <c r="AC35" s="52"/>
      <c r="AD35" s="42"/>
      <c r="AE35" s="39" t="s">
        <v>947</v>
      </c>
      <c r="AF35" s="40"/>
      <c r="AG35" s="40"/>
      <c r="AH35" s="40"/>
      <c r="AI35" s="40"/>
      <c r="AJ35" s="40">
        <v>1</v>
      </c>
      <c r="AK35" s="40"/>
      <c r="AL35" s="40"/>
      <c r="AM35" s="40"/>
      <c r="AN35" s="41"/>
      <c r="AO35" s="41">
        <v>1</v>
      </c>
      <c r="AP35" s="41"/>
      <c r="AR35" s="76" t="s">
        <v>976</v>
      </c>
      <c r="AS35" s="39" t="s">
        <v>1076</v>
      </c>
      <c r="AT35" s="326"/>
      <c r="AU35" s="326">
        <v>2</v>
      </c>
      <c r="AV35" s="326"/>
      <c r="AW35" s="326"/>
      <c r="AX35" s="326">
        <v>1</v>
      </c>
      <c r="AY35" s="326">
        <v>1</v>
      </c>
      <c r="AZ35" s="326"/>
      <c r="BA35" s="326"/>
      <c r="BB35" s="327"/>
      <c r="BC35" s="327"/>
      <c r="BD35" s="327"/>
      <c r="BE35" s="52"/>
      <c r="BF35" s="76"/>
      <c r="BG35" s="325" t="s">
        <v>1079</v>
      </c>
      <c r="BH35" s="326"/>
      <c r="BI35" s="326"/>
      <c r="BJ35" s="326"/>
      <c r="BK35" s="326">
        <v>1</v>
      </c>
      <c r="BL35" s="326">
        <v>1</v>
      </c>
      <c r="BM35" s="326"/>
      <c r="BN35" s="326"/>
      <c r="BO35" s="326"/>
      <c r="BP35" s="327"/>
      <c r="BQ35" s="327"/>
      <c r="BR35" s="327"/>
      <c r="BT35" s="42"/>
      <c r="BU35" s="39" t="s">
        <v>1249</v>
      </c>
      <c r="BV35" s="40"/>
      <c r="BW35" s="40"/>
      <c r="BX35" s="40"/>
      <c r="BY35" s="40">
        <v>3</v>
      </c>
      <c r="BZ35" s="40">
        <v>1</v>
      </c>
      <c r="CA35" s="40"/>
      <c r="CB35" s="40"/>
      <c r="CC35" s="40"/>
      <c r="CD35" s="41"/>
      <c r="CE35" s="41"/>
      <c r="CF35" s="41"/>
      <c r="CH35" s="8"/>
      <c r="CI35" s="51"/>
      <c r="CJ35" s="44"/>
      <c r="CK35" s="44"/>
      <c r="CL35" s="44"/>
      <c r="CM35" s="44"/>
      <c r="CN35" s="44"/>
      <c r="CO35" s="44"/>
      <c r="CP35" s="44"/>
      <c r="CQ35" s="44"/>
      <c r="CR35" s="52"/>
      <c r="CS35" s="82">
        <f>CP34+J156+X122+AL144+AZ128+BN176+CB80</f>
        <v>98506</v>
      </c>
      <c r="CT35" s="52"/>
      <c r="CU35" s="52"/>
      <c r="CV35" s="8"/>
      <c r="CW35" s="8"/>
    </row>
    <row r="36" spans="2:101" ht="15.75" x14ac:dyDescent="0.25">
      <c r="B36" s="42"/>
      <c r="C36" s="39" t="s">
        <v>1034</v>
      </c>
      <c r="D36" s="40">
        <v>2</v>
      </c>
      <c r="E36" s="40"/>
      <c r="F36" s="40"/>
      <c r="G36" s="40"/>
      <c r="H36" s="40"/>
      <c r="I36" s="40"/>
      <c r="J36" s="40"/>
      <c r="K36" s="40"/>
      <c r="L36" s="41"/>
      <c r="M36" s="41"/>
      <c r="N36" s="41"/>
      <c r="O36" s="52"/>
      <c r="P36" s="42"/>
      <c r="Q36" s="39"/>
      <c r="R36" s="40"/>
      <c r="S36" s="40"/>
      <c r="T36" s="40"/>
      <c r="U36" s="40"/>
      <c r="V36" s="40"/>
      <c r="W36" s="40"/>
      <c r="X36" s="40"/>
      <c r="Y36" s="40"/>
      <c r="Z36" s="41"/>
      <c r="AA36" s="41"/>
      <c r="AB36" s="41"/>
      <c r="AC36" s="52"/>
      <c r="AD36" s="42"/>
      <c r="AE36" s="45" t="s">
        <v>948</v>
      </c>
      <c r="AF36" s="40">
        <v>3</v>
      </c>
      <c r="AG36" s="40"/>
      <c r="AH36" s="40"/>
      <c r="AI36" s="40"/>
      <c r="AJ36" s="40"/>
      <c r="AK36" s="40"/>
      <c r="AL36" s="40"/>
      <c r="AM36" s="40"/>
      <c r="AN36" s="41"/>
      <c r="AO36" s="41"/>
      <c r="AP36" s="41"/>
      <c r="AR36" s="76"/>
      <c r="AS36" s="39" t="s">
        <v>1077</v>
      </c>
      <c r="AT36" s="326"/>
      <c r="AU36" s="326">
        <v>1</v>
      </c>
      <c r="AV36" s="326"/>
      <c r="AW36" s="326"/>
      <c r="AX36" s="326">
        <v>1</v>
      </c>
      <c r="AY36" s="326"/>
      <c r="AZ36" s="326"/>
      <c r="BA36" s="326"/>
      <c r="BB36" s="327"/>
      <c r="BC36" s="327"/>
      <c r="BD36" s="327"/>
      <c r="BE36" s="52"/>
      <c r="BF36" s="76"/>
      <c r="BG36" s="325" t="s">
        <v>1087</v>
      </c>
      <c r="BH36" s="326"/>
      <c r="BI36" s="326">
        <v>1</v>
      </c>
      <c r="BJ36" s="326">
        <v>1</v>
      </c>
      <c r="BK36" s="326"/>
      <c r="BL36" s="326">
        <v>1</v>
      </c>
      <c r="BM36" s="326">
        <v>1</v>
      </c>
      <c r="BN36" s="326"/>
      <c r="BO36" s="326"/>
      <c r="BP36" s="327"/>
      <c r="BQ36" s="327"/>
      <c r="BR36" s="327"/>
      <c r="BT36" s="42"/>
      <c r="BU36" s="39" t="s">
        <v>1033</v>
      </c>
      <c r="BV36" s="40"/>
      <c r="BW36" s="40"/>
      <c r="BX36" s="40"/>
      <c r="BY36" s="40">
        <v>3</v>
      </c>
      <c r="BZ36" s="40">
        <v>1</v>
      </c>
      <c r="CA36" s="40"/>
      <c r="CB36" s="40"/>
      <c r="CC36" s="40"/>
      <c r="CD36" s="41"/>
      <c r="CE36" s="41"/>
      <c r="CF36" s="41"/>
      <c r="CH36" s="8"/>
      <c r="CI36" s="51"/>
      <c r="CJ36" s="44"/>
      <c r="CK36" s="44"/>
      <c r="CL36" s="44"/>
      <c r="CM36" s="44"/>
      <c r="CN36" s="44"/>
      <c r="CO36" s="44"/>
      <c r="CP36" s="44"/>
      <c r="CQ36" s="44"/>
      <c r="CR36" s="52"/>
      <c r="CS36" s="52"/>
      <c r="CT36" s="52"/>
      <c r="CU36" s="52"/>
      <c r="CV36" s="8"/>
      <c r="CW36" s="8"/>
    </row>
    <row r="37" spans="2:101" ht="15.75" x14ac:dyDescent="0.25">
      <c r="B37" s="42"/>
      <c r="C37" s="39" t="s">
        <v>1033</v>
      </c>
      <c r="D37" s="40">
        <v>3</v>
      </c>
      <c r="E37" s="40"/>
      <c r="F37" s="40"/>
      <c r="G37" s="40"/>
      <c r="H37" s="40"/>
      <c r="I37" s="40"/>
      <c r="J37" s="40"/>
      <c r="K37" s="40"/>
      <c r="L37" s="41"/>
      <c r="M37" s="41"/>
      <c r="N37" s="41"/>
      <c r="O37" s="52"/>
      <c r="P37" s="42"/>
      <c r="Q37" s="39" t="s">
        <v>886</v>
      </c>
      <c r="R37" s="40">
        <v>1</v>
      </c>
      <c r="S37" s="40"/>
      <c r="T37" s="40"/>
      <c r="U37" s="40"/>
      <c r="V37" s="40">
        <v>1</v>
      </c>
      <c r="W37" s="40"/>
      <c r="X37" s="40"/>
      <c r="Y37" s="40"/>
      <c r="Z37" s="41"/>
      <c r="AA37" s="41"/>
      <c r="AB37" s="41"/>
      <c r="AC37" s="52"/>
      <c r="AD37" s="42"/>
      <c r="AE37" s="45" t="s">
        <v>949</v>
      </c>
      <c r="AF37" s="40">
        <v>2</v>
      </c>
      <c r="AG37" s="40"/>
      <c r="AH37" s="40"/>
      <c r="AI37" s="40"/>
      <c r="AJ37" s="40"/>
      <c r="AK37" s="40"/>
      <c r="AL37" s="40"/>
      <c r="AM37" s="40"/>
      <c r="AN37" s="41"/>
      <c r="AO37" s="41"/>
      <c r="AP37" s="41"/>
      <c r="AR37" s="76"/>
      <c r="AS37" s="39" t="s">
        <v>850</v>
      </c>
      <c r="AT37" s="326"/>
      <c r="AU37" s="326">
        <v>1</v>
      </c>
      <c r="AV37" s="326"/>
      <c r="AW37" s="326"/>
      <c r="AX37" s="326">
        <v>1</v>
      </c>
      <c r="AY37" s="326"/>
      <c r="AZ37" s="326"/>
      <c r="BA37" s="326"/>
      <c r="BB37" s="327"/>
      <c r="BC37" s="327"/>
      <c r="BD37" s="327"/>
      <c r="BE37" s="52"/>
      <c r="BF37" s="76"/>
      <c r="BG37" s="328" t="s">
        <v>869</v>
      </c>
      <c r="BH37" s="326"/>
      <c r="BI37" s="326">
        <v>1</v>
      </c>
      <c r="BJ37" s="326"/>
      <c r="BK37" s="326"/>
      <c r="BL37" s="326">
        <v>1</v>
      </c>
      <c r="BM37" s="326"/>
      <c r="BN37" s="326"/>
      <c r="BO37" s="326"/>
      <c r="BP37" s="327"/>
      <c r="BQ37" s="327"/>
      <c r="BR37" s="327"/>
      <c r="BT37" s="42"/>
      <c r="BU37" s="39"/>
      <c r="BV37" s="40"/>
      <c r="BW37" s="40"/>
      <c r="BX37" s="40"/>
      <c r="BY37" s="40"/>
      <c r="BZ37" s="40"/>
      <c r="CA37" s="40"/>
      <c r="CB37" s="40"/>
      <c r="CC37" s="40"/>
      <c r="CD37" s="41"/>
      <c r="CE37" s="41"/>
      <c r="CF37" s="41"/>
      <c r="CH37" s="8"/>
      <c r="CI37" s="51"/>
      <c r="CJ37" s="44"/>
      <c r="CK37" s="44"/>
      <c r="CL37" s="44"/>
      <c r="CM37" s="44"/>
      <c r="CN37" s="44"/>
      <c r="CO37" s="44"/>
      <c r="CP37" s="44"/>
      <c r="CQ37" s="44"/>
      <c r="CR37" s="52"/>
      <c r="CS37" s="52"/>
      <c r="CT37" s="52"/>
      <c r="CU37" s="52"/>
      <c r="CV37" s="8"/>
      <c r="CW37" s="8"/>
    </row>
    <row r="38" spans="2:101" ht="15.75" x14ac:dyDescent="0.25">
      <c r="B38" s="42"/>
      <c r="C38" s="39" t="s">
        <v>1096</v>
      </c>
      <c r="D38" s="40"/>
      <c r="E38" s="40">
        <v>1</v>
      </c>
      <c r="F38" s="40"/>
      <c r="G38" s="40">
        <v>1</v>
      </c>
      <c r="H38" s="40">
        <v>1</v>
      </c>
      <c r="I38" s="40"/>
      <c r="J38" s="40"/>
      <c r="K38" s="40"/>
      <c r="L38" s="41"/>
      <c r="M38" s="41"/>
      <c r="N38" s="41"/>
      <c r="O38" s="52"/>
      <c r="P38" s="42"/>
      <c r="Q38" s="39"/>
      <c r="R38" s="40"/>
      <c r="S38" s="40"/>
      <c r="T38" s="40"/>
      <c r="U38" s="40"/>
      <c r="V38" s="40"/>
      <c r="W38" s="40"/>
      <c r="X38" s="40"/>
      <c r="Y38" s="40"/>
      <c r="Z38" s="41"/>
      <c r="AA38" s="41"/>
      <c r="AB38" s="41"/>
      <c r="AC38" s="52"/>
      <c r="AD38" s="42"/>
      <c r="AE38" s="45"/>
      <c r="AF38" s="40"/>
      <c r="AG38" s="40"/>
      <c r="AH38" s="40"/>
      <c r="AI38" s="40"/>
      <c r="AJ38" s="40"/>
      <c r="AK38" s="40"/>
      <c r="AL38" s="40"/>
      <c r="AM38" s="40"/>
      <c r="AN38" s="41"/>
      <c r="AO38" s="41"/>
      <c r="AP38" s="41"/>
      <c r="AR38" s="76"/>
      <c r="AS38" s="39" t="s">
        <v>874</v>
      </c>
      <c r="AT38" s="326"/>
      <c r="AU38" s="326">
        <v>1</v>
      </c>
      <c r="AV38" s="326"/>
      <c r="AW38" s="326">
        <v>1</v>
      </c>
      <c r="AX38" s="326">
        <v>1</v>
      </c>
      <c r="AY38" s="326"/>
      <c r="AZ38" s="326"/>
      <c r="BA38" s="326"/>
      <c r="BB38" s="327"/>
      <c r="BC38" s="327"/>
      <c r="BD38" s="327"/>
      <c r="BE38" s="52"/>
      <c r="BF38" s="76"/>
      <c r="BG38" s="328" t="s">
        <v>871</v>
      </c>
      <c r="BH38" s="326"/>
      <c r="BI38" s="326"/>
      <c r="BJ38" s="326"/>
      <c r="BK38" s="326"/>
      <c r="BL38" s="326">
        <v>1</v>
      </c>
      <c r="BM38" s="326"/>
      <c r="BN38" s="326"/>
      <c r="BO38" s="326"/>
      <c r="BP38" s="327"/>
      <c r="BQ38" s="327">
        <v>1</v>
      </c>
      <c r="BR38" s="327"/>
      <c r="BT38" s="71">
        <v>46291</v>
      </c>
      <c r="BU38" s="45" t="s">
        <v>1250</v>
      </c>
      <c r="BV38" s="40"/>
      <c r="BW38" s="40"/>
      <c r="BX38" s="40"/>
      <c r="BY38" s="40">
        <v>1</v>
      </c>
      <c r="BZ38">
        <v>1</v>
      </c>
      <c r="CA38" s="40"/>
      <c r="CB38" s="40"/>
      <c r="CC38" s="40"/>
      <c r="CD38" s="41"/>
      <c r="CE38" s="41"/>
      <c r="CF38" s="41"/>
      <c r="CH38" s="8"/>
      <c r="CI38" s="51"/>
      <c r="CJ38" s="44"/>
      <c r="CK38" s="44"/>
      <c r="CL38" s="44"/>
      <c r="CM38" s="44"/>
      <c r="CN38" s="44"/>
      <c r="CO38" s="44"/>
      <c r="CP38" s="44"/>
      <c r="CQ38" s="44"/>
      <c r="CR38" s="52"/>
      <c r="CS38" s="52"/>
      <c r="CT38" s="52"/>
      <c r="CU38" s="52"/>
      <c r="CV38" s="8"/>
      <c r="CW38" s="8"/>
    </row>
    <row r="39" spans="2:101" ht="15.75" x14ac:dyDescent="0.25">
      <c r="B39" s="42"/>
      <c r="C39" s="39"/>
      <c r="D39" s="40"/>
      <c r="E39" s="40"/>
      <c r="F39" s="40"/>
      <c r="G39" s="40"/>
      <c r="H39" s="40"/>
      <c r="I39" s="40"/>
      <c r="J39" s="40"/>
      <c r="K39" s="40"/>
      <c r="L39" s="41"/>
      <c r="M39" s="41"/>
      <c r="N39" s="41"/>
      <c r="O39" s="52"/>
      <c r="P39" s="42"/>
      <c r="Q39" s="39" t="s">
        <v>887</v>
      </c>
      <c r="R39" s="40"/>
      <c r="S39" s="40"/>
      <c r="T39" s="40"/>
      <c r="U39" s="40"/>
      <c r="V39" s="40">
        <v>0</v>
      </c>
      <c r="W39" s="40"/>
      <c r="X39" s="40"/>
      <c r="Y39" s="40"/>
      <c r="Z39" s="41"/>
      <c r="AA39" s="41"/>
      <c r="AB39" s="41"/>
      <c r="AC39" s="52"/>
      <c r="AD39" s="42"/>
      <c r="AE39" s="45"/>
      <c r="AF39" s="40"/>
      <c r="AG39" s="40"/>
      <c r="AH39" s="40"/>
      <c r="AI39" s="40"/>
      <c r="AJ39" s="40"/>
      <c r="AK39" s="40"/>
      <c r="AL39" s="40"/>
      <c r="AM39" s="40"/>
      <c r="AN39" s="41"/>
      <c r="AO39" s="41"/>
      <c r="AP39" s="41"/>
      <c r="AR39" s="76"/>
      <c r="AS39" s="39" t="s">
        <v>1078</v>
      </c>
      <c r="AT39" s="326"/>
      <c r="AU39" s="326"/>
      <c r="AV39" s="326"/>
      <c r="AW39" s="326">
        <v>1</v>
      </c>
      <c r="AX39" s="326">
        <v>1</v>
      </c>
      <c r="AY39" s="326"/>
      <c r="AZ39" s="326"/>
      <c r="BA39" s="326"/>
      <c r="BB39" s="327"/>
      <c r="BC39" s="327"/>
      <c r="BD39" s="327"/>
      <c r="BE39" s="52"/>
      <c r="BF39" s="76"/>
      <c r="BG39" s="328" t="s">
        <v>1184</v>
      </c>
      <c r="BH39" s="326">
        <v>3</v>
      </c>
      <c r="BI39" s="326"/>
      <c r="BJ39" s="326"/>
      <c r="BK39" s="326"/>
      <c r="BL39" s="326"/>
      <c r="BM39" s="326"/>
      <c r="BN39" s="326"/>
      <c r="BO39" s="326"/>
      <c r="BP39" s="327"/>
      <c r="BQ39" s="327"/>
      <c r="BR39" s="327"/>
      <c r="BT39" s="42" t="s">
        <v>976</v>
      </c>
      <c r="BU39" s="39" t="s">
        <v>1165</v>
      </c>
      <c r="BV39" s="40"/>
      <c r="BW39" s="40">
        <v>1</v>
      </c>
      <c r="BX39" s="40"/>
      <c r="BY39" s="40"/>
      <c r="BZ39" s="352">
        <v>1</v>
      </c>
      <c r="CA39" s="40"/>
      <c r="CB39" s="40"/>
      <c r="CC39" s="40"/>
      <c r="CD39" s="41"/>
      <c r="CE39" s="41"/>
      <c r="CF39" s="41"/>
      <c r="CH39" s="8"/>
      <c r="CI39" s="51"/>
      <c r="CJ39" s="44"/>
      <c r="CK39" s="44"/>
      <c r="CL39" s="44"/>
      <c r="CM39" s="44"/>
      <c r="CN39" s="44"/>
      <c r="CO39" s="44"/>
      <c r="CP39" s="44"/>
      <c r="CQ39" s="44"/>
      <c r="CR39" s="52"/>
      <c r="CS39" s="52"/>
      <c r="CT39" s="52"/>
      <c r="CU39" s="52"/>
      <c r="CV39" s="8"/>
      <c r="CW39" s="8"/>
    </row>
    <row r="40" spans="2:101" ht="15.75" x14ac:dyDescent="0.25">
      <c r="B40" s="42" t="s">
        <v>1153</v>
      </c>
      <c r="C40" s="39" t="s">
        <v>1088</v>
      </c>
      <c r="D40" s="40"/>
      <c r="E40" s="40"/>
      <c r="F40" s="40"/>
      <c r="G40" s="40">
        <v>1</v>
      </c>
      <c r="H40" s="40">
        <v>1</v>
      </c>
      <c r="I40" s="40"/>
      <c r="J40" s="40"/>
      <c r="K40" s="40"/>
      <c r="L40" s="41"/>
      <c r="M40" s="41"/>
      <c r="N40" s="41"/>
      <c r="O40" s="52"/>
      <c r="P40" s="42"/>
      <c r="Q40" s="39" t="s">
        <v>888</v>
      </c>
      <c r="R40" s="40"/>
      <c r="S40" s="40"/>
      <c r="T40" s="40"/>
      <c r="U40" s="40">
        <v>1</v>
      </c>
      <c r="V40" s="40">
        <v>1</v>
      </c>
      <c r="W40" s="40"/>
      <c r="X40" s="40"/>
      <c r="Y40" s="40"/>
      <c r="Z40" s="41"/>
      <c r="AA40" s="41"/>
      <c r="AB40" s="41"/>
      <c r="AC40" s="52"/>
      <c r="AD40" s="42"/>
      <c r="AE40" s="39"/>
      <c r="AF40" s="40"/>
      <c r="AG40" s="40"/>
      <c r="AH40" s="40"/>
      <c r="AI40" s="40"/>
      <c r="AJ40" s="40"/>
      <c r="AK40" s="40"/>
      <c r="AL40" s="40"/>
      <c r="AM40" s="40"/>
      <c r="AN40" s="41"/>
      <c r="AO40" s="41"/>
      <c r="AP40" s="41"/>
      <c r="AR40" s="76"/>
      <c r="AS40" s="39" t="s">
        <v>884</v>
      </c>
      <c r="AT40" s="326"/>
      <c r="AU40" s="326">
        <v>1</v>
      </c>
      <c r="AV40" s="326"/>
      <c r="AW40" s="326"/>
      <c r="AX40" s="326">
        <v>1</v>
      </c>
      <c r="AY40" s="326"/>
      <c r="AZ40" s="326"/>
      <c r="BA40" s="326"/>
      <c r="BB40" s="327"/>
      <c r="BC40" s="327"/>
      <c r="BD40" s="327"/>
      <c r="BE40" s="52"/>
      <c r="BF40" s="76"/>
      <c r="BG40" s="328" t="s">
        <v>1185</v>
      </c>
      <c r="BH40" s="326">
        <v>2</v>
      </c>
      <c r="BI40" s="326"/>
      <c r="BJ40" s="326"/>
      <c r="BK40" s="326"/>
      <c r="BL40" s="326"/>
      <c r="BM40" s="326"/>
      <c r="BN40" s="326"/>
      <c r="BO40" s="326"/>
      <c r="BP40" s="327"/>
      <c r="BQ40" s="327"/>
      <c r="BR40" s="327"/>
      <c r="BT40" s="42"/>
      <c r="BU40" s="39" t="s">
        <v>1243</v>
      </c>
      <c r="BV40" s="40"/>
      <c r="BW40" s="40"/>
      <c r="BX40" s="40"/>
      <c r="BY40" s="40">
        <v>1</v>
      </c>
      <c r="BZ40" s="40">
        <v>1</v>
      </c>
      <c r="CA40" s="40"/>
      <c r="CB40" s="40"/>
      <c r="CC40" s="40"/>
      <c r="CD40" s="41"/>
      <c r="CE40" s="41"/>
      <c r="CF40" s="41"/>
      <c r="CH40" s="8"/>
      <c r="CI40" s="51"/>
      <c r="CJ40" s="44"/>
      <c r="CK40" s="44"/>
      <c r="CL40" s="44"/>
      <c r="CM40" s="44"/>
      <c r="CN40" s="44"/>
      <c r="CO40" s="44"/>
      <c r="CP40" s="44"/>
      <c r="CQ40" s="44"/>
      <c r="CR40" s="52"/>
      <c r="CS40" s="52"/>
      <c r="CT40" s="52"/>
      <c r="CU40" s="52"/>
      <c r="CV40" s="8"/>
      <c r="CW40" s="8"/>
    </row>
    <row r="41" spans="2:101" ht="15.75" x14ac:dyDescent="0.25">
      <c r="B41" s="42" t="s">
        <v>1117</v>
      </c>
      <c r="C41" s="39" t="s">
        <v>1089</v>
      </c>
      <c r="D41" s="40"/>
      <c r="E41" s="40"/>
      <c r="F41" s="40"/>
      <c r="G41" s="40">
        <v>1</v>
      </c>
      <c r="H41" s="40">
        <v>1</v>
      </c>
      <c r="I41" s="40"/>
      <c r="J41" s="40"/>
      <c r="K41" s="40"/>
      <c r="L41" s="41"/>
      <c r="M41" s="41"/>
      <c r="N41" s="41"/>
      <c r="O41" s="52"/>
      <c r="P41" s="42"/>
      <c r="Q41" s="39" t="s">
        <v>889</v>
      </c>
      <c r="R41" s="40"/>
      <c r="S41" s="40"/>
      <c r="T41" s="40"/>
      <c r="U41" s="40">
        <v>1</v>
      </c>
      <c r="V41" s="40">
        <v>1</v>
      </c>
      <c r="W41" s="40"/>
      <c r="X41" s="40"/>
      <c r="Y41" s="40"/>
      <c r="Z41" s="41"/>
      <c r="AA41" s="41"/>
      <c r="AB41" s="41"/>
      <c r="AC41" s="52"/>
      <c r="AD41" s="42"/>
      <c r="AE41" s="39" t="s">
        <v>925</v>
      </c>
      <c r="AF41" s="40"/>
      <c r="AG41" s="40"/>
      <c r="AH41" s="40"/>
      <c r="AI41" s="40"/>
      <c r="AJ41" s="40"/>
      <c r="AK41" s="40"/>
      <c r="AL41" s="40"/>
      <c r="AM41" s="40"/>
      <c r="AN41" s="41"/>
      <c r="AO41" s="41"/>
      <c r="AP41" s="41"/>
      <c r="AR41" s="76"/>
      <c r="AS41" s="45" t="s">
        <v>885</v>
      </c>
      <c r="AT41" s="326"/>
      <c r="AU41" s="326">
        <v>1</v>
      </c>
      <c r="AV41" s="326"/>
      <c r="AW41" s="326"/>
      <c r="AX41" s="326">
        <v>1</v>
      </c>
      <c r="AY41" s="326"/>
      <c r="AZ41" s="326"/>
      <c r="BA41" s="326"/>
      <c r="BB41" s="327"/>
      <c r="BC41" s="327"/>
      <c r="BD41" s="327"/>
      <c r="BE41" s="52"/>
      <c r="BF41" s="76"/>
      <c r="BG41" s="325"/>
      <c r="BH41" s="326"/>
      <c r="BI41" s="326"/>
      <c r="BJ41" s="326"/>
      <c r="BK41" s="326"/>
      <c r="BL41" s="326"/>
      <c r="BM41" s="326"/>
      <c r="BN41" s="326"/>
      <c r="BO41" s="326"/>
      <c r="BP41" s="327"/>
      <c r="BQ41" s="327"/>
      <c r="BR41" s="327"/>
      <c r="BT41" s="42"/>
      <c r="BU41" s="39" t="s">
        <v>1244</v>
      </c>
      <c r="BV41" s="40"/>
      <c r="BW41" s="40">
        <v>1</v>
      </c>
      <c r="BX41" s="40"/>
      <c r="BY41" s="40"/>
      <c r="BZ41" s="40">
        <v>1</v>
      </c>
      <c r="CA41" s="40"/>
      <c r="CB41" s="40"/>
      <c r="CC41" s="40"/>
      <c r="CD41" s="41"/>
      <c r="CE41" s="41"/>
      <c r="CF41" s="41"/>
      <c r="CH41" s="8"/>
      <c r="CI41" s="51"/>
      <c r="CJ41" s="44"/>
      <c r="CK41" s="44"/>
      <c r="CL41" s="44"/>
      <c r="CM41" s="44"/>
      <c r="CN41" s="44"/>
      <c r="CO41" s="44"/>
      <c r="CP41" s="44"/>
      <c r="CQ41" s="44"/>
      <c r="CR41" s="52"/>
      <c r="CS41" s="52"/>
      <c r="CT41" s="52"/>
      <c r="CU41" s="52"/>
      <c r="CV41" s="8"/>
      <c r="CW41" s="8"/>
    </row>
    <row r="42" spans="2:101" ht="15.75" x14ac:dyDescent="0.25">
      <c r="B42" s="42"/>
      <c r="C42" s="39" t="s">
        <v>1090</v>
      </c>
      <c r="D42" s="40"/>
      <c r="E42" s="40">
        <v>1</v>
      </c>
      <c r="F42" s="40"/>
      <c r="G42" s="40"/>
      <c r="H42" s="40">
        <v>1</v>
      </c>
      <c r="I42" s="40"/>
      <c r="J42" s="40"/>
      <c r="K42" s="40"/>
      <c r="L42" s="41"/>
      <c r="M42" s="41"/>
      <c r="N42" s="41"/>
      <c r="O42" s="52"/>
      <c r="P42" s="42"/>
      <c r="Q42" s="39" t="s">
        <v>854</v>
      </c>
      <c r="R42" s="40"/>
      <c r="S42" s="40"/>
      <c r="T42" s="40"/>
      <c r="U42" s="40">
        <v>1</v>
      </c>
      <c r="V42" s="40">
        <v>1</v>
      </c>
      <c r="W42" s="40"/>
      <c r="X42" s="40"/>
      <c r="Y42" s="40"/>
      <c r="Z42" s="41"/>
      <c r="AA42" s="41"/>
      <c r="AB42" s="41"/>
      <c r="AC42" s="52"/>
      <c r="AD42" s="42"/>
      <c r="AE42" s="45" t="s">
        <v>926</v>
      </c>
      <c r="AF42" s="40"/>
      <c r="AG42" s="40"/>
      <c r="AH42" s="40"/>
      <c r="AI42" s="40"/>
      <c r="AJ42" s="40"/>
      <c r="AK42" s="40"/>
      <c r="AL42" s="40"/>
      <c r="AM42" s="40"/>
      <c r="AN42" s="41"/>
      <c r="AO42" s="41"/>
      <c r="AP42" s="41"/>
      <c r="AR42" s="76"/>
      <c r="AS42" s="325" t="s">
        <v>1087</v>
      </c>
      <c r="AT42" s="326"/>
      <c r="AU42" s="326">
        <v>1</v>
      </c>
      <c r="AV42" s="326">
        <v>1</v>
      </c>
      <c r="AW42" s="326"/>
      <c r="AX42" s="326">
        <v>1</v>
      </c>
      <c r="AY42" s="326"/>
      <c r="AZ42" s="326"/>
      <c r="BA42" s="326"/>
      <c r="BB42" s="327"/>
      <c r="BC42" s="327"/>
      <c r="BD42" s="327"/>
      <c r="BE42" s="52"/>
      <c r="BF42" s="76"/>
      <c r="BG42" s="325"/>
      <c r="BH42" s="326"/>
      <c r="BI42" s="326"/>
      <c r="BJ42" s="326"/>
      <c r="BK42" s="326"/>
      <c r="BL42" s="326"/>
      <c r="BM42" s="326"/>
      <c r="BN42" s="326"/>
      <c r="BO42" s="326"/>
      <c r="BP42" s="327"/>
      <c r="BQ42" s="327"/>
      <c r="BR42" s="327"/>
      <c r="BT42" s="42"/>
      <c r="BU42" s="39" t="s">
        <v>1245</v>
      </c>
      <c r="BV42" s="40"/>
      <c r="BW42" s="40">
        <v>1</v>
      </c>
      <c r="BX42" s="40"/>
      <c r="BY42" s="40"/>
      <c r="BZ42" s="40">
        <v>1</v>
      </c>
      <c r="CA42" s="40"/>
      <c r="CB42" s="40"/>
      <c r="CC42" s="40"/>
      <c r="CD42" s="41"/>
      <c r="CE42" s="41"/>
      <c r="CF42" s="41"/>
      <c r="CH42" s="8"/>
      <c r="CI42" s="51"/>
      <c r="CJ42" s="44"/>
      <c r="CK42" s="44"/>
      <c r="CL42" s="44"/>
      <c r="CM42" s="44"/>
      <c r="CN42" s="44"/>
      <c r="CO42" s="44"/>
      <c r="CP42" s="44"/>
      <c r="CQ42" s="44"/>
      <c r="CR42" s="52"/>
      <c r="CS42" s="52"/>
      <c r="CT42" s="52"/>
      <c r="CU42" s="52"/>
      <c r="CV42" s="8"/>
      <c r="CW42" s="8"/>
    </row>
    <row r="43" spans="2:101" ht="15.75" x14ac:dyDescent="0.25">
      <c r="B43" s="42"/>
      <c r="C43" s="39" t="s">
        <v>1081</v>
      </c>
      <c r="D43" s="40"/>
      <c r="E43" s="40"/>
      <c r="F43" s="40"/>
      <c r="G43" s="40"/>
      <c r="H43" s="40">
        <v>1</v>
      </c>
      <c r="I43" s="40"/>
      <c r="J43" s="40"/>
      <c r="K43" s="40"/>
      <c r="L43" s="41"/>
      <c r="M43" s="41"/>
      <c r="N43" s="41"/>
      <c r="O43" s="52"/>
      <c r="P43" s="42"/>
      <c r="Q43" s="45" t="s">
        <v>890</v>
      </c>
      <c r="R43" s="40"/>
      <c r="S43" s="40"/>
      <c r="T43" s="40"/>
      <c r="U43" s="40">
        <v>1</v>
      </c>
      <c r="V43" s="40">
        <v>1</v>
      </c>
      <c r="W43" s="40"/>
      <c r="X43" s="40"/>
      <c r="Y43" s="40"/>
      <c r="Z43" s="41"/>
      <c r="AA43" s="41"/>
      <c r="AB43" s="41"/>
      <c r="AC43" s="52"/>
      <c r="AD43" s="80"/>
      <c r="AE43" s="45" t="s">
        <v>927</v>
      </c>
      <c r="AF43" s="40"/>
      <c r="AG43" s="40"/>
      <c r="AH43" s="40"/>
      <c r="AI43" s="40"/>
      <c r="AJ43" s="40"/>
      <c r="AK43" s="40"/>
      <c r="AL43" s="40"/>
      <c r="AM43" s="40"/>
      <c r="AN43" s="41"/>
      <c r="AO43" s="41"/>
      <c r="AP43" s="41"/>
      <c r="AR43" s="76"/>
      <c r="AS43" s="39" t="s">
        <v>886</v>
      </c>
      <c r="AT43" s="326"/>
      <c r="AU43" s="326"/>
      <c r="AV43" s="326">
        <v>1</v>
      </c>
      <c r="AW43" s="326"/>
      <c r="AX43" s="326">
        <v>1</v>
      </c>
      <c r="AY43" s="326"/>
      <c r="AZ43" s="326"/>
      <c r="BA43" s="326"/>
      <c r="BB43" s="327"/>
      <c r="BC43" s="327"/>
      <c r="BD43" s="327"/>
      <c r="BE43" s="52"/>
      <c r="BF43" s="76" t="s">
        <v>1175</v>
      </c>
      <c r="BG43" s="325" t="s">
        <v>1090</v>
      </c>
      <c r="BH43" s="326"/>
      <c r="BI43" s="326">
        <v>1</v>
      </c>
      <c r="BJ43" s="326"/>
      <c r="BK43" s="326"/>
      <c r="BL43" s="326">
        <v>1</v>
      </c>
      <c r="BM43" s="326">
        <v>1</v>
      </c>
      <c r="BN43" s="326"/>
      <c r="BO43" s="326"/>
      <c r="BP43" s="327"/>
      <c r="BQ43" s="327"/>
      <c r="BR43" s="327"/>
      <c r="BT43" s="42"/>
      <c r="BU43" s="39" t="s">
        <v>1216</v>
      </c>
      <c r="BV43" s="40"/>
      <c r="BW43" s="40">
        <v>1</v>
      </c>
      <c r="BX43" s="40"/>
      <c r="BY43" s="40">
        <v>1</v>
      </c>
      <c r="BZ43" s="40">
        <v>1</v>
      </c>
      <c r="CA43" s="40"/>
      <c r="CB43" s="40"/>
      <c r="CC43" s="40"/>
      <c r="CD43" s="41"/>
      <c r="CE43" s="41"/>
      <c r="CF43" s="41"/>
      <c r="CH43" s="8"/>
      <c r="CI43" s="51"/>
      <c r="CJ43" s="44"/>
      <c r="CK43" s="44"/>
      <c r="CL43" s="44"/>
      <c r="CM43" s="44"/>
      <c r="CN43" s="44"/>
      <c r="CO43" s="44"/>
      <c r="CP43" s="44"/>
      <c r="CQ43" s="44"/>
      <c r="CR43" s="52"/>
      <c r="CS43" s="52"/>
      <c r="CT43" s="52"/>
      <c r="CU43" s="52"/>
      <c r="CV43" s="8"/>
      <c r="CW43" s="8"/>
    </row>
    <row r="44" spans="2:101" ht="15.75" x14ac:dyDescent="0.25">
      <c r="B44" s="42"/>
      <c r="C44" s="39" t="s">
        <v>1091</v>
      </c>
      <c r="D44" s="40"/>
      <c r="E44" s="40">
        <v>1</v>
      </c>
      <c r="F44" s="40"/>
      <c r="G44" s="40"/>
      <c r="H44" s="40">
        <v>1</v>
      </c>
      <c r="I44" s="40"/>
      <c r="J44" s="40"/>
      <c r="K44" s="40"/>
      <c r="L44" s="41"/>
      <c r="M44" s="41"/>
      <c r="N44" s="41"/>
      <c r="O44" s="52"/>
      <c r="P44" s="42"/>
      <c r="Q44" s="39" t="s">
        <v>891</v>
      </c>
      <c r="R44" s="40"/>
      <c r="S44" s="40"/>
      <c r="T44" s="40"/>
      <c r="U44" s="40">
        <v>1</v>
      </c>
      <c r="V44" s="40">
        <v>1</v>
      </c>
      <c r="W44" s="40"/>
      <c r="X44" s="40"/>
      <c r="Y44" s="40"/>
      <c r="Z44" s="41"/>
      <c r="AA44" s="41"/>
      <c r="AB44" s="41"/>
      <c r="AC44" s="52"/>
      <c r="AD44" s="42"/>
      <c r="AE44" s="45" t="s">
        <v>928</v>
      </c>
      <c r="AF44" s="40"/>
      <c r="AG44" s="40"/>
      <c r="AH44" s="40"/>
      <c r="AI44" s="40"/>
      <c r="AJ44" s="40"/>
      <c r="AK44" s="40"/>
      <c r="AL44" s="40"/>
      <c r="AM44" s="40"/>
      <c r="AN44" s="41"/>
      <c r="AO44" s="41"/>
      <c r="AP44" s="41"/>
      <c r="AR44" s="76"/>
      <c r="AS44" s="39" t="s">
        <v>1079</v>
      </c>
      <c r="AT44" s="326"/>
      <c r="AU44" s="326"/>
      <c r="AV44" s="326"/>
      <c r="AW44" s="326">
        <v>1</v>
      </c>
      <c r="AX44" s="326">
        <v>1</v>
      </c>
      <c r="AY44" s="326"/>
      <c r="AZ44" s="326"/>
      <c r="BA44" s="326"/>
      <c r="BB44" s="327"/>
      <c r="BC44" s="327"/>
      <c r="BD44" s="327"/>
      <c r="BE44" s="52"/>
      <c r="BF44" s="76" t="s">
        <v>1176</v>
      </c>
      <c r="BG44" s="325" t="s">
        <v>1091</v>
      </c>
      <c r="BH44" s="326"/>
      <c r="BI44" s="326"/>
      <c r="BJ44" s="326"/>
      <c r="BK44" s="326">
        <v>1</v>
      </c>
      <c r="BL44" s="326">
        <v>1</v>
      </c>
      <c r="BM44" s="326"/>
      <c r="BN44" s="326"/>
      <c r="BO44" s="326"/>
      <c r="BP44" s="327"/>
      <c r="BQ44" s="327"/>
      <c r="BR44" s="327"/>
      <c r="BT44" s="42"/>
      <c r="BU44" s="39" t="s">
        <v>1249</v>
      </c>
      <c r="BV44" s="40"/>
      <c r="BW44" s="40"/>
      <c r="BX44" s="40"/>
      <c r="BY44" s="40">
        <v>3</v>
      </c>
      <c r="BZ44" s="40">
        <v>1</v>
      </c>
      <c r="CA44" s="40"/>
      <c r="CB44" s="40"/>
      <c r="CC44" s="40"/>
      <c r="CD44" s="41"/>
      <c r="CE44" s="41"/>
      <c r="CF44" s="41"/>
      <c r="CH44" s="8"/>
      <c r="CI44" s="51"/>
      <c r="CJ44" s="44"/>
      <c r="CK44" s="44"/>
      <c r="CL44" s="44"/>
      <c r="CM44" s="44"/>
      <c r="CN44" s="44"/>
      <c r="CO44" s="44"/>
      <c r="CP44" s="44"/>
      <c r="CQ44" s="44"/>
      <c r="CR44" s="52"/>
      <c r="CS44" s="52"/>
      <c r="CT44" s="52"/>
      <c r="CU44" s="52"/>
      <c r="CV44" s="8"/>
      <c r="CW44" s="8"/>
    </row>
    <row r="45" spans="2:101" ht="15.75" x14ac:dyDescent="0.25">
      <c r="B45" s="42"/>
      <c r="C45" s="39" t="s">
        <v>997</v>
      </c>
      <c r="D45" s="40"/>
      <c r="E45" s="40"/>
      <c r="F45" s="40"/>
      <c r="G45" s="40"/>
      <c r="H45" s="40">
        <v>2</v>
      </c>
      <c r="I45" s="40"/>
      <c r="J45" s="40"/>
      <c r="K45" s="40"/>
      <c r="L45" s="41"/>
      <c r="M45" s="41"/>
      <c r="N45" s="41"/>
      <c r="O45" s="52"/>
      <c r="P45" s="42"/>
      <c r="Q45" s="39" t="s">
        <v>867</v>
      </c>
      <c r="R45" s="40"/>
      <c r="S45" s="40">
        <v>1</v>
      </c>
      <c r="T45" s="40"/>
      <c r="U45" s="40"/>
      <c r="V45" s="40">
        <v>1</v>
      </c>
      <c r="W45" s="40"/>
      <c r="X45" s="40"/>
      <c r="Y45" s="40"/>
      <c r="Z45" s="41"/>
      <c r="AA45" s="41"/>
      <c r="AB45" s="41"/>
      <c r="AC45" s="52"/>
      <c r="AD45" s="42"/>
      <c r="AE45" s="45" t="s">
        <v>929</v>
      </c>
      <c r="AF45" s="40"/>
      <c r="AG45" s="40"/>
      <c r="AH45" s="40"/>
      <c r="AI45" s="40"/>
      <c r="AJ45" s="40"/>
      <c r="AK45" s="40"/>
      <c r="AL45" s="40"/>
      <c r="AM45" s="40"/>
      <c r="AN45" s="41"/>
      <c r="AO45" s="41"/>
      <c r="AP45" s="41"/>
      <c r="AR45" s="76"/>
      <c r="AS45" s="45" t="s">
        <v>1027</v>
      </c>
      <c r="AT45" s="326"/>
      <c r="AU45" s="326">
        <v>1</v>
      </c>
      <c r="AV45" s="326"/>
      <c r="AW45" s="326"/>
      <c r="AX45" s="326">
        <v>1</v>
      </c>
      <c r="AY45" s="326"/>
      <c r="AZ45" s="326"/>
      <c r="BA45" s="326"/>
      <c r="BB45" s="327"/>
      <c r="BC45" s="327"/>
      <c r="BD45" s="327"/>
      <c r="BE45" s="52"/>
      <c r="BF45" s="76"/>
      <c r="BG45" s="325" t="s">
        <v>997</v>
      </c>
      <c r="BH45" s="326"/>
      <c r="BI45" s="326"/>
      <c r="BJ45" s="326"/>
      <c r="BK45" s="326"/>
      <c r="BL45" s="326">
        <v>1</v>
      </c>
      <c r="BM45" s="326"/>
      <c r="BN45" s="326"/>
      <c r="BO45" s="326"/>
      <c r="BP45" s="327"/>
      <c r="BQ45" s="327"/>
      <c r="BR45" s="327"/>
      <c r="BT45" s="42"/>
      <c r="BU45" s="39" t="s">
        <v>1033</v>
      </c>
      <c r="BV45" s="40"/>
      <c r="BW45" s="40"/>
      <c r="BX45" s="40"/>
      <c r="BY45" s="40">
        <v>3</v>
      </c>
      <c r="BZ45" s="40">
        <v>1</v>
      </c>
      <c r="CA45" s="40"/>
      <c r="CB45" s="40"/>
      <c r="CC45" s="40"/>
      <c r="CD45" s="41"/>
      <c r="CE45" s="41"/>
      <c r="CF45" s="41"/>
      <c r="CH45" s="8"/>
      <c r="CI45" s="51"/>
      <c r="CJ45" s="44"/>
      <c r="CK45" s="44"/>
      <c r="CL45" s="44"/>
      <c r="CM45" s="44"/>
      <c r="CN45" s="44"/>
      <c r="CO45" s="44"/>
      <c r="CP45" s="44"/>
      <c r="CQ45" s="44"/>
      <c r="CR45" s="52"/>
      <c r="CS45" s="52"/>
      <c r="CT45" s="52"/>
      <c r="CU45" s="52"/>
      <c r="CV45" s="8"/>
      <c r="CW45" s="8"/>
    </row>
    <row r="46" spans="2:101" ht="15.75" x14ac:dyDescent="0.25">
      <c r="B46" s="42"/>
      <c r="C46" s="39" t="s">
        <v>978</v>
      </c>
      <c r="D46" s="40"/>
      <c r="E46" s="40">
        <v>1</v>
      </c>
      <c r="F46" s="40"/>
      <c r="G46" s="40"/>
      <c r="H46" s="40">
        <v>1</v>
      </c>
      <c r="I46" s="40"/>
      <c r="J46" s="40"/>
      <c r="K46" s="40"/>
      <c r="L46" s="41"/>
      <c r="M46" s="41"/>
      <c r="N46" s="41"/>
      <c r="O46" s="52"/>
      <c r="P46" s="71"/>
      <c r="Q46" s="39" t="s">
        <v>892</v>
      </c>
      <c r="R46" s="40"/>
      <c r="S46" s="40"/>
      <c r="T46" s="40"/>
      <c r="U46" s="40">
        <v>3</v>
      </c>
      <c r="V46" s="40"/>
      <c r="W46" s="40"/>
      <c r="X46" s="40"/>
      <c r="Y46" s="40"/>
      <c r="Z46" s="41"/>
      <c r="AA46" s="41"/>
      <c r="AB46" s="41"/>
      <c r="AC46" s="52"/>
      <c r="AD46" s="42"/>
      <c r="AE46" s="39" t="s">
        <v>930</v>
      </c>
      <c r="AF46" s="40"/>
      <c r="AG46" s="40"/>
      <c r="AH46" s="40"/>
      <c r="AI46" s="40"/>
      <c r="AJ46" s="40"/>
      <c r="AK46" s="40"/>
      <c r="AL46" s="40"/>
      <c r="AM46" s="40"/>
      <c r="AN46" s="41"/>
      <c r="AO46" s="41"/>
      <c r="AP46" s="41"/>
      <c r="AR46" s="76"/>
      <c r="AS46" s="45" t="s">
        <v>848</v>
      </c>
      <c r="AT46" s="326"/>
      <c r="AU46" s="326">
        <v>1</v>
      </c>
      <c r="AV46" s="326"/>
      <c r="AW46" s="326"/>
      <c r="AX46" s="326">
        <v>1</v>
      </c>
      <c r="AY46" s="326"/>
      <c r="AZ46" s="326"/>
      <c r="BA46" s="326"/>
      <c r="BB46" s="327"/>
      <c r="BC46" s="327"/>
      <c r="BD46" s="327"/>
      <c r="BE46" s="52"/>
      <c r="BF46" s="76"/>
      <c r="BG46" s="325" t="s">
        <v>848</v>
      </c>
      <c r="BH46" s="326"/>
      <c r="BI46" s="326">
        <v>1</v>
      </c>
      <c r="BJ46" s="326"/>
      <c r="BK46" s="326"/>
      <c r="BL46" s="326">
        <v>1</v>
      </c>
      <c r="BM46" s="326"/>
      <c r="BN46" s="326"/>
      <c r="BO46" s="326"/>
      <c r="BP46" s="327"/>
      <c r="BQ46" s="327"/>
      <c r="BR46" s="327"/>
      <c r="BT46" s="42"/>
      <c r="BU46" s="39"/>
      <c r="BV46" s="40"/>
      <c r="BW46" s="40"/>
      <c r="BX46" s="40"/>
      <c r="BY46" s="40"/>
      <c r="BZ46" s="40"/>
      <c r="CA46" s="40"/>
      <c r="CB46" s="40"/>
      <c r="CC46" s="40"/>
      <c r="CD46" s="41"/>
      <c r="CE46" s="41"/>
      <c r="CF46" s="41"/>
      <c r="CH46" s="8"/>
      <c r="CI46" s="51"/>
      <c r="CJ46" s="44"/>
      <c r="CK46" s="44"/>
      <c r="CL46" s="44"/>
      <c r="CM46" s="44"/>
      <c r="CN46" s="44"/>
      <c r="CO46" s="44"/>
      <c r="CP46" s="44"/>
      <c r="CQ46" s="44"/>
      <c r="CR46" s="52"/>
      <c r="CS46" s="52"/>
      <c r="CT46" s="52"/>
      <c r="CU46" s="52"/>
      <c r="CV46" s="8"/>
      <c r="CW46" s="8"/>
    </row>
    <row r="47" spans="2:101" ht="15.75" x14ac:dyDescent="0.25">
      <c r="B47" s="42"/>
      <c r="C47" s="39" t="s">
        <v>1027</v>
      </c>
      <c r="D47" s="40"/>
      <c r="E47" s="40">
        <v>1</v>
      </c>
      <c r="F47" s="40"/>
      <c r="G47" s="40"/>
      <c r="H47" s="40">
        <v>1</v>
      </c>
      <c r="I47" s="40"/>
      <c r="J47" s="40"/>
      <c r="K47" s="40"/>
      <c r="L47" s="41"/>
      <c r="M47" s="41"/>
      <c r="N47" s="41"/>
      <c r="O47" s="52"/>
      <c r="P47" s="42"/>
      <c r="Q47" s="45" t="s">
        <v>893</v>
      </c>
      <c r="R47" s="40"/>
      <c r="S47" s="40"/>
      <c r="T47" s="40"/>
      <c r="U47" s="40">
        <v>3</v>
      </c>
      <c r="V47" s="40"/>
      <c r="W47" s="40"/>
      <c r="X47" s="40"/>
      <c r="Y47" s="40"/>
      <c r="Z47" s="41"/>
      <c r="AA47" s="41"/>
      <c r="AB47" s="41"/>
      <c r="AC47" s="52"/>
      <c r="AD47" s="42"/>
      <c r="AE47" s="39" t="s">
        <v>931</v>
      </c>
      <c r="AF47" s="40"/>
      <c r="AG47" s="40"/>
      <c r="AH47" s="40"/>
      <c r="AI47" s="40"/>
      <c r="AJ47" s="40"/>
      <c r="AK47" s="40"/>
      <c r="AL47" s="40"/>
      <c r="AM47" s="40"/>
      <c r="AN47" s="41"/>
      <c r="AO47" s="41"/>
      <c r="AP47" s="41"/>
      <c r="AR47" s="76"/>
      <c r="AS47" s="45" t="s">
        <v>1080</v>
      </c>
      <c r="AT47" s="326"/>
      <c r="AU47" s="326"/>
      <c r="AV47" s="326"/>
      <c r="AW47" s="326">
        <v>1</v>
      </c>
      <c r="AX47" s="326">
        <v>1</v>
      </c>
      <c r="AY47" s="326"/>
      <c r="AZ47" s="326"/>
      <c r="BA47" s="326"/>
      <c r="BB47" s="327"/>
      <c r="BC47" s="327"/>
      <c r="BD47" s="327"/>
      <c r="BE47" s="52"/>
      <c r="BF47" s="76"/>
      <c r="BG47" s="325" t="s">
        <v>1027</v>
      </c>
      <c r="BH47" s="326"/>
      <c r="BI47" s="326">
        <v>1</v>
      </c>
      <c r="BJ47" s="326"/>
      <c r="BK47" s="326"/>
      <c r="BL47" s="326">
        <v>1</v>
      </c>
      <c r="BM47" s="326"/>
      <c r="BN47" s="326"/>
      <c r="BO47" s="326"/>
      <c r="BP47" s="327"/>
      <c r="BQ47" s="327"/>
      <c r="BR47" s="327"/>
      <c r="BT47" s="42"/>
      <c r="BU47" s="45"/>
      <c r="BV47" s="40"/>
      <c r="BW47" s="40"/>
      <c r="BX47" s="40"/>
      <c r="BY47" s="40"/>
      <c r="BZ47" s="40"/>
      <c r="CA47" s="40"/>
      <c r="CB47" s="40"/>
      <c r="CC47" s="40"/>
      <c r="CD47" s="41"/>
      <c r="CE47" s="41"/>
      <c r="CF47" s="41"/>
      <c r="CH47" s="8"/>
      <c r="CI47" s="51"/>
      <c r="CJ47" s="44"/>
      <c r="CK47" s="44"/>
      <c r="CL47" s="44"/>
      <c r="CM47" s="44"/>
      <c r="CN47" s="44"/>
      <c r="CO47" s="44"/>
      <c r="CP47" s="44"/>
      <c r="CQ47" s="44"/>
      <c r="CR47" s="52"/>
      <c r="CS47" s="52"/>
      <c r="CT47" s="52"/>
      <c r="CU47" s="52"/>
      <c r="CV47" s="8"/>
      <c r="CW47" s="8"/>
    </row>
    <row r="48" spans="2:101" ht="15.75" x14ac:dyDescent="0.25">
      <c r="B48" s="42"/>
      <c r="C48" s="45" t="s">
        <v>850</v>
      </c>
      <c r="D48" s="40"/>
      <c r="E48" s="40"/>
      <c r="F48" s="40"/>
      <c r="G48" s="40"/>
      <c r="H48" s="40"/>
      <c r="I48" s="40"/>
      <c r="J48" s="40"/>
      <c r="K48" s="40"/>
      <c r="L48" s="41"/>
      <c r="M48" s="41"/>
      <c r="N48" s="41"/>
      <c r="O48" s="52"/>
      <c r="P48" s="42"/>
      <c r="Q48" s="39" t="s">
        <v>894</v>
      </c>
      <c r="R48" s="40">
        <v>1</v>
      </c>
      <c r="S48" s="40"/>
      <c r="T48" s="40"/>
      <c r="U48" s="40"/>
      <c r="V48" s="40">
        <v>1</v>
      </c>
      <c r="W48" s="40"/>
      <c r="X48" s="40"/>
      <c r="Y48" s="40"/>
      <c r="Z48" s="41"/>
      <c r="AA48" s="41"/>
      <c r="AB48" s="41"/>
      <c r="AC48" s="52"/>
      <c r="AD48" s="42"/>
      <c r="AE48" s="39" t="s">
        <v>932</v>
      </c>
      <c r="AF48" s="40"/>
      <c r="AG48" s="40"/>
      <c r="AH48" s="40"/>
      <c r="AI48" s="40"/>
      <c r="AJ48" s="40"/>
      <c r="AK48" s="40"/>
      <c r="AL48" s="40"/>
      <c r="AM48" s="40"/>
      <c r="AN48" s="41"/>
      <c r="AO48" s="41"/>
      <c r="AP48" s="41"/>
      <c r="AR48" s="76"/>
      <c r="AS48" s="45" t="s">
        <v>1081</v>
      </c>
      <c r="AT48" s="326"/>
      <c r="AU48" s="326"/>
      <c r="AV48" s="326"/>
      <c r="AW48" s="326"/>
      <c r="AX48" s="326">
        <v>1</v>
      </c>
      <c r="AY48" s="326"/>
      <c r="AZ48" s="326"/>
      <c r="BA48" s="326"/>
      <c r="BB48" s="327"/>
      <c r="BC48" s="327"/>
      <c r="BD48" s="327"/>
      <c r="BE48" s="52"/>
      <c r="BF48" s="76"/>
      <c r="BG48" s="325" t="s">
        <v>1177</v>
      </c>
      <c r="BH48" s="326">
        <v>1</v>
      </c>
      <c r="BI48" s="326"/>
      <c r="BJ48" s="326"/>
      <c r="BK48" s="326"/>
      <c r="BL48" s="326">
        <v>1</v>
      </c>
      <c r="BM48" s="326"/>
      <c r="BN48" s="326"/>
      <c r="BO48" s="326"/>
      <c r="BP48" s="327"/>
      <c r="BQ48" s="327"/>
      <c r="BR48" s="327"/>
      <c r="BT48" s="42"/>
      <c r="BU48" s="45"/>
      <c r="BV48" s="40"/>
      <c r="BW48" s="40"/>
      <c r="BX48" s="40"/>
      <c r="BY48" s="40"/>
      <c r="BZ48" s="40"/>
      <c r="CA48" s="40"/>
      <c r="CB48" s="40"/>
      <c r="CC48" s="40"/>
      <c r="CD48" s="41"/>
      <c r="CE48" s="41"/>
      <c r="CF48" s="41"/>
      <c r="CH48" s="8"/>
      <c r="CI48" s="51"/>
      <c r="CJ48" s="44"/>
      <c r="CK48" s="44"/>
      <c r="CL48" s="44"/>
      <c r="CM48" s="44"/>
      <c r="CN48" s="44"/>
      <c r="CO48" s="44"/>
      <c r="CP48" s="44"/>
      <c r="CQ48" s="44"/>
      <c r="CR48" s="52"/>
      <c r="CS48" s="52"/>
      <c r="CT48" s="52"/>
      <c r="CU48" s="52"/>
      <c r="CV48" s="8"/>
      <c r="CW48" s="8"/>
    </row>
    <row r="49" spans="2:101" ht="15.75" x14ac:dyDescent="0.25">
      <c r="B49" s="42"/>
      <c r="C49" s="39" t="s">
        <v>1077</v>
      </c>
      <c r="D49" s="40"/>
      <c r="E49" s="40">
        <v>1</v>
      </c>
      <c r="F49" s="40"/>
      <c r="G49" s="40">
        <v>1</v>
      </c>
      <c r="H49" s="40">
        <v>2</v>
      </c>
      <c r="I49" s="40"/>
      <c r="J49" s="40"/>
      <c r="K49" s="40"/>
      <c r="L49" s="41"/>
      <c r="M49" s="41"/>
      <c r="N49" s="41"/>
      <c r="O49" s="52"/>
      <c r="P49" s="42"/>
      <c r="Q49" s="39" t="s">
        <v>895</v>
      </c>
      <c r="R49" s="40">
        <v>2</v>
      </c>
      <c r="S49" s="40"/>
      <c r="T49" s="40"/>
      <c r="U49" s="40"/>
      <c r="V49" s="40"/>
      <c r="W49" s="40"/>
      <c r="X49" s="40"/>
      <c r="Y49" s="40"/>
      <c r="Z49" s="41"/>
      <c r="AA49" s="41"/>
      <c r="AB49" s="41"/>
      <c r="AC49" s="52"/>
      <c r="AD49" s="42"/>
      <c r="AE49" s="39" t="s">
        <v>933</v>
      </c>
      <c r="AF49" s="40"/>
      <c r="AG49" s="40"/>
      <c r="AH49" s="40"/>
      <c r="AI49" s="40"/>
      <c r="AJ49" s="40"/>
      <c r="AK49" s="40"/>
      <c r="AL49" s="40"/>
      <c r="AM49" s="40"/>
      <c r="AN49" s="41"/>
      <c r="AO49" s="41"/>
      <c r="AP49" s="41"/>
      <c r="AR49" s="76"/>
      <c r="AS49" s="39" t="s">
        <v>1082</v>
      </c>
      <c r="AT49" s="326"/>
      <c r="AU49" s="326"/>
      <c r="AV49" s="326"/>
      <c r="AW49" s="326">
        <v>1</v>
      </c>
      <c r="AX49" s="326">
        <v>1</v>
      </c>
      <c r="AY49" s="326"/>
      <c r="AZ49" s="326"/>
      <c r="BA49" s="326"/>
      <c r="BB49" s="327"/>
      <c r="BC49" s="327"/>
      <c r="BD49" s="327"/>
      <c r="BE49" s="52"/>
      <c r="BF49" s="76"/>
      <c r="BG49" s="325" t="s">
        <v>850</v>
      </c>
      <c r="BH49" s="326"/>
      <c r="BI49" s="326">
        <v>1</v>
      </c>
      <c r="BJ49" s="326"/>
      <c r="BK49" s="326"/>
      <c r="BL49" s="326">
        <v>1</v>
      </c>
      <c r="BM49" s="326"/>
      <c r="BN49" s="326"/>
      <c r="BO49" s="326"/>
      <c r="BP49" s="327"/>
      <c r="BQ49" s="327"/>
      <c r="BR49" s="327"/>
      <c r="BT49" s="42"/>
      <c r="BU49" s="39"/>
      <c r="BV49" s="40"/>
      <c r="BW49" s="40"/>
      <c r="BX49" s="40"/>
      <c r="BY49" s="40"/>
      <c r="BZ49" s="40"/>
      <c r="CA49" s="40"/>
      <c r="CB49" s="40"/>
      <c r="CC49" s="40"/>
      <c r="CD49" s="41"/>
      <c r="CE49" s="41"/>
      <c r="CF49" s="41"/>
      <c r="CH49" s="8"/>
      <c r="CI49" s="51"/>
      <c r="CJ49" s="44"/>
      <c r="CK49" s="44"/>
      <c r="CL49" s="44"/>
      <c r="CM49" s="44"/>
      <c r="CN49" s="44"/>
      <c r="CO49" s="44"/>
      <c r="CP49" s="44"/>
      <c r="CQ49" s="44"/>
      <c r="CR49" s="52"/>
      <c r="CS49" s="52"/>
      <c r="CT49" s="52"/>
      <c r="CU49" s="52"/>
      <c r="CV49" s="8"/>
      <c r="CW49" s="8"/>
    </row>
    <row r="50" spans="2:101" ht="15.75" x14ac:dyDescent="0.25">
      <c r="B50" s="42"/>
      <c r="C50" s="39" t="s">
        <v>871</v>
      </c>
      <c r="D50" s="40"/>
      <c r="E50" s="40"/>
      <c r="F50" s="40"/>
      <c r="G50" s="40"/>
      <c r="H50" s="40">
        <v>1</v>
      </c>
      <c r="I50" s="40"/>
      <c r="J50" s="40"/>
      <c r="K50" s="40"/>
      <c r="L50" s="41"/>
      <c r="M50" s="41">
        <v>1</v>
      </c>
      <c r="N50" s="41"/>
      <c r="O50" s="52"/>
      <c r="P50" s="42"/>
      <c r="Q50" s="39" t="s">
        <v>896</v>
      </c>
      <c r="R50" s="40">
        <v>3</v>
      </c>
      <c r="S50" s="40"/>
      <c r="T50" s="40"/>
      <c r="U50" s="40"/>
      <c r="V50" s="40"/>
      <c r="W50" s="40"/>
      <c r="X50" s="40"/>
      <c r="Y50" s="40"/>
      <c r="Z50" s="41"/>
      <c r="AA50" s="41"/>
      <c r="AB50" s="41"/>
      <c r="AC50" s="52"/>
      <c r="AD50" s="42"/>
      <c r="AE50" s="39" t="s">
        <v>934</v>
      </c>
      <c r="AF50" s="40"/>
      <c r="AG50" s="40"/>
      <c r="AH50" s="40"/>
      <c r="AI50" s="40"/>
      <c r="AJ50" s="40"/>
      <c r="AK50" s="40"/>
      <c r="AL50" s="40"/>
      <c r="AM50" s="40"/>
      <c r="AN50" s="41"/>
      <c r="AO50" s="41"/>
      <c r="AP50" s="41"/>
      <c r="AR50" s="76"/>
      <c r="AS50" s="39" t="s">
        <v>1083</v>
      </c>
      <c r="AT50" s="326"/>
      <c r="AU50" s="326"/>
      <c r="AV50" s="326"/>
      <c r="AW50" s="326">
        <v>1</v>
      </c>
      <c r="AX50" s="326">
        <v>1</v>
      </c>
      <c r="AY50" s="326"/>
      <c r="AZ50" s="326"/>
      <c r="BA50" s="326"/>
      <c r="BB50" s="327"/>
      <c r="BC50" s="327"/>
      <c r="BD50" s="119"/>
      <c r="BE50" s="52"/>
      <c r="BF50" s="76"/>
      <c r="BG50" s="328" t="s">
        <v>1178</v>
      </c>
      <c r="BH50" s="326"/>
      <c r="BI50" s="326"/>
      <c r="BJ50" s="326"/>
      <c r="BK50" s="326">
        <v>1</v>
      </c>
      <c r="BL50" s="326">
        <v>1</v>
      </c>
      <c r="BM50" s="326"/>
      <c r="BN50" s="326"/>
      <c r="BO50" s="326"/>
      <c r="BP50" s="327"/>
      <c r="BQ50" s="327"/>
      <c r="BR50" s="327"/>
      <c r="BT50" s="42"/>
      <c r="BU50" s="39"/>
      <c r="BV50" s="40"/>
      <c r="BW50" s="40"/>
      <c r="BX50" s="40"/>
      <c r="BY50" s="40"/>
      <c r="BZ50" s="40"/>
      <c r="CA50" s="40"/>
      <c r="CB50" s="40"/>
      <c r="CC50" s="40"/>
      <c r="CD50" s="41"/>
      <c r="CE50" s="41"/>
      <c r="CF50" s="41"/>
      <c r="CH50" s="8"/>
      <c r="CI50" s="51"/>
      <c r="CJ50" s="44"/>
      <c r="CK50" s="44"/>
      <c r="CL50" s="44"/>
      <c r="CM50" s="44"/>
      <c r="CN50" s="44"/>
      <c r="CO50" s="44"/>
      <c r="CP50" s="44"/>
      <c r="CQ50" s="44"/>
      <c r="CR50" s="52"/>
      <c r="CS50" s="52"/>
      <c r="CT50" s="52"/>
      <c r="CU50" s="52"/>
      <c r="CV50" s="8"/>
      <c r="CW50" s="8"/>
    </row>
    <row r="51" spans="2:101" ht="15.75" x14ac:dyDescent="0.25">
      <c r="B51" s="42"/>
      <c r="C51" s="39" t="s">
        <v>854</v>
      </c>
      <c r="D51" s="40"/>
      <c r="E51" s="40">
        <v>1</v>
      </c>
      <c r="F51" s="40"/>
      <c r="G51" s="40"/>
      <c r="H51" s="40">
        <v>1</v>
      </c>
      <c r="I51" s="40"/>
      <c r="J51" s="40"/>
      <c r="K51" s="40"/>
      <c r="L51" s="41"/>
      <c r="M51" s="41"/>
      <c r="N51" s="41"/>
      <c r="O51" s="52"/>
      <c r="P51" s="42"/>
      <c r="Q51" s="39"/>
      <c r="R51" s="40"/>
      <c r="S51" s="40"/>
      <c r="T51" s="40"/>
      <c r="U51" s="40"/>
      <c r="V51" s="40"/>
      <c r="W51" s="40"/>
      <c r="X51" s="40"/>
      <c r="Y51" s="40"/>
      <c r="Z51" s="41"/>
      <c r="AA51" s="41"/>
      <c r="AB51" s="41"/>
      <c r="AC51" s="52"/>
      <c r="AD51" s="42"/>
      <c r="AE51" s="39" t="s">
        <v>935</v>
      </c>
      <c r="AF51" s="40"/>
      <c r="AG51" s="40"/>
      <c r="AH51" s="40"/>
      <c r="AI51" s="40"/>
      <c r="AJ51" s="40"/>
      <c r="AK51" s="40"/>
      <c r="AL51" s="40"/>
      <c r="AM51" s="40"/>
      <c r="AN51" s="41"/>
      <c r="AO51" s="41"/>
      <c r="AP51" s="41"/>
      <c r="AR51" s="76"/>
      <c r="AS51" s="39" t="s">
        <v>1084</v>
      </c>
      <c r="AT51" s="326"/>
      <c r="AU51" s="326"/>
      <c r="AV51" s="326"/>
      <c r="AW51" s="326"/>
      <c r="AX51" s="326">
        <v>1</v>
      </c>
      <c r="AY51" s="326"/>
      <c r="AZ51" s="326"/>
      <c r="BA51" s="326"/>
      <c r="BB51" s="327"/>
      <c r="BC51" s="327"/>
      <c r="BD51" s="327"/>
      <c r="BE51" s="52"/>
      <c r="BF51" s="76"/>
      <c r="BG51" s="325" t="s">
        <v>1179</v>
      </c>
      <c r="BH51" s="326"/>
      <c r="BI51" s="326"/>
      <c r="BJ51" s="326"/>
      <c r="BK51" s="326">
        <v>1</v>
      </c>
      <c r="BL51" s="326">
        <v>1</v>
      </c>
      <c r="BM51" s="326"/>
      <c r="BN51" s="326"/>
      <c r="BO51" s="326"/>
      <c r="BP51" s="327"/>
      <c r="BQ51" s="327"/>
      <c r="BR51" s="327"/>
      <c r="BT51" s="42"/>
      <c r="BU51" s="39"/>
      <c r="BV51" s="40"/>
      <c r="BW51" s="40"/>
      <c r="BX51" s="40"/>
      <c r="BY51" s="40"/>
      <c r="BZ51" s="40"/>
      <c r="CA51" s="40"/>
      <c r="CB51" s="40"/>
      <c r="CC51" s="40"/>
      <c r="CD51" s="41"/>
      <c r="CE51" s="41"/>
      <c r="CF51" s="41"/>
      <c r="CH51" s="8"/>
      <c r="CI51" s="51"/>
      <c r="CJ51" s="44"/>
      <c r="CK51" s="44"/>
      <c r="CL51" s="44"/>
      <c r="CM51" s="44"/>
      <c r="CN51" s="44"/>
      <c r="CO51" s="44"/>
      <c r="CP51" s="44"/>
      <c r="CQ51" s="44"/>
      <c r="CR51" s="52"/>
      <c r="CS51" s="52"/>
      <c r="CT51" s="52"/>
      <c r="CU51" s="52"/>
      <c r="CV51" s="8"/>
      <c r="CW51" s="8"/>
    </row>
    <row r="52" spans="2:101" ht="15.75" x14ac:dyDescent="0.25">
      <c r="B52" s="42"/>
      <c r="C52" s="45" t="s">
        <v>890</v>
      </c>
      <c r="D52" s="40"/>
      <c r="E52" s="40"/>
      <c r="F52" s="40"/>
      <c r="G52" s="40">
        <v>1</v>
      </c>
      <c r="H52" s="40">
        <v>1</v>
      </c>
      <c r="I52" s="40"/>
      <c r="J52" s="40"/>
      <c r="K52" s="40"/>
      <c r="L52" s="41"/>
      <c r="M52" s="41"/>
      <c r="N52" s="41"/>
      <c r="O52" s="52"/>
      <c r="P52" s="42" t="s">
        <v>1266</v>
      </c>
      <c r="Q52" s="39" t="s">
        <v>883</v>
      </c>
      <c r="R52" s="40"/>
      <c r="S52" s="40"/>
      <c r="T52" s="40"/>
      <c r="U52" s="40">
        <v>1</v>
      </c>
      <c r="V52" s="40">
        <v>1</v>
      </c>
      <c r="W52" s="40"/>
      <c r="X52" s="40"/>
      <c r="Y52" s="40"/>
      <c r="Z52" s="41"/>
      <c r="AA52" s="41"/>
      <c r="AB52" s="41"/>
      <c r="AC52" s="52"/>
      <c r="AD52" s="42"/>
      <c r="AE52" s="39" t="s">
        <v>936</v>
      </c>
      <c r="AF52" s="40"/>
      <c r="AG52" s="40"/>
      <c r="AH52" s="40"/>
      <c r="AI52" s="40"/>
      <c r="AJ52" s="40"/>
      <c r="AK52" s="40"/>
      <c r="AL52" s="40"/>
      <c r="AM52" s="40"/>
      <c r="AN52" s="41"/>
      <c r="AO52" s="41"/>
      <c r="AP52" s="41"/>
      <c r="AR52" s="76"/>
      <c r="AS52" s="325" t="s">
        <v>867</v>
      </c>
      <c r="AT52" s="326"/>
      <c r="AU52" s="326"/>
      <c r="AV52" s="326"/>
      <c r="AW52" s="326">
        <v>1</v>
      </c>
      <c r="AX52" s="326">
        <v>1</v>
      </c>
      <c r="AY52" s="326"/>
      <c r="AZ52" s="326"/>
      <c r="BA52" s="326"/>
      <c r="BB52" s="327"/>
      <c r="BC52" s="327"/>
      <c r="BD52" s="327"/>
      <c r="BE52" s="52"/>
      <c r="BF52" s="76"/>
      <c r="BG52" s="325" t="s">
        <v>1110</v>
      </c>
      <c r="BH52" s="326"/>
      <c r="BI52" s="326"/>
      <c r="BJ52" s="326"/>
      <c r="BK52" s="326">
        <v>1</v>
      </c>
      <c r="BL52" s="326">
        <v>1</v>
      </c>
      <c r="BM52" s="326"/>
      <c r="BN52" s="326"/>
      <c r="BO52" s="326"/>
      <c r="BP52" s="327"/>
      <c r="BQ52" s="327"/>
      <c r="BR52" s="327"/>
      <c r="BT52" s="42"/>
      <c r="BU52" s="39"/>
      <c r="BV52" s="40"/>
      <c r="BW52" s="40"/>
      <c r="BX52" s="40"/>
      <c r="BY52" s="40"/>
      <c r="BZ52" s="40"/>
      <c r="CA52" s="40"/>
      <c r="CB52" s="40"/>
      <c r="CC52" s="40"/>
      <c r="CD52" s="41"/>
      <c r="CE52" s="41"/>
      <c r="CF52" s="41"/>
      <c r="CH52" s="8"/>
      <c r="CI52" s="51"/>
      <c r="CJ52" s="44"/>
      <c r="CK52" s="44"/>
      <c r="CL52" s="44"/>
      <c r="CM52" s="44"/>
      <c r="CN52" s="44"/>
      <c r="CO52" s="44"/>
      <c r="CP52" s="44"/>
      <c r="CQ52" s="44"/>
      <c r="CR52" s="52"/>
      <c r="CS52" s="52"/>
      <c r="CT52" s="52"/>
      <c r="CU52" s="52"/>
      <c r="CV52" s="8"/>
      <c r="CW52" s="8"/>
    </row>
    <row r="53" spans="2:101" ht="15.75" x14ac:dyDescent="0.25">
      <c r="B53" s="42"/>
      <c r="C53" s="39" t="s">
        <v>1092</v>
      </c>
      <c r="D53" s="40"/>
      <c r="E53" s="40"/>
      <c r="F53" s="40"/>
      <c r="G53" s="40">
        <v>1</v>
      </c>
      <c r="H53" s="40">
        <v>1</v>
      </c>
      <c r="I53" s="40"/>
      <c r="J53" s="40"/>
      <c r="K53" s="40"/>
      <c r="L53" s="41"/>
      <c r="M53" s="41"/>
      <c r="N53" s="41"/>
      <c r="O53" s="52"/>
      <c r="P53" s="42" t="s">
        <v>1255</v>
      </c>
      <c r="Q53" s="39" t="s">
        <v>850</v>
      </c>
      <c r="R53" s="40"/>
      <c r="S53" s="40">
        <v>1</v>
      </c>
      <c r="T53" s="40"/>
      <c r="U53" s="40"/>
      <c r="V53" s="40">
        <v>1</v>
      </c>
      <c r="W53" s="40"/>
      <c r="X53" s="40"/>
      <c r="Y53" s="40"/>
      <c r="Z53" s="41"/>
      <c r="AA53" s="41"/>
      <c r="AB53" s="41"/>
      <c r="AC53" s="52"/>
      <c r="AD53" s="42"/>
      <c r="AE53" s="39" t="s">
        <v>937</v>
      </c>
      <c r="AF53" s="40"/>
      <c r="AG53" s="40"/>
      <c r="AH53" s="40"/>
      <c r="AI53" s="40"/>
      <c r="AJ53" s="40"/>
      <c r="AK53" s="40"/>
      <c r="AL53" s="40"/>
      <c r="AM53" s="40"/>
      <c r="AN53" s="41"/>
      <c r="AO53" s="41"/>
      <c r="AP53" s="41"/>
      <c r="AR53" s="76"/>
      <c r="AS53" s="39" t="s">
        <v>887</v>
      </c>
      <c r="AT53" s="326"/>
      <c r="AU53" s="326"/>
      <c r="AV53" s="326"/>
      <c r="AW53" s="326"/>
      <c r="AX53" s="326">
        <v>1</v>
      </c>
      <c r="AY53" s="326"/>
      <c r="AZ53" s="326"/>
      <c r="BA53" s="326"/>
      <c r="BB53" s="327"/>
      <c r="BC53" s="327"/>
      <c r="BD53" s="327"/>
      <c r="BE53" s="52"/>
      <c r="BF53" s="76"/>
      <c r="BG53" s="325" t="s">
        <v>854</v>
      </c>
      <c r="BH53" s="326"/>
      <c r="BI53" s="326"/>
      <c r="BJ53" s="326"/>
      <c r="BK53" s="326">
        <v>1</v>
      </c>
      <c r="BL53" s="326">
        <v>1</v>
      </c>
      <c r="BM53" s="326"/>
      <c r="BN53" s="326"/>
      <c r="BO53" s="326"/>
      <c r="BP53" s="327"/>
      <c r="BQ53" s="327"/>
      <c r="BR53" s="327"/>
      <c r="BT53" s="42"/>
      <c r="BU53" s="39"/>
      <c r="BV53" s="40"/>
      <c r="BW53" s="40"/>
      <c r="BX53" s="40"/>
      <c r="BY53" s="40"/>
      <c r="BZ53" s="40"/>
      <c r="CA53" s="40"/>
      <c r="CB53" s="40"/>
      <c r="CC53" s="40"/>
      <c r="CD53" s="41"/>
      <c r="CE53" s="41"/>
      <c r="CF53" s="41"/>
      <c r="CH53" s="8"/>
      <c r="CI53" s="63"/>
      <c r="CJ53" s="44"/>
      <c r="CK53" s="44"/>
      <c r="CL53" s="44"/>
      <c r="CM53" s="44"/>
      <c r="CN53" s="44"/>
      <c r="CO53" s="44"/>
      <c r="CP53" s="44"/>
      <c r="CQ53" s="44"/>
      <c r="CR53" s="52"/>
      <c r="CS53" s="52"/>
      <c r="CT53" s="52"/>
      <c r="CU53" s="52"/>
      <c r="CV53" s="8"/>
      <c r="CW53" s="8"/>
    </row>
    <row r="54" spans="2:101" ht="15.75" x14ac:dyDescent="0.25">
      <c r="B54" s="71"/>
      <c r="C54" s="39" t="s">
        <v>1084</v>
      </c>
      <c r="D54" s="40"/>
      <c r="E54" s="40">
        <v>1</v>
      </c>
      <c r="F54" s="40"/>
      <c r="G54" s="40"/>
      <c r="H54" s="40">
        <v>1</v>
      </c>
      <c r="I54" s="40"/>
      <c r="J54" s="40"/>
      <c r="K54" s="40"/>
      <c r="L54" s="41"/>
      <c r="M54" s="41"/>
      <c r="N54" s="41"/>
      <c r="O54" s="52"/>
      <c r="P54" s="42"/>
      <c r="Q54" s="39" t="s">
        <v>874</v>
      </c>
      <c r="R54" s="40"/>
      <c r="S54" s="40">
        <v>1</v>
      </c>
      <c r="T54" s="40"/>
      <c r="U54" s="40">
        <v>1</v>
      </c>
      <c r="V54" s="40">
        <v>1</v>
      </c>
      <c r="W54" s="40"/>
      <c r="X54" s="40"/>
      <c r="Y54" s="40"/>
      <c r="Z54" s="41"/>
      <c r="AA54" s="41"/>
      <c r="AB54" s="41"/>
      <c r="AC54" s="52"/>
      <c r="AD54" s="42"/>
      <c r="AE54" s="39" t="s">
        <v>938</v>
      </c>
      <c r="AF54" s="40"/>
      <c r="AG54" s="40"/>
      <c r="AH54" s="40"/>
      <c r="AI54" s="40"/>
      <c r="AJ54" s="40"/>
      <c r="AK54" s="40"/>
      <c r="AL54" s="40"/>
      <c r="AM54" s="40"/>
      <c r="AN54" s="41"/>
      <c r="AO54" s="41"/>
      <c r="AP54" s="41"/>
      <c r="AR54" s="76"/>
      <c r="AS54" s="39" t="s">
        <v>917</v>
      </c>
      <c r="AT54" s="326"/>
      <c r="AU54" s="326">
        <v>1</v>
      </c>
      <c r="AV54" s="326"/>
      <c r="AW54" s="326"/>
      <c r="AX54" s="326">
        <v>1</v>
      </c>
      <c r="AY54" s="326"/>
      <c r="AZ54" s="326"/>
      <c r="BA54" s="326"/>
      <c r="BB54" s="327"/>
      <c r="BC54" s="327"/>
      <c r="BD54" s="327"/>
      <c r="BE54" s="52"/>
      <c r="BF54" s="76"/>
      <c r="BG54" s="325" t="s">
        <v>1180</v>
      </c>
      <c r="BH54" s="326"/>
      <c r="BI54" s="326">
        <v>2</v>
      </c>
      <c r="BJ54" s="326"/>
      <c r="BK54" s="326"/>
      <c r="BL54" s="326">
        <v>1</v>
      </c>
      <c r="BM54" s="326"/>
      <c r="BN54" s="326"/>
      <c r="BO54" s="326"/>
      <c r="BP54" s="327"/>
      <c r="BQ54" s="327"/>
      <c r="BR54" s="327"/>
      <c r="BT54" s="42"/>
      <c r="BU54" s="39"/>
      <c r="BV54" s="40"/>
      <c r="BW54" s="40"/>
      <c r="BX54" s="40"/>
      <c r="BY54" s="40"/>
      <c r="BZ54" s="40"/>
      <c r="CA54" s="40"/>
      <c r="CB54" s="40"/>
      <c r="CC54" s="40"/>
      <c r="CD54" s="41"/>
      <c r="CE54" s="41"/>
      <c r="CF54" s="41"/>
      <c r="CH54" s="8"/>
      <c r="CI54" s="63"/>
      <c r="CJ54" s="44"/>
      <c r="CK54" s="44"/>
      <c r="CL54" s="44"/>
      <c r="CM54" s="44"/>
      <c r="CN54" s="44"/>
      <c r="CO54" s="44"/>
      <c r="CP54" s="44"/>
      <c r="CQ54" s="44"/>
      <c r="CR54" s="52"/>
      <c r="CS54" s="52"/>
      <c r="CT54" s="52"/>
      <c r="CU54" s="52"/>
      <c r="CV54" s="8"/>
      <c r="CW54" s="8"/>
    </row>
    <row r="55" spans="2:101" ht="15.75" x14ac:dyDescent="0.25">
      <c r="B55" s="42"/>
      <c r="C55" s="45" t="s">
        <v>884</v>
      </c>
      <c r="D55" s="40"/>
      <c r="E55" s="40">
        <v>1</v>
      </c>
      <c r="F55" s="40"/>
      <c r="G55" s="40"/>
      <c r="H55" s="40">
        <v>1</v>
      </c>
      <c r="I55" s="40"/>
      <c r="J55" s="40"/>
      <c r="K55" s="40"/>
      <c r="L55" s="41"/>
      <c r="M55" s="41"/>
      <c r="N55" s="41"/>
      <c r="O55" s="52"/>
      <c r="P55" s="42"/>
      <c r="Q55" s="39" t="s">
        <v>848</v>
      </c>
      <c r="R55" s="40"/>
      <c r="S55" s="40">
        <v>1</v>
      </c>
      <c r="T55" s="40"/>
      <c r="U55" s="40"/>
      <c r="V55" s="40">
        <v>1</v>
      </c>
      <c r="W55" s="40"/>
      <c r="X55" s="40"/>
      <c r="Y55" s="40"/>
      <c r="Z55" s="41"/>
      <c r="AA55" s="41"/>
      <c r="AB55" s="41"/>
      <c r="AC55" s="52"/>
      <c r="AD55" s="42"/>
      <c r="AE55" s="45" t="s">
        <v>939</v>
      </c>
      <c r="AF55" s="40"/>
      <c r="AG55" s="40"/>
      <c r="AH55" s="40"/>
      <c r="AI55" s="40"/>
      <c r="AJ55" s="40"/>
      <c r="AK55" s="40"/>
      <c r="AL55" s="40"/>
      <c r="AM55" s="40"/>
      <c r="AN55" s="41"/>
      <c r="AO55" s="41"/>
      <c r="AP55" s="41"/>
      <c r="AR55" s="76"/>
      <c r="AS55" s="39" t="s">
        <v>889</v>
      </c>
      <c r="AT55" s="326"/>
      <c r="AU55" s="326"/>
      <c r="AV55" s="326"/>
      <c r="AW55" s="326">
        <v>1</v>
      </c>
      <c r="AX55" s="326">
        <v>1</v>
      </c>
      <c r="AY55" s="326"/>
      <c r="AZ55" s="326"/>
      <c r="BA55" s="326"/>
      <c r="BB55" s="327"/>
      <c r="BC55" s="327"/>
      <c r="BD55" s="327"/>
      <c r="BE55" s="52"/>
      <c r="BF55" s="76"/>
      <c r="BG55" s="328" t="s">
        <v>1181</v>
      </c>
      <c r="BH55" s="326"/>
      <c r="BI55" s="326"/>
      <c r="BJ55" s="326"/>
      <c r="BK55" s="326">
        <v>1</v>
      </c>
      <c r="BL55" s="326">
        <v>1</v>
      </c>
      <c r="BM55" s="326"/>
      <c r="BN55" s="326"/>
      <c r="BO55" s="326"/>
      <c r="BP55" s="327"/>
      <c r="BQ55" s="327"/>
      <c r="BR55" s="327"/>
      <c r="BT55" s="42"/>
      <c r="BU55" s="39"/>
      <c r="BV55" s="40"/>
      <c r="BW55" s="40"/>
      <c r="BX55" s="40"/>
      <c r="BY55" s="40"/>
      <c r="BZ55" s="40"/>
      <c r="CA55" s="40"/>
      <c r="CB55" s="40"/>
      <c r="CC55" s="40"/>
      <c r="CD55" s="41"/>
      <c r="CE55" s="41"/>
      <c r="CF55" s="41"/>
      <c r="CH55" s="8"/>
      <c r="CI55" s="63"/>
      <c r="CJ55" s="44"/>
      <c r="CK55" s="44"/>
      <c r="CL55" s="44"/>
      <c r="CM55" s="44"/>
      <c r="CN55" s="44"/>
      <c r="CO55" s="44"/>
      <c r="CP55" s="44"/>
      <c r="CQ55" s="44"/>
      <c r="CR55" s="52"/>
      <c r="CS55" s="52"/>
      <c r="CT55" s="52"/>
      <c r="CU55" s="52"/>
      <c r="CV55" s="8"/>
      <c r="CW55" s="8"/>
    </row>
    <row r="56" spans="2:101" ht="15.75" x14ac:dyDescent="0.25">
      <c r="B56" s="42"/>
      <c r="C56" s="39" t="s">
        <v>987</v>
      </c>
      <c r="D56" s="40"/>
      <c r="E56" s="40"/>
      <c r="F56" s="40"/>
      <c r="G56" s="40">
        <v>1</v>
      </c>
      <c r="H56" s="40">
        <v>1</v>
      </c>
      <c r="I56" s="40"/>
      <c r="J56" s="40"/>
      <c r="K56" s="40"/>
      <c r="L56" s="41"/>
      <c r="M56" s="41"/>
      <c r="N56" s="41"/>
      <c r="O56" s="52"/>
      <c r="P56" s="42"/>
      <c r="Q56" s="39" t="s">
        <v>884</v>
      </c>
      <c r="R56" s="40"/>
      <c r="S56" s="40"/>
      <c r="T56" s="40"/>
      <c r="U56" s="40">
        <v>1</v>
      </c>
      <c r="V56" s="40">
        <v>1</v>
      </c>
      <c r="W56" s="40"/>
      <c r="X56" s="40"/>
      <c r="Y56" s="40"/>
      <c r="Z56" s="41"/>
      <c r="AA56" s="41"/>
      <c r="AB56" s="41"/>
      <c r="AC56" s="52"/>
      <c r="AD56" s="42"/>
      <c r="AE56" s="39" t="s">
        <v>940</v>
      </c>
      <c r="AF56" s="40"/>
      <c r="AG56" s="40"/>
      <c r="AH56" s="40"/>
      <c r="AI56" s="40"/>
      <c r="AJ56" s="40"/>
      <c r="AK56" s="40"/>
      <c r="AL56" s="40"/>
      <c r="AM56" s="40"/>
      <c r="AN56" s="41"/>
      <c r="AO56" s="41"/>
      <c r="AP56" s="41"/>
      <c r="AR56" s="76"/>
      <c r="AS56" s="325" t="s">
        <v>854</v>
      </c>
      <c r="AT56" s="326"/>
      <c r="AU56" s="326"/>
      <c r="AV56" s="326"/>
      <c r="AW56" s="326">
        <v>1</v>
      </c>
      <c r="AX56" s="326">
        <v>1</v>
      </c>
      <c r="AY56" s="326"/>
      <c r="AZ56" s="326"/>
      <c r="BA56" s="326"/>
      <c r="BB56" s="327"/>
      <c r="BC56" s="327"/>
      <c r="BD56" s="327"/>
      <c r="BE56" s="52"/>
      <c r="BF56" s="76"/>
      <c r="BG56" s="328" t="s">
        <v>1092</v>
      </c>
      <c r="BH56" s="326"/>
      <c r="BI56" s="326"/>
      <c r="BJ56" s="326"/>
      <c r="BK56" s="326">
        <v>1</v>
      </c>
      <c r="BL56" s="326">
        <v>1</v>
      </c>
      <c r="BM56" s="326"/>
      <c r="BN56" s="326"/>
      <c r="BO56" s="326"/>
      <c r="BP56" s="327"/>
      <c r="BQ56" s="327"/>
      <c r="BR56" s="327"/>
      <c r="BT56" s="42"/>
      <c r="BU56" s="39"/>
      <c r="BV56" s="40"/>
      <c r="BW56" s="40"/>
      <c r="BX56" s="40"/>
      <c r="BY56" s="40"/>
      <c r="BZ56" s="40"/>
      <c r="CA56" s="40"/>
      <c r="CB56" s="40"/>
      <c r="CC56" s="40"/>
      <c r="CD56" s="41"/>
      <c r="CE56" s="41"/>
      <c r="CF56" s="41"/>
      <c r="CH56" s="8"/>
      <c r="CI56" s="63"/>
      <c r="CJ56" s="44"/>
      <c r="CK56" s="44"/>
      <c r="CL56" s="44"/>
      <c r="CM56" s="44"/>
      <c r="CN56" s="44"/>
      <c r="CO56" s="44"/>
      <c r="CP56" s="44"/>
      <c r="CQ56" s="44"/>
      <c r="CR56" s="52"/>
      <c r="CS56" s="52"/>
      <c r="CT56" s="52"/>
      <c r="CU56" s="52"/>
      <c r="CV56" s="8"/>
      <c r="CW56" s="8"/>
    </row>
    <row r="57" spans="2:101" ht="15.75" x14ac:dyDescent="0.25">
      <c r="B57" s="42"/>
      <c r="C57" s="39" t="s">
        <v>853</v>
      </c>
      <c r="D57" s="40"/>
      <c r="E57" s="40"/>
      <c r="F57" s="40"/>
      <c r="G57" s="40">
        <v>1</v>
      </c>
      <c r="H57" s="40">
        <v>1</v>
      </c>
      <c r="I57" s="40"/>
      <c r="J57" s="40"/>
      <c r="K57" s="40"/>
      <c r="L57" s="41"/>
      <c r="M57" s="41"/>
      <c r="N57" s="41"/>
      <c r="O57" s="52"/>
      <c r="P57" s="42"/>
      <c r="Q57" s="45" t="s">
        <v>885</v>
      </c>
      <c r="R57" s="40"/>
      <c r="S57" s="40">
        <v>1</v>
      </c>
      <c r="T57" s="40"/>
      <c r="U57" s="40"/>
      <c r="V57" s="40">
        <v>1</v>
      </c>
      <c r="W57" s="40"/>
      <c r="X57" s="40"/>
      <c r="Y57" s="40"/>
      <c r="Z57" s="41"/>
      <c r="AA57" s="41"/>
      <c r="AB57" s="41"/>
      <c r="AC57" s="52"/>
      <c r="AD57" s="42"/>
      <c r="AE57" s="39" t="s">
        <v>941</v>
      </c>
      <c r="AF57" s="40"/>
      <c r="AG57" s="40"/>
      <c r="AH57" s="40"/>
      <c r="AI57" s="40"/>
      <c r="AJ57" s="40"/>
      <c r="AK57" s="40"/>
      <c r="AL57" s="40"/>
      <c r="AM57" s="40"/>
      <c r="AN57" s="41"/>
      <c r="AO57" s="41"/>
      <c r="AP57" s="41"/>
      <c r="AR57" s="76"/>
      <c r="AS57" s="325" t="s">
        <v>1085</v>
      </c>
      <c r="AT57" s="326"/>
      <c r="AU57" s="326"/>
      <c r="AV57" s="326"/>
      <c r="AW57" s="326">
        <v>1</v>
      </c>
      <c r="AX57" s="326">
        <v>1</v>
      </c>
      <c r="AY57" s="326"/>
      <c r="AZ57" s="326"/>
      <c r="BA57" s="326"/>
      <c r="BB57" s="327"/>
      <c r="BC57" s="327"/>
      <c r="BD57" s="327"/>
      <c r="BE57" s="52"/>
      <c r="BF57" s="76"/>
      <c r="BG57" s="328" t="s">
        <v>1084</v>
      </c>
      <c r="BH57" s="326"/>
      <c r="BI57" s="326">
        <v>1</v>
      </c>
      <c r="BJ57" s="326"/>
      <c r="BK57" s="326"/>
      <c r="BL57" s="326">
        <v>1</v>
      </c>
      <c r="BM57" s="326"/>
      <c r="BN57" s="326"/>
      <c r="BO57" s="326"/>
      <c r="BP57" s="327"/>
      <c r="BQ57" s="327"/>
      <c r="BR57" s="327"/>
      <c r="BT57" s="42"/>
      <c r="BU57" s="39"/>
      <c r="BV57" s="40"/>
      <c r="BW57" s="40"/>
      <c r="BX57" s="40"/>
      <c r="BY57" s="40"/>
      <c r="BZ57" s="40"/>
      <c r="CA57" s="40"/>
      <c r="CB57" s="40"/>
      <c r="CC57" s="40"/>
      <c r="CD57" s="41"/>
      <c r="CE57" s="41"/>
      <c r="CF57" s="41"/>
      <c r="CH57" s="8"/>
      <c r="CI57" s="64"/>
      <c r="CJ57" s="44"/>
      <c r="CK57" s="44"/>
      <c r="CL57" s="44"/>
      <c r="CM57" s="44"/>
      <c r="CN57" s="44"/>
      <c r="CO57" s="44"/>
      <c r="CP57" s="44"/>
      <c r="CQ57" s="44"/>
      <c r="CR57" s="52"/>
      <c r="CS57" s="52"/>
      <c r="CT57" s="52"/>
      <c r="CU57" s="52"/>
      <c r="CV57" s="8"/>
      <c r="CW57" s="8"/>
    </row>
    <row r="58" spans="2:101" ht="15.75" x14ac:dyDescent="0.25">
      <c r="B58" s="42"/>
      <c r="C58" s="39" t="s">
        <v>982</v>
      </c>
      <c r="D58" s="40"/>
      <c r="E58" s="40"/>
      <c r="F58" s="40"/>
      <c r="G58" s="40"/>
      <c r="H58" s="40">
        <v>1</v>
      </c>
      <c r="I58" s="40"/>
      <c r="J58" s="40"/>
      <c r="K58" s="40"/>
      <c r="L58" s="41">
        <v>1</v>
      </c>
      <c r="M58" s="41"/>
      <c r="N58" s="41"/>
      <c r="O58" s="52"/>
      <c r="P58" s="42"/>
      <c r="Q58" s="39" t="s">
        <v>1267</v>
      </c>
      <c r="R58" s="40">
        <v>1</v>
      </c>
      <c r="S58" s="40"/>
      <c r="T58" s="40"/>
      <c r="U58" s="40"/>
      <c r="V58" s="40">
        <v>1</v>
      </c>
      <c r="W58" s="40"/>
      <c r="X58" s="40"/>
      <c r="Y58" s="40"/>
      <c r="Z58" s="41"/>
      <c r="AA58" s="41"/>
      <c r="AB58" s="41"/>
      <c r="AC58" s="52"/>
      <c r="AD58" s="42"/>
      <c r="AE58" s="39" t="s">
        <v>942</v>
      </c>
      <c r="AF58" s="40"/>
      <c r="AG58" s="40"/>
      <c r="AH58" s="40"/>
      <c r="AI58" s="40"/>
      <c r="AJ58" s="40"/>
      <c r="AK58" s="40"/>
      <c r="AL58" s="40"/>
      <c r="AM58" s="40"/>
      <c r="AN58" s="41"/>
      <c r="AO58" s="41"/>
      <c r="AP58" s="41"/>
      <c r="AR58" s="76"/>
      <c r="AS58" s="325" t="s">
        <v>1086</v>
      </c>
      <c r="AT58" s="326"/>
      <c r="AU58" s="326"/>
      <c r="AV58" s="326"/>
      <c r="AW58" s="326">
        <v>1</v>
      </c>
      <c r="AX58" s="326">
        <v>1</v>
      </c>
      <c r="AY58" s="326"/>
      <c r="AZ58" s="326"/>
      <c r="BA58" s="326"/>
      <c r="BB58" s="327"/>
      <c r="BC58" s="327"/>
      <c r="BD58" s="327"/>
      <c r="BE58" s="52"/>
      <c r="BF58" s="76"/>
      <c r="BG58" s="325" t="s">
        <v>987</v>
      </c>
      <c r="BH58" s="326"/>
      <c r="BI58" s="326"/>
      <c r="BJ58" s="326"/>
      <c r="BK58" s="326">
        <v>1</v>
      </c>
      <c r="BL58" s="326">
        <v>1</v>
      </c>
      <c r="BM58" s="326"/>
      <c r="BN58" s="326"/>
      <c r="BO58" s="326"/>
      <c r="BP58" s="327"/>
      <c r="BQ58" s="327"/>
      <c r="BR58" s="327"/>
      <c r="BT58" s="42"/>
      <c r="BU58" s="45"/>
      <c r="BV58" s="40"/>
      <c r="BW58" s="40"/>
      <c r="BX58" s="40"/>
      <c r="BY58" s="40"/>
      <c r="BZ58" s="40"/>
      <c r="CA58" s="40"/>
      <c r="CB58" s="40"/>
      <c r="CC58" s="40"/>
      <c r="CD58" s="41"/>
      <c r="CE58" s="41"/>
      <c r="CF58" s="41"/>
      <c r="CH58" s="8"/>
      <c r="CI58" s="63"/>
      <c r="CJ58" s="44"/>
      <c r="CK58" s="44"/>
      <c r="CL58" s="44"/>
      <c r="CM58" s="44"/>
      <c r="CN58" s="44"/>
      <c r="CO58" s="44"/>
      <c r="CP58" s="44"/>
      <c r="CQ58" s="44"/>
      <c r="CR58" s="52"/>
      <c r="CS58" s="52"/>
      <c r="CT58" s="52"/>
      <c r="CU58" s="52"/>
      <c r="CV58" s="8"/>
      <c r="CW58" s="8"/>
    </row>
    <row r="59" spans="2:101" ht="15.75" x14ac:dyDescent="0.25">
      <c r="B59" s="42"/>
      <c r="C59" s="39" t="s">
        <v>1093</v>
      </c>
      <c r="D59" s="40"/>
      <c r="E59" s="40">
        <v>2</v>
      </c>
      <c r="F59" s="40"/>
      <c r="G59" s="40"/>
      <c r="H59" s="40">
        <v>1</v>
      </c>
      <c r="I59" s="40">
        <v>1</v>
      </c>
      <c r="J59" s="40"/>
      <c r="K59" s="40"/>
      <c r="L59" s="41"/>
      <c r="M59" s="41"/>
      <c r="N59" s="72"/>
      <c r="O59" s="64"/>
      <c r="P59" s="42"/>
      <c r="Q59" s="39" t="s">
        <v>888</v>
      </c>
      <c r="R59" s="40"/>
      <c r="S59" s="40"/>
      <c r="T59" s="40"/>
      <c r="U59" s="40">
        <v>1</v>
      </c>
      <c r="V59" s="40">
        <v>1</v>
      </c>
      <c r="W59" s="40"/>
      <c r="X59" s="40"/>
      <c r="Y59" s="40"/>
      <c r="Z59" s="41"/>
      <c r="AA59" s="41"/>
      <c r="AB59" s="41"/>
      <c r="AC59" s="64"/>
      <c r="AD59" s="42"/>
      <c r="AE59" s="45" t="s">
        <v>943</v>
      </c>
      <c r="AF59" s="40"/>
      <c r="AG59" s="40"/>
      <c r="AH59" s="40"/>
      <c r="AI59" s="40"/>
      <c r="AJ59" s="40"/>
      <c r="AK59" s="40"/>
      <c r="AL59" s="40"/>
      <c r="AM59" s="40"/>
      <c r="AN59" s="41"/>
      <c r="AO59" s="41"/>
      <c r="AP59" s="41"/>
      <c r="AR59" s="76"/>
      <c r="AS59" s="328"/>
      <c r="AT59" s="326"/>
      <c r="AU59" s="326"/>
      <c r="AV59" s="326"/>
      <c r="AW59" s="326"/>
      <c r="AX59" s="326"/>
      <c r="AY59" s="326"/>
      <c r="AZ59" s="326"/>
      <c r="BA59" s="326"/>
      <c r="BB59" s="327"/>
      <c r="BC59" s="327"/>
      <c r="BD59" s="327"/>
      <c r="BE59" s="64"/>
      <c r="BF59" s="76"/>
      <c r="BG59" s="325" t="s">
        <v>1104</v>
      </c>
      <c r="BH59" s="326"/>
      <c r="BI59" s="326"/>
      <c r="BJ59" s="326"/>
      <c r="BK59" s="326">
        <v>1</v>
      </c>
      <c r="BL59" s="326">
        <v>1</v>
      </c>
      <c r="BM59" s="326"/>
      <c r="BN59" s="326"/>
      <c r="BO59" s="326"/>
      <c r="BP59" s="327"/>
      <c r="BQ59" s="327"/>
      <c r="BR59" s="327"/>
      <c r="BT59" s="42"/>
      <c r="BU59" s="39"/>
      <c r="BV59" s="40"/>
      <c r="BW59" s="40"/>
      <c r="BX59" s="40"/>
      <c r="BY59" s="40"/>
      <c r="BZ59" s="40"/>
      <c r="CA59" s="40"/>
      <c r="CB59" s="40"/>
      <c r="CC59" s="40"/>
      <c r="CD59" s="41"/>
      <c r="CE59" s="41"/>
      <c r="CF59" s="41"/>
      <c r="CH59" s="8"/>
      <c r="CI59" s="64"/>
      <c r="CJ59" s="65"/>
      <c r="CK59" s="65"/>
      <c r="CL59" s="65"/>
      <c r="CM59" s="65"/>
      <c r="CN59" s="65"/>
      <c r="CO59" s="65"/>
      <c r="CP59" s="65"/>
      <c r="CQ59" s="65"/>
      <c r="CR59" s="64"/>
      <c r="CS59" s="64"/>
      <c r="CT59" s="64"/>
      <c r="CU59" s="64"/>
      <c r="CV59" s="8"/>
      <c r="CW59" s="8"/>
    </row>
    <row r="60" spans="2:101" ht="15.75" x14ac:dyDescent="0.25">
      <c r="B60" s="42"/>
      <c r="C60" s="39" t="s">
        <v>865</v>
      </c>
      <c r="D60" s="40"/>
      <c r="E60" s="40">
        <v>1</v>
      </c>
      <c r="F60" s="40">
        <v>1</v>
      </c>
      <c r="G60" s="40"/>
      <c r="H60" s="40">
        <v>1</v>
      </c>
      <c r="I60" s="40">
        <v>1</v>
      </c>
      <c r="J60" s="40"/>
      <c r="K60" s="40"/>
      <c r="L60" s="41"/>
      <c r="M60" s="41"/>
      <c r="N60" s="41"/>
      <c r="O60" s="52"/>
      <c r="P60" s="42"/>
      <c r="Q60" s="39" t="s">
        <v>1268</v>
      </c>
      <c r="R60" s="40"/>
      <c r="S60" s="40"/>
      <c r="T60" s="40"/>
      <c r="U60" s="40">
        <v>1</v>
      </c>
      <c r="V60" s="40">
        <v>1</v>
      </c>
      <c r="W60" s="40"/>
      <c r="X60" s="40"/>
      <c r="Y60" s="40"/>
      <c r="Z60" s="41"/>
      <c r="AA60" s="41"/>
      <c r="AB60" s="41"/>
      <c r="AC60" s="52"/>
      <c r="AD60" s="71"/>
      <c r="AE60" s="45" t="s">
        <v>944</v>
      </c>
      <c r="AF60" s="40"/>
      <c r="AG60" s="40"/>
      <c r="AH60" s="40"/>
      <c r="AI60" s="40"/>
      <c r="AJ60" s="40"/>
      <c r="AK60" s="40"/>
      <c r="AL60" s="40"/>
      <c r="AM60" s="40"/>
      <c r="AN60" s="41"/>
      <c r="AO60" s="72"/>
      <c r="AP60" s="41"/>
      <c r="AR60" s="76"/>
      <c r="AS60" s="325"/>
      <c r="AT60" s="326"/>
      <c r="AU60" s="326"/>
      <c r="AV60" s="326"/>
      <c r="AW60" s="326"/>
      <c r="AX60" s="326"/>
      <c r="AY60" s="326"/>
      <c r="AZ60" s="326"/>
      <c r="BA60" s="326"/>
      <c r="BB60" s="327"/>
      <c r="BC60" s="327"/>
      <c r="BD60" s="327"/>
      <c r="BE60" s="52"/>
      <c r="BF60" s="76"/>
      <c r="BG60" s="325" t="s">
        <v>860</v>
      </c>
      <c r="BH60" s="326"/>
      <c r="BI60" s="326">
        <v>1</v>
      </c>
      <c r="BJ60" s="326"/>
      <c r="BK60" s="326"/>
      <c r="BL60" s="326">
        <v>1</v>
      </c>
      <c r="BM60" s="326"/>
      <c r="BN60" s="326"/>
      <c r="BO60" s="326"/>
      <c r="BP60" s="327"/>
      <c r="BQ60" s="327"/>
      <c r="BR60" s="327"/>
      <c r="BT60" s="42"/>
      <c r="BU60" s="39"/>
      <c r="BV60" s="40"/>
      <c r="BW60" s="40"/>
      <c r="BX60" s="40"/>
      <c r="BY60" s="40"/>
      <c r="BZ60" s="40"/>
      <c r="CA60" s="40"/>
      <c r="CB60" s="40"/>
      <c r="CC60" s="40"/>
      <c r="CD60" s="41"/>
      <c r="CE60" s="41"/>
      <c r="CF60" s="41"/>
      <c r="CH60" s="8"/>
      <c r="CI60" s="63"/>
      <c r="CJ60" s="8"/>
      <c r="CK60" s="8"/>
      <c r="CL60" s="8"/>
      <c r="CM60" s="8"/>
      <c r="CN60" s="8"/>
      <c r="CO60" s="8"/>
      <c r="CP60" s="8"/>
      <c r="CQ60" s="8"/>
      <c r="CR60" s="52"/>
      <c r="CS60" s="52"/>
      <c r="CT60" s="52"/>
      <c r="CU60" s="52"/>
      <c r="CV60" s="8"/>
      <c r="CW60" s="8"/>
    </row>
    <row r="61" spans="2:101" ht="15.75" x14ac:dyDescent="0.25">
      <c r="B61" s="42"/>
      <c r="C61" s="39" t="s">
        <v>1094</v>
      </c>
      <c r="D61" s="40">
        <v>1</v>
      </c>
      <c r="E61" s="40"/>
      <c r="F61" s="40"/>
      <c r="G61" s="40"/>
      <c r="H61" s="40">
        <v>1</v>
      </c>
      <c r="I61" s="40">
        <v>1</v>
      </c>
      <c r="J61" s="40"/>
      <c r="K61" s="40"/>
      <c r="L61" s="41"/>
      <c r="M61" s="41"/>
      <c r="N61" s="41"/>
      <c r="O61" s="52"/>
      <c r="P61" s="42"/>
      <c r="Q61" s="39" t="s">
        <v>854</v>
      </c>
      <c r="R61" s="40"/>
      <c r="S61" s="40"/>
      <c r="T61" s="40"/>
      <c r="U61" s="40">
        <v>1</v>
      </c>
      <c r="V61" s="40">
        <v>1</v>
      </c>
      <c r="W61" s="40"/>
      <c r="X61" s="40"/>
      <c r="Y61" s="40"/>
      <c r="Z61" s="41"/>
      <c r="AA61" s="41"/>
      <c r="AB61" s="41"/>
      <c r="AC61" s="52"/>
      <c r="AD61" s="42"/>
      <c r="AE61" s="45" t="s">
        <v>945</v>
      </c>
      <c r="AF61" s="40"/>
      <c r="AG61" s="40"/>
      <c r="AH61" s="40"/>
      <c r="AI61" s="40"/>
      <c r="AJ61" s="40"/>
      <c r="AK61" s="40"/>
      <c r="AL61" s="40"/>
      <c r="AM61" s="40"/>
      <c r="AN61" s="41"/>
      <c r="AO61" s="41"/>
      <c r="AP61" s="41"/>
      <c r="AR61" s="76" t="s">
        <v>1195</v>
      </c>
      <c r="AS61" s="39" t="s">
        <v>865</v>
      </c>
      <c r="AT61" s="326"/>
      <c r="AU61" s="326">
        <v>1</v>
      </c>
      <c r="AV61" s="326">
        <v>2</v>
      </c>
      <c r="AW61" s="326"/>
      <c r="AX61" s="326">
        <v>1</v>
      </c>
      <c r="AY61" s="326">
        <v>1</v>
      </c>
      <c r="AZ61" s="326"/>
      <c r="BA61" s="326"/>
      <c r="BB61" s="327"/>
      <c r="BC61" s="327"/>
      <c r="BD61" s="327"/>
      <c r="BE61" s="52"/>
      <c r="BF61" s="76"/>
      <c r="BG61" s="325" t="s">
        <v>1009</v>
      </c>
      <c r="BH61" s="326"/>
      <c r="BI61" s="326"/>
      <c r="BJ61" s="326"/>
      <c r="BK61" s="326">
        <v>1</v>
      </c>
      <c r="BL61" s="326">
        <v>1</v>
      </c>
      <c r="BM61" s="326"/>
      <c r="BN61" s="326"/>
      <c r="BO61" s="326"/>
      <c r="BP61" s="327"/>
      <c r="BQ61" s="327"/>
      <c r="BR61" s="327"/>
      <c r="BT61" s="42"/>
      <c r="BU61" s="39"/>
      <c r="BV61" s="40"/>
      <c r="BW61" s="40"/>
      <c r="BX61" s="40"/>
      <c r="BY61" s="40"/>
      <c r="BZ61" s="40"/>
      <c r="CA61" s="40"/>
      <c r="CB61" s="40"/>
      <c r="CC61" s="40"/>
      <c r="CD61" s="41"/>
      <c r="CE61" s="41"/>
      <c r="CF61" s="41"/>
      <c r="CH61" s="8"/>
      <c r="CI61" s="63"/>
      <c r="CJ61" s="8"/>
      <c r="CK61" s="8"/>
      <c r="CL61" s="8"/>
      <c r="CM61" s="8"/>
      <c r="CN61" s="53"/>
      <c r="CO61" s="8"/>
      <c r="CP61" s="8"/>
      <c r="CQ61" s="8"/>
      <c r="CR61" s="52"/>
      <c r="CS61" s="52"/>
      <c r="CT61" s="52"/>
      <c r="CU61" s="52"/>
      <c r="CV61" s="8"/>
      <c r="CW61" s="8"/>
    </row>
    <row r="62" spans="2:101" ht="15.75" x14ac:dyDescent="0.25">
      <c r="B62" s="42"/>
      <c r="C62" s="39" t="s">
        <v>891</v>
      </c>
      <c r="D62" s="40">
        <v>1</v>
      </c>
      <c r="E62" s="40"/>
      <c r="F62" s="40"/>
      <c r="G62" s="40"/>
      <c r="H62" s="40">
        <v>1</v>
      </c>
      <c r="I62" s="40"/>
      <c r="J62" s="40"/>
      <c r="K62" s="40"/>
      <c r="L62" s="41"/>
      <c r="M62" s="41"/>
      <c r="N62" s="41"/>
      <c r="O62" s="52"/>
      <c r="P62" s="42"/>
      <c r="Q62" s="39" t="s">
        <v>890</v>
      </c>
      <c r="R62" s="40"/>
      <c r="S62" s="40"/>
      <c r="T62" s="40"/>
      <c r="U62" s="40">
        <v>1</v>
      </c>
      <c r="V62" s="40">
        <v>1</v>
      </c>
      <c r="W62" s="40"/>
      <c r="X62" s="40"/>
      <c r="Y62" s="40"/>
      <c r="Z62" s="41"/>
      <c r="AA62" s="41"/>
      <c r="AB62" s="41"/>
      <c r="AC62" s="52"/>
      <c r="AD62" s="42"/>
      <c r="AE62" s="45" t="s">
        <v>914</v>
      </c>
      <c r="AF62" s="40"/>
      <c r="AG62" s="40"/>
      <c r="AH62" s="40"/>
      <c r="AI62" s="40"/>
      <c r="AJ62" s="40"/>
      <c r="AK62" s="40"/>
      <c r="AL62" s="40"/>
      <c r="AM62" s="40"/>
      <c r="AN62" s="41"/>
      <c r="AO62" s="41"/>
      <c r="AP62" s="41"/>
      <c r="AR62" s="76" t="s">
        <v>1174</v>
      </c>
      <c r="AS62" s="39" t="s">
        <v>1076</v>
      </c>
      <c r="AT62" s="326"/>
      <c r="AU62" s="326">
        <v>2</v>
      </c>
      <c r="AV62" s="326"/>
      <c r="AW62" s="326"/>
      <c r="AX62" s="326">
        <v>1</v>
      </c>
      <c r="AY62" s="326">
        <v>1</v>
      </c>
      <c r="AZ62" s="326"/>
      <c r="BA62" s="326"/>
      <c r="BB62" s="327"/>
      <c r="BC62" s="327"/>
      <c r="BD62" s="327"/>
      <c r="BE62" s="52"/>
      <c r="BF62" s="76"/>
      <c r="BG62" s="325" t="s">
        <v>1010</v>
      </c>
      <c r="BH62" s="326"/>
      <c r="BI62" s="326"/>
      <c r="BJ62" s="326"/>
      <c r="BK62" s="326">
        <v>1</v>
      </c>
      <c r="BL62" s="326">
        <v>1</v>
      </c>
      <c r="BM62" s="326"/>
      <c r="BN62" s="326"/>
      <c r="BO62" s="326"/>
      <c r="BP62" s="327"/>
      <c r="BQ62" s="327"/>
      <c r="BR62" s="327"/>
      <c r="BT62" s="42"/>
      <c r="BU62" s="45"/>
      <c r="BV62" s="40"/>
      <c r="BW62" s="40"/>
      <c r="BX62" s="40"/>
      <c r="BY62" s="40"/>
      <c r="BZ62" s="40"/>
      <c r="CA62" s="40"/>
      <c r="CB62" s="40"/>
      <c r="CC62" s="40"/>
      <c r="CD62" s="41"/>
      <c r="CE62" s="41"/>
      <c r="CF62" s="41"/>
      <c r="CH62" s="8"/>
      <c r="CI62" s="63"/>
      <c r="CJ62" s="8"/>
      <c r="CK62" s="8"/>
      <c r="CL62" s="8"/>
      <c r="CM62" s="8"/>
      <c r="CN62" s="66"/>
      <c r="CO62" s="8"/>
      <c r="CP62" s="8"/>
      <c r="CQ62" s="8"/>
      <c r="CR62" s="52"/>
      <c r="CS62" s="52"/>
      <c r="CT62" s="52"/>
      <c r="CU62" s="52"/>
      <c r="CV62" s="8"/>
      <c r="CW62" s="8"/>
    </row>
    <row r="63" spans="2:101" ht="15.75" x14ac:dyDescent="0.25">
      <c r="B63" s="42"/>
      <c r="C63" s="45" t="s">
        <v>1095</v>
      </c>
      <c r="D63" s="40"/>
      <c r="E63" s="40"/>
      <c r="F63" s="40"/>
      <c r="G63" s="40">
        <v>1</v>
      </c>
      <c r="H63" s="40">
        <v>1</v>
      </c>
      <c r="I63" s="40"/>
      <c r="J63" s="40"/>
      <c r="K63" s="40"/>
      <c r="L63" s="41"/>
      <c r="M63" s="41"/>
      <c r="N63" s="41"/>
      <c r="O63" s="52"/>
      <c r="P63" s="42"/>
      <c r="Q63" s="39" t="s">
        <v>891</v>
      </c>
      <c r="R63" s="40"/>
      <c r="S63" s="40"/>
      <c r="T63" s="40"/>
      <c r="U63" s="40">
        <v>1</v>
      </c>
      <c r="V63" s="40">
        <v>1</v>
      </c>
      <c r="W63" s="40"/>
      <c r="X63" s="40"/>
      <c r="Y63" s="40"/>
      <c r="Z63" s="41"/>
      <c r="AA63" s="41"/>
      <c r="AB63" s="41"/>
      <c r="AC63" s="52"/>
      <c r="AD63" s="42"/>
      <c r="AE63" s="39" t="s">
        <v>933</v>
      </c>
      <c r="AF63" s="40"/>
      <c r="AG63" s="40"/>
      <c r="AH63" s="40"/>
      <c r="AI63" s="40"/>
      <c r="AJ63" s="40"/>
      <c r="AK63" s="40"/>
      <c r="AL63" s="40"/>
      <c r="AM63" s="40"/>
      <c r="AN63" s="41"/>
      <c r="AO63" s="41"/>
      <c r="AP63" s="41"/>
      <c r="AR63" s="76"/>
      <c r="AS63" s="39" t="s">
        <v>1077</v>
      </c>
      <c r="AT63" s="326"/>
      <c r="AU63" s="326">
        <v>1</v>
      </c>
      <c r="AV63" s="326"/>
      <c r="AW63" s="326"/>
      <c r="AX63" s="326">
        <v>1</v>
      </c>
      <c r="AY63" s="326"/>
      <c r="AZ63" s="326"/>
      <c r="BA63" s="326"/>
      <c r="BB63" s="327"/>
      <c r="BC63" s="327"/>
      <c r="BD63" s="327"/>
      <c r="BE63" s="52"/>
      <c r="BF63" s="76"/>
      <c r="BG63" s="325" t="s">
        <v>1182</v>
      </c>
      <c r="BH63" s="326">
        <v>1</v>
      </c>
      <c r="BI63" s="326"/>
      <c r="BJ63" s="326"/>
      <c r="BK63" s="326"/>
      <c r="BL63" s="326">
        <v>1</v>
      </c>
      <c r="BM63" s="326"/>
      <c r="BN63" s="326"/>
      <c r="BO63" s="326"/>
      <c r="BP63" s="327"/>
      <c r="BQ63" s="327"/>
      <c r="BR63" s="327"/>
      <c r="BT63" s="42"/>
      <c r="BU63" s="45"/>
      <c r="BV63" s="40"/>
      <c r="BW63" s="40"/>
      <c r="BX63" s="40"/>
      <c r="BY63" s="40"/>
      <c r="BZ63" s="40"/>
      <c r="CA63" s="40"/>
      <c r="CB63" s="40"/>
      <c r="CC63" s="40"/>
      <c r="CD63" s="41"/>
      <c r="CE63" s="41"/>
      <c r="CF63" s="41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52"/>
      <c r="CS63" s="52"/>
      <c r="CT63" s="52"/>
      <c r="CU63" s="52"/>
      <c r="CV63" s="8"/>
      <c r="CW63" s="8"/>
    </row>
    <row r="64" spans="2:101" ht="15.75" x14ac:dyDescent="0.25">
      <c r="B64" s="42"/>
      <c r="C64" s="39" t="s">
        <v>991</v>
      </c>
      <c r="D64" s="40"/>
      <c r="E64" s="40"/>
      <c r="F64" s="40"/>
      <c r="G64" s="40">
        <v>1</v>
      </c>
      <c r="H64" s="40">
        <v>1</v>
      </c>
      <c r="I64" s="40"/>
      <c r="J64" s="40"/>
      <c r="K64" s="40"/>
      <c r="L64" s="41"/>
      <c r="M64" s="41"/>
      <c r="N64" s="41"/>
      <c r="O64" s="52"/>
      <c r="P64" s="42"/>
      <c r="Q64" s="39" t="s">
        <v>867</v>
      </c>
      <c r="R64" s="40"/>
      <c r="S64" s="40"/>
      <c r="T64" s="40"/>
      <c r="U64" s="40">
        <v>0</v>
      </c>
      <c r="V64" s="40">
        <v>0</v>
      </c>
      <c r="W64" s="40"/>
      <c r="X64" s="40"/>
      <c r="Y64" s="40"/>
      <c r="Z64" s="41"/>
      <c r="AA64" s="41"/>
      <c r="AB64" s="41"/>
      <c r="AC64" s="52"/>
      <c r="AD64" s="42"/>
      <c r="AE64" s="39" t="s">
        <v>916</v>
      </c>
      <c r="AF64" s="40"/>
      <c r="AG64" s="40"/>
      <c r="AH64" s="40"/>
      <c r="AI64" s="40"/>
      <c r="AJ64" s="40"/>
      <c r="AK64" s="40"/>
      <c r="AL64" s="40"/>
      <c r="AM64" s="40"/>
      <c r="AN64" s="41"/>
      <c r="AO64" s="41"/>
      <c r="AP64" s="41"/>
      <c r="AR64" s="76"/>
      <c r="AS64" s="39" t="s">
        <v>850</v>
      </c>
      <c r="AT64" s="326"/>
      <c r="AU64" s="326">
        <v>1</v>
      </c>
      <c r="AV64" s="326"/>
      <c r="AW64" s="326"/>
      <c r="AX64" s="326">
        <v>1</v>
      </c>
      <c r="AY64" s="326"/>
      <c r="AZ64" s="326"/>
      <c r="BA64" s="326"/>
      <c r="BB64" s="327"/>
      <c r="BC64" s="327"/>
      <c r="BD64" s="327"/>
      <c r="BE64" s="52"/>
      <c r="BF64" s="76"/>
      <c r="BG64" s="325" t="s">
        <v>1183</v>
      </c>
      <c r="BH64" s="326"/>
      <c r="BI64" s="326">
        <v>1</v>
      </c>
      <c r="BJ64" s="326"/>
      <c r="BK64" s="326"/>
      <c r="BL64" s="326">
        <v>1</v>
      </c>
      <c r="BM64" s="326"/>
      <c r="BN64" s="326"/>
      <c r="BO64" s="326"/>
      <c r="BP64" s="327"/>
      <c r="BQ64" s="327"/>
      <c r="BR64" s="327"/>
      <c r="BT64" s="42"/>
      <c r="BU64" s="39"/>
      <c r="BV64" s="40"/>
      <c r="BW64" s="40"/>
      <c r="BX64" s="40"/>
      <c r="BY64" s="40"/>
      <c r="BZ64" s="40"/>
      <c r="CA64" s="40"/>
      <c r="CB64" s="40"/>
      <c r="CC64" s="40"/>
      <c r="CD64" s="41"/>
      <c r="CE64" s="41"/>
      <c r="CF64" s="41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52"/>
      <c r="CS64" s="52"/>
      <c r="CT64" s="52"/>
      <c r="CU64" s="52"/>
      <c r="CV64" s="8"/>
      <c r="CW64" s="8"/>
    </row>
    <row r="65" spans="2:101" ht="15.75" x14ac:dyDescent="0.25">
      <c r="B65" s="42"/>
      <c r="C65" s="39" t="s">
        <v>1079</v>
      </c>
      <c r="D65" s="40"/>
      <c r="E65" s="40"/>
      <c r="F65" s="40"/>
      <c r="G65" s="40">
        <v>1</v>
      </c>
      <c r="H65" s="40">
        <v>1</v>
      </c>
      <c r="I65" s="40"/>
      <c r="J65" s="40"/>
      <c r="K65" s="40"/>
      <c r="L65" s="41"/>
      <c r="M65" s="41"/>
      <c r="N65" s="41"/>
      <c r="O65" s="52"/>
      <c r="P65" s="42"/>
      <c r="Q65" s="39" t="s">
        <v>892</v>
      </c>
      <c r="R65" s="40"/>
      <c r="S65" s="40"/>
      <c r="T65" s="40"/>
      <c r="U65" s="40">
        <v>3</v>
      </c>
      <c r="V65" s="40"/>
      <c r="W65" s="40"/>
      <c r="X65" s="40"/>
      <c r="Y65" s="40"/>
      <c r="Z65" s="41"/>
      <c r="AA65" s="41"/>
      <c r="AB65" s="41"/>
      <c r="AC65" s="52"/>
      <c r="AD65" s="42"/>
      <c r="AE65" s="39" t="s">
        <v>910</v>
      </c>
      <c r="AF65" s="40"/>
      <c r="AG65" s="40"/>
      <c r="AH65" s="40"/>
      <c r="AI65" s="40"/>
      <c r="AJ65" s="40"/>
      <c r="AK65" s="40"/>
      <c r="AL65" s="40"/>
      <c r="AM65" s="40"/>
      <c r="AN65" s="41"/>
      <c r="AO65" s="41"/>
      <c r="AP65" s="41"/>
      <c r="AR65" s="76"/>
      <c r="AS65" s="39" t="s">
        <v>874</v>
      </c>
      <c r="AT65" s="326"/>
      <c r="AU65" s="326">
        <v>1</v>
      </c>
      <c r="AV65" s="326"/>
      <c r="AW65" s="326">
        <v>1</v>
      </c>
      <c r="AX65" s="326">
        <v>1</v>
      </c>
      <c r="AY65" s="326"/>
      <c r="AZ65" s="326"/>
      <c r="BA65" s="326"/>
      <c r="BB65" s="327"/>
      <c r="BC65" s="327"/>
      <c r="BD65" s="327"/>
      <c r="BE65" s="52"/>
      <c r="BF65" s="76"/>
      <c r="BG65" s="325" t="s">
        <v>1093</v>
      </c>
      <c r="BH65" s="326"/>
      <c r="BI65" s="326">
        <v>1</v>
      </c>
      <c r="BJ65" s="326"/>
      <c r="BK65" s="326"/>
      <c r="BL65" s="326">
        <v>1</v>
      </c>
      <c r="BM65" s="326">
        <v>1</v>
      </c>
      <c r="BN65" s="326"/>
      <c r="BO65" s="326"/>
      <c r="BP65" s="327"/>
      <c r="BQ65" s="327"/>
      <c r="BR65" s="327"/>
      <c r="BT65" s="42"/>
      <c r="BU65" s="39"/>
      <c r="BV65" s="40"/>
      <c r="BW65" s="40"/>
      <c r="BX65" s="40"/>
      <c r="BY65" s="40"/>
      <c r="BZ65" s="40"/>
      <c r="CA65" s="40"/>
      <c r="CB65" s="40"/>
      <c r="CC65" s="40"/>
      <c r="CD65" s="41"/>
      <c r="CE65" s="41"/>
      <c r="CF65" s="41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52"/>
      <c r="CS65" s="52"/>
      <c r="CT65" s="52"/>
      <c r="CU65" s="52"/>
      <c r="CV65" s="8"/>
      <c r="CW65" s="8"/>
    </row>
    <row r="66" spans="2:101" ht="15.75" x14ac:dyDescent="0.25">
      <c r="B66" s="42"/>
      <c r="C66" s="39" t="s">
        <v>893</v>
      </c>
      <c r="D66" s="40"/>
      <c r="E66" s="40"/>
      <c r="F66" s="40"/>
      <c r="G66" s="40">
        <v>3</v>
      </c>
      <c r="H66" s="40"/>
      <c r="I66" s="40"/>
      <c r="J66" s="40"/>
      <c r="K66" s="40"/>
      <c r="L66" s="41"/>
      <c r="M66" s="41"/>
      <c r="N66" s="41"/>
      <c r="O66" s="52"/>
      <c r="P66" s="42"/>
      <c r="Q66" s="45" t="s">
        <v>893</v>
      </c>
      <c r="R66" s="40"/>
      <c r="S66" s="40"/>
      <c r="T66" s="40"/>
      <c r="U66" s="40">
        <v>3</v>
      </c>
      <c r="V66" s="40"/>
      <c r="W66" s="40"/>
      <c r="X66" s="40"/>
      <c r="Y66" s="40"/>
      <c r="Z66" s="41"/>
      <c r="AA66" s="41"/>
      <c r="AB66" s="41"/>
      <c r="AC66" s="52"/>
      <c r="AD66" s="42"/>
      <c r="AE66" s="39" t="s">
        <v>917</v>
      </c>
      <c r="AF66" s="40"/>
      <c r="AG66" s="40"/>
      <c r="AH66" s="40"/>
      <c r="AI66" s="40"/>
      <c r="AJ66" s="40"/>
      <c r="AK66" s="40"/>
      <c r="AL66" s="40"/>
      <c r="AM66" s="40"/>
      <c r="AN66" s="41"/>
      <c r="AO66" s="41"/>
      <c r="AP66" s="41"/>
      <c r="AR66" s="76"/>
      <c r="AS66" s="39" t="s">
        <v>1078</v>
      </c>
      <c r="AT66" s="326"/>
      <c r="AU66" s="326"/>
      <c r="AV66" s="326"/>
      <c r="AW66" s="326">
        <v>1</v>
      </c>
      <c r="AX66" s="326">
        <v>1</v>
      </c>
      <c r="AY66" s="326"/>
      <c r="AZ66" s="326"/>
      <c r="BA66" s="326"/>
      <c r="BB66" s="327"/>
      <c r="BC66" s="327"/>
      <c r="BD66" s="327"/>
      <c r="BE66" s="52"/>
      <c r="BF66" s="76"/>
      <c r="BG66" s="325" t="s">
        <v>865</v>
      </c>
      <c r="BH66" s="326"/>
      <c r="BI66" s="326">
        <v>1</v>
      </c>
      <c r="BJ66" s="326"/>
      <c r="BK66" s="326"/>
      <c r="BL66" s="326">
        <v>1</v>
      </c>
      <c r="BM66" s="326">
        <v>1</v>
      </c>
      <c r="BN66" s="326"/>
      <c r="BO66" s="326"/>
      <c r="BP66" s="327"/>
      <c r="BQ66" s="327"/>
      <c r="BR66" s="327"/>
      <c r="BT66" s="42"/>
      <c r="BU66" s="39"/>
      <c r="BV66" s="40"/>
      <c r="BW66" s="40"/>
      <c r="BX66" s="40"/>
      <c r="BY66" s="40"/>
      <c r="BZ66" s="40"/>
      <c r="CA66" s="40"/>
      <c r="CB66" s="40"/>
      <c r="CC66" s="40"/>
      <c r="CD66" s="41"/>
      <c r="CE66" s="41"/>
      <c r="CF66" s="41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52"/>
      <c r="CS66" s="52"/>
      <c r="CT66" s="52"/>
      <c r="CU66" s="52"/>
      <c r="CV66" s="8"/>
      <c r="CW66" s="8"/>
    </row>
    <row r="67" spans="2:101" ht="15.75" x14ac:dyDescent="0.25">
      <c r="B67" s="42"/>
      <c r="C67" s="39" t="s">
        <v>892</v>
      </c>
      <c r="D67" s="40"/>
      <c r="E67" s="40"/>
      <c r="F67" s="40"/>
      <c r="G67" s="40">
        <v>3</v>
      </c>
      <c r="H67" s="40"/>
      <c r="I67" s="40"/>
      <c r="J67" s="40"/>
      <c r="K67" s="40"/>
      <c r="L67" s="41"/>
      <c r="M67" s="41"/>
      <c r="N67" s="41"/>
      <c r="O67" s="52"/>
      <c r="P67" s="42"/>
      <c r="Q67" s="39" t="s">
        <v>894</v>
      </c>
      <c r="R67" s="40">
        <v>1</v>
      </c>
      <c r="S67" s="40"/>
      <c r="T67" s="40"/>
      <c r="U67" s="40"/>
      <c r="V67" s="40">
        <v>1</v>
      </c>
      <c r="W67" s="40"/>
      <c r="X67" s="40"/>
      <c r="Y67" s="40"/>
      <c r="Z67" s="41"/>
      <c r="AA67" s="41"/>
      <c r="AB67" s="41"/>
      <c r="AC67" s="52"/>
      <c r="AD67" s="42"/>
      <c r="AE67" s="45" t="s">
        <v>946</v>
      </c>
      <c r="AF67" s="40"/>
      <c r="AG67" s="40"/>
      <c r="AH67" s="40"/>
      <c r="AI67" s="40"/>
      <c r="AJ67" s="40"/>
      <c r="AK67" s="40"/>
      <c r="AL67" s="40"/>
      <c r="AM67" s="40"/>
      <c r="AN67" s="41"/>
      <c r="AO67" s="41"/>
      <c r="AP67" s="41"/>
      <c r="AR67" s="76"/>
      <c r="AS67" s="39" t="s">
        <v>884</v>
      </c>
      <c r="AT67" s="326"/>
      <c r="AU67" s="326">
        <v>1</v>
      </c>
      <c r="AV67" s="326"/>
      <c r="AW67" s="326"/>
      <c r="AX67" s="326">
        <v>1</v>
      </c>
      <c r="AY67" s="326"/>
      <c r="AZ67" s="326"/>
      <c r="BA67" s="326"/>
      <c r="BB67" s="327"/>
      <c r="BC67" s="327"/>
      <c r="BD67" s="327"/>
      <c r="BE67" s="52"/>
      <c r="BF67" s="76"/>
      <c r="BG67" s="328" t="s">
        <v>1094</v>
      </c>
      <c r="BH67" s="326">
        <v>1</v>
      </c>
      <c r="BI67" s="326"/>
      <c r="BJ67" s="326"/>
      <c r="BK67" s="326"/>
      <c r="BL67" s="326">
        <v>1</v>
      </c>
      <c r="BM67" s="326">
        <v>1</v>
      </c>
      <c r="BN67" s="326"/>
      <c r="BO67" s="326"/>
      <c r="BP67" s="327"/>
      <c r="BQ67" s="327"/>
      <c r="BR67" s="327"/>
      <c r="BT67" s="42"/>
      <c r="BU67" s="39"/>
      <c r="BV67" s="40"/>
      <c r="BW67" s="40"/>
      <c r="BX67" s="40"/>
      <c r="BY67" s="40"/>
      <c r="BZ67" s="40"/>
      <c r="CA67" s="40"/>
      <c r="CB67" s="40"/>
      <c r="CC67" s="40"/>
      <c r="CD67" s="41"/>
      <c r="CE67" s="41"/>
      <c r="CF67" s="41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52"/>
      <c r="CS67" s="52"/>
      <c r="CT67" s="52"/>
      <c r="CU67" s="52"/>
      <c r="CV67" s="8"/>
      <c r="CW67" s="8"/>
    </row>
    <row r="68" spans="2:101" ht="15.75" x14ac:dyDescent="0.25">
      <c r="B68" s="42"/>
      <c r="C68" s="39" t="s">
        <v>1034</v>
      </c>
      <c r="D68" s="40">
        <v>2</v>
      </c>
      <c r="E68" s="40"/>
      <c r="F68" s="40"/>
      <c r="G68" s="40"/>
      <c r="H68" s="40"/>
      <c r="I68" s="40"/>
      <c r="J68" s="40"/>
      <c r="K68" s="40"/>
      <c r="L68" s="41"/>
      <c r="M68" s="41"/>
      <c r="N68" s="41"/>
      <c r="O68" s="52"/>
      <c r="P68" s="71"/>
      <c r="Q68" s="39" t="s">
        <v>895</v>
      </c>
      <c r="R68" s="40">
        <v>2</v>
      </c>
      <c r="S68" s="40"/>
      <c r="T68" s="40"/>
      <c r="U68" s="40"/>
      <c r="V68" s="40"/>
      <c r="W68" s="40"/>
      <c r="X68" s="40"/>
      <c r="Y68" s="40"/>
      <c r="Z68" s="41"/>
      <c r="AA68" s="41"/>
      <c r="AB68" s="41"/>
      <c r="AC68" s="52"/>
      <c r="AD68" s="42"/>
      <c r="AE68" s="39" t="s">
        <v>947</v>
      </c>
      <c r="AF68" s="40"/>
      <c r="AG68" s="40"/>
      <c r="AH68" s="40"/>
      <c r="AI68" s="40"/>
      <c r="AJ68" s="40"/>
      <c r="AK68" s="40"/>
      <c r="AL68" s="40"/>
      <c r="AM68" s="40"/>
      <c r="AN68" s="41"/>
      <c r="AO68" s="41"/>
      <c r="AP68" s="41"/>
      <c r="AR68" s="76"/>
      <c r="AS68" s="45" t="s">
        <v>885</v>
      </c>
      <c r="AT68" s="326"/>
      <c r="AU68" s="326">
        <v>1</v>
      </c>
      <c r="AV68" s="326"/>
      <c r="AW68" s="326"/>
      <c r="AX68" s="326">
        <v>1</v>
      </c>
      <c r="AY68" s="326"/>
      <c r="AZ68" s="76"/>
      <c r="BA68" s="76"/>
      <c r="BB68" s="327"/>
      <c r="BC68" s="327"/>
      <c r="BD68" s="327"/>
      <c r="BE68" s="52"/>
      <c r="BF68" s="76"/>
      <c r="BG68" s="325" t="s">
        <v>1095</v>
      </c>
      <c r="BH68" s="326"/>
      <c r="BI68" s="326"/>
      <c r="BJ68" s="326"/>
      <c r="BK68" s="326">
        <v>1</v>
      </c>
      <c r="BL68" s="326">
        <v>1</v>
      </c>
      <c r="BM68" s="326"/>
      <c r="BN68" s="326"/>
      <c r="BO68" s="326"/>
      <c r="BP68" s="327"/>
      <c r="BQ68" s="327"/>
      <c r="BR68" s="327"/>
      <c r="BT68" s="42"/>
      <c r="BU68" s="39"/>
      <c r="BV68" s="40"/>
      <c r="BW68" s="40"/>
      <c r="BX68" s="40"/>
      <c r="BY68" s="40"/>
      <c r="BZ68" s="40"/>
      <c r="CA68" s="40"/>
      <c r="CB68" s="40"/>
      <c r="CC68" s="40"/>
      <c r="CD68" s="41"/>
      <c r="CE68" s="41"/>
      <c r="CF68" s="41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52"/>
      <c r="CS68" s="52"/>
      <c r="CT68" s="52"/>
      <c r="CU68" s="52"/>
      <c r="CV68" s="8"/>
      <c r="CW68" s="8"/>
    </row>
    <row r="69" spans="2:101" ht="15.75" x14ac:dyDescent="0.25">
      <c r="B69" s="42"/>
      <c r="C69" s="39" t="s">
        <v>1033</v>
      </c>
      <c r="D69" s="40">
        <v>3</v>
      </c>
      <c r="E69" s="40"/>
      <c r="F69" s="40"/>
      <c r="G69" s="40"/>
      <c r="H69" s="40"/>
      <c r="I69" s="40"/>
      <c r="J69" s="40"/>
      <c r="K69" s="40"/>
      <c r="L69" s="41"/>
      <c r="M69" s="41"/>
      <c r="N69" s="41"/>
      <c r="O69" s="52"/>
      <c r="P69" s="42"/>
      <c r="Q69" s="39" t="s">
        <v>896</v>
      </c>
      <c r="R69" s="40">
        <v>3</v>
      </c>
      <c r="S69" s="40"/>
      <c r="T69" s="40"/>
      <c r="U69" s="40"/>
      <c r="V69" s="40"/>
      <c r="W69" s="40"/>
      <c r="X69" s="40"/>
      <c r="Y69" s="40"/>
      <c r="Z69" s="41"/>
      <c r="AA69" s="41"/>
      <c r="AB69" s="41"/>
      <c r="AC69" s="52"/>
      <c r="AD69" s="42"/>
      <c r="AE69" s="45" t="s">
        <v>948</v>
      </c>
      <c r="AF69" s="40"/>
      <c r="AG69" s="40"/>
      <c r="AH69" s="40"/>
      <c r="AI69" s="40"/>
      <c r="AJ69" s="40"/>
      <c r="AK69" s="40"/>
      <c r="AL69" s="40"/>
      <c r="AM69" s="40"/>
      <c r="AN69" s="41"/>
      <c r="AO69" s="41"/>
      <c r="AP69" s="41"/>
      <c r="AR69" s="76"/>
      <c r="AS69" s="325" t="s">
        <v>1087</v>
      </c>
      <c r="AT69" s="326"/>
      <c r="AU69" s="326">
        <v>1</v>
      </c>
      <c r="AV69" s="326">
        <v>1</v>
      </c>
      <c r="AW69" s="326"/>
      <c r="AX69" s="326">
        <v>1</v>
      </c>
      <c r="AY69" s="326"/>
      <c r="AZ69" s="76"/>
      <c r="BA69" s="76"/>
      <c r="BB69" s="327"/>
      <c r="BC69" s="327"/>
      <c r="BD69" s="327"/>
      <c r="BE69" s="52"/>
      <c r="BF69" s="76"/>
      <c r="BG69" s="325" t="s">
        <v>991</v>
      </c>
      <c r="BH69" s="326"/>
      <c r="BI69" s="326"/>
      <c r="BJ69" s="326"/>
      <c r="BK69" s="326">
        <v>1</v>
      </c>
      <c r="BL69" s="326">
        <v>1</v>
      </c>
      <c r="BM69" s="326"/>
      <c r="BN69" s="326">
        <v>1</v>
      </c>
      <c r="BO69" s="326"/>
      <c r="BP69" s="327"/>
      <c r="BQ69" s="327"/>
      <c r="BR69" s="327"/>
      <c r="BT69" s="42"/>
      <c r="BU69" s="45"/>
      <c r="BV69" s="40"/>
      <c r="BW69" s="40"/>
      <c r="BX69" s="40"/>
      <c r="BY69" s="40"/>
      <c r="BZ69" s="40"/>
      <c r="CA69" s="40"/>
      <c r="CB69" s="40"/>
      <c r="CC69" s="40"/>
      <c r="CD69" s="41"/>
      <c r="CE69" s="41"/>
      <c r="CF69" s="41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52"/>
      <c r="CS69" s="52"/>
      <c r="CT69" s="52"/>
      <c r="CU69" s="52"/>
      <c r="CV69" s="8"/>
      <c r="CW69" s="8"/>
    </row>
    <row r="70" spans="2:101" ht="15.75" x14ac:dyDescent="0.25">
      <c r="B70" s="42"/>
      <c r="C70" s="39" t="s">
        <v>1096</v>
      </c>
      <c r="D70" s="40"/>
      <c r="E70" s="40">
        <v>1</v>
      </c>
      <c r="F70" s="40"/>
      <c r="G70" s="40">
        <v>1</v>
      </c>
      <c r="H70" s="40">
        <v>1</v>
      </c>
      <c r="I70" s="40"/>
      <c r="J70" s="40"/>
      <c r="K70" s="40"/>
      <c r="L70" s="41"/>
      <c r="M70" s="41"/>
      <c r="N70" s="41"/>
      <c r="O70" s="52"/>
      <c r="P70" s="42"/>
      <c r="Q70" s="39"/>
      <c r="R70" s="40"/>
      <c r="S70" s="40"/>
      <c r="T70" s="40"/>
      <c r="U70" s="40"/>
      <c r="V70" s="40"/>
      <c r="W70" s="40"/>
      <c r="X70" s="40"/>
      <c r="Y70" s="40"/>
      <c r="Z70" s="41"/>
      <c r="AA70" s="41"/>
      <c r="AB70" s="41"/>
      <c r="AC70" s="52"/>
      <c r="AD70" s="42"/>
      <c r="AE70" s="45" t="s">
        <v>949</v>
      </c>
      <c r="AF70" s="40"/>
      <c r="AG70" s="40"/>
      <c r="AH70" s="40"/>
      <c r="AI70" s="40"/>
      <c r="AJ70" s="40"/>
      <c r="AK70" s="40"/>
      <c r="AL70" s="40"/>
      <c r="AM70" s="40"/>
      <c r="AN70" s="41"/>
      <c r="AO70" s="41"/>
      <c r="AP70" s="41"/>
      <c r="AR70" s="76"/>
      <c r="AS70" s="39" t="s">
        <v>886</v>
      </c>
      <c r="AT70" s="326"/>
      <c r="AU70" s="326"/>
      <c r="AV70" s="326">
        <v>1</v>
      </c>
      <c r="AW70" s="326"/>
      <c r="AX70" s="326">
        <v>1</v>
      </c>
      <c r="AY70" s="326"/>
      <c r="AZ70" s="76"/>
      <c r="BA70" s="76"/>
      <c r="BB70" s="327"/>
      <c r="BC70" s="327"/>
      <c r="BD70" s="327"/>
      <c r="BE70" s="52"/>
      <c r="BF70" s="76"/>
      <c r="BG70" s="325" t="s">
        <v>1079</v>
      </c>
      <c r="BH70" s="326"/>
      <c r="BI70" s="326"/>
      <c r="BJ70" s="326"/>
      <c r="BK70" s="326">
        <v>1</v>
      </c>
      <c r="BL70" s="326">
        <v>1</v>
      </c>
      <c r="BM70" s="326"/>
      <c r="BN70" s="326"/>
      <c r="BO70" s="326"/>
      <c r="BP70" s="327"/>
      <c r="BQ70" s="327"/>
      <c r="BR70" s="327"/>
      <c r="BT70" s="42"/>
      <c r="BU70" s="39"/>
      <c r="BV70" s="40"/>
      <c r="BW70" s="40"/>
      <c r="BX70" s="40"/>
      <c r="BY70" s="40"/>
      <c r="BZ70" s="40"/>
      <c r="CA70" s="40"/>
      <c r="CB70" s="40"/>
      <c r="CC70" s="40"/>
      <c r="CD70" s="41"/>
      <c r="CE70" s="41"/>
      <c r="CF70" s="41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52"/>
      <c r="CS70" s="52"/>
      <c r="CT70" s="52"/>
      <c r="CU70" s="52"/>
      <c r="CV70" s="8"/>
      <c r="CW70" s="8"/>
    </row>
    <row r="71" spans="2:101" ht="15.75" x14ac:dyDescent="0.25">
      <c r="B71" s="42"/>
      <c r="C71" s="39"/>
      <c r="D71" s="40"/>
      <c r="E71" s="40"/>
      <c r="F71" s="40"/>
      <c r="G71" s="40"/>
      <c r="H71" s="40"/>
      <c r="I71" s="42"/>
      <c r="J71" s="42"/>
      <c r="K71" s="42"/>
      <c r="L71" s="41"/>
      <c r="M71" s="41"/>
      <c r="N71" s="41"/>
      <c r="P71" s="42"/>
      <c r="Q71" s="39"/>
      <c r="R71" s="40"/>
      <c r="S71" s="40"/>
      <c r="T71" s="40"/>
      <c r="U71" s="40"/>
      <c r="V71" s="40"/>
      <c r="W71" s="40"/>
      <c r="X71" s="40"/>
      <c r="Y71" s="40"/>
      <c r="Z71" s="41"/>
      <c r="AA71" s="41"/>
      <c r="AB71" s="41"/>
      <c r="AD71" s="42"/>
      <c r="AE71" s="45"/>
      <c r="AF71" s="40"/>
      <c r="AG71" s="40"/>
      <c r="AH71" s="40"/>
      <c r="AI71" s="40"/>
      <c r="AJ71" s="40"/>
      <c r="AK71" s="40"/>
      <c r="AL71" s="40"/>
      <c r="AM71" s="40"/>
      <c r="AN71" s="41"/>
      <c r="AO71" s="41"/>
      <c r="AP71" s="41"/>
      <c r="AR71" s="76"/>
      <c r="AS71" s="39" t="s">
        <v>1079</v>
      </c>
      <c r="AT71" s="326"/>
      <c r="AU71" s="326"/>
      <c r="AV71" s="326"/>
      <c r="AW71" s="326">
        <v>1</v>
      </c>
      <c r="AX71" s="326">
        <v>1</v>
      </c>
      <c r="AY71" s="326"/>
      <c r="AZ71" s="76"/>
      <c r="BA71" s="76"/>
      <c r="BB71" s="327"/>
      <c r="BC71" s="327"/>
      <c r="BD71" s="327"/>
      <c r="BF71" s="76"/>
      <c r="BG71" s="325" t="s">
        <v>1087</v>
      </c>
      <c r="BH71" s="326"/>
      <c r="BI71" s="326">
        <v>1</v>
      </c>
      <c r="BJ71" s="326">
        <v>1</v>
      </c>
      <c r="BK71" s="326"/>
      <c r="BL71" s="326">
        <v>1</v>
      </c>
      <c r="BM71" s="326">
        <v>1</v>
      </c>
      <c r="BN71" s="326"/>
      <c r="BO71" s="326"/>
      <c r="BP71" s="327"/>
      <c r="BQ71" s="327"/>
      <c r="BR71" s="327"/>
      <c r="BT71" s="42"/>
      <c r="BU71" s="39"/>
      <c r="BV71" s="40"/>
      <c r="BW71" s="40"/>
      <c r="BX71" s="40"/>
      <c r="BY71" s="40"/>
      <c r="BZ71" s="40"/>
      <c r="CA71" s="40"/>
      <c r="CB71" s="40"/>
      <c r="CC71" s="40"/>
      <c r="CD71" s="41"/>
      <c r="CE71" s="41"/>
      <c r="CF71" s="41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52"/>
      <c r="CS71" s="52"/>
      <c r="CT71" s="52"/>
      <c r="CU71" s="52"/>
      <c r="CV71" s="8"/>
      <c r="CW71" s="8"/>
    </row>
    <row r="72" spans="2:101" ht="15.75" x14ac:dyDescent="0.25">
      <c r="B72" s="42" t="s">
        <v>1032</v>
      </c>
      <c r="C72" s="39" t="s">
        <v>1088</v>
      </c>
      <c r="D72" s="40"/>
      <c r="E72" s="40"/>
      <c r="F72" s="40"/>
      <c r="G72" s="40">
        <v>1</v>
      </c>
      <c r="H72" s="40">
        <v>1</v>
      </c>
      <c r="I72" s="40"/>
      <c r="J72" s="40"/>
      <c r="K72" s="40"/>
      <c r="L72" s="41"/>
      <c r="M72" s="41"/>
      <c r="N72" s="41"/>
      <c r="O72" s="52"/>
      <c r="P72" s="42"/>
      <c r="Q72" s="39"/>
      <c r="R72" s="40"/>
      <c r="S72" s="40"/>
      <c r="T72" s="40"/>
      <c r="U72" s="40"/>
      <c r="V72" s="40"/>
      <c r="W72" s="40"/>
      <c r="X72" s="40"/>
      <c r="Y72" s="40"/>
      <c r="Z72" s="41"/>
      <c r="AA72" s="41"/>
      <c r="AB72" s="41"/>
      <c r="AD72" s="42"/>
      <c r="AE72" s="45"/>
      <c r="AF72" s="40"/>
      <c r="AG72" s="40"/>
      <c r="AH72" s="40"/>
      <c r="AI72" s="40"/>
      <c r="AJ72" s="40"/>
      <c r="AK72" s="40"/>
      <c r="AL72" s="40"/>
      <c r="AM72" s="40"/>
      <c r="AN72" s="41"/>
      <c r="AO72" s="41"/>
      <c r="AP72" s="41"/>
      <c r="AR72" s="76"/>
      <c r="AS72" s="45" t="s">
        <v>1027</v>
      </c>
      <c r="AT72" s="326"/>
      <c r="AU72" s="326">
        <v>1</v>
      </c>
      <c r="AV72" s="326"/>
      <c r="AW72" s="326"/>
      <c r="AX72" s="326">
        <v>1</v>
      </c>
      <c r="AY72" s="326"/>
      <c r="AZ72" s="76"/>
      <c r="BA72" s="76"/>
      <c r="BB72" s="327"/>
      <c r="BC72" s="327"/>
      <c r="BD72" s="327"/>
      <c r="BF72" s="76"/>
      <c r="BG72" s="328" t="s">
        <v>869</v>
      </c>
      <c r="BH72" s="326"/>
      <c r="BI72" s="326">
        <v>1</v>
      </c>
      <c r="BJ72" s="326"/>
      <c r="BK72" s="326"/>
      <c r="BL72" s="326">
        <v>1</v>
      </c>
      <c r="BM72" s="326"/>
      <c r="BN72" s="326"/>
      <c r="BO72" s="326"/>
      <c r="BP72" s="327"/>
      <c r="BQ72" s="327"/>
      <c r="BR72" s="327"/>
      <c r="BT72" s="42"/>
      <c r="BU72" s="39"/>
      <c r="BV72" s="40"/>
      <c r="BW72" s="40"/>
      <c r="BX72" s="40"/>
      <c r="BY72" s="40"/>
      <c r="BZ72" s="40"/>
      <c r="CA72" s="40"/>
      <c r="CB72" s="40"/>
      <c r="CC72" s="40"/>
      <c r="CD72" s="41"/>
      <c r="CE72" s="41"/>
      <c r="CF72" s="41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52"/>
      <c r="CS72" s="52"/>
      <c r="CT72" s="52"/>
      <c r="CU72" s="52"/>
      <c r="CV72" s="8"/>
      <c r="CW72" s="8"/>
    </row>
    <row r="73" spans="2:101" ht="15.75" x14ac:dyDescent="0.25">
      <c r="B73" s="42" t="s">
        <v>1260</v>
      </c>
      <c r="C73" s="39" t="s">
        <v>1089</v>
      </c>
      <c r="D73" s="40"/>
      <c r="E73" s="40"/>
      <c r="F73" s="40"/>
      <c r="G73" s="40">
        <v>1</v>
      </c>
      <c r="H73" s="40">
        <v>1</v>
      </c>
      <c r="I73" s="40"/>
      <c r="J73" s="40"/>
      <c r="K73" s="40"/>
      <c r="L73" s="41"/>
      <c r="M73" s="41"/>
      <c r="N73" s="41"/>
      <c r="O73" s="52"/>
      <c r="P73" s="42"/>
      <c r="Q73" s="39"/>
      <c r="R73" s="40"/>
      <c r="S73" s="40"/>
      <c r="T73" s="40"/>
      <c r="U73" s="40"/>
      <c r="V73" s="40"/>
      <c r="W73" s="40"/>
      <c r="X73" s="40"/>
      <c r="Y73" s="40"/>
      <c r="Z73" s="41"/>
      <c r="AA73" s="41"/>
      <c r="AB73" s="41"/>
      <c r="AD73" s="42" t="s">
        <v>1203</v>
      </c>
      <c r="AE73" s="45"/>
      <c r="AF73" s="40"/>
      <c r="AG73" s="40"/>
      <c r="AH73" s="40"/>
      <c r="AI73" s="40"/>
      <c r="AJ73" s="40"/>
      <c r="AK73" s="40"/>
      <c r="AL73" s="40"/>
      <c r="AM73" s="40"/>
      <c r="AN73" s="41"/>
      <c r="AO73" s="41"/>
      <c r="AP73" s="41"/>
      <c r="AR73" s="76"/>
      <c r="AS73" s="45" t="s">
        <v>848</v>
      </c>
      <c r="AT73" s="326"/>
      <c r="AU73" s="326">
        <v>1</v>
      </c>
      <c r="AV73" s="326"/>
      <c r="AW73" s="326"/>
      <c r="AX73" s="326">
        <v>1</v>
      </c>
      <c r="AY73" s="326"/>
      <c r="AZ73" s="326"/>
      <c r="BA73" s="326"/>
      <c r="BB73" s="327"/>
      <c r="BC73" s="327"/>
      <c r="BD73" s="327"/>
      <c r="BF73" s="76"/>
      <c r="BG73" s="328" t="s">
        <v>871</v>
      </c>
      <c r="BH73" s="326"/>
      <c r="BI73" s="326"/>
      <c r="BJ73" s="326"/>
      <c r="BK73" s="326"/>
      <c r="BL73" s="326">
        <v>1</v>
      </c>
      <c r="BM73" s="326"/>
      <c r="BN73" s="326"/>
      <c r="BO73" s="326"/>
      <c r="BP73" s="327"/>
      <c r="BQ73" s="327">
        <v>1</v>
      </c>
      <c r="BR73" s="327"/>
      <c r="BT73" s="42"/>
      <c r="BU73" s="39"/>
      <c r="BV73" s="40"/>
      <c r="BW73" s="40"/>
      <c r="BX73" s="40"/>
      <c r="BY73" s="40"/>
      <c r="BZ73" s="40"/>
      <c r="CA73" s="40"/>
      <c r="CB73" s="40"/>
      <c r="CC73" s="40"/>
      <c r="CD73" s="41"/>
      <c r="CE73" s="41"/>
      <c r="CF73" s="41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52"/>
      <c r="CS73" s="52"/>
      <c r="CT73" s="52"/>
      <c r="CU73" s="52"/>
      <c r="CV73" s="8"/>
      <c r="CW73" s="8"/>
    </row>
    <row r="74" spans="2:101" ht="15.75" x14ac:dyDescent="0.25">
      <c r="B74" s="42"/>
      <c r="C74" s="39" t="s">
        <v>1090</v>
      </c>
      <c r="D74" s="40"/>
      <c r="E74" s="40">
        <v>1</v>
      </c>
      <c r="F74" s="40"/>
      <c r="G74" s="40"/>
      <c r="H74" s="40">
        <v>1</v>
      </c>
      <c r="I74" s="40"/>
      <c r="J74" s="40"/>
      <c r="K74" s="40"/>
      <c r="L74" s="41"/>
      <c r="M74" s="41"/>
      <c r="N74" s="41"/>
      <c r="O74" s="52"/>
      <c r="P74" s="42"/>
      <c r="Q74" s="39"/>
      <c r="R74" s="40"/>
      <c r="S74" s="40"/>
      <c r="T74" s="40"/>
      <c r="U74" s="40"/>
      <c r="V74" s="40"/>
      <c r="W74" s="40"/>
      <c r="X74" s="40"/>
      <c r="Y74" s="40"/>
      <c r="Z74" s="41"/>
      <c r="AA74" s="41"/>
      <c r="AB74" s="41"/>
      <c r="AD74" s="42" t="s">
        <v>1208</v>
      </c>
      <c r="AE74" s="45" t="s">
        <v>843</v>
      </c>
      <c r="AF74" s="40"/>
      <c r="AG74" s="40"/>
      <c r="AH74" s="40"/>
      <c r="AI74" s="40">
        <v>1</v>
      </c>
      <c r="AJ74" s="40">
        <v>1</v>
      </c>
      <c r="AK74" s="40"/>
      <c r="AL74" s="40"/>
      <c r="AM74" s="40"/>
      <c r="AN74" s="41"/>
      <c r="AO74" s="41"/>
      <c r="AP74" s="72"/>
      <c r="AR74" s="76"/>
      <c r="AS74" s="45" t="s">
        <v>1080</v>
      </c>
      <c r="AT74" s="326"/>
      <c r="AU74" s="326"/>
      <c r="AV74" s="326"/>
      <c r="AW74" s="326">
        <v>1</v>
      </c>
      <c r="AX74" s="326">
        <v>1</v>
      </c>
      <c r="AY74" s="326"/>
      <c r="AZ74" s="326"/>
      <c r="BA74" s="326"/>
      <c r="BB74" s="327"/>
      <c r="BC74" s="327"/>
      <c r="BD74" s="327"/>
      <c r="BF74" s="76"/>
      <c r="BG74" s="328" t="s">
        <v>1184</v>
      </c>
      <c r="BH74" s="326">
        <v>3</v>
      </c>
      <c r="BI74" s="326"/>
      <c r="BJ74" s="326"/>
      <c r="BK74" s="326"/>
      <c r="BL74" s="326"/>
      <c r="BM74" s="326"/>
      <c r="BN74" s="326"/>
      <c r="BO74" s="326"/>
      <c r="BP74" s="327"/>
      <c r="BQ74" s="327"/>
      <c r="BR74" s="327"/>
      <c r="BT74" s="42"/>
      <c r="BU74" s="39"/>
      <c r="BV74" s="40"/>
      <c r="BW74" s="40"/>
      <c r="BX74" s="40"/>
      <c r="BY74" s="40"/>
      <c r="BZ74" s="40"/>
      <c r="CA74" s="40"/>
      <c r="CB74" s="40"/>
      <c r="CC74" s="40"/>
      <c r="CD74" s="41"/>
      <c r="CE74" s="41"/>
      <c r="CF74" s="41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52"/>
      <c r="CS74" s="52"/>
      <c r="CT74" s="52"/>
      <c r="CU74" s="52"/>
      <c r="CV74" s="8"/>
      <c r="CW74" s="8"/>
    </row>
    <row r="75" spans="2:101" ht="15.75" x14ac:dyDescent="0.25">
      <c r="B75" s="42"/>
      <c r="C75" s="39" t="s">
        <v>1081</v>
      </c>
      <c r="D75" s="40"/>
      <c r="E75" s="40"/>
      <c r="F75" s="40"/>
      <c r="G75" s="40"/>
      <c r="H75" s="40">
        <v>1</v>
      </c>
      <c r="I75" s="40"/>
      <c r="J75" s="40"/>
      <c r="K75" s="40"/>
      <c r="L75" s="41"/>
      <c r="M75" s="41"/>
      <c r="N75" s="41"/>
      <c r="O75" s="52"/>
      <c r="P75" s="42"/>
      <c r="Q75" s="45"/>
      <c r="R75" s="40"/>
      <c r="S75" s="40"/>
      <c r="T75" s="40"/>
      <c r="U75" s="40"/>
      <c r="V75" s="40"/>
      <c r="W75" s="40"/>
      <c r="X75" s="40"/>
      <c r="Y75" s="40"/>
      <c r="Z75" s="41"/>
      <c r="AA75" s="41"/>
      <c r="AB75" s="41"/>
      <c r="AD75" s="42"/>
      <c r="AE75" s="39" t="s">
        <v>1081</v>
      </c>
      <c r="AF75" s="40"/>
      <c r="AG75" s="40"/>
      <c r="AH75" s="40"/>
      <c r="AI75" s="40"/>
      <c r="AJ75" s="40">
        <v>1</v>
      </c>
      <c r="AK75" s="40"/>
      <c r="AL75" s="40"/>
      <c r="AM75" s="40"/>
      <c r="AN75" s="41"/>
      <c r="AO75" s="41"/>
      <c r="AP75" s="41"/>
      <c r="AR75" s="76"/>
      <c r="AS75" s="45" t="s">
        <v>1081</v>
      </c>
      <c r="AT75" s="326"/>
      <c r="AU75" s="326"/>
      <c r="AV75" s="326"/>
      <c r="AW75" s="326"/>
      <c r="AX75" s="326">
        <v>1</v>
      </c>
      <c r="AY75" s="326"/>
      <c r="AZ75" s="326"/>
      <c r="BA75" s="326"/>
      <c r="BB75" s="327"/>
      <c r="BC75" s="327"/>
      <c r="BD75" s="327"/>
      <c r="BF75" s="76"/>
      <c r="BG75" s="328" t="s">
        <v>1185</v>
      </c>
      <c r="BH75" s="326">
        <v>2</v>
      </c>
      <c r="BI75" s="326"/>
      <c r="BJ75" s="326"/>
      <c r="BK75" s="326"/>
      <c r="BL75" s="326"/>
      <c r="BM75" s="326"/>
      <c r="BN75" s="326"/>
      <c r="BO75" s="326"/>
      <c r="BP75" s="327"/>
      <c r="BQ75" s="327"/>
      <c r="BR75" s="327"/>
      <c r="BT75" s="369" t="s">
        <v>6</v>
      </c>
      <c r="BU75" s="370"/>
      <c r="BV75" s="77">
        <f t="shared" ref="BV75:CF75" si="2">SUM(BV8:BV74)</f>
        <v>12</v>
      </c>
      <c r="BW75" s="77">
        <f t="shared" si="2"/>
        <v>13</v>
      </c>
      <c r="BX75" s="77">
        <f t="shared" si="2"/>
        <v>0</v>
      </c>
      <c r="BY75" s="77">
        <f t="shared" si="2"/>
        <v>31</v>
      </c>
      <c r="BZ75" s="77">
        <f t="shared" si="2"/>
        <v>24</v>
      </c>
      <c r="CA75" s="77">
        <f t="shared" si="2"/>
        <v>0</v>
      </c>
      <c r="CB75" s="77">
        <f t="shared" si="2"/>
        <v>0</v>
      </c>
      <c r="CC75" s="77">
        <f t="shared" si="2"/>
        <v>0</v>
      </c>
      <c r="CD75" s="77">
        <f t="shared" si="2"/>
        <v>0</v>
      </c>
      <c r="CE75" s="77">
        <f t="shared" si="2"/>
        <v>0</v>
      </c>
      <c r="CF75" s="77">
        <f t="shared" si="2"/>
        <v>0</v>
      </c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52"/>
      <c r="CS75" s="52"/>
      <c r="CT75" s="52"/>
      <c r="CU75" s="52"/>
      <c r="CV75" s="8"/>
      <c r="CW75" s="8"/>
    </row>
    <row r="76" spans="2:101" ht="15.75" x14ac:dyDescent="0.25">
      <c r="B76" s="42"/>
      <c r="C76" s="39" t="s">
        <v>1091</v>
      </c>
      <c r="D76" s="40"/>
      <c r="E76" s="40">
        <v>1</v>
      </c>
      <c r="F76" s="40"/>
      <c r="G76" s="40"/>
      <c r="H76" s="40">
        <v>1</v>
      </c>
      <c r="I76" s="40"/>
      <c r="J76" s="40"/>
      <c r="K76" s="40"/>
      <c r="L76" s="41"/>
      <c r="M76" s="41"/>
      <c r="N76" s="41"/>
      <c r="O76" s="52"/>
      <c r="P76" s="42"/>
      <c r="Q76" s="39"/>
      <c r="R76" s="40"/>
      <c r="S76" s="40"/>
      <c r="T76" s="40"/>
      <c r="U76" s="40"/>
      <c r="V76" s="40"/>
      <c r="W76" s="40"/>
      <c r="X76" s="40"/>
      <c r="Y76" s="40"/>
      <c r="Z76" s="41"/>
      <c r="AA76" s="41"/>
      <c r="AB76" s="41"/>
      <c r="AD76" s="42"/>
      <c r="AE76" s="39" t="s">
        <v>997</v>
      </c>
      <c r="AF76" s="40"/>
      <c r="AG76" s="40"/>
      <c r="AH76" s="40"/>
      <c r="AI76" s="40"/>
      <c r="AJ76" s="40">
        <v>1</v>
      </c>
      <c r="AK76" s="40"/>
      <c r="AL76" s="40"/>
      <c r="AM76" s="40"/>
      <c r="AN76" s="41"/>
      <c r="AO76" s="41"/>
      <c r="AP76" s="41"/>
      <c r="AR76" s="76"/>
      <c r="AS76" s="39" t="s">
        <v>1082</v>
      </c>
      <c r="AT76" s="326"/>
      <c r="AU76" s="326"/>
      <c r="AV76" s="326"/>
      <c r="AW76" s="326">
        <v>1</v>
      </c>
      <c r="AX76" s="326">
        <v>1</v>
      </c>
      <c r="AY76" s="326"/>
      <c r="AZ76" s="326"/>
      <c r="BA76" s="326"/>
      <c r="BB76" s="327"/>
      <c r="BC76" s="327"/>
      <c r="BD76" s="327"/>
      <c r="BF76" s="76"/>
      <c r="BG76" s="328"/>
      <c r="BH76" s="326"/>
      <c r="BI76" s="326"/>
      <c r="BJ76" s="326"/>
      <c r="BK76" s="326"/>
      <c r="BL76" s="326"/>
      <c r="BM76" s="326"/>
      <c r="BN76" s="326"/>
      <c r="BO76" s="326"/>
      <c r="BP76" s="327"/>
      <c r="BQ76" s="327"/>
      <c r="BR76" s="327"/>
      <c r="BT76" s="8"/>
      <c r="BU76" s="8"/>
      <c r="BV76" s="52">
        <v>7500</v>
      </c>
      <c r="BW76" s="52">
        <v>5833</v>
      </c>
      <c r="BX76" s="52">
        <v>1562</v>
      </c>
      <c r="BY76" s="52">
        <v>9000</v>
      </c>
      <c r="BZ76" s="52">
        <v>1958</v>
      </c>
      <c r="CA76" s="78">
        <v>1400</v>
      </c>
      <c r="CB76" s="78">
        <v>1310</v>
      </c>
      <c r="CC76" s="52">
        <v>5403</v>
      </c>
      <c r="CD76" s="52">
        <v>7300</v>
      </c>
      <c r="CE76" s="52">
        <v>774</v>
      </c>
      <c r="CF76" s="52">
        <v>8467</v>
      </c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52"/>
      <c r="CS76" s="52"/>
      <c r="CT76" s="52"/>
      <c r="CU76" s="52"/>
      <c r="CV76" s="8"/>
      <c r="CW76" s="8"/>
    </row>
    <row r="77" spans="2:101" ht="15.75" x14ac:dyDescent="0.25">
      <c r="B77" s="42"/>
      <c r="C77" s="39" t="s">
        <v>997</v>
      </c>
      <c r="D77" s="40"/>
      <c r="E77" s="40"/>
      <c r="F77" s="40"/>
      <c r="G77" s="40"/>
      <c r="H77" s="40">
        <v>2</v>
      </c>
      <c r="I77" s="40"/>
      <c r="J77" s="40"/>
      <c r="K77" s="40"/>
      <c r="L77" s="41"/>
      <c r="M77" s="41"/>
      <c r="N77" s="41"/>
      <c r="O77" s="52"/>
      <c r="P77" s="42"/>
      <c r="Q77" s="39"/>
      <c r="R77" s="40"/>
      <c r="S77" s="40"/>
      <c r="T77" s="40"/>
      <c r="U77" s="40"/>
      <c r="V77" s="40"/>
      <c r="W77" s="40"/>
      <c r="X77" s="40"/>
      <c r="Y77" s="40"/>
      <c r="Z77" s="41"/>
      <c r="AA77" s="41"/>
      <c r="AB77" s="41"/>
      <c r="AD77" s="42"/>
      <c r="AE77" s="39" t="s">
        <v>848</v>
      </c>
      <c r="AF77" s="40"/>
      <c r="AG77" s="40">
        <v>1</v>
      </c>
      <c r="AH77" s="40"/>
      <c r="AI77" s="40"/>
      <c r="AJ77" s="40">
        <v>1</v>
      </c>
      <c r="AK77" s="40"/>
      <c r="AL77" s="40"/>
      <c r="AM77" s="40"/>
      <c r="AN77" s="41"/>
      <c r="AO77" s="72"/>
      <c r="AP77" s="41"/>
      <c r="AR77" s="76"/>
      <c r="AS77" s="39" t="s">
        <v>1083</v>
      </c>
      <c r="AT77" s="326"/>
      <c r="AU77" s="326"/>
      <c r="AV77" s="326"/>
      <c r="AW77" s="326">
        <v>1</v>
      </c>
      <c r="AX77" s="326">
        <v>1</v>
      </c>
      <c r="AY77" s="326"/>
      <c r="AZ77" s="326"/>
      <c r="BA77" s="326"/>
      <c r="BB77" s="327"/>
      <c r="BC77" s="327"/>
      <c r="BD77" s="327"/>
      <c r="BF77" s="76"/>
      <c r="BG77" s="328"/>
      <c r="BH77" s="326"/>
      <c r="BI77" s="326"/>
      <c r="BJ77" s="326"/>
      <c r="BK77" s="326"/>
      <c r="BL77" s="326"/>
      <c r="BM77" s="326"/>
      <c r="BN77" s="326"/>
      <c r="BO77" s="326"/>
      <c r="BP77" s="327"/>
      <c r="BQ77" s="327"/>
      <c r="BR77" s="327"/>
      <c r="BT77" s="8"/>
      <c r="BU77" s="79" t="s">
        <v>133</v>
      </c>
      <c r="BV77" s="79">
        <f t="shared" ref="BV77:CF77" si="3">BV75*BV76</f>
        <v>90000</v>
      </c>
      <c r="BW77" s="79">
        <f t="shared" si="3"/>
        <v>75829</v>
      </c>
      <c r="BX77" s="79">
        <f t="shared" si="3"/>
        <v>0</v>
      </c>
      <c r="BY77" s="79">
        <f t="shared" si="3"/>
        <v>279000</v>
      </c>
      <c r="BZ77" s="79">
        <f t="shared" si="3"/>
        <v>46992</v>
      </c>
      <c r="CA77" s="79">
        <f t="shared" si="3"/>
        <v>0</v>
      </c>
      <c r="CB77" s="79">
        <f t="shared" si="3"/>
        <v>0</v>
      </c>
      <c r="CC77" s="79">
        <f t="shared" si="3"/>
        <v>0</v>
      </c>
      <c r="CD77" s="79">
        <f t="shared" si="3"/>
        <v>0</v>
      </c>
      <c r="CE77" s="79">
        <f t="shared" si="3"/>
        <v>0</v>
      </c>
      <c r="CF77" s="79">
        <f t="shared" si="3"/>
        <v>0</v>
      </c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52"/>
      <c r="CS77" s="52"/>
      <c r="CT77" s="52"/>
      <c r="CU77" s="52"/>
      <c r="CV77" s="8"/>
      <c r="CW77" s="8"/>
    </row>
    <row r="78" spans="2:101" ht="15.75" x14ac:dyDescent="0.25">
      <c r="B78" s="42"/>
      <c r="C78" s="39" t="s">
        <v>978</v>
      </c>
      <c r="D78" s="40"/>
      <c r="E78" s="40">
        <v>1</v>
      </c>
      <c r="F78" s="40"/>
      <c r="G78" s="40"/>
      <c r="H78" s="40">
        <v>1</v>
      </c>
      <c r="I78" s="40"/>
      <c r="J78" s="40"/>
      <c r="K78" s="40"/>
      <c r="L78" s="41"/>
      <c r="M78" s="41"/>
      <c r="N78" s="41"/>
      <c r="O78" s="52"/>
      <c r="P78" s="42"/>
      <c r="Q78" s="45"/>
      <c r="R78" s="40"/>
      <c r="S78" s="40"/>
      <c r="T78" s="40"/>
      <c r="U78" s="40"/>
      <c r="V78" s="40"/>
      <c r="W78" s="40"/>
      <c r="X78" s="40"/>
      <c r="Y78" s="40"/>
      <c r="Z78" s="41"/>
      <c r="AA78" s="41"/>
      <c r="AB78" s="41"/>
      <c r="AD78" s="42"/>
      <c r="AE78" s="39" t="s">
        <v>1179</v>
      </c>
      <c r="AF78" s="40"/>
      <c r="AG78" s="40"/>
      <c r="AH78" s="40"/>
      <c r="AI78" s="40">
        <v>1</v>
      </c>
      <c r="AJ78" s="40">
        <v>1</v>
      </c>
      <c r="AK78" s="40"/>
      <c r="AL78" s="40"/>
      <c r="AM78" s="40"/>
      <c r="AN78" s="41"/>
      <c r="AO78" s="41"/>
      <c r="AP78" s="41"/>
      <c r="AR78" s="76"/>
      <c r="AS78" s="39" t="s">
        <v>1084</v>
      </c>
      <c r="AT78" s="326"/>
      <c r="AU78" s="326"/>
      <c r="AV78" s="326"/>
      <c r="AW78" s="326"/>
      <c r="AX78" s="326">
        <v>1</v>
      </c>
      <c r="AY78" s="326"/>
      <c r="AZ78" s="326"/>
      <c r="BA78" s="326"/>
      <c r="BB78" s="327"/>
      <c r="BC78" s="327"/>
      <c r="BD78" s="327"/>
      <c r="BF78" s="76" t="s">
        <v>1199</v>
      </c>
      <c r="BG78" s="325" t="s">
        <v>1090</v>
      </c>
      <c r="BH78" s="326"/>
      <c r="BI78" s="326">
        <v>1</v>
      </c>
      <c r="BJ78" s="326"/>
      <c r="BK78" s="326"/>
      <c r="BL78" s="326">
        <v>1</v>
      </c>
      <c r="BM78" s="326">
        <v>1</v>
      </c>
      <c r="BN78" s="326"/>
      <c r="BO78" s="326"/>
      <c r="BP78" s="327"/>
      <c r="BQ78" s="327"/>
      <c r="BR78" s="327"/>
      <c r="BT78" s="8"/>
      <c r="BU78" s="8" t="s">
        <v>107</v>
      </c>
      <c r="BV78" s="81">
        <f>BV77+BW77+BX77+BY77+BZ77+CA77+CB77+CC77+CD77+CE77+CF77</f>
        <v>491821</v>
      </c>
      <c r="BW78" s="8"/>
      <c r="BX78" s="8"/>
      <c r="BY78" s="8"/>
      <c r="BZ78" s="8"/>
      <c r="CA78" s="8"/>
      <c r="CB78" s="8"/>
      <c r="CC78" s="8"/>
      <c r="CD78" s="8"/>
      <c r="CE78" s="52"/>
      <c r="CF78" s="52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52"/>
      <c r="CS78" s="52"/>
      <c r="CT78" s="52"/>
      <c r="CU78" s="52"/>
      <c r="CV78" s="8"/>
      <c r="CW78" s="8"/>
    </row>
    <row r="79" spans="2:101" ht="15.75" x14ac:dyDescent="0.25">
      <c r="B79" s="42"/>
      <c r="C79" s="39" t="s">
        <v>1027</v>
      </c>
      <c r="D79" s="40"/>
      <c r="E79" s="40">
        <v>1</v>
      </c>
      <c r="F79" s="40"/>
      <c r="G79" s="40"/>
      <c r="H79" s="40">
        <v>1</v>
      </c>
      <c r="I79" s="40"/>
      <c r="J79" s="40"/>
      <c r="K79" s="40"/>
      <c r="L79" s="41"/>
      <c r="M79" s="41"/>
      <c r="N79" s="41"/>
      <c r="O79" s="52"/>
      <c r="P79" s="42"/>
      <c r="Q79" s="47"/>
      <c r="R79" s="40"/>
      <c r="S79" s="40"/>
      <c r="T79" s="40"/>
      <c r="U79" s="40"/>
      <c r="V79" s="40"/>
      <c r="W79" s="40"/>
      <c r="X79" s="40"/>
      <c r="Y79" s="40"/>
      <c r="Z79" s="41"/>
      <c r="AA79" s="41"/>
      <c r="AB79" s="41"/>
      <c r="AD79" s="42"/>
      <c r="AE79" s="39" t="s">
        <v>1218</v>
      </c>
      <c r="AF79" s="40"/>
      <c r="AG79" s="40"/>
      <c r="AH79" s="40"/>
      <c r="AI79" s="40">
        <v>1</v>
      </c>
      <c r="AJ79" s="40">
        <v>1</v>
      </c>
      <c r="AK79" s="40"/>
      <c r="AL79" s="40"/>
      <c r="AM79" s="40"/>
      <c r="AN79" s="41"/>
      <c r="AO79" s="41"/>
      <c r="AP79" s="41"/>
      <c r="AR79" s="76"/>
      <c r="AS79" s="325" t="s">
        <v>867</v>
      </c>
      <c r="AT79" s="326"/>
      <c r="AU79" s="326"/>
      <c r="AV79" s="326"/>
      <c r="AW79" s="326">
        <v>1</v>
      </c>
      <c r="AX79" s="326">
        <v>1</v>
      </c>
      <c r="AY79" s="326"/>
      <c r="AZ79" s="326"/>
      <c r="BA79" s="326"/>
      <c r="BB79" s="327"/>
      <c r="BC79" s="327"/>
      <c r="BD79" s="327"/>
      <c r="BF79" s="76" t="s">
        <v>1176</v>
      </c>
      <c r="BG79" s="325" t="s">
        <v>1091</v>
      </c>
      <c r="BH79" s="326"/>
      <c r="BI79" s="326"/>
      <c r="BJ79" s="326"/>
      <c r="BK79" s="326">
        <v>1</v>
      </c>
      <c r="BL79" s="326">
        <v>1</v>
      </c>
      <c r="BM79" s="326"/>
      <c r="BN79" s="326"/>
      <c r="BO79" s="326"/>
      <c r="BP79" s="327"/>
      <c r="BQ79" s="327"/>
      <c r="BR79" s="327"/>
      <c r="BT79" s="8"/>
      <c r="BU79" s="8" t="s">
        <v>108</v>
      </c>
      <c r="BV79" s="8">
        <f>BV75+BW75+BX75+BY75+CC75+CD75+CF75</f>
        <v>56</v>
      </c>
      <c r="BW79" s="8" t="s">
        <v>131</v>
      </c>
      <c r="BX79" s="44"/>
      <c r="BY79" s="44"/>
      <c r="BZ79" s="44"/>
      <c r="CA79" s="44"/>
      <c r="CB79" s="44"/>
      <c r="CC79" s="44"/>
      <c r="CD79" s="52"/>
      <c r="CE79" s="52"/>
      <c r="CF79" s="52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52"/>
      <c r="CS79" s="52"/>
      <c r="CT79" s="52"/>
      <c r="CU79" s="52"/>
      <c r="CV79" s="8"/>
      <c r="CW79" s="8"/>
    </row>
    <row r="80" spans="2:101" ht="15.75" x14ac:dyDescent="0.25">
      <c r="B80" s="42"/>
      <c r="C80" s="45" t="s">
        <v>850</v>
      </c>
      <c r="D80" s="40"/>
      <c r="E80" s="40"/>
      <c r="F80" s="40"/>
      <c r="G80" s="40"/>
      <c r="H80" s="40"/>
      <c r="I80" s="40"/>
      <c r="J80" s="40"/>
      <c r="K80" s="40"/>
      <c r="L80" s="41"/>
      <c r="M80" s="41"/>
      <c r="N80" s="41"/>
      <c r="O80" s="52"/>
      <c r="P80" s="42"/>
      <c r="Q80" s="47"/>
      <c r="R80" s="40"/>
      <c r="S80" s="40"/>
      <c r="T80" s="40"/>
      <c r="U80" s="40"/>
      <c r="V80" s="40"/>
      <c r="W80" s="40"/>
      <c r="X80" s="40"/>
      <c r="Y80" s="40"/>
      <c r="Z80" s="41"/>
      <c r="AA80" s="41"/>
      <c r="AB80" s="41"/>
      <c r="AD80" s="42"/>
      <c r="AE80" s="39" t="s">
        <v>1078</v>
      </c>
      <c r="AF80" s="40"/>
      <c r="AG80" s="40"/>
      <c r="AH80" s="40"/>
      <c r="AI80" s="40">
        <v>1</v>
      </c>
      <c r="AJ80" s="40">
        <v>1</v>
      </c>
      <c r="AK80" s="40"/>
      <c r="AL80" s="40"/>
      <c r="AM80" s="40"/>
      <c r="AN80" s="41"/>
      <c r="AO80" s="41"/>
      <c r="AP80" s="41"/>
      <c r="AR80" s="76"/>
      <c r="AS80" s="39" t="s">
        <v>887</v>
      </c>
      <c r="AT80" s="326"/>
      <c r="AU80" s="326"/>
      <c r="AV80" s="326"/>
      <c r="AW80" s="326"/>
      <c r="AX80" s="326">
        <v>1</v>
      </c>
      <c r="AY80" s="326"/>
      <c r="AZ80" s="326"/>
      <c r="BA80" s="326"/>
      <c r="BB80" s="327"/>
      <c r="BC80" s="327"/>
      <c r="BD80" s="327"/>
      <c r="BF80" s="76"/>
      <c r="BG80" s="325" t="s">
        <v>997</v>
      </c>
      <c r="BH80" s="326"/>
      <c r="BI80" s="326"/>
      <c r="BJ80" s="326"/>
      <c r="BK80" s="326"/>
      <c r="BL80" s="326">
        <v>1</v>
      </c>
      <c r="BM80" s="326"/>
      <c r="BN80" s="326"/>
      <c r="BO80" s="326"/>
      <c r="BP80" s="327"/>
      <c r="BQ80" s="327"/>
      <c r="BR80" s="327"/>
      <c r="BT80" s="8"/>
      <c r="BU80" s="51"/>
      <c r="BV80" s="44"/>
      <c r="BW80" s="44"/>
      <c r="BX80" s="44"/>
      <c r="BY80" s="44"/>
      <c r="BZ80" s="44"/>
      <c r="CA80" s="44"/>
      <c r="CB80" s="8">
        <f>CA77+CB77+CC77+CD77+CE77+CF77</f>
        <v>0</v>
      </c>
      <c r="CC80" s="44"/>
      <c r="CD80" s="52"/>
      <c r="CE80" s="52"/>
      <c r="CF80" s="52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52"/>
      <c r="CS80" s="52"/>
      <c r="CT80" s="52"/>
      <c r="CU80" s="52"/>
      <c r="CV80" s="8"/>
      <c r="CW80" s="8"/>
    </row>
    <row r="81" spans="2:101" ht="15.75" x14ac:dyDescent="0.25">
      <c r="B81" s="42"/>
      <c r="C81" s="39" t="s">
        <v>1077</v>
      </c>
      <c r="D81" s="40"/>
      <c r="E81" s="40">
        <v>1</v>
      </c>
      <c r="F81" s="40"/>
      <c r="G81" s="40">
        <v>1</v>
      </c>
      <c r="H81" s="40">
        <v>2</v>
      </c>
      <c r="I81" s="40"/>
      <c r="J81" s="40"/>
      <c r="K81" s="40"/>
      <c r="L81" s="41"/>
      <c r="M81" s="41"/>
      <c r="N81" s="41"/>
      <c r="O81" s="52"/>
      <c r="P81" s="42"/>
      <c r="Q81" s="47"/>
      <c r="R81" s="40"/>
      <c r="S81" s="40"/>
      <c r="T81" s="40"/>
      <c r="U81" s="40"/>
      <c r="V81" s="40"/>
      <c r="W81" s="40"/>
      <c r="X81" s="40"/>
      <c r="Y81" s="40"/>
      <c r="Z81" s="41"/>
      <c r="AA81" s="41"/>
      <c r="AB81" s="41"/>
      <c r="AD81" s="42"/>
      <c r="AE81" s="39" t="s">
        <v>1219</v>
      </c>
      <c r="AF81" s="40"/>
      <c r="AG81" s="40"/>
      <c r="AH81" s="40"/>
      <c r="AI81" s="40">
        <v>1</v>
      </c>
      <c r="AJ81" s="40">
        <v>1</v>
      </c>
      <c r="AK81" s="40"/>
      <c r="AL81" s="40"/>
      <c r="AM81" s="40"/>
      <c r="AN81" s="41"/>
      <c r="AO81" s="41"/>
      <c r="AP81" s="41"/>
      <c r="AR81" s="76"/>
      <c r="AS81" s="39" t="s">
        <v>917</v>
      </c>
      <c r="AT81" s="326"/>
      <c r="AU81" s="326">
        <v>1</v>
      </c>
      <c r="AV81" s="326"/>
      <c r="AW81" s="326"/>
      <c r="AX81" s="326">
        <v>1</v>
      </c>
      <c r="AY81" s="326"/>
      <c r="AZ81" s="326"/>
      <c r="BA81" s="326"/>
      <c r="BB81" s="327"/>
      <c r="BC81" s="327"/>
      <c r="BD81" s="327"/>
      <c r="BF81" s="76"/>
      <c r="BG81" s="325" t="s">
        <v>848</v>
      </c>
      <c r="BH81" s="326"/>
      <c r="BI81" s="326">
        <v>1</v>
      </c>
      <c r="BJ81" s="326"/>
      <c r="BK81" s="326"/>
      <c r="BL81" s="326">
        <v>1</v>
      </c>
      <c r="BM81" s="326"/>
      <c r="BN81" s="326"/>
      <c r="BO81" s="326"/>
      <c r="BP81" s="327"/>
      <c r="BQ81" s="327"/>
      <c r="BR81" s="327"/>
      <c r="BT81" s="8"/>
      <c r="BU81" s="51"/>
      <c r="BV81" s="44"/>
      <c r="BW81" s="44"/>
      <c r="BX81" s="44"/>
      <c r="BY81" s="44"/>
      <c r="BZ81" s="44"/>
      <c r="CA81" s="44"/>
      <c r="CB81" s="44"/>
      <c r="CC81" s="44"/>
      <c r="CD81" s="52"/>
      <c r="CE81" s="52"/>
      <c r="CF81" s="52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52"/>
      <c r="CS81" s="52"/>
      <c r="CT81" s="52"/>
      <c r="CU81" s="52"/>
      <c r="CV81" s="8"/>
      <c r="CW81" s="8"/>
    </row>
    <row r="82" spans="2:101" ht="15.75" x14ac:dyDescent="0.25">
      <c r="B82" s="42"/>
      <c r="C82" s="39" t="s">
        <v>871</v>
      </c>
      <c r="D82" s="40"/>
      <c r="E82" s="40"/>
      <c r="F82" s="40"/>
      <c r="G82" s="40"/>
      <c r="H82" s="40">
        <v>1</v>
      </c>
      <c r="I82" s="40"/>
      <c r="J82" s="40"/>
      <c r="K82" s="40"/>
      <c r="L82" s="41"/>
      <c r="M82" s="41">
        <v>1</v>
      </c>
      <c r="N82" s="41"/>
      <c r="O82" s="52"/>
      <c r="P82" s="42"/>
      <c r="Q82" s="47"/>
      <c r="R82" s="40"/>
      <c r="S82" s="40"/>
      <c r="T82" s="40"/>
      <c r="U82" s="40"/>
      <c r="V82" s="40"/>
      <c r="W82" s="40"/>
      <c r="X82" s="40"/>
      <c r="Y82" s="40"/>
      <c r="Z82" s="41"/>
      <c r="AA82" s="41"/>
      <c r="AB82" s="41"/>
      <c r="AD82" s="42"/>
      <c r="AE82" s="39" t="s">
        <v>1220</v>
      </c>
      <c r="AF82" s="40"/>
      <c r="AG82" s="40">
        <v>1</v>
      </c>
      <c r="AH82" s="40"/>
      <c r="AI82" s="40"/>
      <c r="AJ82" s="40">
        <v>1</v>
      </c>
      <c r="AK82" s="40"/>
      <c r="AL82" s="40"/>
      <c r="AM82" s="40"/>
      <c r="AN82" s="41"/>
      <c r="AO82" s="41"/>
      <c r="AP82" s="41"/>
      <c r="AR82" s="76"/>
      <c r="AS82" s="39" t="s">
        <v>889</v>
      </c>
      <c r="AT82" s="326"/>
      <c r="AU82" s="326"/>
      <c r="AV82" s="326"/>
      <c r="AW82" s="326">
        <v>1</v>
      </c>
      <c r="AX82" s="326">
        <v>1</v>
      </c>
      <c r="AY82" s="326"/>
      <c r="AZ82" s="326"/>
      <c r="BA82" s="326"/>
      <c r="BB82" s="327"/>
      <c r="BC82" s="327"/>
      <c r="BD82" s="327"/>
      <c r="BF82" s="76"/>
      <c r="BG82" s="325" t="s">
        <v>1027</v>
      </c>
      <c r="BH82" s="326"/>
      <c r="BI82" s="326">
        <v>1</v>
      </c>
      <c r="BJ82" s="326"/>
      <c r="BK82" s="326"/>
      <c r="BL82" s="326">
        <v>1</v>
      </c>
      <c r="BM82" s="326"/>
      <c r="BN82" s="326"/>
      <c r="BO82" s="326"/>
      <c r="BP82" s="327"/>
      <c r="BQ82" s="327"/>
      <c r="BR82" s="327"/>
      <c r="BT82" s="8"/>
      <c r="BU82" s="51"/>
      <c r="BV82" s="44"/>
      <c r="BW82" s="44"/>
      <c r="BX82" s="44"/>
      <c r="BY82" s="44"/>
      <c r="BZ82" s="44"/>
      <c r="CA82" s="44"/>
      <c r="CB82" s="44"/>
      <c r="CC82" s="44"/>
      <c r="CD82" s="52"/>
      <c r="CE82" s="52"/>
      <c r="CF82" s="52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52"/>
      <c r="CS82" s="52"/>
      <c r="CT82" s="52"/>
      <c r="CU82" s="52"/>
      <c r="CV82" s="8"/>
      <c r="CW82" s="8"/>
    </row>
    <row r="83" spans="2:101" ht="15.75" x14ac:dyDescent="0.25">
      <c r="B83" s="42"/>
      <c r="C83" s="39" t="s">
        <v>854</v>
      </c>
      <c r="D83" s="40"/>
      <c r="E83" s="40">
        <v>1</v>
      </c>
      <c r="F83" s="40"/>
      <c r="G83" s="40"/>
      <c r="H83" s="40">
        <v>1</v>
      </c>
      <c r="I83" s="40"/>
      <c r="J83" s="40"/>
      <c r="K83" s="40"/>
      <c r="L83" s="41"/>
      <c r="M83" s="41"/>
      <c r="N83" s="41"/>
      <c r="O83" s="5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1"/>
      <c r="AA83" s="41"/>
      <c r="AB83" s="41"/>
      <c r="AD83" s="42"/>
      <c r="AE83" s="39" t="s">
        <v>884</v>
      </c>
      <c r="AF83" s="40"/>
      <c r="AG83" s="40">
        <v>1</v>
      </c>
      <c r="AH83" s="40"/>
      <c r="AI83" s="40"/>
      <c r="AJ83" s="40">
        <v>1</v>
      </c>
      <c r="AK83" s="40"/>
      <c r="AL83" s="40"/>
      <c r="AM83" s="40"/>
      <c r="AN83" s="41"/>
      <c r="AO83" s="41"/>
      <c r="AP83" s="41"/>
      <c r="AR83" s="76"/>
      <c r="AS83" s="325" t="s">
        <v>854</v>
      </c>
      <c r="AT83" s="326"/>
      <c r="AU83" s="326"/>
      <c r="AV83" s="326"/>
      <c r="AW83" s="326">
        <v>1</v>
      </c>
      <c r="AX83" s="326">
        <v>1</v>
      </c>
      <c r="AY83" s="326"/>
      <c r="AZ83" s="326"/>
      <c r="BA83" s="326"/>
      <c r="BB83" s="327"/>
      <c r="BC83" s="327"/>
      <c r="BD83" s="327"/>
      <c r="BF83" s="76"/>
      <c r="BG83" s="325" t="s">
        <v>1177</v>
      </c>
      <c r="BH83" s="326">
        <v>1</v>
      </c>
      <c r="BI83" s="326"/>
      <c r="BJ83" s="326"/>
      <c r="BK83" s="326"/>
      <c r="BL83" s="326">
        <v>1</v>
      </c>
      <c r="BM83" s="326"/>
      <c r="BN83" s="326"/>
      <c r="BO83" s="326"/>
      <c r="BP83" s="327"/>
      <c r="BQ83" s="327"/>
      <c r="BR83" s="327"/>
      <c r="BT83" s="8"/>
      <c r="BU83" s="63"/>
      <c r="BV83" s="44"/>
      <c r="BW83" s="44"/>
      <c r="BX83" s="44"/>
      <c r="BY83" s="44"/>
      <c r="BZ83" s="44"/>
      <c r="CA83" s="44"/>
      <c r="CB83" s="44"/>
      <c r="CC83" s="44"/>
      <c r="CD83" s="52"/>
      <c r="CE83" s="52"/>
      <c r="CF83" s="52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52"/>
      <c r="CS83" s="52"/>
      <c r="CT83" s="52"/>
      <c r="CU83" s="52"/>
      <c r="CV83" s="8"/>
      <c r="CW83" s="8"/>
    </row>
    <row r="84" spans="2:101" ht="15.75" x14ac:dyDescent="0.25">
      <c r="B84" s="42"/>
      <c r="C84" s="45" t="s">
        <v>890</v>
      </c>
      <c r="D84" s="40"/>
      <c r="E84" s="40"/>
      <c r="F84" s="40"/>
      <c r="G84" s="40">
        <v>1</v>
      </c>
      <c r="H84" s="40">
        <v>1</v>
      </c>
      <c r="I84" s="40"/>
      <c r="J84" s="40"/>
      <c r="K84" s="40"/>
      <c r="L84" s="41"/>
      <c r="M84" s="41"/>
      <c r="N84" s="41"/>
      <c r="O84" s="5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1"/>
      <c r="AA84" s="41"/>
      <c r="AB84" s="41"/>
      <c r="AD84" s="42"/>
      <c r="AE84" s="45" t="s">
        <v>859</v>
      </c>
      <c r="AF84" s="40"/>
      <c r="AG84" s="40"/>
      <c r="AH84" s="40">
        <v>3</v>
      </c>
      <c r="AI84" s="40"/>
      <c r="AJ84" s="40">
        <v>1</v>
      </c>
      <c r="AK84" s="40">
        <v>1</v>
      </c>
      <c r="AL84" s="40"/>
      <c r="AM84" s="40"/>
      <c r="AN84" s="41"/>
      <c r="AO84" s="41"/>
      <c r="AP84" s="41"/>
      <c r="AR84" s="76"/>
      <c r="AS84" s="325" t="s">
        <v>1085</v>
      </c>
      <c r="AT84" s="326"/>
      <c r="AU84" s="326"/>
      <c r="AV84" s="326"/>
      <c r="AW84" s="326">
        <v>1</v>
      </c>
      <c r="AX84" s="326">
        <v>1</v>
      </c>
      <c r="AY84" s="326"/>
      <c r="AZ84" s="326"/>
      <c r="BA84" s="326"/>
      <c r="BB84" s="327"/>
      <c r="BC84" s="327"/>
      <c r="BD84" s="327"/>
      <c r="BF84" s="76"/>
      <c r="BG84" s="325" t="s">
        <v>850</v>
      </c>
      <c r="BH84" s="326"/>
      <c r="BI84" s="326">
        <v>1</v>
      </c>
      <c r="BJ84" s="326"/>
      <c r="BK84" s="326"/>
      <c r="BL84" s="326">
        <v>1</v>
      </c>
      <c r="BM84" s="326"/>
      <c r="BN84" s="326"/>
      <c r="BO84" s="326"/>
      <c r="BP84" s="327"/>
      <c r="BQ84" s="327"/>
      <c r="BR84" s="327"/>
      <c r="BT84" s="8"/>
      <c r="BU84" s="63"/>
      <c r="BV84" s="44"/>
      <c r="BW84" s="44"/>
      <c r="BX84" s="44"/>
      <c r="BY84" s="44"/>
      <c r="BZ84" s="44"/>
      <c r="CA84" s="44"/>
      <c r="CB84" s="44"/>
      <c r="CC84" s="44"/>
      <c r="CD84" s="52"/>
      <c r="CE84" s="52"/>
      <c r="CF84" s="52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52"/>
      <c r="CS84" s="52"/>
      <c r="CT84" s="52"/>
      <c r="CU84" s="52"/>
      <c r="CV84" s="8"/>
      <c r="CW84" s="8"/>
    </row>
    <row r="85" spans="2:101" ht="15.75" x14ac:dyDescent="0.25">
      <c r="B85" s="42"/>
      <c r="C85" s="39" t="s">
        <v>1092</v>
      </c>
      <c r="D85" s="40"/>
      <c r="E85" s="40"/>
      <c r="F85" s="40"/>
      <c r="G85" s="40">
        <v>1</v>
      </c>
      <c r="H85" s="40">
        <v>1</v>
      </c>
      <c r="I85" s="40"/>
      <c r="J85" s="40"/>
      <c r="K85" s="40"/>
      <c r="L85" s="41"/>
      <c r="M85" s="41"/>
      <c r="N85" s="41"/>
      <c r="O85" s="52"/>
      <c r="P85" s="369" t="s">
        <v>6</v>
      </c>
      <c r="Q85" s="370"/>
      <c r="R85" s="77">
        <f>SUM(R8:R84)</f>
        <v>23</v>
      </c>
      <c r="S85" s="77">
        <f t="shared" ref="S85:AB85" si="4">SUM(S8:S84)</f>
        <v>16</v>
      </c>
      <c r="T85" s="77">
        <f t="shared" si="4"/>
        <v>0</v>
      </c>
      <c r="U85" s="77">
        <f t="shared" si="4"/>
        <v>38</v>
      </c>
      <c r="V85" s="77">
        <f t="shared" si="4"/>
        <v>39</v>
      </c>
      <c r="W85" s="77">
        <f t="shared" si="4"/>
        <v>0</v>
      </c>
      <c r="X85" s="77">
        <f t="shared" si="4"/>
        <v>0</v>
      </c>
      <c r="Y85" s="77">
        <f t="shared" si="4"/>
        <v>0</v>
      </c>
      <c r="Z85" s="77">
        <f t="shared" si="4"/>
        <v>0</v>
      </c>
      <c r="AA85" s="77">
        <f t="shared" si="4"/>
        <v>0</v>
      </c>
      <c r="AB85" s="77">
        <f t="shared" si="4"/>
        <v>0</v>
      </c>
      <c r="AD85" s="42"/>
      <c r="AE85" s="39" t="s">
        <v>1140</v>
      </c>
      <c r="AF85" s="40"/>
      <c r="AG85" s="40"/>
      <c r="AH85" s="40"/>
      <c r="AI85" s="40">
        <v>1</v>
      </c>
      <c r="AJ85" s="40">
        <v>1</v>
      </c>
      <c r="AK85" s="40"/>
      <c r="AL85" s="40"/>
      <c r="AM85" s="40"/>
      <c r="AN85" s="41"/>
      <c r="AO85" s="41"/>
      <c r="AP85" s="41"/>
      <c r="AR85" s="76"/>
      <c r="AS85" s="325" t="s">
        <v>1086</v>
      </c>
      <c r="AT85" s="326"/>
      <c r="AU85" s="326"/>
      <c r="AV85" s="326"/>
      <c r="AW85" s="326">
        <v>1</v>
      </c>
      <c r="AX85" s="326">
        <v>1</v>
      </c>
      <c r="AY85" s="326"/>
      <c r="AZ85" s="326"/>
      <c r="BA85" s="326"/>
      <c r="BB85" s="327"/>
      <c r="BC85" s="327"/>
      <c r="BD85" s="327"/>
      <c r="BF85" s="76"/>
      <c r="BG85" s="328" t="s">
        <v>1178</v>
      </c>
      <c r="BH85" s="326"/>
      <c r="BI85" s="326"/>
      <c r="BJ85" s="326"/>
      <c r="BK85" s="326">
        <v>1</v>
      </c>
      <c r="BL85" s="326">
        <v>1</v>
      </c>
      <c r="BM85" s="326"/>
      <c r="BN85" s="326"/>
      <c r="BO85" s="326"/>
      <c r="BP85" s="327"/>
      <c r="BQ85" s="327"/>
      <c r="BR85" s="327"/>
      <c r="BT85" s="8"/>
      <c r="BU85" s="63"/>
      <c r="BV85" s="44"/>
      <c r="BW85" s="44"/>
      <c r="BX85" s="44"/>
      <c r="BY85" s="44"/>
      <c r="BZ85" s="44"/>
      <c r="CA85" s="44"/>
      <c r="CB85" s="44"/>
      <c r="CC85" s="44"/>
      <c r="CD85" s="52"/>
      <c r="CE85" s="52"/>
      <c r="CF85" s="52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52"/>
      <c r="CS85" s="52"/>
      <c r="CT85" s="52"/>
      <c r="CU85" s="52"/>
      <c r="CV85" s="8"/>
      <c r="CW85" s="8"/>
    </row>
    <row r="86" spans="2:101" ht="15.75" x14ac:dyDescent="0.25">
      <c r="B86" s="42"/>
      <c r="C86" s="39"/>
      <c r="D86" s="40"/>
      <c r="E86" s="40"/>
      <c r="F86" s="40"/>
      <c r="G86" s="40"/>
      <c r="H86" s="40"/>
      <c r="I86" s="40"/>
      <c r="J86" s="40"/>
      <c r="K86" s="40"/>
      <c r="L86" s="41"/>
      <c r="M86" s="41"/>
      <c r="N86" s="41"/>
      <c r="O86" s="52"/>
      <c r="P86" s="355"/>
      <c r="Q86" s="355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D86" s="42"/>
      <c r="AE86" s="39" t="s">
        <v>982</v>
      </c>
      <c r="AF86" s="40"/>
      <c r="AG86" s="40"/>
      <c r="AH86" s="40"/>
      <c r="AI86" s="40"/>
      <c r="AJ86" s="40">
        <v>1</v>
      </c>
      <c r="AK86" s="40"/>
      <c r="AL86" s="40"/>
      <c r="AM86" s="40" t="s">
        <v>1213</v>
      </c>
      <c r="AN86" s="41"/>
      <c r="AO86" s="41"/>
      <c r="AP86" s="41"/>
      <c r="AR86" s="76"/>
      <c r="AS86" s="325"/>
      <c r="AT86" s="326"/>
      <c r="AU86" s="326"/>
      <c r="AV86" s="326"/>
      <c r="AW86" s="326"/>
      <c r="AX86" s="326"/>
      <c r="AY86" s="326"/>
      <c r="AZ86" s="326"/>
      <c r="BA86" s="326"/>
      <c r="BB86" s="327"/>
      <c r="BC86" s="327"/>
      <c r="BD86" s="327"/>
      <c r="BF86" s="76"/>
      <c r="BG86" s="325" t="s">
        <v>1179</v>
      </c>
      <c r="BH86" s="326"/>
      <c r="BI86" s="326"/>
      <c r="BJ86" s="326"/>
      <c r="BK86" s="326">
        <v>1</v>
      </c>
      <c r="BL86" s="326">
        <v>1</v>
      </c>
      <c r="BM86" s="326"/>
      <c r="BN86" s="326"/>
      <c r="BO86" s="326"/>
      <c r="BP86" s="327"/>
      <c r="BQ86" s="327"/>
      <c r="BR86" s="327"/>
      <c r="BT86" s="8"/>
      <c r="BU86" s="63"/>
      <c r="BV86" s="44"/>
      <c r="BW86" s="44"/>
      <c r="BX86" s="44"/>
      <c r="BY86" s="44"/>
      <c r="BZ86" s="44"/>
      <c r="CA86" s="44"/>
      <c r="CB86" s="44"/>
      <c r="CC86" s="44"/>
      <c r="CD86" s="52"/>
      <c r="CE86" s="52"/>
      <c r="CF86" s="52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52"/>
      <c r="CS86" s="52"/>
      <c r="CT86" s="52"/>
      <c r="CU86" s="52"/>
      <c r="CV86" s="8"/>
      <c r="CW86" s="8"/>
    </row>
    <row r="87" spans="2:101" ht="15.75" x14ac:dyDescent="0.25">
      <c r="B87" s="42"/>
      <c r="C87" s="39"/>
      <c r="D87" s="40"/>
      <c r="E87" s="40"/>
      <c r="F87" s="40"/>
      <c r="G87" s="40"/>
      <c r="H87" s="40"/>
      <c r="I87" s="40"/>
      <c r="J87" s="40"/>
      <c r="K87" s="40"/>
      <c r="L87" s="41"/>
      <c r="M87" s="41"/>
      <c r="N87" s="41"/>
      <c r="O87" s="52"/>
      <c r="P87" s="355"/>
      <c r="Q87" s="355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D87" s="42"/>
      <c r="AE87" s="39" t="s">
        <v>865</v>
      </c>
      <c r="AF87" s="40"/>
      <c r="AG87" s="40">
        <v>1</v>
      </c>
      <c r="AH87" s="40">
        <v>2</v>
      </c>
      <c r="AI87" s="40"/>
      <c r="AJ87" s="40">
        <v>1</v>
      </c>
      <c r="AK87" s="40">
        <v>1</v>
      </c>
      <c r="AL87" s="40"/>
      <c r="AM87" s="40"/>
      <c r="AN87" s="41"/>
      <c r="AO87" s="41"/>
      <c r="AP87" s="41"/>
      <c r="AR87" s="76" t="s">
        <v>1275</v>
      </c>
      <c r="AS87" s="39" t="s">
        <v>865</v>
      </c>
      <c r="AT87" s="326"/>
      <c r="AU87" s="326">
        <v>1</v>
      </c>
      <c r="AV87" s="326">
        <v>2</v>
      </c>
      <c r="AW87" s="326"/>
      <c r="AX87" s="326">
        <v>1</v>
      </c>
      <c r="AY87" s="326">
        <v>1</v>
      </c>
      <c r="AZ87" s="326"/>
      <c r="BA87" s="326"/>
      <c r="BB87" s="327"/>
      <c r="BC87" s="327"/>
      <c r="BD87" s="327"/>
      <c r="BF87" s="76"/>
      <c r="BG87" s="325" t="s">
        <v>1110</v>
      </c>
      <c r="BH87" s="326"/>
      <c r="BI87" s="326"/>
      <c r="BJ87" s="326"/>
      <c r="BK87" s="326">
        <v>1</v>
      </c>
      <c r="BL87" s="326">
        <v>1</v>
      </c>
      <c r="BM87" s="326"/>
      <c r="BN87" s="326"/>
      <c r="BO87" s="326"/>
      <c r="BP87" s="327"/>
      <c r="BQ87" s="327"/>
      <c r="BR87" s="327"/>
      <c r="BT87" s="8"/>
      <c r="BU87" s="63"/>
      <c r="BV87" s="44"/>
      <c r="BW87" s="44"/>
      <c r="BX87" s="44"/>
      <c r="BY87" s="44"/>
      <c r="BZ87" s="44"/>
      <c r="CA87" s="44"/>
      <c r="CB87" s="44"/>
      <c r="CC87" s="44"/>
      <c r="CD87" s="52"/>
      <c r="CE87" s="52"/>
      <c r="CF87" s="52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52"/>
      <c r="CS87" s="52"/>
      <c r="CT87" s="52"/>
      <c r="CU87" s="52"/>
      <c r="CV87" s="8"/>
      <c r="CW87" s="8"/>
    </row>
    <row r="88" spans="2:101" ht="15.75" x14ac:dyDescent="0.25">
      <c r="B88" s="42"/>
      <c r="C88" s="39"/>
      <c r="D88" s="40"/>
      <c r="E88" s="40"/>
      <c r="F88" s="40"/>
      <c r="G88" s="40"/>
      <c r="H88" s="40"/>
      <c r="I88" s="40"/>
      <c r="J88" s="40"/>
      <c r="K88" s="40"/>
      <c r="L88" s="41"/>
      <c r="M88" s="41"/>
      <c r="N88" s="41"/>
      <c r="O88" s="52"/>
      <c r="P88" s="355"/>
      <c r="Q88" s="355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D88" s="42"/>
      <c r="AE88" s="45" t="s">
        <v>1095</v>
      </c>
      <c r="AF88" s="40"/>
      <c r="AG88" s="40"/>
      <c r="AH88" s="40"/>
      <c r="AI88" s="40">
        <v>1</v>
      </c>
      <c r="AJ88" s="40">
        <v>1</v>
      </c>
      <c r="AK88" s="40"/>
      <c r="AL88" s="40"/>
      <c r="AM88" s="40"/>
      <c r="AN88" s="41"/>
      <c r="AO88" s="41"/>
      <c r="AP88" s="41"/>
      <c r="AR88" s="76"/>
      <c r="AS88" s="39" t="s">
        <v>1076</v>
      </c>
      <c r="AT88" s="326"/>
      <c r="AU88" s="326">
        <v>2</v>
      </c>
      <c r="AV88" s="326"/>
      <c r="AW88" s="326"/>
      <c r="AX88" s="326">
        <v>1</v>
      </c>
      <c r="AY88" s="326">
        <v>1</v>
      </c>
      <c r="AZ88" s="326"/>
      <c r="BA88" s="326"/>
      <c r="BB88" s="327"/>
      <c r="BC88" s="327"/>
      <c r="BD88" s="327"/>
      <c r="BF88" s="76"/>
      <c r="BG88" s="325" t="s">
        <v>854</v>
      </c>
      <c r="BH88" s="326"/>
      <c r="BI88" s="326"/>
      <c r="BJ88" s="326"/>
      <c r="BK88" s="326">
        <v>1</v>
      </c>
      <c r="BL88" s="326">
        <v>1</v>
      </c>
      <c r="BM88" s="326"/>
      <c r="BN88" s="326"/>
      <c r="BO88" s="326"/>
      <c r="BP88" s="327"/>
      <c r="BQ88" s="327"/>
      <c r="BR88" s="327"/>
      <c r="BT88" s="8"/>
      <c r="BU88" s="63"/>
      <c r="BV88" s="44"/>
      <c r="BW88" s="44"/>
      <c r="BX88" s="44"/>
      <c r="BY88" s="44"/>
      <c r="BZ88" s="44"/>
      <c r="CA88" s="44"/>
      <c r="CB88" s="44"/>
      <c r="CC88" s="44"/>
      <c r="CD88" s="52"/>
      <c r="CE88" s="52"/>
      <c r="CF88" s="52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52"/>
      <c r="CS88" s="52"/>
      <c r="CT88" s="52"/>
      <c r="CU88" s="52"/>
      <c r="CV88" s="8"/>
      <c r="CW88" s="8"/>
    </row>
    <row r="89" spans="2:101" ht="15.75" x14ac:dyDescent="0.25">
      <c r="B89" s="42"/>
      <c r="C89" s="39"/>
      <c r="D89" s="40"/>
      <c r="E89" s="40"/>
      <c r="F89" s="40"/>
      <c r="G89" s="40"/>
      <c r="H89" s="40"/>
      <c r="I89" s="40"/>
      <c r="J89" s="40"/>
      <c r="K89" s="40"/>
      <c r="L89" s="41"/>
      <c r="M89" s="41"/>
      <c r="N89" s="41"/>
      <c r="O89" s="52"/>
      <c r="P89" s="355"/>
      <c r="Q89" s="355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D89" s="42"/>
      <c r="AE89" s="45" t="s">
        <v>871</v>
      </c>
      <c r="AF89" s="40"/>
      <c r="AG89" s="40"/>
      <c r="AH89" s="40"/>
      <c r="AI89" s="40"/>
      <c r="AJ89" s="40">
        <v>1</v>
      </c>
      <c r="AK89" s="40"/>
      <c r="AL89" s="40"/>
      <c r="AM89" s="40"/>
      <c r="AN89" s="41"/>
      <c r="AO89" s="41">
        <v>1</v>
      </c>
      <c r="AP89" s="41"/>
      <c r="AR89" s="76"/>
      <c r="AS89" s="39" t="s">
        <v>1077</v>
      </c>
      <c r="AT89" s="326"/>
      <c r="AU89" s="326">
        <v>1</v>
      </c>
      <c r="AV89" s="326"/>
      <c r="AW89" s="326"/>
      <c r="AX89" s="326">
        <v>1</v>
      </c>
      <c r="AY89" s="326"/>
      <c r="AZ89" s="326"/>
      <c r="BA89" s="326"/>
      <c r="BB89" s="327"/>
      <c r="BC89" s="327"/>
      <c r="BD89" s="327"/>
      <c r="BF89" s="76"/>
      <c r="BG89" s="325" t="s">
        <v>1180</v>
      </c>
      <c r="BH89" s="326"/>
      <c r="BI89" s="326">
        <v>2</v>
      </c>
      <c r="BJ89" s="326"/>
      <c r="BK89" s="326"/>
      <c r="BL89" s="326">
        <v>1</v>
      </c>
      <c r="BM89" s="326"/>
      <c r="BN89" s="326"/>
      <c r="BO89" s="326"/>
      <c r="BP89" s="327"/>
      <c r="BQ89" s="327"/>
      <c r="BR89" s="327"/>
      <c r="BT89" s="8"/>
      <c r="BU89" s="63"/>
      <c r="BV89" s="44"/>
      <c r="BW89" s="44"/>
      <c r="BX89" s="44"/>
      <c r="BY89" s="44"/>
      <c r="BZ89" s="44"/>
      <c r="CA89" s="44"/>
      <c r="CB89" s="44"/>
      <c r="CC89" s="44"/>
      <c r="CD89" s="52"/>
      <c r="CE89" s="52"/>
      <c r="CF89" s="52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52"/>
      <c r="CS89" s="52"/>
      <c r="CT89" s="52"/>
      <c r="CU89" s="52"/>
      <c r="CV89" s="8"/>
      <c r="CW89" s="8"/>
    </row>
    <row r="90" spans="2:101" ht="15.75" x14ac:dyDescent="0.25">
      <c r="B90" s="42"/>
      <c r="C90" s="39"/>
      <c r="D90" s="40"/>
      <c r="E90" s="40"/>
      <c r="F90" s="40"/>
      <c r="G90" s="40"/>
      <c r="H90" s="40"/>
      <c r="I90" s="40"/>
      <c r="J90" s="40"/>
      <c r="K90" s="40"/>
      <c r="L90" s="41"/>
      <c r="M90" s="41"/>
      <c r="N90" s="41"/>
      <c r="O90" s="52"/>
      <c r="P90" s="355"/>
      <c r="Q90" s="355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D90" s="42"/>
      <c r="AE90" s="45" t="s">
        <v>1221</v>
      </c>
      <c r="AF90" s="40"/>
      <c r="AG90" s="40">
        <v>1</v>
      </c>
      <c r="AH90" s="40"/>
      <c r="AI90" s="40"/>
      <c r="AJ90" s="40">
        <v>1</v>
      </c>
      <c r="AK90" s="40"/>
      <c r="AL90" s="40"/>
      <c r="AM90" s="40"/>
      <c r="AN90" s="41"/>
      <c r="AO90" s="41"/>
      <c r="AP90" s="41"/>
      <c r="AR90" s="76"/>
      <c r="AS90" s="39" t="s">
        <v>850</v>
      </c>
      <c r="AT90" s="326"/>
      <c r="AU90" s="326">
        <v>1</v>
      </c>
      <c r="AV90" s="326"/>
      <c r="AW90" s="326"/>
      <c r="AX90" s="326">
        <v>1</v>
      </c>
      <c r="AY90" s="326"/>
      <c r="AZ90" s="326"/>
      <c r="BA90" s="326"/>
      <c r="BB90" s="327"/>
      <c r="BC90" s="327"/>
      <c r="BD90" s="327"/>
      <c r="BF90" s="76"/>
      <c r="BG90" s="328" t="s">
        <v>1181</v>
      </c>
      <c r="BH90" s="326"/>
      <c r="BI90" s="326"/>
      <c r="BJ90" s="326"/>
      <c r="BK90" s="326">
        <v>1</v>
      </c>
      <c r="BL90" s="326">
        <v>1</v>
      </c>
      <c r="BM90" s="326"/>
      <c r="BN90" s="326"/>
      <c r="BO90" s="326"/>
      <c r="BP90" s="327"/>
      <c r="BQ90" s="327"/>
      <c r="BR90" s="327"/>
      <c r="BT90" s="8"/>
      <c r="BU90" s="63"/>
      <c r="BV90" s="44"/>
      <c r="BW90" s="44"/>
      <c r="BX90" s="44"/>
      <c r="BY90" s="44"/>
      <c r="BZ90" s="44"/>
      <c r="CA90" s="44"/>
      <c r="CB90" s="44"/>
      <c r="CC90" s="44"/>
      <c r="CD90" s="52"/>
      <c r="CE90" s="52"/>
      <c r="CF90" s="52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52"/>
      <c r="CS90" s="52"/>
      <c r="CT90" s="52"/>
      <c r="CU90" s="52"/>
      <c r="CV90" s="8"/>
      <c r="CW90" s="8"/>
    </row>
    <row r="91" spans="2:101" ht="15.75" x14ac:dyDescent="0.25">
      <c r="B91" s="42"/>
      <c r="C91" s="39"/>
      <c r="D91" s="40"/>
      <c r="E91" s="40"/>
      <c r="F91" s="40"/>
      <c r="G91" s="40"/>
      <c r="H91" s="40"/>
      <c r="I91" s="40"/>
      <c r="J91" s="40"/>
      <c r="K91" s="40"/>
      <c r="L91" s="41"/>
      <c r="M91" s="41"/>
      <c r="N91" s="41"/>
      <c r="O91" s="52"/>
      <c r="P91" s="355"/>
      <c r="Q91" s="355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D91" s="42"/>
      <c r="AE91" s="45" t="s">
        <v>1159</v>
      </c>
      <c r="AF91" s="40"/>
      <c r="AG91" s="40"/>
      <c r="AH91" s="40"/>
      <c r="AI91" s="40">
        <v>1</v>
      </c>
      <c r="AJ91" s="40">
        <v>1</v>
      </c>
      <c r="AK91" s="40"/>
      <c r="AL91" s="40"/>
      <c r="AM91" s="40"/>
      <c r="AN91" s="41"/>
      <c r="AO91" s="41"/>
      <c r="AP91" s="41"/>
      <c r="AR91" s="76"/>
      <c r="AS91" s="39" t="s">
        <v>884</v>
      </c>
      <c r="AT91" s="326"/>
      <c r="AU91" s="326">
        <v>1</v>
      </c>
      <c r="AV91" s="326"/>
      <c r="AW91" s="326"/>
      <c r="AX91" s="326">
        <v>1</v>
      </c>
      <c r="AY91" s="326"/>
      <c r="AZ91" s="326"/>
      <c r="BA91" s="326"/>
      <c r="BB91" s="327"/>
      <c r="BC91" s="327"/>
      <c r="BD91" s="327"/>
      <c r="BF91" s="76"/>
      <c r="BG91" s="328" t="s">
        <v>1092</v>
      </c>
      <c r="BH91" s="326"/>
      <c r="BI91" s="326"/>
      <c r="BJ91" s="326"/>
      <c r="BK91" s="326">
        <v>1</v>
      </c>
      <c r="BL91" s="326">
        <v>1</v>
      </c>
      <c r="BM91" s="326"/>
      <c r="BN91" s="326"/>
      <c r="BO91" s="326"/>
      <c r="BP91" s="327"/>
      <c r="BQ91" s="327"/>
      <c r="BR91" s="327"/>
      <c r="BT91" s="8"/>
      <c r="BU91" s="63"/>
      <c r="BV91" s="44"/>
      <c r="BW91" s="44"/>
      <c r="BX91" s="44"/>
      <c r="BY91" s="44"/>
      <c r="BZ91" s="44"/>
      <c r="CA91" s="44"/>
      <c r="CB91" s="44"/>
      <c r="CC91" s="44"/>
      <c r="CD91" s="52"/>
      <c r="CE91" s="52"/>
      <c r="CF91" s="52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52"/>
      <c r="CS91" s="52"/>
      <c r="CT91" s="52"/>
      <c r="CU91" s="52"/>
      <c r="CV91" s="8"/>
      <c r="CW91" s="8"/>
    </row>
    <row r="92" spans="2:101" ht="15.75" x14ac:dyDescent="0.25">
      <c r="B92" s="42"/>
      <c r="C92" s="39"/>
      <c r="D92" s="40"/>
      <c r="E92" s="40"/>
      <c r="F92" s="40"/>
      <c r="G92" s="40"/>
      <c r="H92" s="40"/>
      <c r="I92" s="40"/>
      <c r="J92" s="40"/>
      <c r="K92" s="40"/>
      <c r="L92" s="41"/>
      <c r="M92" s="41"/>
      <c r="N92" s="41"/>
      <c r="O92" s="52"/>
      <c r="P92" s="355"/>
      <c r="Q92" s="355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D92" s="42"/>
      <c r="AE92" s="39" t="s">
        <v>1077</v>
      </c>
      <c r="AF92" s="40"/>
      <c r="AG92" s="40">
        <v>1</v>
      </c>
      <c r="AH92" s="40"/>
      <c r="AI92" s="40"/>
      <c r="AJ92" s="40">
        <v>1</v>
      </c>
      <c r="AK92" s="40"/>
      <c r="AL92" s="40"/>
      <c r="AM92" s="40"/>
      <c r="AN92" s="41"/>
      <c r="AO92" s="41"/>
      <c r="AP92" s="41"/>
      <c r="AR92" s="76"/>
      <c r="AS92" s="45" t="s">
        <v>885</v>
      </c>
      <c r="AT92" s="326"/>
      <c r="AU92" s="326">
        <v>1</v>
      </c>
      <c r="AV92" s="326"/>
      <c r="AW92" s="326"/>
      <c r="AX92" s="326">
        <v>1</v>
      </c>
      <c r="AY92" s="326"/>
      <c r="AZ92" s="326"/>
      <c r="BA92" s="326"/>
      <c r="BB92" s="327"/>
      <c r="BC92" s="327"/>
      <c r="BD92" s="327"/>
      <c r="BF92" s="76"/>
      <c r="BG92" s="328" t="s">
        <v>1084</v>
      </c>
      <c r="BH92" s="326"/>
      <c r="BI92" s="326">
        <v>1</v>
      </c>
      <c r="BJ92" s="326"/>
      <c r="BK92" s="326"/>
      <c r="BL92" s="326">
        <v>1</v>
      </c>
      <c r="BM92" s="326"/>
      <c r="BN92" s="326"/>
      <c r="BO92" s="326"/>
      <c r="BP92" s="327"/>
      <c r="BQ92" s="327"/>
      <c r="BR92" s="327"/>
      <c r="BT92" s="8"/>
      <c r="BU92" s="63"/>
      <c r="BV92" s="44"/>
      <c r="BW92" s="44"/>
      <c r="BX92" s="44"/>
      <c r="BY92" s="44"/>
      <c r="BZ92" s="44"/>
      <c r="CA92" s="44"/>
      <c r="CB92" s="44"/>
      <c r="CC92" s="44"/>
      <c r="CD92" s="52"/>
      <c r="CE92" s="52"/>
      <c r="CF92" s="52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52"/>
      <c r="CS92" s="52"/>
      <c r="CT92" s="52"/>
      <c r="CU92" s="52"/>
      <c r="CV92" s="8"/>
      <c r="CW92" s="8"/>
    </row>
    <row r="93" spans="2:101" ht="15.75" x14ac:dyDescent="0.25">
      <c r="B93" s="42"/>
      <c r="C93" s="39"/>
      <c r="D93" s="40"/>
      <c r="E93" s="40"/>
      <c r="F93" s="40"/>
      <c r="G93" s="40"/>
      <c r="H93" s="40"/>
      <c r="I93" s="40"/>
      <c r="J93" s="40"/>
      <c r="K93" s="40"/>
      <c r="L93" s="41"/>
      <c r="M93" s="41"/>
      <c r="N93" s="41"/>
      <c r="O93" s="52"/>
      <c r="P93" s="355"/>
      <c r="Q93" s="355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D93" s="42"/>
      <c r="AE93" s="39" t="s">
        <v>1222</v>
      </c>
      <c r="AF93" s="40"/>
      <c r="AG93" s="40">
        <v>1</v>
      </c>
      <c r="AH93" s="40"/>
      <c r="AI93" s="40"/>
      <c r="AJ93" s="40">
        <v>1</v>
      </c>
      <c r="AK93" s="40">
        <v>1</v>
      </c>
      <c r="AL93" s="40"/>
      <c r="AM93" s="40"/>
      <c r="AN93" s="41"/>
      <c r="AO93" s="41"/>
      <c r="AP93" s="41"/>
      <c r="AR93" s="76"/>
      <c r="AS93" s="325" t="s">
        <v>1087</v>
      </c>
      <c r="AT93" s="326"/>
      <c r="AU93" s="326">
        <v>1</v>
      </c>
      <c r="AV93" s="326">
        <v>1</v>
      </c>
      <c r="AW93" s="326"/>
      <c r="AX93" s="326">
        <v>1</v>
      </c>
      <c r="AY93" s="326"/>
      <c r="AZ93" s="326"/>
      <c r="BA93" s="326"/>
      <c r="BB93" s="327"/>
      <c r="BC93" s="327"/>
      <c r="BD93" s="327"/>
      <c r="BF93" s="76"/>
      <c r="BG93" s="325" t="s">
        <v>987</v>
      </c>
      <c r="BH93" s="326"/>
      <c r="BI93" s="326"/>
      <c r="BJ93" s="326"/>
      <c r="BK93" s="326">
        <v>1</v>
      </c>
      <c r="BL93" s="326">
        <v>1</v>
      </c>
      <c r="BM93" s="326"/>
      <c r="BN93" s="326"/>
      <c r="BO93" s="326"/>
      <c r="BP93" s="327"/>
      <c r="BQ93" s="327"/>
      <c r="BR93" s="327"/>
      <c r="BT93" s="8"/>
      <c r="BU93" s="63"/>
      <c r="BV93" s="44"/>
      <c r="BW93" s="44"/>
      <c r="BX93" s="44"/>
      <c r="BY93" s="44"/>
      <c r="BZ93" s="44"/>
      <c r="CA93" s="44"/>
      <c r="CB93" s="44"/>
      <c r="CC93" s="44"/>
      <c r="CD93" s="52"/>
      <c r="CE93" s="52"/>
      <c r="CF93" s="52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52"/>
      <c r="CS93" s="52"/>
      <c r="CT93" s="52"/>
      <c r="CU93" s="52"/>
      <c r="CV93" s="8"/>
      <c r="CW93" s="8"/>
    </row>
    <row r="94" spans="2:101" ht="15.75" x14ac:dyDescent="0.25">
      <c r="B94" s="42"/>
      <c r="C94" s="39"/>
      <c r="D94" s="40"/>
      <c r="E94" s="40"/>
      <c r="F94" s="40"/>
      <c r="G94" s="40"/>
      <c r="H94" s="40"/>
      <c r="I94" s="40"/>
      <c r="J94" s="40"/>
      <c r="K94" s="40"/>
      <c r="L94" s="41"/>
      <c r="M94" s="41"/>
      <c r="N94" s="41"/>
      <c r="O94" s="52"/>
      <c r="P94" s="355"/>
      <c r="Q94" s="355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D94" s="42"/>
      <c r="AE94" s="39" t="s">
        <v>850</v>
      </c>
      <c r="AF94" s="40"/>
      <c r="AG94" s="40">
        <v>1</v>
      </c>
      <c r="AH94" s="40"/>
      <c r="AI94" s="40"/>
      <c r="AJ94" s="40">
        <v>1</v>
      </c>
      <c r="AK94" s="40"/>
      <c r="AL94" s="40"/>
      <c r="AM94" s="40"/>
      <c r="AN94" s="41"/>
      <c r="AO94" s="41"/>
      <c r="AP94" s="41"/>
      <c r="AR94" s="76"/>
      <c r="AS94" s="39" t="s">
        <v>1079</v>
      </c>
      <c r="AT94" s="326"/>
      <c r="AU94" s="326"/>
      <c r="AV94" s="326"/>
      <c r="AW94" s="326">
        <v>1</v>
      </c>
      <c r="AX94" s="326">
        <v>1</v>
      </c>
      <c r="AY94" s="326"/>
      <c r="AZ94" s="326"/>
      <c r="BA94" s="76"/>
      <c r="BB94" s="327"/>
      <c r="BC94" s="327"/>
      <c r="BD94" s="327"/>
      <c r="BF94" s="76"/>
      <c r="BG94" s="325" t="s">
        <v>1104</v>
      </c>
      <c r="BH94" s="326"/>
      <c r="BI94" s="326"/>
      <c r="BJ94" s="326"/>
      <c r="BK94" s="326">
        <v>1</v>
      </c>
      <c r="BL94" s="326">
        <v>1</v>
      </c>
      <c r="BM94" s="326"/>
      <c r="BN94" s="326"/>
      <c r="BO94" s="326"/>
      <c r="BP94" s="327"/>
      <c r="BQ94" s="327"/>
      <c r="BR94" s="327"/>
      <c r="BT94" s="8"/>
      <c r="BU94" s="63"/>
      <c r="BV94" s="44"/>
      <c r="BW94" s="44"/>
      <c r="BX94" s="44"/>
      <c r="BY94" s="44"/>
      <c r="BZ94" s="44"/>
      <c r="CA94" s="44"/>
      <c r="CB94" s="44"/>
      <c r="CC94" s="44"/>
      <c r="CD94" s="52"/>
      <c r="CE94" s="52"/>
      <c r="CF94" s="52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52"/>
      <c r="CS94" s="52"/>
      <c r="CT94" s="52"/>
      <c r="CU94" s="52"/>
      <c r="CV94" s="8"/>
      <c r="CW94" s="8"/>
    </row>
    <row r="95" spans="2:101" ht="15.75" x14ac:dyDescent="0.25">
      <c r="B95" s="42"/>
      <c r="C95" s="39"/>
      <c r="D95" s="40"/>
      <c r="E95" s="40"/>
      <c r="F95" s="40"/>
      <c r="G95" s="40"/>
      <c r="H95" s="40"/>
      <c r="I95" s="40"/>
      <c r="J95" s="40"/>
      <c r="K95" s="40"/>
      <c r="L95" s="41"/>
      <c r="M95" s="41"/>
      <c r="N95" s="41"/>
      <c r="O95" s="52"/>
      <c r="P95" s="355"/>
      <c r="Q95" s="355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D95" s="42"/>
      <c r="AE95" s="39" t="s">
        <v>1223</v>
      </c>
      <c r="AF95" s="40"/>
      <c r="AG95" s="40">
        <v>1</v>
      </c>
      <c r="AH95" s="40"/>
      <c r="AI95" s="40"/>
      <c r="AJ95" s="40">
        <v>1</v>
      </c>
      <c r="AK95" s="40"/>
      <c r="AL95" s="40"/>
      <c r="AM95" s="40"/>
      <c r="AN95" s="41"/>
      <c r="AO95" s="41"/>
      <c r="AP95" s="41"/>
      <c r="AR95" s="76"/>
      <c r="AS95" s="45" t="s">
        <v>1027</v>
      </c>
      <c r="AT95" s="326"/>
      <c r="AU95" s="326">
        <v>1</v>
      </c>
      <c r="AV95" s="326"/>
      <c r="AW95" s="326"/>
      <c r="AX95" s="326">
        <v>1</v>
      </c>
      <c r="AY95" s="326"/>
      <c r="AZ95" s="326"/>
      <c r="BA95" s="76"/>
      <c r="BB95" s="327"/>
      <c r="BC95" s="327"/>
      <c r="BD95" s="327"/>
      <c r="BF95" s="76"/>
      <c r="BG95" s="325" t="s">
        <v>860</v>
      </c>
      <c r="BH95" s="326"/>
      <c r="BI95" s="326">
        <v>1</v>
      </c>
      <c r="BJ95" s="326"/>
      <c r="BK95" s="326"/>
      <c r="BL95" s="326">
        <v>1</v>
      </c>
      <c r="BM95" s="326"/>
      <c r="BN95" s="326"/>
      <c r="BO95" s="326"/>
      <c r="BP95" s="327"/>
      <c r="BQ95" s="327"/>
      <c r="BR95" s="327"/>
      <c r="BT95" s="8"/>
      <c r="BU95" s="63"/>
      <c r="BV95" s="44"/>
      <c r="BW95" s="44"/>
      <c r="BX95" s="44"/>
      <c r="BY95" s="44"/>
      <c r="BZ95" s="44"/>
      <c r="CA95" s="44"/>
      <c r="CB95" s="44"/>
      <c r="CC95" s="44"/>
      <c r="CD95" s="52"/>
      <c r="CE95" s="52"/>
      <c r="CF95" s="52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52"/>
      <c r="CS95" s="52"/>
      <c r="CT95" s="52"/>
      <c r="CU95" s="52"/>
      <c r="CV95" s="8"/>
      <c r="CW95" s="8"/>
    </row>
    <row r="96" spans="2:101" ht="15.75" x14ac:dyDescent="0.25">
      <c r="B96" s="42"/>
      <c r="C96" s="39"/>
      <c r="D96" s="40"/>
      <c r="E96" s="40"/>
      <c r="F96" s="40"/>
      <c r="G96" s="40"/>
      <c r="H96" s="40"/>
      <c r="I96" s="40"/>
      <c r="J96" s="40"/>
      <c r="K96" s="40"/>
      <c r="L96" s="41"/>
      <c r="M96" s="41"/>
      <c r="N96" s="41"/>
      <c r="O96" s="52"/>
      <c r="P96" s="355"/>
      <c r="Q96" s="355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D96" s="42"/>
      <c r="AE96" s="39" t="s">
        <v>885</v>
      </c>
      <c r="AF96" s="40"/>
      <c r="AG96" s="40">
        <v>1</v>
      </c>
      <c r="AH96" s="40"/>
      <c r="AI96" s="40"/>
      <c r="AJ96" s="40">
        <v>1</v>
      </c>
      <c r="AK96" s="40"/>
      <c r="AL96" s="40"/>
      <c r="AM96" s="40"/>
      <c r="AN96" s="41"/>
      <c r="AO96" s="41"/>
      <c r="AP96" s="41"/>
      <c r="AR96" s="76"/>
      <c r="AS96" s="45" t="s">
        <v>848</v>
      </c>
      <c r="AT96" s="326"/>
      <c r="AU96" s="326">
        <v>1</v>
      </c>
      <c r="AV96" s="326"/>
      <c r="AW96" s="326"/>
      <c r="AX96" s="326">
        <v>1</v>
      </c>
      <c r="AY96" s="326"/>
      <c r="AZ96" s="326"/>
      <c r="BA96" s="76"/>
      <c r="BB96" s="327"/>
      <c r="BC96" s="327"/>
      <c r="BD96" s="327"/>
      <c r="BF96" s="76"/>
      <c r="BG96" s="325" t="s">
        <v>1009</v>
      </c>
      <c r="BH96" s="326"/>
      <c r="BI96" s="326"/>
      <c r="BJ96" s="326"/>
      <c r="BK96" s="326">
        <v>1</v>
      </c>
      <c r="BL96" s="326">
        <v>1</v>
      </c>
      <c r="BM96" s="326"/>
      <c r="BN96" s="326"/>
      <c r="BO96" s="326"/>
      <c r="BP96" s="327"/>
      <c r="BQ96" s="327"/>
      <c r="BR96" s="327"/>
      <c r="BT96" s="8"/>
      <c r="BU96" s="63"/>
      <c r="BV96" s="44"/>
      <c r="BW96" s="44"/>
      <c r="BX96" s="44"/>
      <c r="BY96" s="44"/>
      <c r="BZ96" s="44"/>
      <c r="CA96" s="44"/>
      <c r="CB96" s="44"/>
      <c r="CC96" s="44"/>
      <c r="CD96" s="52"/>
      <c r="CE96" s="52"/>
      <c r="CF96" s="52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52"/>
      <c r="CS96" s="52"/>
      <c r="CT96" s="52"/>
      <c r="CU96" s="52"/>
      <c r="CV96" s="8"/>
      <c r="CW96" s="8"/>
    </row>
    <row r="97" spans="2:101" ht="15.75" x14ac:dyDescent="0.25">
      <c r="B97" s="42"/>
      <c r="C97" s="39"/>
      <c r="D97" s="40"/>
      <c r="E97" s="40"/>
      <c r="F97" s="40"/>
      <c r="G97" s="40"/>
      <c r="H97" s="40"/>
      <c r="I97" s="40"/>
      <c r="J97" s="40"/>
      <c r="K97" s="40"/>
      <c r="L97" s="41"/>
      <c r="M97" s="41"/>
      <c r="N97" s="41"/>
      <c r="O97" s="52"/>
      <c r="P97" s="355"/>
      <c r="Q97" s="355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D97" s="42"/>
      <c r="AE97" s="45" t="s">
        <v>887</v>
      </c>
      <c r="AF97" s="40">
        <v>1</v>
      </c>
      <c r="AG97" s="40"/>
      <c r="AH97" s="40"/>
      <c r="AI97" s="40"/>
      <c r="AJ97" s="40">
        <v>1</v>
      </c>
      <c r="AK97" s="40"/>
      <c r="AL97" s="40"/>
      <c r="AM97" s="40"/>
      <c r="AN97" s="41"/>
      <c r="AO97" s="41"/>
      <c r="AP97" s="41"/>
      <c r="AR97" s="76"/>
      <c r="AS97" s="39" t="s">
        <v>1082</v>
      </c>
      <c r="AT97" s="326"/>
      <c r="AU97" s="326"/>
      <c r="AV97" s="326"/>
      <c r="AW97" s="326">
        <v>1</v>
      </c>
      <c r="AX97" s="326">
        <v>1</v>
      </c>
      <c r="AY97" s="326"/>
      <c r="AZ97" s="326"/>
      <c r="BA97" s="76"/>
      <c r="BB97" s="327"/>
      <c r="BC97" s="327"/>
      <c r="BD97" s="327"/>
      <c r="BF97" s="76"/>
      <c r="BG97" s="325" t="s">
        <v>1010</v>
      </c>
      <c r="BH97" s="326"/>
      <c r="BI97" s="326"/>
      <c r="BJ97" s="326"/>
      <c r="BK97" s="326">
        <v>1</v>
      </c>
      <c r="BL97" s="326">
        <v>1</v>
      </c>
      <c r="BM97" s="326"/>
      <c r="BN97" s="326"/>
      <c r="BO97" s="326"/>
      <c r="BP97" s="327"/>
      <c r="BQ97" s="327"/>
      <c r="BR97" s="327"/>
      <c r="BT97" s="8"/>
      <c r="BU97" s="63"/>
      <c r="BV97" s="44"/>
      <c r="BW97" s="44"/>
      <c r="BX97" s="44"/>
      <c r="BY97" s="44"/>
      <c r="BZ97" s="44"/>
      <c r="CA97" s="44"/>
      <c r="CB97" s="44"/>
      <c r="CC97" s="44"/>
      <c r="CD97" s="52"/>
      <c r="CE97" s="52"/>
      <c r="CF97" s="52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52"/>
      <c r="CS97" s="52"/>
      <c r="CT97" s="52"/>
      <c r="CU97" s="52"/>
      <c r="CV97" s="8"/>
      <c r="CW97" s="8"/>
    </row>
    <row r="98" spans="2:101" ht="15.75" x14ac:dyDescent="0.25">
      <c r="B98" s="42"/>
      <c r="C98" s="39"/>
      <c r="D98" s="40"/>
      <c r="E98" s="40"/>
      <c r="F98" s="40"/>
      <c r="G98" s="40"/>
      <c r="H98" s="40"/>
      <c r="I98" s="40"/>
      <c r="J98" s="40"/>
      <c r="K98" s="40"/>
      <c r="L98" s="41"/>
      <c r="M98" s="41"/>
      <c r="N98" s="41"/>
      <c r="O98" s="52"/>
      <c r="P98" s="355"/>
      <c r="Q98" s="355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D98" s="42"/>
      <c r="AE98" s="39" t="s">
        <v>1094</v>
      </c>
      <c r="AF98" s="40">
        <v>1</v>
      </c>
      <c r="AG98" s="40"/>
      <c r="AH98" s="40"/>
      <c r="AI98" s="40"/>
      <c r="AJ98" s="40">
        <v>1</v>
      </c>
      <c r="AK98" s="40">
        <v>1</v>
      </c>
      <c r="AL98" s="40"/>
      <c r="AM98" s="40"/>
      <c r="AN98" s="41"/>
      <c r="AO98" s="41"/>
      <c r="AP98" s="41"/>
      <c r="AR98" s="76"/>
      <c r="AS98" s="39" t="s">
        <v>917</v>
      </c>
      <c r="AT98" s="326"/>
      <c r="AU98" s="326">
        <v>1</v>
      </c>
      <c r="AV98" s="326"/>
      <c r="AW98" s="326"/>
      <c r="AX98" s="326">
        <v>1</v>
      </c>
      <c r="AY98" s="326"/>
      <c r="AZ98" s="326"/>
      <c r="BA98" s="76"/>
      <c r="BB98" s="327"/>
      <c r="BC98" s="327"/>
      <c r="BD98" s="327"/>
      <c r="BF98" s="76"/>
      <c r="BG98" s="325" t="s">
        <v>1182</v>
      </c>
      <c r="BH98" s="326">
        <v>1</v>
      </c>
      <c r="BI98" s="326"/>
      <c r="BJ98" s="326"/>
      <c r="BK98" s="326"/>
      <c r="BL98" s="326">
        <v>1</v>
      </c>
      <c r="BM98" s="326"/>
      <c r="BN98" s="326"/>
      <c r="BO98" s="326"/>
      <c r="BP98" s="327"/>
      <c r="BQ98" s="327"/>
      <c r="BR98" s="327"/>
      <c r="BT98" s="8"/>
      <c r="BU98" s="63"/>
      <c r="BV98" s="44"/>
      <c r="BW98" s="44"/>
      <c r="BX98" s="44"/>
      <c r="BY98" s="44"/>
      <c r="BZ98" s="44"/>
      <c r="CA98" s="44"/>
      <c r="CB98" s="44"/>
      <c r="CC98" s="44"/>
      <c r="CD98" s="52"/>
      <c r="CE98" s="52"/>
      <c r="CF98" s="52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52"/>
      <c r="CS98" s="52"/>
      <c r="CT98" s="52"/>
      <c r="CU98" s="52"/>
      <c r="CV98" s="8"/>
      <c r="CW98" s="8"/>
    </row>
    <row r="99" spans="2:101" ht="15.75" x14ac:dyDescent="0.25">
      <c r="B99" s="42"/>
      <c r="C99" s="39"/>
      <c r="D99" s="40"/>
      <c r="E99" s="40"/>
      <c r="F99" s="40"/>
      <c r="G99" s="40"/>
      <c r="H99" s="40"/>
      <c r="I99" s="40"/>
      <c r="J99" s="40"/>
      <c r="K99" s="40"/>
      <c r="L99" s="41"/>
      <c r="M99" s="41"/>
      <c r="N99" s="41"/>
      <c r="O99" s="52"/>
      <c r="P99" s="355"/>
      <c r="Q99" s="355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D99" s="42"/>
      <c r="AE99" s="39" t="s">
        <v>1093</v>
      </c>
      <c r="AF99" s="40"/>
      <c r="AG99" s="40">
        <v>2</v>
      </c>
      <c r="AH99" s="40"/>
      <c r="AI99" s="40"/>
      <c r="AJ99" s="40">
        <v>1</v>
      </c>
      <c r="AK99" s="40">
        <v>1</v>
      </c>
      <c r="AL99" s="40"/>
      <c r="AM99" s="40"/>
      <c r="AN99" s="41"/>
      <c r="AO99" s="41"/>
      <c r="AP99" s="41"/>
      <c r="AR99" s="76"/>
      <c r="AS99" s="39" t="s">
        <v>889</v>
      </c>
      <c r="AT99" s="326"/>
      <c r="AU99" s="326">
        <v>1</v>
      </c>
      <c r="AV99" s="326"/>
      <c r="AW99" s="326"/>
      <c r="AX99" s="326">
        <v>1</v>
      </c>
      <c r="AY99" s="326"/>
      <c r="AZ99" s="326"/>
      <c r="BA99" s="326"/>
      <c r="BB99" s="327"/>
      <c r="BC99" s="327"/>
      <c r="BD99" s="327"/>
      <c r="BF99" s="76"/>
      <c r="BG99" s="325" t="s">
        <v>1183</v>
      </c>
      <c r="BH99" s="326"/>
      <c r="BI99" s="326">
        <v>1</v>
      </c>
      <c r="BJ99" s="326"/>
      <c r="BK99" s="326"/>
      <c r="BL99" s="326">
        <v>1</v>
      </c>
      <c r="BM99" s="326"/>
      <c r="BN99" s="326"/>
      <c r="BO99" s="326"/>
      <c r="BP99" s="327"/>
      <c r="BQ99" s="327"/>
      <c r="BR99" s="327"/>
      <c r="BT99" s="8"/>
      <c r="BU99" s="63"/>
      <c r="BV99" s="44"/>
      <c r="BW99" s="44"/>
      <c r="BX99" s="44"/>
      <c r="BY99" s="44"/>
      <c r="BZ99" s="44"/>
      <c r="CA99" s="44"/>
      <c r="CB99" s="44"/>
      <c r="CC99" s="44"/>
      <c r="CD99" s="52"/>
      <c r="CE99" s="52"/>
      <c r="CF99" s="52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52"/>
      <c r="CS99" s="52"/>
      <c r="CT99" s="52"/>
      <c r="CU99" s="52"/>
      <c r="CV99" s="8"/>
      <c r="CW99" s="8"/>
    </row>
    <row r="100" spans="2:101" ht="15.75" x14ac:dyDescent="0.25">
      <c r="B100" s="42"/>
      <c r="C100" s="39"/>
      <c r="D100" s="40"/>
      <c r="E100" s="40"/>
      <c r="F100" s="40"/>
      <c r="G100" s="40"/>
      <c r="H100" s="40"/>
      <c r="I100" s="40"/>
      <c r="J100" s="40"/>
      <c r="K100" s="40"/>
      <c r="L100" s="41"/>
      <c r="M100" s="41"/>
      <c r="N100" s="41"/>
      <c r="O100" s="52"/>
      <c r="P100" s="355"/>
      <c r="Q100" s="355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D100" s="42"/>
      <c r="AE100" s="39" t="s">
        <v>1079</v>
      </c>
      <c r="AF100" s="40"/>
      <c r="AG100" s="40"/>
      <c r="AH100" s="40"/>
      <c r="AI100" s="40">
        <v>1</v>
      </c>
      <c r="AJ100" s="40">
        <v>1</v>
      </c>
      <c r="AK100" s="40"/>
      <c r="AL100" s="40"/>
      <c r="AM100" s="40"/>
      <c r="AN100" s="41"/>
      <c r="AO100" s="41"/>
      <c r="AP100" s="41"/>
      <c r="AR100" s="76"/>
      <c r="AS100" s="325" t="s">
        <v>854</v>
      </c>
      <c r="AT100" s="326"/>
      <c r="AU100" s="326"/>
      <c r="AV100" s="326"/>
      <c r="AW100" s="326">
        <v>1</v>
      </c>
      <c r="AX100" s="326">
        <v>1</v>
      </c>
      <c r="AY100" s="326"/>
      <c r="AZ100" s="326"/>
      <c r="BA100" s="326"/>
      <c r="BB100" s="327"/>
      <c r="BC100" s="327"/>
      <c r="BD100" s="327"/>
      <c r="BF100" s="76"/>
      <c r="BG100" s="325" t="s">
        <v>1093</v>
      </c>
      <c r="BH100" s="326"/>
      <c r="BI100" s="326">
        <v>1</v>
      </c>
      <c r="BJ100" s="326"/>
      <c r="BK100" s="326"/>
      <c r="BL100" s="326">
        <v>1</v>
      </c>
      <c r="BM100" s="326">
        <v>1</v>
      </c>
      <c r="BN100" s="326"/>
      <c r="BO100" s="326"/>
      <c r="BP100" s="327"/>
      <c r="BQ100" s="327"/>
      <c r="BR100" s="327"/>
      <c r="BT100" s="8"/>
      <c r="BU100" s="63"/>
      <c r="BV100" s="44"/>
      <c r="BW100" s="44"/>
      <c r="BX100" s="44"/>
      <c r="BY100" s="44"/>
      <c r="BZ100" s="44"/>
      <c r="CA100" s="44"/>
      <c r="CB100" s="44"/>
      <c r="CC100" s="44"/>
      <c r="CD100" s="52"/>
      <c r="CE100" s="52"/>
      <c r="CF100" s="52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52"/>
      <c r="CS100" s="52"/>
      <c r="CT100" s="52"/>
      <c r="CU100" s="52"/>
      <c r="CV100" s="8"/>
      <c r="CW100" s="8"/>
    </row>
    <row r="101" spans="2:101" ht="15.75" x14ac:dyDescent="0.25">
      <c r="B101" s="42"/>
      <c r="C101" s="39"/>
      <c r="D101" s="40"/>
      <c r="E101" s="40"/>
      <c r="F101" s="40"/>
      <c r="G101" s="40"/>
      <c r="H101" s="40"/>
      <c r="I101" s="40"/>
      <c r="J101" s="40"/>
      <c r="K101" s="40"/>
      <c r="L101" s="41"/>
      <c r="M101" s="41"/>
      <c r="N101" s="41"/>
      <c r="O101" s="52"/>
      <c r="P101" s="355"/>
      <c r="Q101" s="355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D101" s="42"/>
      <c r="AE101" s="45" t="s">
        <v>1224</v>
      </c>
      <c r="AF101" s="40">
        <v>3</v>
      </c>
      <c r="AG101" s="40"/>
      <c r="AH101" s="40"/>
      <c r="AI101" s="40"/>
      <c r="AJ101" s="40"/>
      <c r="AK101" s="40"/>
      <c r="AL101" s="40"/>
      <c r="AM101" s="40"/>
      <c r="AN101" s="41"/>
      <c r="AO101" s="41"/>
      <c r="AP101" s="41"/>
      <c r="AR101" s="76"/>
      <c r="AS101" s="325" t="s">
        <v>1085</v>
      </c>
      <c r="AT101" s="326"/>
      <c r="AU101" s="326"/>
      <c r="AV101" s="326"/>
      <c r="AW101" s="326">
        <v>1</v>
      </c>
      <c r="AX101" s="326">
        <v>1</v>
      </c>
      <c r="AY101" s="326"/>
      <c r="AZ101" s="326"/>
      <c r="BA101" s="326"/>
      <c r="BB101" s="327"/>
      <c r="BC101" s="327"/>
      <c r="BD101" s="327"/>
      <c r="BF101" s="76"/>
      <c r="BG101" s="325" t="s">
        <v>865</v>
      </c>
      <c r="BH101" s="326"/>
      <c r="BI101" s="326">
        <v>1</v>
      </c>
      <c r="BJ101" s="326"/>
      <c r="BK101" s="326"/>
      <c r="BL101" s="326">
        <v>1</v>
      </c>
      <c r="BM101" s="326">
        <v>1</v>
      </c>
      <c r="BN101" s="326"/>
      <c r="BO101" s="326"/>
      <c r="BP101" s="327"/>
      <c r="BQ101" s="327"/>
      <c r="BR101" s="327"/>
      <c r="BT101" s="8"/>
      <c r="BU101" s="63"/>
      <c r="BV101" s="44"/>
      <c r="BW101" s="44"/>
      <c r="BX101" s="44"/>
      <c r="BY101" s="44"/>
      <c r="BZ101" s="44"/>
      <c r="CA101" s="44"/>
      <c r="CB101" s="44"/>
      <c r="CC101" s="44"/>
      <c r="CD101" s="52"/>
      <c r="CE101" s="52"/>
      <c r="CF101" s="52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52"/>
      <c r="CS101" s="52"/>
      <c r="CT101" s="52"/>
      <c r="CU101" s="52"/>
      <c r="CV101" s="8"/>
      <c r="CW101" s="8"/>
    </row>
    <row r="102" spans="2:101" ht="15.75" x14ac:dyDescent="0.25">
      <c r="B102" s="42"/>
      <c r="C102" s="39"/>
      <c r="D102" s="40"/>
      <c r="E102" s="40"/>
      <c r="F102" s="40"/>
      <c r="G102" s="40"/>
      <c r="H102" s="40"/>
      <c r="I102" s="40"/>
      <c r="J102" s="40"/>
      <c r="K102" s="40"/>
      <c r="L102" s="41"/>
      <c r="M102" s="41"/>
      <c r="N102" s="41"/>
      <c r="O102" s="52"/>
      <c r="P102" s="355"/>
      <c r="Q102" s="355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D102" s="42"/>
      <c r="AE102" s="45" t="s">
        <v>1225</v>
      </c>
      <c r="AF102" s="40">
        <v>2</v>
      </c>
      <c r="AG102" s="40"/>
      <c r="AH102" s="40"/>
      <c r="AI102" s="40"/>
      <c r="AJ102" s="40"/>
      <c r="AK102" s="40"/>
      <c r="AL102" s="40"/>
      <c r="AM102" s="40"/>
      <c r="AN102" s="41"/>
      <c r="AO102" s="41"/>
      <c r="AP102" s="41"/>
      <c r="AR102" s="76"/>
      <c r="AS102" s="325" t="s">
        <v>1086</v>
      </c>
      <c r="AT102" s="326"/>
      <c r="AU102" s="326"/>
      <c r="AV102" s="326"/>
      <c r="AW102" s="326">
        <v>1</v>
      </c>
      <c r="AX102" s="326">
        <v>1</v>
      </c>
      <c r="AY102" s="326"/>
      <c r="AZ102" s="326"/>
      <c r="BA102" s="326"/>
      <c r="BB102" s="327"/>
      <c r="BC102" s="327"/>
      <c r="BD102" s="327"/>
      <c r="BF102" s="76"/>
      <c r="BG102" s="328" t="s">
        <v>1094</v>
      </c>
      <c r="BH102" s="326">
        <v>1</v>
      </c>
      <c r="BI102" s="326"/>
      <c r="BJ102" s="326"/>
      <c r="BK102" s="326"/>
      <c r="BL102" s="326">
        <v>1</v>
      </c>
      <c r="BM102" s="326">
        <v>1</v>
      </c>
      <c r="BN102" s="326"/>
      <c r="BO102" s="326"/>
      <c r="BP102" s="327"/>
      <c r="BQ102" s="327"/>
      <c r="BR102" s="327"/>
      <c r="BT102" s="8"/>
      <c r="BU102" s="63"/>
      <c r="BV102" s="44"/>
      <c r="BW102" s="44"/>
      <c r="BX102" s="44"/>
      <c r="BY102" s="44"/>
      <c r="BZ102" s="44"/>
      <c r="CA102" s="44"/>
      <c r="CB102" s="44"/>
      <c r="CC102" s="44"/>
      <c r="CD102" s="52"/>
      <c r="CE102" s="52"/>
      <c r="CF102" s="52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52"/>
      <c r="CS102" s="52"/>
      <c r="CT102" s="52"/>
      <c r="CU102" s="52"/>
      <c r="CV102" s="8"/>
      <c r="CW102" s="8"/>
    </row>
    <row r="103" spans="2:101" ht="15.75" x14ac:dyDescent="0.25">
      <c r="B103" s="42"/>
      <c r="C103" s="39"/>
      <c r="D103" s="40"/>
      <c r="E103" s="40"/>
      <c r="F103" s="40"/>
      <c r="G103" s="40"/>
      <c r="H103" s="40"/>
      <c r="I103" s="40"/>
      <c r="J103" s="40"/>
      <c r="K103" s="40"/>
      <c r="L103" s="41"/>
      <c r="M103" s="41"/>
      <c r="N103" s="41"/>
      <c r="O103" s="52"/>
      <c r="P103" s="355"/>
      <c r="Q103" s="355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D103" s="42"/>
      <c r="AE103" s="39"/>
      <c r="AF103" s="40"/>
      <c r="AG103" s="40"/>
      <c r="AH103" s="40"/>
      <c r="AI103" s="40"/>
      <c r="AJ103" s="40"/>
      <c r="AK103" s="40"/>
      <c r="AL103" s="40"/>
      <c r="AM103" s="40"/>
      <c r="AN103" s="41"/>
      <c r="AO103" s="41"/>
      <c r="AP103" s="41"/>
      <c r="AR103" s="76"/>
      <c r="AS103" s="39" t="s">
        <v>884</v>
      </c>
      <c r="AT103" s="326"/>
      <c r="AU103" s="326">
        <v>1</v>
      </c>
      <c r="AV103" s="326"/>
      <c r="AW103" s="326"/>
      <c r="AX103" s="326">
        <v>1</v>
      </c>
      <c r="AY103" s="326"/>
      <c r="AZ103" s="326"/>
      <c r="BA103" s="326"/>
      <c r="BB103" s="327"/>
      <c r="BC103" s="327"/>
      <c r="BD103" s="327"/>
      <c r="BF103" s="76"/>
      <c r="BG103" s="325" t="s">
        <v>1095</v>
      </c>
      <c r="BH103" s="326"/>
      <c r="BI103" s="326"/>
      <c r="BJ103" s="326"/>
      <c r="BK103" s="326">
        <v>1</v>
      </c>
      <c r="BL103" s="326">
        <v>1</v>
      </c>
      <c r="BM103" s="326"/>
      <c r="BN103" s="326"/>
      <c r="BO103" s="326"/>
      <c r="BP103" s="327"/>
      <c r="BQ103" s="327"/>
      <c r="BR103" s="327"/>
      <c r="BT103" s="8"/>
      <c r="BU103" s="63"/>
      <c r="BV103" s="44"/>
      <c r="BW103" s="44"/>
      <c r="BX103" s="44"/>
      <c r="BY103" s="44"/>
      <c r="BZ103" s="44"/>
      <c r="CA103" s="44"/>
      <c r="CB103" s="44"/>
      <c r="CC103" s="44"/>
      <c r="CD103" s="52"/>
      <c r="CE103" s="52"/>
      <c r="CF103" s="52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52"/>
      <c r="CS103" s="52"/>
      <c r="CT103" s="52"/>
      <c r="CU103" s="52"/>
      <c r="CV103" s="8"/>
      <c r="CW103" s="8"/>
    </row>
    <row r="104" spans="2:101" ht="15.75" x14ac:dyDescent="0.25">
      <c r="B104" s="42"/>
      <c r="C104" s="39"/>
      <c r="D104" s="40"/>
      <c r="E104" s="40"/>
      <c r="F104" s="40"/>
      <c r="G104" s="40"/>
      <c r="H104" s="40"/>
      <c r="I104" s="40"/>
      <c r="J104" s="40"/>
      <c r="K104" s="40"/>
      <c r="L104" s="41"/>
      <c r="M104" s="41"/>
      <c r="N104" s="41"/>
      <c r="O104" s="52"/>
      <c r="P104" s="355"/>
      <c r="Q104" s="355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D104" s="42"/>
      <c r="AE104" s="45"/>
      <c r="AF104" s="40"/>
      <c r="AG104" s="40"/>
      <c r="AH104" s="40"/>
      <c r="AI104" s="40"/>
      <c r="AJ104" s="40"/>
      <c r="AK104" s="40"/>
      <c r="AL104" s="40"/>
      <c r="AM104" s="40"/>
      <c r="AN104" s="41"/>
      <c r="AO104" s="41"/>
      <c r="AP104" s="72"/>
      <c r="AR104" s="76"/>
      <c r="AS104" s="328" t="s">
        <v>1184</v>
      </c>
      <c r="AT104" s="326">
        <v>3</v>
      </c>
      <c r="AU104" s="326"/>
      <c r="AV104" s="326"/>
      <c r="AW104" s="326"/>
      <c r="AX104" s="326"/>
      <c r="AY104" s="326"/>
      <c r="AZ104" s="326"/>
      <c r="BA104" s="326"/>
      <c r="BB104" s="327"/>
      <c r="BC104" s="327"/>
      <c r="BD104" s="327"/>
      <c r="BF104" s="76"/>
      <c r="BG104" s="325" t="s">
        <v>991</v>
      </c>
      <c r="BH104" s="326"/>
      <c r="BI104" s="326"/>
      <c r="BJ104" s="326"/>
      <c r="BK104" s="326">
        <v>1</v>
      </c>
      <c r="BL104" s="326">
        <v>1</v>
      </c>
      <c r="BM104" s="326"/>
      <c r="BN104" s="326">
        <v>1</v>
      </c>
      <c r="BO104" s="326"/>
      <c r="BP104" s="327"/>
      <c r="BQ104" s="327"/>
      <c r="BR104" s="327"/>
      <c r="BT104" s="8"/>
      <c r="BU104" s="63"/>
      <c r="BV104" s="44"/>
      <c r="BW104" s="44"/>
      <c r="BX104" s="44"/>
      <c r="BY104" s="44"/>
      <c r="BZ104" s="44"/>
      <c r="CA104" s="44"/>
      <c r="CB104" s="44"/>
      <c r="CC104" s="44"/>
      <c r="CD104" s="52"/>
      <c r="CE104" s="52"/>
      <c r="CF104" s="52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52"/>
      <c r="CS104" s="52"/>
      <c r="CT104" s="52"/>
      <c r="CU104" s="52"/>
      <c r="CV104" s="8"/>
      <c r="CW104" s="8"/>
    </row>
    <row r="105" spans="2:101" ht="15.75" x14ac:dyDescent="0.25">
      <c r="B105" s="42"/>
      <c r="C105" s="39"/>
      <c r="D105" s="40"/>
      <c r="E105" s="40"/>
      <c r="F105" s="40"/>
      <c r="G105" s="40"/>
      <c r="H105" s="40"/>
      <c r="I105" s="40"/>
      <c r="J105" s="40"/>
      <c r="K105" s="40"/>
      <c r="L105" s="41"/>
      <c r="M105" s="41"/>
      <c r="N105" s="41"/>
      <c r="O105" s="52"/>
      <c r="P105" s="355"/>
      <c r="Q105" s="355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D105" s="42"/>
      <c r="AE105" s="39"/>
      <c r="AF105" s="40"/>
      <c r="AG105" s="40"/>
      <c r="AH105" s="40"/>
      <c r="AI105" s="40"/>
      <c r="AJ105" s="40"/>
      <c r="AK105" s="40"/>
      <c r="AL105" s="40"/>
      <c r="AM105" s="40"/>
      <c r="AN105" s="41"/>
      <c r="AO105" s="41"/>
      <c r="AP105" s="41"/>
      <c r="AR105" s="76"/>
      <c r="AS105" s="328" t="s">
        <v>1185</v>
      </c>
      <c r="AT105" s="326">
        <v>2</v>
      </c>
      <c r="AU105" s="326"/>
      <c r="AV105" s="326"/>
      <c r="AW105" s="326"/>
      <c r="AX105" s="326"/>
      <c r="AY105" s="326"/>
      <c r="AZ105" s="326"/>
      <c r="BA105" s="326"/>
      <c r="BB105" s="327"/>
      <c r="BC105" s="327"/>
      <c r="BD105" s="327"/>
      <c r="BF105" s="76"/>
      <c r="BG105" s="325" t="s">
        <v>1079</v>
      </c>
      <c r="BH105" s="326"/>
      <c r="BI105" s="326"/>
      <c r="BJ105" s="326"/>
      <c r="BK105" s="326">
        <v>1</v>
      </c>
      <c r="BL105" s="326">
        <v>1</v>
      </c>
      <c r="BM105" s="326"/>
      <c r="BN105" s="326"/>
      <c r="BO105" s="326"/>
      <c r="BP105" s="327"/>
      <c r="BQ105" s="327"/>
      <c r="BR105" s="327"/>
      <c r="BT105" s="8"/>
      <c r="BU105" s="63"/>
      <c r="BV105" s="44"/>
      <c r="BW105" s="44"/>
      <c r="BX105" s="44"/>
      <c r="BY105" s="44"/>
      <c r="BZ105" s="44"/>
      <c r="CA105" s="44"/>
      <c r="CB105" s="44"/>
      <c r="CC105" s="44"/>
      <c r="CD105" s="52"/>
      <c r="CE105" s="52"/>
      <c r="CF105" s="52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52"/>
      <c r="CS105" s="52"/>
      <c r="CT105" s="52"/>
      <c r="CU105" s="52"/>
      <c r="CV105" s="8"/>
      <c r="CW105" s="8"/>
    </row>
    <row r="106" spans="2:101" ht="15.75" x14ac:dyDescent="0.25">
      <c r="B106" s="42"/>
      <c r="C106" s="39"/>
      <c r="D106" s="40"/>
      <c r="E106" s="40"/>
      <c r="F106" s="40"/>
      <c r="G106" s="40"/>
      <c r="H106" s="40"/>
      <c r="I106" s="40"/>
      <c r="J106" s="40"/>
      <c r="K106" s="40"/>
      <c r="L106" s="41"/>
      <c r="M106" s="41"/>
      <c r="N106" s="41"/>
      <c r="O106" s="52"/>
      <c r="P106" s="355"/>
      <c r="Q106" s="355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D106" s="42"/>
      <c r="AE106" s="39"/>
      <c r="AF106" s="40"/>
      <c r="AG106" s="40"/>
      <c r="AH106" s="40"/>
      <c r="AI106" s="40"/>
      <c r="AJ106" s="40"/>
      <c r="AK106" s="40"/>
      <c r="AL106" s="40"/>
      <c r="AM106" s="40"/>
      <c r="AN106" s="41"/>
      <c r="AO106" s="41"/>
      <c r="AP106" s="41"/>
      <c r="AR106" s="76"/>
      <c r="AS106" s="39"/>
      <c r="AT106" s="326"/>
      <c r="AU106" s="326"/>
      <c r="AV106" s="326"/>
      <c r="AW106" s="326"/>
      <c r="AX106" s="326"/>
      <c r="AY106" s="326"/>
      <c r="AZ106" s="326"/>
      <c r="BA106" s="326"/>
      <c r="BB106" s="327"/>
      <c r="BC106" s="327"/>
      <c r="BD106" s="327"/>
      <c r="BF106" s="76"/>
      <c r="BG106" s="325" t="s">
        <v>1087</v>
      </c>
      <c r="BH106" s="326"/>
      <c r="BI106" s="326">
        <v>1</v>
      </c>
      <c r="BJ106" s="326">
        <v>1</v>
      </c>
      <c r="BK106" s="326"/>
      <c r="BL106" s="326">
        <v>1</v>
      </c>
      <c r="BM106" s="326">
        <v>1</v>
      </c>
      <c r="BN106" s="326"/>
      <c r="BO106" s="326"/>
      <c r="BP106" s="327"/>
      <c r="BQ106" s="327"/>
      <c r="BR106" s="327"/>
      <c r="BT106" s="8"/>
      <c r="BU106" s="63"/>
      <c r="BV106" s="44"/>
      <c r="BW106" s="44"/>
      <c r="BX106" s="44"/>
      <c r="BY106" s="44"/>
      <c r="BZ106" s="44"/>
      <c r="CA106" s="44"/>
      <c r="CB106" s="44"/>
      <c r="CC106" s="44"/>
      <c r="CD106" s="52"/>
      <c r="CE106" s="52"/>
      <c r="CF106" s="52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52"/>
      <c r="CS106" s="52"/>
      <c r="CT106" s="52"/>
      <c r="CU106" s="52"/>
      <c r="CV106" s="8"/>
      <c r="CW106" s="8"/>
    </row>
    <row r="107" spans="2:101" ht="15.75" x14ac:dyDescent="0.25">
      <c r="B107" s="42"/>
      <c r="C107" s="39"/>
      <c r="D107" s="40"/>
      <c r="E107" s="40"/>
      <c r="F107" s="40"/>
      <c r="G107" s="40"/>
      <c r="H107" s="40"/>
      <c r="I107" s="40"/>
      <c r="J107" s="40"/>
      <c r="K107" s="40"/>
      <c r="L107" s="41"/>
      <c r="M107" s="41"/>
      <c r="N107" s="41"/>
      <c r="O107" s="52"/>
      <c r="P107" s="355"/>
      <c r="Q107" s="355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D107" s="42"/>
      <c r="AE107" s="39"/>
      <c r="AF107" s="40"/>
      <c r="AG107" s="40"/>
      <c r="AH107" s="40"/>
      <c r="AI107" s="40"/>
      <c r="AJ107" s="40"/>
      <c r="AK107" s="40"/>
      <c r="AL107" s="40"/>
      <c r="AM107" s="40"/>
      <c r="AN107" s="41"/>
      <c r="AO107" s="72"/>
      <c r="AP107" s="41"/>
      <c r="AR107" s="76"/>
      <c r="AS107" s="39"/>
      <c r="AT107" s="326"/>
      <c r="AU107" s="326"/>
      <c r="AV107" s="326"/>
      <c r="AW107" s="326"/>
      <c r="AX107" s="326"/>
      <c r="AY107" s="326"/>
      <c r="AZ107" s="326"/>
      <c r="BA107" s="326"/>
      <c r="BB107" s="327"/>
      <c r="BC107" s="327"/>
      <c r="BD107" s="327"/>
      <c r="BF107" s="76"/>
      <c r="BG107" s="328" t="s">
        <v>869</v>
      </c>
      <c r="BH107" s="326"/>
      <c r="BI107" s="326">
        <v>1</v>
      </c>
      <c r="BJ107" s="326"/>
      <c r="BK107" s="326"/>
      <c r="BL107" s="326">
        <v>1</v>
      </c>
      <c r="BM107" s="326"/>
      <c r="BN107" s="326"/>
      <c r="BO107" s="326"/>
      <c r="BP107" s="327"/>
      <c r="BQ107" s="327"/>
      <c r="BR107" s="327"/>
      <c r="BT107" s="8"/>
      <c r="BU107" s="63"/>
      <c r="BV107" s="44"/>
      <c r="BW107" s="44"/>
      <c r="BX107" s="44"/>
      <c r="BY107" s="44"/>
      <c r="BZ107" s="44"/>
      <c r="CA107" s="44"/>
      <c r="CB107" s="44"/>
      <c r="CC107" s="44"/>
      <c r="CD107" s="52"/>
      <c r="CE107" s="52"/>
      <c r="CF107" s="52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52"/>
      <c r="CS107" s="52"/>
      <c r="CT107" s="52"/>
      <c r="CU107" s="52"/>
      <c r="CV107" s="8"/>
      <c r="CW107" s="8"/>
    </row>
    <row r="108" spans="2:101" ht="15.75" x14ac:dyDescent="0.25">
      <c r="B108" s="42"/>
      <c r="C108" s="39"/>
      <c r="D108" s="40"/>
      <c r="E108" s="40"/>
      <c r="F108" s="40"/>
      <c r="G108" s="40"/>
      <c r="H108" s="40"/>
      <c r="I108" s="40"/>
      <c r="J108" s="40"/>
      <c r="K108" s="40"/>
      <c r="L108" s="41"/>
      <c r="M108" s="41"/>
      <c r="N108" s="41"/>
      <c r="O108" s="52"/>
      <c r="P108" s="355"/>
      <c r="Q108" s="355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D108" s="42"/>
      <c r="AE108" s="39"/>
      <c r="AF108" s="40"/>
      <c r="AG108" s="40"/>
      <c r="AH108" s="40"/>
      <c r="AI108" s="40"/>
      <c r="AJ108" s="40"/>
      <c r="AK108" s="40"/>
      <c r="AL108" s="40"/>
      <c r="AM108" s="40"/>
      <c r="AN108" s="41"/>
      <c r="AO108" s="41"/>
      <c r="AP108" s="41"/>
      <c r="AR108" s="76"/>
      <c r="AS108" s="39"/>
      <c r="AT108" s="326"/>
      <c r="AU108" s="326"/>
      <c r="AV108" s="326"/>
      <c r="AW108" s="326"/>
      <c r="AX108" s="326"/>
      <c r="AY108" s="326"/>
      <c r="AZ108" s="326"/>
      <c r="BA108" s="326"/>
      <c r="BB108" s="327"/>
      <c r="BC108" s="327"/>
      <c r="BD108" s="327"/>
      <c r="BF108" s="76"/>
      <c r="BG108" s="328" t="s">
        <v>871</v>
      </c>
      <c r="BH108" s="326"/>
      <c r="BI108" s="326"/>
      <c r="BJ108" s="326"/>
      <c r="BK108" s="326"/>
      <c r="BL108" s="326">
        <v>1</v>
      </c>
      <c r="BM108" s="326"/>
      <c r="BN108" s="326"/>
      <c r="BO108" s="326"/>
      <c r="BP108" s="327"/>
      <c r="BQ108" s="327">
        <v>1</v>
      </c>
      <c r="BR108" s="327"/>
      <c r="BT108" s="8"/>
      <c r="BU108" s="63"/>
      <c r="BV108" s="44"/>
      <c r="BW108" s="44"/>
      <c r="BX108" s="44"/>
      <c r="BY108" s="44"/>
      <c r="BZ108" s="44"/>
      <c r="CA108" s="44"/>
      <c r="CB108" s="44"/>
      <c r="CC108" s="44"/>
      <c r="CD108" s="52"/>
      <c r="CE108" s="52"/>
      <c r="CF108" s="52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52"/>
      <c r="CS108" s="52"/>
      <c r="CT108" s="52"/>
      <c r="CU108" s="52"/>
      <c r="CV108" s="8"/>
      <c r="CW108" s="8"/>
    </row>
    <row r="109" spans="2:101" ht="15.75" x14ac:dyDescent="0.25">
      <c r="B109" s="42"/>
      <c r="C109" s="39"/>
      <c r="D109" s="40"/>
      <c r="E109" s="40"/>
      <c r="F109" s="40"/>
      <c r="G109" s="40"/>
      <c r="H109" s="40"/>
      <c r="I109" s="40"/>
      <c r="J109" s="40"/>
      <c r="K109" s="40"/>
      <c r="L109" s="41"/>
      <c r="M109" s="41"/>
      <c r="N109" s="41"/>
      <c r="O109" s="52"/>
      <c r="P109" s="355"/>
      <c r="Q109" s="355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D109" s="42"/>
      <c r="AE109" s="39"/>
      <c r="AF109" s="40"/>
      <c r="AG109" s="40"/>
      <c r="AH109" s="40"/>
      <c r="AI109" s="40"/>
      <c r="AJ109" s="40"/>
      <c r="AK109" s="40"/>
      <c r="AL109" s="40"/>
      <c r="AM109" s="40"/>
      <c r="AN109" s="41"/>
      <c r="AO109" s="41"/>
      <c r="AP109" s="41"/>
      <c r="AR109" s="76"/>
      <c r="AS109" s="325"/>
      <c r="AT109" s="326"/>
      <c r="AU109" s="326"/>
      <c r="AV109" s="326"/>
      <c r="AW109" s="326"/>
      <c r="AX109" s="326"/>
      <c r="AY109" s="326"/>
      <c r="AZ109" s="326"/>
      <c r="BA109" s="326"/>
      <c r="BB109" s="327"/>
      <c r="BC109" s="327"/>
      <c r="BD109" s="327"/>
      <c r="BF109" s="76"/>
      <c r="BG109" s="328" t="s">
        <v>1184</v>
      </c>
      <c r="BH109" s="326">
        <v>3</v>
      </c>
      <c r="BI109" s="326"/>
      <c r="BJ109" s="326"/>
      <c r="BK109" s="326"/>
      <c r="BL109" s="326"/>
      <c r="BM109" s="326"/>
      <c r="BN109" s="326"/>
      <c r="BO109" s="326"/>
      <c r="BP109" s="327"/>
      <c r="BQ109" s="327"/>
      <c r="BR109" s="327"/>
      <c r="BT109" s="8"/>
      <c r="BU109" s="63"/>
      <c r="BV109" s="44"/>
      <c r="BW109" s="44"/>
      <c r="BX109" s="44"/>
      <c r="BY109" s="44"/>
      <c r="BZ109" s="44"/>
      <c r="CA109" s="44"/>
      <c r="CB109" s="44"/>
      <c r="CC109" s="44"/>
      <c r="CD109" s="52"/>
      <c r="CE109" s="52"/>
      <c r="CF109" s="52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52"/>
      <c r="CS109" s="52"/>
      <c r="CT109" s="52"/>
      <c r="CU109" s="52"/>
      <c r="CV109" s="8"/>
      <c r="CW109" s="8"/>
    </row>
    <row r="110" spans="2:101" ht="15.75" x14ac:dyDescent="0.25">
      <c r="B110" s="42"/>
      <c r="C110" s="39"/>
      <c r="D110" s="40"/>
      <c r="E110" s="40"/>
      <c r="F110" s="40"/>
      <c r="G110" s="40"/>
      <c r="H110" s="40"/>
      <c r="I110" s="40"/>
      <c r="J110" s="40"/>
      <c r="K110" s="40"/>
      <c r="L110" s="41"/>
      <c r="M110" s="41"/>
      <c r="N110" s="41"/>
      <c r="O110" s="52"/>
      <c r="P110" s="355"/>
      <c r="Q110" s="355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D110" s="42"/>
      <c r="AE110" s="39"/>
      <c r="AF110" s="40"/>
      <c r="AG110" s="40"/>
      <c r="AH110" s="40"/>
      <c r="AI110" s="40"/>
      <c r="AJ110" s="40"/>
      <c r="AK110" s="40"/>
      <c r="AL110" s="40"/>
      <c r="AM110" s="40"/>
      <c r="AN110" s="41"/>
      <c r="AO110" s="41"/>
      <c r="AP110" s="41"/>
      <c r="AR110" s="76"/>
      <c r="AS110" s="325"/>
      <c r="AT110" s="326"/>
      <c r="AU110" s="326"/>
      <c r="AV110" s="326"/>
      <c r="AW110" s="326"/>
      <c r="AX110" s="326"/>
      <c r="AY110" s="326"/>
      <c r="AZ110" s="326"/>
      <c r="BA110" s="326"/>
      <c r="BB110" s="327"/>
      <c r="BC110" s="327"/>
      <c r="BD110" s="327"/>
      <c r="BF110" s="76"/>
      <c r="BG110" s="328" t="s">
        <v>1185</v>
      </c>
      <c r="BH110" s="326">
        <v>2</v>
      </c>
      <c r="BI110" s="326"/>
      <c r="BJ110" s="326"/>
      <c r="BK110" s="326"/>
      <c r="BL110" s="326"/>
      <c r="BM110" s="326"/>
      <c r="BN110" s="326"/>
      <c r="BO110" s="326"/>
      <c r="BP110" s="327"/>
      <c r="BQ110" s="327"/>
      <c r="BR110" s="327"/>
      <c r="BT110" s="8"/>
      <c r="BU110" s="63"/>
      <c r="BV110" s="44"/>
      <c r="BW110" s="44"/>
      <c r="BX110" s="44"/>
      <c r="BY110" s="44"/>
      <c r="BZ110" s="44"/>
      <c r="CA110" s="44"/>
      <c r="CB110" s="44"/>
      <c r="CC110" s="44"/>
      <c r="CD110" s="52"/>
      <c r="CE110" s="52"/>
      <c r="CF110" s="52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52"/>
      <c r="CS110" s="52"/>
      <c r="CT110" s="52"/>
      <c r="CU110" s="52"/>
      <c r="CV110" s="8"/>
      <c r="CW110" s="8"/>
    </row>
    <row r="111" spans="2:101" ht="15.75" x14ac:dyDescent="0.25">
      <c r="B111" s="42"/>
      <c r="C111" s="39"/>
      <c r="D111" s="40"/>
      <c r="E111" s="40"/>
      <c r="F111" s="40"/>
      <c r="G111" s="40"/>
      <c r="H111" s="40"/>
      <c r="I111" s="40"/>
      <c r="J111" s="40"/>
      <c r="K111" s="40"/>
      <c r="L111" s="41"/>
      <c r="M111" s="41"/>
      <c r="N111" s="41"/>
      <c r="O111" s="52"/>
      <c r="P111" s="355"/>
      <c r="Q111" s="355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D111" s="42"/>
      <c r="AE111" s="39"/>
      <c r="AF111" s="40"/>
      <c r="AG111" s="40"/>
      <c r="AH111" s="40"/>
      <c r="AI111" s="40"/>
      <c r="AJ111" s="40"/>
      <c r="AK111" s="40"/>
      <c r="AL111" s="40"/>
      <c r="AM111" s="40"/>
      <c r="AN111" s="41"/>
      <c r="AO111" s="41"/>
      <c r="AP111" s="41"/>
      <c r="AR111" s="76"/>
      <c r="AS111" s="325"/>
      <c r="AT111" s="326"/>
      <c r="AU111" s="326"/>
      <c r="AV111" s="326"/>
      <c r="AW111" s="326"/>
      <c r="AX111" s="326"/>
      <c r="AY111" s="326"/>
      <c r="AZ111" s="326"/>
      <c r="BA111" s="326"/>
      <c r="BB111" s="327"/>
      <c r="BC111" s="327"/>
      <c r="BD111" s="327"/>
      <c r="BF111" s="76"/>
      <c r="BR111" s="327"/>
      <c r="BT111" s="8"/>
      <c r="BU111" s="63"/>
      <c r="BV111" s="44"/>
      <c r="BW111" s="44"/>
      <c r="BX111" s="44"/>
      <c r="BY111" s="44"/>
      <c r="BZ111" s="44"/>
      <c r="CA111" s="44"/>
      <c r="CB111" s="44"/>
      <c r="CC111" s="44"/>
      <c r="CD111" s="52"/>
      <c r="CE111" s="52"/>
      <c r="CF111" s="52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52"/>
      <c r="CS111" s="52"/>
      <c r="CT111" s="52"/>
      <c r="CU111" s="52"/>
      <c r="CV111" s="8"/>
      <c r="CW111" s="8"/>
    </row>
    <row r="112" spans="2:101" ht="15.75" x14ac:dyDescent="0.25">
      <c r="B112" s="42"/>
      <c r="C112" s="39"/>
      <c r="D112" s="40"/>
      <c r="E112" s="40"/>
      <c r="F112" s="40"/>
      <c r="G112" s="40"/>
      <c r="H112" s="40"/>
      <c r="I112" s="40"/>
      <c r="J112" s="40"/>
      <c r="K112" s="40"/>
      <c r="L112" s="41"/>
      <c r="M112" s="41"/>
      <c r="N112" s="41"/>
      <c r="O112" s="52"/>
      <c r="P112" s="355"/>
      <c r="Q112" s="355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D112" s="42"/>
      <c r="AE112" s="39"/>
      <c r="AF112" s="40"/>
      <c r="AG112" s="40"/>
      <c r="AH112" s="40"/>
      <c r="AI112" s="40"/>
      <c r="AJ112" s="40"/>
      <c r="AK112" s="40"/>
      <c r="AL112" s="40"/>
      <c r="AM112" s="40"/>
      <c r="AN112" s="41"/>
      <c r="AO112" s="41"/>
      <c r="AP112" s="41"/>
      <c r="AR112" s="76"/>
      <c r="AS112" s="325"/>
      <c r="AT112" s="326"/>
      <c r="AU112" s="326"/>
      <c r="AV112" s="326"/>
      <c r="AW112" s="326"/>
      <c r="AX112" s="326"/>
      <c r="AY112" s="326"/>
      <c r="AZ112" s="326"/>
      <c r="BA112" s="326"/>
      <c r="BB112" s="327"/>
      <c r="BC112" s="327"/>
      <c r="BD112" s="327"/>
      <c r="BF112" s="76" t="s">
        <v>1276</v>
      </c>
      <c r="BG112" s="325" t="s">
        <v>1090</v>
      </c>
      <c r="BH112" s="326"/>
      <c r="BI112" s="326">
        <v>1</v>
      </c>
      <c r="BJ112" s="326"/>
      <c r="BK112" s="326"/>
      <c r="BL112" s="326">
        <v>1</v>
      </c>
      <c r="BM112" s="326">
        <v>1</v>
      </c>
      <c r="BN112" s="326"/>
      <c r="BO112" s="326"/>
      <c r="BP112" s="327"/>
      <c r="BQ112" s="327"/>
      <c r="BR112" s="327"/>
      <c r="BT112" s="8"/>
      <c r="BU112" s="63"/>
      <c r="BV112" s="44"/>
      <c r="BW112" s="44"/>
      <c r="BX112" s="44"/>
      <c r="BY112" s="44"/>
      <c r="BZ112" s="44"/>
      <c r="CA112" s="44"/>
      <c r="CB112" s="44"/>
      <c r="CC112" s="44"/>
      <c r="CD112" s="52"/>
      <c r="CE112" s="52"/>
      <c r="CF112" s="52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52"/>
      <c r="CS112" s="52"/>
      <c r="CT112" s="52"/>
      <c r="CU112" s="52"/>
      <c r="CV112" s="8"/>
      <c r="CW112" s="8"/>
    </row>
    <row r="113" spans="2:101" ht="15.75" x14ac:dyDescent="0.25">
      <c r="B113" s="42"/>
      <c r="C113" s="39"/>
      <c r="D113" s="40"/>
      <c r="E113" s="40"/>
      <c r="F113" s="40"/>
      <c r="G113" s="40"/>
      <c r="H113" s="40"/>
      <c r="I113" s="40"/>
      <c r="J113" s="40"/>
      <c r="K113" s="40"/>
      <c r="L113" s="41"/>
      <c r="M113" s="41"/>
      <c r="N113" s="41"/>
      <c r="O113" s="52"/>
      <c r="P113" s="355"/>
      <c r="Q113" s="355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D113" s="42"/>
      <c r="AE113" s="39"/>
      <c r="AF113" s="40"/>
      <c r="AG113" s="40"/>
      <c r="AH113" s="40"/>
      <c r="AI113" s="40"/>
      <c r="AJ113" s="40"/>
      <c r="AK113" s="40"/>
      <c r="AL113" s="40"/>
      <c r="AM113" s="40"/>
      <c r="AN113" s="41"/>
      <c r="AO113" s="41"/>
      <c r="AP113" s="41"/>
      <c r="AR113" s="76"/>
      <c r="AS113" s="325"/>
      <c r="AT113" s="326"/>
      <c r="AU113" s="326"/>
      <c r="AV113" s="326"/>
      <c r="AW113" s="326"/>
      <c r="AX113" s="326"/>
      <c r="AY113" s="326"/>
      <c r="AZ113" s="326"/>
      <c r="BA113" s="326"/>
      <c r="BB113" s="327"/>
      <c r="BC113" s="327"/>
      <c r="BD113" s="327"/>
      <c r="BF113" s="76" t="s">
        <v>1176</v>
      </c>
      <c r="BG113" s="325" t="s">
        <v>1091</v>
      </c>
      <c r="BH113" s="326"/>
      <c r="BI113" s="326"/>
      <c r="BJ113" s="326"/>
      <c r="BK113" s="326">
        <v>1</v>
      </c>
      <c r="BL113" s="326">
        <v>1</v>
      </c>
      <c r="BM113" s="326"/>
      <c r="BN113" s="326"/>
      <c r="BO113" s="326"/>
      <c r="BP113" s="327"/>
      <c r="BQ113" s="327"/>
      <c r="BR113" s="327"/>
      <c r="BT113" s="8"/>
      <c r="BU113" s="63"/>
      <c r="BV113" s="44"/>
      <c r="BW113" s="44"/>
      <c r="BX113" s="44"/>
      <c r="BY113" s="44"/>
      <c r="BZ113" s="44"/>
      <c r="CA113" s="44"/>
      <c r="CB113" s="44"/>
      <c r="CC113" s="44"/>
      <c r="CD113" s="52"/>
      <c r="CE113" s="52"/>
      <c r="CF113" s="52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52"/>
      <c r="CS113" s="52"/>
      <c r="CT113" s="52"/>
      <c r="CU113" s="52"/>
      <c r="CV113" s="8"/>
      <c r="CW113" s="8"/>
    </row>
    <row r="114" spans="2:101" ht="15.75" x14ac:dyDescent="0.25">
      <c r="B114" s="42"/>
      <c r="C114" s="39"/>
      <c r="D114" s="40"/>
      <c r="E114" s="40"/>
      <c r="F114" s="40"/>
      <c r="G114" s="40"/>
      <c r="H114" s="40"/>
      <c r="I114" s="40"/>
      <c r="J114" s="40"/>
      <c r="K114" s="40"/>
      <c r="L114" s="41"/>
      <c r="M114" s="41"/>
      <c r="N114" s="41"/>
      <c r="O114" s="52"/>
      <c r="P114" s="355"/>
      <c r="Q114" s="355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D114" s="42"/>
      <c r="AE114" s="45"/>
      <c r="AF114" s="40"/>
      <c r="AG114" s="40"/>
      <c r="AH114" s="40"/>
      <c r="AI114" s="40"/>
      <c r="AJ114" s="40"/>
      <c r="AK114" s="40"/>
      <c r="AL114" s="40"/>
      <c r="AM114" s="40"/>
      <c r="AN114" s="41"/>
      <c r="AO114" s="41"/>
      <c r="AP114" s="41"/>
      <c r="AR114" s="76"/>
      <c r="AS114" s="325"/>
      <c r="AT114" s="326"/>
      <c r="AU114" s="326"/>
      <c r="AV114" s="326"/>
      <c r="AW114" s="326"/>
      <c r="AX114" s="326"/>
      <c r="AY114" s="326"/>
      <c r="AZ114" s="326"/>
      <c r="BA114" s="326"/>
      <c r="BB114" s="327"/>
      <c r="BC114" s="327"/>
      <c r="BD114" s="327"/>
      <c r="BF114" s="76"/>
      <c r="BG114" s="325" t="s">
        <v>997</v>
      </c>
      <c r="BH114" s="326"/>
      <c r="BI114" s="326"/>
      <c r="BJ114" s="326"/>
      <c r="BK114" s="326"/>
      <c r="BL114" s="326">
        <v>1</v>
      </c>
      <c r="BM114" s="326"/>
      <c r="BN114" s="326"/>
      <c r="BO114" s="326"/>
      <c r="BP114" s="327"/>
      <c r="BQ114" s="327"/>
      <c r="BR114" s="327"/>
      <c r="BT114" s="8"/>
      <c r="BU114" s="63"/>
      <c r="BV114" s="44"/>
      <c r="BW114" s="44"/>
      <c r="BX114" s="44"/>
      <c r="BY114" s="44"/>
      <c r="BZ114" s="44"/>
      <c r="CA114" s="44"/>
      <c r="CB114" s="44"/>
      <c r="CC114" s="44"/>
      <c r="CD114" s="52"/>
      <c r="CE114" s="52"/>
      <c r="CF114" s="52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52"/>
      <c r="CS114" s="52"/>
      <c r="CT114" s="52"/>
      <c r="CU114" s="52"/>
      <c r="CV114" s="8"/>
      <c r="CW114" s="8"/>
    </row>
    <row r="115" spans="2:101" ht="15.75" x14ac:dyDescent="0.25">
      <c r="B115" s="42"/>
      <c r="C115" s="39"/>
      <c r="D115" s="40"/>
      <c r="E115" s="40"/>
      <c r="F115" s="40"/>
      <c r="G115" s="40"/>
      <c r="H115" s="40"/>
      <c r="I115" s="40"/>
      <c r="J115" s="40"/>
      <c r="K115" s="40"/>
      <c r="L115" s="41"/>
      <c r="M115" s="41"/>
      <c r="N115" s="41"/>
      <c r="O115" s="52"/>
      <c r="P115" s="355"/>
      <c r="Q115" s="355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D115" s="42"/>
      <c r="AE115" s="39"/>
      <c r="AF115" s="40"/>
      <c r="AG115" s="40"/>
      <c r="AH115" s="40"/>
      <c r="AI115" s="40"/>
      <c r="AJ115" s="40"/>
      <c r="AK115" s="40"/>
      <c r="AL115" s="40"/>
      <c r="AM115" s="40"/>
      <c r="AN115" s="41"/>
      <c r="AO115" s="41"/>
      <c r="AP115" s="41"/>
      <c r="AR115" s="76"/>
      <c r="AS115" s="325"/>
      <c r="AT115" s="326"/>
      <c r="AU115" s="326"/>
      <c r="AV115" s="326"/>
      <c r="AW115" s="326"/>
      <c r="AX115" s="326"/>
      <c r="AY115" s="326"/>
      <c r="AZ115" s="326"/>
      <c r="BA115" s="326"/>
      <c r="BB115" s="327"/>
      <c r="BC115" s="327"/>
      <c r="BD115" s="327"/>
      <c r="BF115" s="76"/>
      <c r="BG115" s="325" t="s">
        <v>848</v>
      </c>
      <c r="BH115" s="326"/>
      <c r="BI115" s="326">
        <v>1</v>
      </c>
      <c r="BJ115" s="326"/>
      <c r="BK115" s="326"/>
      <c r="BL115" s="326">
        <v>1</v>
      </c>
      <c r="BM115" s="326"/>
      <c r="BN115" s="326"/>
      <c r="BO115" s="326"/>
      <c r="BP115" s="327"/>
      <c r="BQ115" s="327"/>
      <c r="BR115" s="327"/>
      <c r="BT115" s="8"/>
      <c r="BU115" s="63"/>
      <c r="BV115" s="44"/>
      <c r="BW115" s="44"/>
      <c r="BX115" s="44"/>
      <c r="BY115" s="44"/>
      <c r="BZ115" s="44"/>
      <c r="CA115" s="44"/>
      <c r="CB115" s="44"/>
      <c r="CC115" s="44"/>
      <c r="CD115" s="52"/>
      <c r="CE115" s="52"/>
      <c r="CF115" s="52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52"/>
      <c r="CS115" s="52"/>
      <c r="CT115" s="52"/>
      <c r="CU115" s="52"/>
      <c r="CV115" s="8"/>
      <c r="CW115" s="8"/>
    </row>
    <row r="116" spans="2:101" ht="15.75" x14ac:dyDescent="0.25">
      <c r="B116" s="42"/>
      <c r="C116" s="39"/>
      <c r="D116" s="40"/>
      <c r="E116" s="40"/>
      <c r="F116" s="40"/>
      <c r="G116" s="40"/>
      <c r="H116" s="40"/>
      <c r="I116" s="40"/>
      <c r="J116" s="40"/>
      <c r="K116" s="40"/>
      <c r="L116" s="41"/>
      <c r="M116" s="41"/>
      <c r="N116" s="41"/>
      <c r="O116" s="52"/>
      <c r="P116" s="355"/>
      <c r="Q116" s="355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D116" s="42"/>
      <c r="AE116" s="39"/>
      <c r="AF116" s="40"/>
      <c r="AG116" s="40"/>
      <c r="AH116" s="40"/>
      <c r="AI116" s="40"/>
      <c r="AJ116" s="40"/>
      <c r="AK116" s="40"/>
      <c r="AL116" s="40"/>
      <c r="AM116" s="40"/>
      <c r="AN116" s="41"/>
      <c r="AO116" s="41"/>
      <c r="AP116" s="41"/>
      <c r="AR116" s="76"/>
      <c r="AS116" s="325"/>
      <c r="AT116" s="326"/>
      <c r="AU116" s="326"/>
      <c r="AV116" s="326"/>
      <c r="AW116" s="326"/>
      <c r="AX116" s="326"/>
      <c r="AY116" s="326"/>
      <c r="AZ116" s="326"/>
      <c r="BA116" s="326"/>
      <c r="BB116" s="327"/>
      <c r="BC116" s="327"/>
      <c r="BD116" s="327"/>
      <c r="BF116" s="76"/>
      <c r="BG116" s="325" t="s">
        <v>1027</v>
      </c>
      <c r="BH116" s="326"/>
      <c r="BI116" s="326">
        <v>1</v>
      </c>
      <c r="BJ116" s="326"/>
      <c r="BK116" s="326"/>
      <c r="BL116" s="326">
        <v>1</v>
      </c>
      <c r="BM116" s="326"/>
      <c r="BN116" s="326"/>
      <c r="BO116" s="326"/>
      <c r="BP116" s="327"/>
      <c r="BQ116" s="327"/>
      <c r="BR116" s="327"/>
      <c r="BT116" s="8"/>
      <c r="BU116" s="63"/>
      <c r="BV116" s="44"/>
      <c r="BW116" s="44"/>
      <c r="BX116" s="44"/>
      <c r="BY116" s="44"/>
      <c r="BZ116" s="44"/>
      <c r="CA116" s="44"/>
      <c r="CB116" s="44"/>
      <c r="CC116" s="44"/>
      <c r="CD116" s="52"/>
      <c r="CE116" s="52"/>
      <c r="CF116" s="52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52"/>
      <c r="CS116" s="52"/>
      <c r="CT116" s="52"/>
      <c r="CU116" s="52"/>
      <c r="CV116" s="8"/>
      <c r="CW116" s="8"/>
    </row>
    <row r="117" spans="2:101" ht="15.75" x14ac:dyDescent="0.25">
      <c r="B117" s="71"/>
      <c r="C117" s="39" t="s">
        <v>1084</v>
      </c>
      <c r="D117" s="40"/>
      <c r="E117" s="40">
        <v>1</v>
      </c>
      <c r="F117" s="40"/>
      <c r="G117" s="40"/>
      <c r="H117" s="40">
        <v>1</v>
      </c>
      <c r="I117" s="40"/>
      <c r="J117" s="40"/>
      <c r="K117" s="40"/>
      <c r="L117" s="41"/>
      <c r="M117" s="41"/>
      <c r="N117" s="41"/>
      <c r="O117" s="52"/>
      <c r="P117" s="8"/>
      <c r="Q117" s="8"/>
      <c r="R117" s="52">
        <v>7500</v>
      </c>
      <c r="S117" s="52">
        <v>5833</v>
      </c>
      <c r="T117" s="52">
        <v>1562</v>
      </c>
      <c r="U117" s="52">
        <v>9000</v>
      </c>
      <c r="V117" s="52">
        <v>1958</v>
      </c>
      <c r="W117" s="78">
        <v>1400</v>
      </c>
      <c r="X117" s="78">
        <v>1310</v>
      </c>
      <c r="Y117" s="52">
        <v>5403</v>
      </c>
      <c r="Z117" s="52">
        <v>7300</v>
      </c>
      <c r="AA117" s="52">
        <v>774</v>
      </c>
      <c r="AB117" s="52">
        <v>8467</v>
      </c>
      <c r="AD117" s="42"/>
      <c r="AE117" s="39"/>
      <c r="AF117" s="40"/>
      <c r="AG117" s="40"/>
      <c r="AH117" s="40"/>
      <c r="AI117" s="40"/>
      <c r="AJ117" s="40"/>
      <c r="AK117" s="40"/>
      <c r="AL117" s="40"/>
      <c r="AM117" s="40"/>
      <c r="AN117" s="41"/>
      <c r="AO117" s="41"/>
      <c r="AP117" s="41"/>
      <c r="AR117" s="76"/>
      <c r="AS117" s="328"/>
      <c r="AT117" s="326"/>
      <c r="AU117" s="326"/>
      <c r="AV117" s="326"/>
      <c r="AW117" s="326"/>
      <c r="AX117" s="326"/>
      <c r="AY117" s="326"/>
      <c r="AZ117" s="326"/>
      <c r="BA117" s="326"/>
      <c r="BB117" s="327"/>
      <c r="BC117" s="327"/>
      <c r="BD117" s="327"/>
      <c r="BF117" s="76"/>
      <c r="BG117" s="325" t="s">
        <v>1177</v>
      </c>
      <c r="BH117" s="326">
        <v>1</v>
      </c>
      <c r="BI117" s="326"/>
      <c r="BJ117" s="326"/>
      <c r="BK117" s="326"/>
      <c r="BL117" s="326">
        <v>1</v>
      </c>
      <c r="BM117" s="326"/>
      <c r="BN117" s="326"/>
      <c r="BO117" s="326"/>
      <c r="BP117" s="327"/>
      <c r="BQ117" s="327"/>
      <c r="BR117" s="327"/>
      <c r="BT117" s="8"/>
      <c r="BU117" s="63"/>
      <c r="BV117" s="44"/>
      <c r="BW117" s="44"/>
      <c r="BX117" s="44"/>
      <c r="BY117" s="44"/>
      <c r="BZ117" s="44"/>
      <c r="CA117" s="44"/>
      <c r="CB117" s="44"/>
      <c r="CC117" s="44"/>
      <c r="CD117" s="52"/>
      <c r="CE117" s="52"/>
      <c r="CF117" s="52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52"/>
      <c r="CS117" s="52"/>
      <c r="CT117" s="52"/>
      <c r="CU117" s="52"/>
      <c r="CV117" s="8"/>
      <c r="CW117" s="8"/>
    </row>
    <row r="118" spans="2:101" ht="15.75" x14ac:dyDescent="0.25">
      <c r="B118" s="42"/>
      <c r="C118" s="45" t="s">
        <v>884</v>
      </c>
      <c r="D118" s="40"/>
      <c r="E118" s="40">
        <v>1</v>
      </c>
      <c r="F118" s="40"/>
      <c r="G118" s="40"/>
      <c r="H118" s="40">
        <v>1</v>
      </c>
      <c r="I118" s="40"/>
      <c r="J118" s="40"/>
      <c r="K118" s="40"/>
      <c r="L118" s="41"/>
      <c r="M118" s="41"/>
      <c r="N118" s="41"/>
      <c r="O118" s="52"/>
      <c r="P118" s="8"/>
      <c r="Q118" s="79" t="s">
        <v>133</v>
      </c>
      <c r="R118" s="79">
        <f t="shared" ref="R118:AB118" si="5">R85*R117</f>
        <v>172500</v>
      </c>
      <c r="S118" s="79">
        <f t="shared" si="5"/>
        <v>93328</v>
      </c>
      <c r="T118" s="79">
        <f t="shared" si="5"/>
        <v>0</v>
      </c>
      <c r="U118" s="79">
        <f t="shared" si="5"/>
        <v>342000</v>
      </c>
      <c r="V118" s="79">
        <f t="shared" si="5"/>
        <v>76362</v>
      </c>
      <c r="W118" s="79">
        <f t="shared" si="5"/>
        <v>0</v>
      </c>
      <c r="X118" s="79">
        <f t="shared" si="5"/>
        <v>0</v>
      </c>
      <c r="Y118" s="79">
        <f t="shared" si="5"/>
        <v>0</v>
      </c>
      <c r="Z118" s="79">
        <f t="shared" si="5"/>
        <v>0</v>
      </c>
      <c r="AA118" s="79">
        <f t="shared" si="5"/>
        <v>0</v>
      </c>
      <c r="AB118" s="79">
        <f t="shared" si="5"/>
        <v>0</v>
      </c>
      <c r="AD118" s="42"/>
      <c r="AE118" s="45"/>
      <c r="AF118" s="40"/>
      <c r="AG118" s="40"/>
      <c r="AH118" s="40"/>
      <c r="AI118" s="40"/>
      <c r="AJ118" s="40"/>
      <c r="AK118" s="40"/>
      <c r="AL118" s="40"/>
      <c r="AM118" s="40"/>
      <c r="AN118" s="41"/>
      <c r="AO118" s="41"/>
      <c r="AP118" s="41"/>
      <c r="AR118" s="76"/>
      <c r="AS118" s="328"/>
      <c r="AT118" s="326"/>
      <c r="AU118" s="326"/>
      <c r="AV118" s="326"/>
      <c r="AW118" s="326"/>
      <c r="AX118" s="326"/>
      <c r="AY118" s="326"/>
      <c r="AZ118" s="326"/>
      <c r="BA118" s="326"/>
      <c r="BB118" s="327"/>
      <c r="BC118" s="327"/>
      <c r="BD118" s="327"/>
      <c r="BF118" s="76"/>
      <c r="BG118" s="325" t="s">
        <v>850</v>
      </c>
      <c r="BH118" s="326"/>
      <c r="BI118" s="326">
        <v>1</v>
      </c>
      <c r="BJ118" s="326"/>
      <c r="BK118" s="326"/>
      <c r="BL118" s="326">
        <v>1</v>
      </c>
      <c r="BM118" s="326"/>
      <c r="BN118" s="326"/>
      <c r="BO118" s="326"/>
      <c r="BP118" s="327"/>
      <c r="BQ118" s="327"/>
      <c r="BR118" s="327"/>
      <c r="BT118" s="8"/>
      <c r="BU118" s="64"/>
      <c r="BV118" s="44"/>
      <c r="BW118" s="44"/>
      <c r="BX118" s="44"/>
      <c r="BY118" s="44"/>
      <c r="BZ118" s="44"/>
      <c r="CA118" s="44"/>
      <c r="CB118" s="44"/>
      <c r="CC118" s="44"/>
      <c r="CD118" s="52"/>
      <c r="CE118" s="52"/>
      <c r="CF118" s="52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52"/>
      <c r="CS118" s="52"/>
      <c r="CT118" s="52"/>
      <c r="CU118" s="52"/>
      <c r="CV118" s="8"/>
      <c r="CW118" s="8"/>
    </row>
    <row r="119" spans="2:101" ht="15.75" x14ac:dyDescent="0.25">
      <c r="B119" s="42"/>
      <c r="C119" s="39" t="s">
        <v>987</v>
      </c>
      <c r="D119" s="40"/>
      <c r="E119" s="40"/>
      <c r="F119" s="40"/>
      <c r="G119" s="40">
        <v>1</v>
      </c>
      <c r="H119" s="40">
        <v>1</v>
      </c>
      <c r="I119" s="40"/>
      <c r="J119" s="40"/>
      <c r="K119" s="40"/>
      <c r="L119" s="41"/>
      <c r="M119" s="41"/>
      <c r="N119" s="41"/>
      <c r="O119" s="52"/>
      <c r="P119" s="8"/>
      <c r="Q119" s="8" t="s">
        <v>107</v>
      </c>
      <c r="R119" s="81">
        <f>R118+S118+T118+U118+V118+W118+X118+Y118+Z118+AA118+AB118</f>
        <v>684190</v>
      </c>
      <c r="S119" s="8"/>
      <c r="T119" s="8"/>
      <c r="U119" s="8"/>
      <c r="V119" s="8"/>
      <c r="W119" s="8"/>
      <c r="X119" s="8"/>
      <c r="Y119" s="8"/>
      <c r="Z119" s="8"/>
      <c r="AA119" s="52"/>
      <c r="AB119" s="52"/>
      <c r="AD119" s="42"/>
      <c r="AE119" s="45"/>
      <c r="AF119" s="40"/>
      <c r="AG119" s="40"/>
      <c r="AH119" s="40"/>
      <c r="AI119" s="40"/>
      <c r="AJ119" s="40"/>
      <c r="AK119" s="40"/>
      <c r="AL119" s="40"/>
      <c r="AM119" s="40"/>
      <c r="AN119" s="41"/>
      <c r="AO119" s="41"/>
      <c r="AP119" s="41"/>
      <c r="AR119" s="76"/>
      <c r="AS119" s="325"/>
      <c r="AT119" s="326"/>
      <c r="AU119" s="326"/>
      <c r="AV119" s="326"/>
      <c r="AW119" s="326"/>
      <c r="AX119" s="326"/>
      <c r="AY119" s="326"/>
      <c r="AZ119" s="326"/>
      <c r="BA119" s="326"/>
      <c r="BB119" s="327"/>
      <c r="BC119" s="327"/>
      <c r="BD119" s="327"/>
      <c r="BF119" s="76"/>
      <c r="BG119" s="328" t="s">
        <v>1178</v>
      </c>
      <c r="BH119" s="326"/>
      <c r="BI119" s="326"/>
      <c r="BJ119" s="326"/>
      <c r="BK119" s="326">
        <v>1</v>
      </c>
      <c r="BL119" s="326">
        <v>1</v>
      </c>
      <c r="BM119" s="326"/>
      <c r="BN119" s="326"/>
      <c r="BO119" s="326"/>
      <c r="BP119" s="327"/>
      <c r="BQ119" s="327"/>
      <c r="BR119" s="327"/>
      <c r="BT119" s="8"/>
      <c r="BU119" s="63"/>
      <c r="BV119" s="44"/>
      <c r="BW119" s="44"/>
      <c r="BX119" s="44"/>
      <c r="BY119" s="44"/>
      <c r="BZ119" s="44"/>
      <c r="CA119" s="44"/>
      <c r="CB119" s="44"/>
      <c r="CC119" s="44"/>
      <c r="CD119" s="52"/>
      <c r="CE119" s="52"/>
      <c r="CF119" s="52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52"/>
      <c r="CS119" s="52"/>
      <c r="CT119" s="52"/>
      <c r="CU119" s="52"/>
      <c r="CV119" s="8"/>
      <c r="CW119" s="8"/>
    </row>
    <row r="120" spans="2:101" ht="15.75" x14ac:dyDescent="0.25">
      <c r="B120" s="42"/>
      <c r="C120" s="39" t="s">
        <v>853</v>
      </c>
      <c r="D120" s="40"/>
      <c r="E120" s="40"/>
      <c r="F120" s="40"/>
      <c r="G120" s="40">
        <v>1</v>
      </c>
      <c r="H120" s="40">
        <v>1</v>
      </c>
      <c r="I120" s="40"/>
      <c r="J120" s="40"/>
      <c r="K120" s="40"/>
      <c r="L120" s="41"/>
      <c r="M120" s="41"/>
      <c r="N120" s="41"/>
      <c r="O120" s="52"/>
      <c r="P120" s="8"/>
      <c r="Q120" s="8" t="s">
        <v>108</v>
      </c>
      <c r="R120" s="8">
        <f>R85+S85+T85+U85+Y85+Z85+AB85</f>
        <v>77</v>
      </c>
      <c r="S120" s="8" t="s">
        <v>131</v>
      </c>
      <c r="AD120" s="42"/>
      <c r="AE120" s="45"/>
      <c r="AF120" s="40"/>
      <c r="AG120" s="40"/>
      <c r="AH120" s="40"/>
      <c r="AI120" s="40"/>
      <c r="AJ120" s="40"/>
      <c r="AK120" s="40"/>
      <c r="AL120" s="40"/>
      <c r="AM120" s="40"/>
      <c r="AN120" s="41"/>
      <c r="AO120" s="41"/>
      <c r="AP120" s="41"/>
      <c r="AR120" s="76"/>
      <c r="AS120" s="325"/>
      <c r="AT120" s="326"/>
      <c r="AU120" s="326"/>
      <c r="AV120" s="326"/>
      <c r="AW120" s="326"/>
      <c r="AX120" s="326"/>
      <c r="AY120" s="326"/>
      <c r="AZ120" s="326"/>
      <c r="BA120" s="326"/>
      <c r="BB120" s="327"/>
      <c r="BC120" s="327"/>
      <c r="BD120" s="327"/>
      <c r="BF120" s="76"/>
      <c r="BG120" s="325" t="s">
        <v>1179</v>
      </c>
      <c r="BH120" s="326"/>
      <c r="BI120" s="326"/>
      <c r="BJ120" s="326"/>
      <c r="BK120" s="326">
        <v>1</v>
      </c>
      <c r="BL120" s="326">
        <v>1</v>
      </c>
      <c r="BM120" s="326"/>
      <c r="BN120" s="326"/>
      <c r="BO120" s="326"/>
      <c r="BP120" s="327"/>
      <c r="BQ120" s="327"/>
      <c r="BR120" s="327"/>
      <c r="BT120" s="8"/>
      <c r="BU120" s="64"/>
      <c r="BV120" s="65"/>
      <c r="BW120" s="65"/>
      <c r="BX120" s="65"/>
      <c r="BY120" s="65"/>
      <c r="BZ120" s="65"/>
      <c r="CA120" s="65"/>
      <c r="CB120" s="65"/>
      <c r="CC120" s="65"/>
      <c r="CD120" s="64"/>
      <c r="CE120" s="64"/>
      <c r="CF120" s="64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52"/>
      <c r="CS120" s="52"/>
      <c r="CT120" s="52"/>
      <c r="CU120" s="52"/>
      <c r="CV120" s="8"/>
      <c r="CW120" s="8"/>
    </row>
    <row r="121" spans="2:101" ht="15.75" x14ac:dyDescent="0.25">
      <c r="B121" s="42"/>
      <c r="C121" s="39" t="s">
        <v>982</v>
      </c>
      <c r="D121" s="40"/>
      <c r="E121" s="40"/>
      <c r="F121" s="40"/>
      <c r="G121" s="40"/>
      <c r="H121" s="40">
        <v>1</v>
      </c>
      <c r="I121" s="40"/>
      <c r="J121" s="40"/>
      <c r="K121" s="40"/>
      <c r="L121" s="41">
        <v>1</v>
      </c>
      <c r="M121" s="41"/>
      <c r="N121" s="41"/>
      <c r="O121" s="52"/>
      <c r="P121" s="8"/>
      <c r="Q121" s="96"/>
      <c r="AD121" s="42"/>
      <c r="AE121" s="45"/>
      <c r="AF121" s="40"/>
      <c r="AG121" s="40"/>
      <c r="AH121" s="40"/>
      <c r="AI121" s="40"/>
      <c r="AJ121" s="40"/>
      <c r="AK121" s="40"/>
      <c r="AL121" s="40"/>
      <c r="AM121" s="40"/>
      <c r="AN121" s="41"/>
      <c r="AO121" s="41"/>
      <c r="AP121" s="41"/>
      <c r="AR121" s="76"/>
      <c r="AS121" s="329"/>
      <c r="AT121" s="326"/>
      <c r="AU121" s="326"/>
      <c r="AV121" s="326"/>
      <c r="AW121" s="326"/>
      <c r="AX121" s="326"/>
      <c r="AY121" s="326"/>
      <c r="AZ121" s="326"/>
      <c r="BA121" s="326"/>
      <c r="BB121" s="327"/>
      <c r="BC121" s="327"/>
      <c r="BD121" s="327"/>
      <c r="BF121" s="76"/>
      <c r="BG121" s="325" t="s">
        <v>1110</v>
      </c>
      <c r="BH121" s="326"/>
      <c r="BI121" s="326"/>
      <c r="BJ121" s="326"/>
      <c r="BK121" s="326">
        <v>1</v>
      </c>
      <c r="BL121" s="326">
        <v>1</v>
      </c>
      <c r="BM121" s="326"/>
      <c r="BN121" s="326"/>
      <c r="BO121" s="326"/>
      <c r="BP121" s="327"/>
      <c r="BQ121" s="327"/>
      <c r="BR121" s="327"/>
      <c r="BT121" s="8"/>
      <c r="BU121" s="63"/>
      <c r="BV121" s="8"/>
      <c r="BW121" s="8"/>
      <c r="BX121" s="8"/>
      <c r="BY121" s="8"/>
      <c r="BZ121" s="8"/>
      <c r="CA121" s="8"/>
      <c r="CB121" s="8"/>
      <c r="CC121" s="8"/>
      <c r="CD121" s="52"/>
      <c r="CE121" s="52"/>
      <c r="CF121" s="52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52"/>
      <c r="CS121" s="52"/>
      <c r="CT121" s="52"/>
      <c r="CU121" s="52"/>
      <c r="CV121" s="8"/>
      <c r="CW121" s="8"/>
    </row>
    <row r="122" spans="2:101" ht="15.75" x14ac:dyDescent="0.25">
      <c r="B122" s="42"/>
      <c r="C122" s="39" t="s">
        <v>1093</v>
      </c>
      <c r="D122" s="40"/>
      <c r="E122" s="40">
        <v>2</v>
      </c>
      <c r="F122" s="40"/>
      <c r="G122" s="40"/>
      <c r="H122" s="40">
        <v>1</v>
      </c>
      <c r="I122" s="40">
        <v>1</v>
      </c>
      <c r="J122" s="40"/>
      <c r="K122" s="40"/>
      <c r="L122" s="41"/>
      <c r="M122" s="41"/>
      <c r="N122" s="72"/>
      <c r="O122" s="353"/>
      <c r="P122" s="8"/>
      <c r="Q122" s="98"/>
      <c r="X122" s="8">
        <f>W118+X118+Y118+Z118+AA118+AB118</f>
        <v>0</v>
      </c>
      <c r="AD122" s="42"/>
      <c r="AE122" s="39"/>
      <c r="AF122" s="40"/>
      <c r="AG122" s="40"/>
      <c r="AH122" s="40"/>
      <c r="AI122" s="40"/>
      <c r="AJ122" s="40"/>
      <c r="AK122" s="40"/>
      <c r="AL122" s="40"/>
      <c r="AM122" s="40"/>
      <c r="AN122" s="41"/>
      <c r="AO122" s="41"/>
      <c r="AP122" s="41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327"/>
      <c r="BC122" s="327"/>
      <c r="BD122" s="327"/>
      <c r="BF122" s="76"/>
      <c r="BG122" s="325" t="s">
        <v>854</v>
      </c>
      <c r="BH122" s="326"/>
      <c r="BI122" s="326"/>
      <c r="BJ122" s="326"/>
      <c r="BK122" s="326">
        <v>1</v>
      </c>
      <c r="BL122" s="326">
        <v>1</v>
      </c>
      <c r="BM122" s="326"/>
      <c r="BN122" s="326"/>
      <c r="BO122" s="326"/>
      <c r="BP122" s="327"/>
      <c r="BQ122" s="327"/>
      <c r="BR122" s="327"/>
      <c r="BT122" s="8"/>
      <c r="BU122" s="63"/>
      <c r="BV122" s="8"/>
      <c r="BW122" s="8"/>
      <c r="BX122" s="8"/>
      <c r="BY122" s="8"/>
      <c r="BZ122" s="53"/>
      <c r="CA122" s="8"/>
      <c r="CB122" s="8"/>
      <c r="CC122" s="8"/>
      <c r="CD122" s="52"/>
      <c r="CE122" s="52"/>
      <c r="CF122" s="52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52"/>
      <c r="CS122" s="52"/>
      <c r="CT122" s="52"/>
      <c r="CU122" s="52"/>
      <c r="CV122" s="8"/>
      <c r="CW122" s="8"/>
    </row>
    <row r="123" spans="2:101" ht="15.75" x14ac:dyDescent="0.25">
      <c r="B123" s="42"/>
      <c r="C123" s="39" t="s">
        <v>865</v>
      </c>
      <c r="D123" s="40"/>
      <c r="E123" s="40">
        <v>1</v>
      </c>
      <c r="F123" s="40">
        <v>1</v>
      </c>
      <c r="G123" s="40"/>
      <c r="H123" s="40">
        <v>1</v>
      </c>
      <c r="I123" s="40">
        <v>1</v>
      </c>
      <c r="J123" s="40"/>
      <c r="K123" s="40"/>
      <c r="L123" s="41"/>
      <c r="M123" s="41"/>
      <c r="N123" s="41"/>
      <c r="O123" s="52"/>
      <c r="P123" s="8"/>
      <c r="Q123" s="98"/>
      <c r="AD123" s="42"/>
      <c r="AE123" s="39"/>
      <c r="AF123" s="40"/>
      <c r="AG123" s="40"/>
      <c r="AH123" s="40"/>
      <c r="AI123" s="40"/>
      <c r="AJ123" s="40"/>
      <c r="AK123" s="40"/>
      <c r="AL123" s="40"/>
      <c r="AM123" s="40"/>
      <c r="AN123" s="41"/>
      <c r="AO123" s="41"/>
      <c r="AP123" s="41"/>
      <c r="AR123" s="369" t="s">
        <v>6</v>
      </c>
      <c r="AS123" s="370"/>
      <c r="AT123" s="77">
        <f>SUM(AT8:AT122)</f>
        <v>5</v>
      </c>
      <c r="AU123" s="77">
        <f t="shared" ref="AU123:BD123" si="6">SUM(AU8:AU122)</f>
        <v>49</v>
      </c>
      <c r="AV123" s="77">
        <f t="shared" si="6"/>
        <v>15</v>
      </c>
      <c r="AW123" s="77">
        <f t="shared" si="6"/>
        <v>37</v>
      </c>
      <c r="AX123" s="77">
        <f t="shared" si="6"/>
        <v>92</v>
      </c>
      <c r="AY123" s="77">
        <f t="shared" si="6"/>
        <v>8</v>
      </c>
      <c r="AZ123" s="77">
        <f t="shared" si="6"/>
        <v>0</v>
      </c>
      <c r="BA123" s="77">
        <f t="shared" si="6"/>
        <v>0</v>
      </c>
      <c r="BB123" s="77">
        <f t="shared" si="6"/>
        <v>0</v>
      </c>
      <c r="BC123" s="77">
        <f t="shared" si="6"/>
        <v>0</v>
      </c>
      <c r="BD123" s="77">
        <f t="shared" si="6"/>
        <v>0</v>
      </c>
      <c r="BF123" s="76"/>
      <c r="BG123" s="325" t="s">
        <v>1180</v>
      </c>
      <c r="BH123" s="326"/>
      <c r="BI123" s="326">
        <v>2</v>
      </c>
      <c r="BJ123" s="326"/>
      <c r="BK123" s="326"/>
      <c r="BL123" s="326">
        <v>1</v>
      </c>
      <c r="BM123" s="326"/>
      <c r="BN123" s="326"/>
      <c r="BO123" s="326"/>
      <c r="BP123" s="327"/>
      <c r="BQ123" s="327"/>
      <c r="BR123" s="327"/>
      <c r="BT123" s="8"/>
      <c r="BU123" s="63"/>
      <c r="BV123" s="8"/>
      <c r="BW123" s="8"/>
      <c r="BX123" s="8"/>
      <c r="BY123" s="8"/>
      <c r="BZ123" s="66"/>
      <c r="CA123" s="8"/>
      <c r="CB123" s="8"/>
      <c r="CC123" s="8"/>
      <c r="CD123" s="52"/>
      <c r="CE123" s="52"/>
      <c r="CF123" s="52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52"/>
      <c r="CS123" s="52"/>
      <c r="CT123" s="52"/>
      <c r="CU123" s="52"/>
      <c r="CV123" s="8"/>
      <c r="CW123" s="8"/>
    </row>
    <row r="124" spans="2:101" ht="15.75" x14ac:dyDescent="0.25">
      <c r="B124" s="42"/>
      <c r="C124" s="39" t="s">
        <v>1094</v>
      </c>
      <c r="D124" s="40">
        <v>1</v>
      </c>
      <c r="E124" s="40"/>
      <c r="F124" s="40"/>
      <c r="G124" s="40"/>
      <c r="H124" s="40">
        <v>1</v>
      </c>
      <c r="I124" s="40">
        <v>1</v>
      </c>
      <c r="J124" s="40"/>
      <c r="K124" s="40"/>
      <c r="L124" s="41"/>
      <c r="M124" s="41"/>
      <c r="N124" s="41"/>
      <c r="O124" s="52"/>
      <c r="P124" s="8"/>
      <c r="Q124" s="98"/>
      <c r="AD124" s="42"/>
      <c r="AE124" s="39"/>
      <c r="AF124" s="40"/>
      <c r="AG124" s="40"/>
      <c r="AH124" s="40"/>
      <c r="AI124" s="40"/>
      <c r="AJ124" s="40"/>
      <c r="AK124" s="40"/>
      <c r="AL124" s="40"/>
      <c r="AM124" s="40"/>
      <c r="AN124" s="41"/>
      <c r="AO124" s="41"/>
      <c r="AP124" s="41"/>
      <c r="AR124" s="8"/>
      <c r="AS124" s="8"/>
      <c r="AT124" s="52">
        <v>7500</v>
      </c>
      <c r="AU124" s="52">
        <v>5833</v>
      </c>
      <c r="AV124" s="52">
        <v>1562</v>
      </c>
      <c r="AW124" s="52">
        <v>9000</v>
      </c>
      <c r="AX124" s="52">
        <v>1958</v>
      </c>
      <c r="AY124" s="78">
        <v>1400</v>
      </c>
      <c r="AZ124" s="78">
        <v>1310</v>
      </c>
      <c r="BA124" s="52">
        <v>5403</v>
      </c>
      <c r="BB124" s="52">
        <v>7300</v>
      </c>
      <c r="BC124" s="52">
        <v>774</v>
      </c>
      <c r="BD124" s="52">
        <v>8467</v>
      </c>
      <c r="BF124" s="76"/>
      <c r="BG124" s="328" t="s">
        <v>1181</v>
      </c>
      <c r="BH124" s="326"/>
      <c r="BI124" s="326"/>
      <c r="BJ124" s="326"/>
      <c r="BK124" s="326">
        <v>1</v>
      </c>
      <c r="BL124" s="326">
        <v>1</v>
      </c>
      <c r="BM124" s="326"/>
      <c r="BN124" s="326"/>
      <c r="BO124" s="326"/>
      <c r="BP124" s="327"/>
      <c r="BQ124" s="327"/>
      <c r="BR124" s="327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52"/>
      <c r="CE124" s="52"/>
      <c r="CF124" s="52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52"/>
      <c r="CS124" s="52"/>
      <c r="CT124" s="52"/>
      <c r="CU124" s="52"/>
      <c r="CV124" s="8"/>
      <c r="CW124" s="8"/>
    </row>
    <row r="125" spans="2:101" ht="15.75" x14ac:dyDescent="0.25">
      <c r="B125" s="42"/>
      <c r="C125" s="39" t="s">
        <v>891</v>
      </c>
      <c r="D125" s="40">
        <v>1</v>
      </c>
      <c r="E125" s="40"/>
      <c r="F125" s="40"/>
      <c r="G125" s="40"/>
      <c r="H125" s="40">
        <v>1</v>
      </c>
      <c r="I125" s="40"/>
      <c r="J125" s="40"/>
      <c r="K125" s="40"/>
      <c r="L125" s="41"/>
      <c r="M125" s="41"/>
      <c r="N125" s="41"/>
      <c r="O125" s="52"/>
      <c r="P125" s="8"/>
      <c r="Q125" s="51"/>
      <c r="AD125" s="42"/>
      <c r="AE125" s="39"/>
      <c r="AF125" s="40"/>
      <c r="AG125" s="40"/>
      <c r="AH125" s="40"/>
      <c r="AI125" s="40"/>
      <c r="AJ125" s="40"/>
      <c r="AK125" s="40"/>
      <c r="AL125" s="40"/>
      <c r="AM125" s="40"/>
      <c r="AN125" s="41"/>
      <c r="AO125" s="41"/>
      <c r="AP125" s="41"/>
      <c r="AR125" s="8"/>
      <c r="AS125" s="79" t="s">
        <v>133</v>
      </c>
      <c r="AT125" s="79">
        <f t="shared" ref="AT125:BD125" si="7">AT123*AT124</f>
        <v>37500</v>
      </c>
      <c r="AU125" s="79">
        <f t="shared" si="7"/>
        <v>285817</v>
      </c>
      <c r="AV125" s="79">
        <f t="shared" si="7"/>
        <v>23430</v>
      </c>
      <c r="AW125" s="79">
        <f t="shared" si="7"/>
        <v>333000</v>
      </c>
      <c r="AX125" s="79">
        <f t="shared" si="7"/>
        <v>180136</v>
      </c>
      <c r="AY125" s="79">
        <f t="shared" si="7"/>
        <v>11200</v>
      </c>
      <c r="AZ125" s="79">
        <f t="shared" si="7"/>
        <v>0</v>
      </c>
      <c r="BA125" s="79">
        <f t="shared" si="7"/>
        <v>0</v>
      </c>
      <c r="BB125" s="79">
        <f t="shared" si="7"/>
        <v>0</v>
      </c>
      <c r="BC125" s="79">
        <f t="shared" si="7"/>
        <v>0</v>
      </c>
      <c r="BD125" s="79">
        <f t="shared" si="7"/>
        <v>0</v>
      </c>
      <c r="BF125" s="76"/>
      <c r="BG125" s="328" t="s">
        <v>1092</v>
      </c>
      <c r="BH125" s="326"/>
      <c r="BI125" s="326"/>
      <c r="BJ125" s="326"/>
      <c r="BK125" s="326">
        <v>1</v>
      </c>
      <c r="BL125" s="326">
        <v>1</v>
      </c>
      <c r="BM125" s="326"/>
      <c r="BN125" s="326"/>
      <c r="BO125" s="326"/>
      <c r="BP125" s="327"/>
      <c r="BQ125" s="327"/>
      <c r="BR125" s="327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52"/>
      <c r="CE125" s="52"/>
      <c r="CF125" s="52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52"/>
      <c r="CS125" s="52"/>
      <c r="CT125" s="52"/>
      <c r="CU125" s="52"/>
      <c r="CV125" s="8"/>
      <c r="CW125" s="8"/>
    </row>
    <row r="126" spans="2:101" ht="15.75" x14ac:dyDescent="0.25">
      <c r="B126" s="42"/>
      <c r="C126" s="45" t="s">
        <v>1095</v>
      </c>
      <c r="D126" s="40"/>
      <c r="E126" s="40"/>
      <c r="F126" s="40"/>
      <c r="G126" s="40">
        <v>1</v>
      </c>
      <c r="H126" s="40">
        <v>1</v>
      </c>
      <c r="I126" s="40"/>
      <c r="J126" s="40"/>
      <c r="K126" s="40"/>
      <c r="L126" s="41"/>
      <c r="M126" s="41"/>
      <c r="N126" s="41"/>
      <c r="O126" s="52"/>
      <c r="P126" s="8"/>
      <c r="Q126" s="51"/>
      <c r="AD126" s="42"/>
      <c r="AE126" s="39"/>
      <c r="AF126" s="40"/>
      <c r="AG126" s="40"/>
      <c r="AH126" s="40"/>
      <c r="AI126" s="40"/>
      <c r="AJ126" s="40"/>
      <c r="AK126" s="40"/>
      <c r="AL126" s="40"/>
      <c r="AM126" s="40"/>
      <c r="AN126" s="41"/>
      <c r="AO126" s="41"/>
      <c r="AP126" s="41"/>
      <c r="AR126" s="8"/>
      <c r="AS126" s="8" t="s">
        <v>107</v>
      </c>
      <c r="AT126" s="81">
        <f>AT125+AU125+AV125+AW125+AX125+AY125+AZ125+BA125+BB125+BC125+BD125</f>
        <v>871083</v>
      </c>
      <c r="AU126" s="8"/>
      <c r="AV126" s="8"/>
      <c r="AW126" s="8"/>
      <c r="AX126" s="8"/>
      <c r="AY126" s="8"/>
      <c r="AZ126" s="8"/>
      <c r="BA126" s="8"/>
      <c r="BB126" s="8"/>
      <c r="BC126" s="52"/>
      <c r="BD126" s="52"/>
      <c r="BF126" s="76"/>
      <c r="BG126" s="328" t="s">
        <v>1084</v>
      </c>
      <c r="BH126" s="326"/>
      <c r="BI126" s="326">
        <v>1</v>
      </c>
      <c r="BJ126" s="326"/>
      <c r="BK126" s="326"/>
      <c r="BL126" s="326">
        <v>1</v>
      </c>
      <c r="BM126" s="326"/>
      <c r="BN126" s="326"/>
      <c r="BO126" s="326"/>
      <c r="BP126" s="327"/>
      <c r="BQ126" s="327"/>
      <c r="BR126" s="327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52"/>
      <c r="CE126" s="52"/>
      <c r="CF126" s="52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52"/>
      <c r="CS126" s="52"/>
      <c r="CT126" s="52"/>
      <c r="CU126" s="52"/>
      <c r="CV126" s="8"/>
      <c r="CW126" s="8"/>
    </row>
    <row r="127" spans="2:101" ht="15.75" x14ac:dyDescent="0.25">
      <c r="B127" s="42"/>
      <c r="C127" s="39" t="s">
        <v>991</v>
      </c>
      <c r="D127" s="40"/>
      <c r="E127" s="40"/>
      <c r="F127" s="40"/>
      <c r="G127" s="40">
        <v>1</v>
      </c>
      <c r="H127" s="40">
        <v>1</v>
      </c>
      <c r="I127" s="40"/>
      <c r="J127" s="40"/>
      <c r="K127" s="40"/>
      <c r="L127" s="41"/>
      <c r="M127" s="41"/>
      <c r="N127" s="41"/>
      <c r="O127" s="52"/>
      <c r="P127" s="8"/>
      <c r="Q127" s="8"/>
      <c r="AD127" s="42"/>
      <c r="AE127" s="45"/>
      <c r="AF127" s="40"/>
      <c r="AG127" s="40"/>
      <c r="AH127" s="40"/>
      <c r="AI127" s="40"/>
      <c r="AJ127" s="40"/>
      <c r="AK127" s="40"/>
      <c r="AL127" s="40"/>
      <c r="AM127" s="40"/>
      <c r="AN127" s="41"/>
      <c r="AO127" s="41"/>
      <c r="AP127" s="41"/>
      <c r="AS127" s="8" t="s">
        <v>108</v>
      </c>
      <c r="AT127" s="8">
        <f>AT123+AU123+AV123+AW123+BA123+BB123+BD123</f>
        <v>106</v>
      </c>
      <c r="AU127" s="8" t="s">
        <v>131</v>
      </c>
      <c r="BF127" s="76"/>
      <c r="BG127" s="325" t="s">
        <v>987</v>
      </c>
      <c r="BH127" s="326"/>
      <c r="BI127" s="326"/>
      <c r="BJ127" s="326"/>
      <c r="BK127" s="326">
        <v>1</v>
      </c>
      <c r="BL127" s="326">
        <v>1</v>
      </c>
      <c r="BM127" s="326"/>
      <c r="BN127" s="326"/>
      <c r="BO127" s="326"/>
      <c r="BP127" s="327"/>
      <c r="BQ127" s="327"/>
      <c r="BR127" s="327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52"/>
      <c r="CE127" s="52"/>
      <c r="CF127" s="52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52"/>
      <c r="CS127" s="52"/>
      <c r="CT127" s="52"/>
      <c r="CU127" s="52"/>
      <c r="CV127" s="8"/>
      <c r="CW127" s="8"/>
    </row>
    <row r="128" spans="2:101" ht="15.75" x14ac:dyDescent="0.25">
      <c r="B128" s="42"/>
      <c r="C128" s="39" t="s">
        <v>1079</v>
      </c>
      <c r="D128" s="40"/>
      <c r="E128" s="40"/>
      <c r="F128" s="40"/>
      <c r="G128" s="40">
        <v>1</v>
      </c>
      <c r="H128" s="40">
        <v>1</v>
      </c>
      <c r="I128" s="40"/>
      <c r="J128" s="40"/>
      <c r="K128" s="40"/>
      <c r="L128" s="41"/>
      <c r="M128" s="41"/>
      <c r="N128" s="41"/>
      <c r="O128" s="52"/>
      <c r="AD128" s="42"/>
      <c r="AE128" s="39"/>
      <c r="AF128" s="40"/>
      <c r="AG128" s="40"/>
      <c r="AH128" s="40"/>
      <c r="AI128" s="40"/>
      <c r="AJ128" s="40"/>
      <c r="AK128" s="40"/>
      <c r="AL128" s="40"/>
      <c r="AM128" s="40"/>
      <c r="AN128" s="41"/>
      <c r="AO128" s="41"/>
      <c r="AP128" s="41"/>
      <c r="AZ128" s="8">
        <f>AY125+AZ125+BA125+BB125+BC125+BD125</f>
        <v>11200</v>
      </c>
      <c r="BF128" s="76"/>
      <c r="BG128" s="325" t="s">
        <v>1104</v>
      </c>
      <c r="BH128" s="326"/>
      <c r="BI128" s="326"/>
      <c r="BJ128" s="326"/>
      <c r="BK128" s="326">
        <v>1</v>
      </c>
      <c r="BL128" s="326">
        <v>1</v>
      </c>
      <c r="BM128" s="326"/>
      <c r="BN128" s="326"/>
      <c r="BO128" s="326"/>
      <c r="BP128" s="327"/>
      <c r="BQ128" s="327"/>
      <c r="BR128" s="327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52"/>
      <c r="CE128" s="52"/>
      <c r="CF128" s="52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52"/>
      <c r="CS128" s="52"/>
      <c r="CT128" s="52"/>
      <c r="CU128" s="52"/>
      <c r="CV128" s="8"/>
      <c r="CW128" s="8"/>
    </row>
    <row r="129" spans="2:101" ht="15.75" x14ac:dyDescent="0.25">
      <c r="B129" s="42"/>
      <c r="C129" s="39" t="s">
        <v>893</v>
      </c>
      <c r="D129" s="40"/>
      <c r="E129" s="40"/>
      <c r="F129" s="40"/>
      <c r="G129" s="40">
        <v>3</v>
      </c>
      <c r="H129" s="40"/>
      <c r="I129" s="40"/>
      <c r="J129" s="40"/>
      <c r="K129" s="40"/>
      <c r="L129" s="41"/>
      <c r="M129" s="41"/>
      <c r="N129" s="41"/>
      <c r="O129" s="52"/>
      <c r="AD129" s="42"/>
      <c r="AE129" s="39"/>
      <c r="AF129" s="40"/>
      <c r="AG129" s="40"/>
      <c r="AH129" s="40"/>
      <c r="AI129" s="40"/>
      <c r="AJ129" s="40"/>
      <c r="AK129" s="40"/>
      <c r="AL129" s="40"/>
      <c r="AM129" s="40"/>
      <c r="AN129" s="41"/>
      <c r="AO129" s="41"/>
      <c r="AP129" s="41"/>
      <c r="BF129" s="76"/>
      <c r="BG129" s="325" t="s">
        <v>860</v>
      </c>
      <c r="BH129" s="326"/>
      <c r="BI129" s="326">
        <v>1</v>
      </c>
      <c r="BJ129" s="326"/>
      <c r="BK129" s="326"/>
      <c r="BL129" s="326">
        <v>1</v>
      </c>
      <c r="BM129" s="326"/>
      <c r="BN129" s="326"/>
      <c r="BO129" s="326"/>
      <c r="BP129" s="327"/>
      <c r="BQ129" s="327"/>
      <c r="BR129" s="327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52"/>
      <c r="CE129" s="52"/>
      <c r="CF129" s="52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52"/>
      <c r="CS129" s="52"/>
      <c r="CT129" s="52"/>
      <c r="CU129" s="52"/>
      <c r="CV129" s="8"/>
      <c r="CW129" s="8"/>
    </row>
    <row r="130" spans="2:101" ht="15.75" x14ac:dyDescent="0.25">
      <c r="B130" s="42"/>
      <c r="C130" s="39" t="s">
        <v>892</v>
      </c>
      <c r="D130" s="40"/>
      <c r="E130" s="40"/>
      <c r="F130" s="40"/>
      <c r="G130" s="40">
        <v>3</v>
      </c>
      <c r="H130" s="40"/>
      <c r="I130" s="40"/>
      <c r="J130" s="40"/>
      <c r="K130" s="40"/>
      <c r="L130" s="41"/>
      <c r="M130" s="41"/>
      <c r="N130" s="41"/>
      <c r="O130" s="52"/>
      <c r="AD130" s="42"/>
      <c r="AE130" s="39"/>
      <c r="AF130" s="40"/>
      <c r="AG130" s="40"/>
      <c r="AH130" s="40"/>
      <c r="AI130" s="40"/>
      <c r="AJ130" s="40"/>
      <c r="AK130" s="40"/>
      <c r="AL130" s="40"/>
      <c r="AM130" s="40"/>
      <c r="AN130" s="41"/>
      <c r="AO130" s="41"/>
      <c r="AP130" s="41"/>
      <c r="BF130" s="76"/>
      <c r="BG130" s="325" t="s">
        <v>1009</v>
      </c>
      <c r="BH130" s="326"/>
      <c r="BI130" s="326"/>
      <c r="BJ130" s="326"/>
      <c r="BK130" s="326">
        <v>1</v>
      </c>
      <c r="BL130" s="326">
        <v>1</v>
      </c>
      <c r="BM130" s="326"/>
      <c r="BN130" s="326"/>
      <c r="BO130" s="326"/>
      <c r="BP130" s="327"/>
      <c r="BQ130" s="327"/>
      <c r="BR130" s="327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52"/>
      <c r="CE130" s="52"/>
      <c r="CF130" s="52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52"/>
      <c r="CS130" s="52"/>
      <c r="CT130" s="52"/>
      <c r="CU130" s="52"/>
      <c r="CV130" s="8"/>
      <c r="CW130" s="8"/>
    </row>
    <row r="131" spans="2:101" ht="15.75" x14ac:dyDescent="0.25">
      <c r="B131" s="42"/>
      <c r="C131" s="39" t="s">
        <v>1034</v>
      </c>
      <c r="D131" s="40">
        <v>2</v>
      </c>
      <c r="E131" s="40"/>
      <c r="F131" s="40"/>
      <c r="G131" s="40"/>
      <c r="H131" s="40"/>
      <c r="I131" s="40"/>
      <c r="J131" s="40"/>
      <c r="K131" s="40"/>
      <c r="L131" s="41"/>
      <c r="M131" s="41"/>
      <c r="N131" s="41"/>
      <c r="O131" s="52"/>
      <c r="AD131" s="42"/>
      <c r="AE131" s="45"/>
      <c r="AF131" s="40"/>
      <c r="AG131" s="40"/>
      <c r="AH131" s="40"/>
      <c r="AI131" s="40"/>
      <c r="AJ131" s="40"/>
      <c r="AK131" s="40"/>
      <c r="AL131" s="40"/>
      <c r="AM131" s="40"/>
      <c r="AN131" s="41"/>
      <c r="AO131" s="41"/>
      <c r="AP131" s="41"/>
      <c r="BF131" s="76"/>
      <c r="BG131" s="325" t="s">
        <v>1010</v>
      </c>
      <c r="BH131" s="326"/>
      <c r="BI131" s="326"/>
      <c r="BJ131" s="326"/>
      <c r="BK131" s="326">
        <v>1</v>
      </c>
      <c r="BL131" s="326">
        <v>1</v>
      </c>
      <c r="BM131" s="326"/>
      <c r="BN131" s="326"/>
      <c r="BO131" s="326"/>
      <c r="BP131" s="327"/>
      <c r="BQ131" s="327"/>
      <c r="BR131" s="327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52"/>
      <c r="CE131" s="52"/>
      <c r="CF131" s="52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52"/>
      <c r="CS131" s="52"/>
      <c r="CT131" s="52"/>
      <c r="CU131" s="52"/>
      <c r="CV131" s="8"/>
      <c r="CW131" s="8"/>
    </row>
    <row r="132" spans="2:101" ht="15.75" x14ac:dyDescent="0.25">
      <c r="B132" s="42"/>
      <c r="C132" s="39" t="s">
        <v>1033</v>
      </c>
      <c r="D132" s="40">
        <v>3</v>
      </c>
      <c r="E132" s="40"/>
      <c r="F132" s="40"/>
      <c r="G132" s="40"/>
      <c r="H132" s="40"/>
      <c r="I132" s="40"/>
      <c r="J132" s="40"/>
      <c r="K132" s="40"/>
      <c r="L132" s="41"/>
      <c r="M132" s="41"/>
      <c r="N132" s="41"/>
      <c r="O132" s="52"/>
      <c r="AD132" s="42"/>
      <c r="AE132" s="45"/>
      <c r="AF132" s="40"/>
      <c r="AG132" s="40"/>
      <c r="AH132" s="40"/>
      <c r="AI132" s="40"/>
      <c r="AJ132" s="40"/>
      <c r="AK132" s="40"/>
      <c r="AL132" s="40"/>
      <c r="AM132" s="40"/>
      <c r="AN132" s="41"/>
      <c r="AO132" s="41"/>
      <c r="AP132" s="41"/>
      <c r="BF132" s="76"/>
      <c r="BG132" s="325" t="s">
        <v>1182</v>
      </c>
      <c r="BH132" s="326">
        <v>1</v>
      </c>
      <c r="BI132" s="326"/>
      <c r="BJ132" s="326"/>
      <c r="BK132" s="326"/>
      <c r="BL132" s="326">
        <v>1</v>
      </c>
      <c r="BM132" s="326"/>
      <c r="BN132" s="326"/>
      <c r="BO132" s="326"/>
      <c r="BP132" s="327"/>
      <c r="BQ132" s="327"/>
      <c r="BR132" s="327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52"/>
      <c r="CE132" s="52"/>
      <c r="CF132" s="52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52"/>
      <c r="CS132" s="52"/>
      <c r="CT132" s="52"/>
      <c r="CU132" s="52"/>
      <c r="CV132" s="8"/>
      <c r="CW132" s="8"/>
    </row>
    <row r="133" spans="2:101" ht="15.75" x14ac:dyDescent="0.25">
      <c r="B133" s="42"/>
      <c r="C133" s="39" t="s">
        <v>1096</v>
      </c>
      <c r="D133" s="40"/>
      <c r="E133" s="40">
        <v>1</v>
      </c>
      <c r="F133" s="40"/>
      <c r="G133" s="40">
        <v>1</v>
      </c>
      <c r="H133" s="40">
        <v>1</v>
      </c>
      <c r="I133" s="40"/>
      <c r="J133" s="40"/>
      <c r="K133" s="40"/>
      <c r="L133" s="41"/>
      <c r="M133" s="41"/>
      <c r="N133" s="41"/>
      <c r="O133" s="52"/>
      <c r="AD133" s="42"/>
      <c r="AE133" s="45"/>
      <c r="AF133" s="40"/>
      <c r="AG133" s="40"/>
      <c r="AH133" s="40"/>
      <c r="AI133" s="40"/>
      <c r="AJ133" s="40"/>
      <c r="AK133" s="40"/>
      <c r="AL133" s="40"/>
      <c r="AM133" s="40"/>
      <c r="AN133" s="41"/>
      <c r="AO133" s="41"/>
      <c r="AP133" s="41"/>
      <c r="BF133" s="76"/>
      <c r="BG133" s="325" t="s">
        <v>1183</v>
      </c>
      <c r="BH133" s="326"/>
      <c r="BI133" s="326">
        <v>1</v>
      </c>
      <c r="BJ133" s="326"/>
      <c r="BK133" s="326"/>
      <c r="BL133" s="326">
        <v>1</v>
      </c>
      <c r="BM133" s="326"/>
      <c r="BN133" s="326"/>
      <c r="BO133" s="326"/>
      <c r="BP133" s="327"/>
      <c r="BQ133" s="327"/>
      <c r="BR133" s="327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52"/>
      <c r="CS133" s="52"/>
      <c r="CT133" s="52"/>
      <c r="CU133" s="52"/>
      <c r="CV133" s="8"/>
      <c r="CW133" s="8"/>
    </row>
    <row r="134" spans="2:101" ht="15.75" x14ac:dyDescent="0.25">
      <c r="B134" s="42"/>
      <c r="C134" s="39"/>
      <c r="D134" s="40"/>
      <c r="E134" s="40"/>
      <c r="F134" s="40"/>
      <c r="G134" s="40"/>
      <c r="H134" s="40"/>
      <c r="I134" s="42"/>
      <c r="J134" s="42"/>
      <c r="K134" s="42"/>
      <c r="L134" s="41"/>
      <c r="M134" s="41"/>
      <c r="N134" s="41"/>
      <c r="AD134" s="42"/>
      <c r="AE134" s="45"/>
      <c r="AF134" s="40"/>
      <c r="AG134" s="40"/>
      <c r="AH134" s="40"/>
      <c r="AI134" s="40"/>
      <c r="AJ134" s="40"/>
      <c r="AK134" s="40"/>
      <c r="AL134" s="40"/>
      <c r="AM134" s="40"/>
      <c r="AN134" s="41"/>
      <c r="AO134" s="41"/>
      <c r="AP134" s="41"/>
      <c r="BF134" s="76"/>
      <c r="BG134" s="325" t="s">
        <v>1093</v>
      </c>
      <c r="BH134" s="326"/>
      <c r="BI134" s="326">
        <v>1</v>
      </c>
      <c r="BJ134" s="326"/>
      <c r="BK134" s="326"/>
      <c r="BL134" s="326">
        <v>1</v>
      </c>
      <c r="BM134" s="326">
        <v>1</v>
      </c>
      <c r="BN134" s="326"/>
      <c r="BO134" s="326"/>
      <c r="BP134" s="327"/>
      <c r="BQ134" s="327"/>
      <c r="BR134" s="327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52"/>
      <c r="CS134" s="52"/>
      <c r="CT134" s="52"/>
      <c r="CU134" s="52"/>
      <c r="CV134" s="8"/>
      <c r="CW134" s="8"/>
    </row>
    <row r="135" spans="2:101" ht="15.75" x14ac:dyDescent="0.25">
      <c r="B135" s="42"/>
      <c r="C135" s="45"/>
      <c r="D135" s="42"/>
      <c r="E135" s="42"/>
      <c r="F135" s="42"/>
      <c r="G135" s="42"/>
      <c r="H135" s="42"/>
      <c r="I135" s="42"/>
      <c r="J135" s="42"/>
      <c r="K135" s="42"/>
      <c r="L135" s="41"/>
      <c r="M135" s="41"/>
      <c r="N135" s="41"/>
      <c r="AD135" s="42"/>
      <c r="AE135" s="45"/>
      <c r="AF135" s="40"/>
      <c r="AG135" s="40"/>
      <c r="AH135" s="40"/>
      <c r="AI135" s="40"/>
      <c r="AJ135" s="40"/>
      <c r="AK135" s="40"/>
      <c r="AL135" s="40"/>
      <c r="AM135" s="40"/>
      <c r="AN135" s="41"/>
      <c r="AO135" s="41"/>
      <c r="AP135" s="41"/>
      <c r="BF135" s="76"/>
      <c r="BG135" s="325" t="s">
        <v>865</v>
      </c>
      <c r="BH135" s="326"/>
      <c r="BI135" s="326">
        <v>1</v>
      </c>
      <c r="BJ135" s="326"/>
      <c r="BK135" s="326"/>
      <c r="BL135" s="326">
        <v>1</v>
      </c>
      <c r="BM135" s="326">
        <v>1</v>
      </c>
      <c r="BN135" s="326"/>
      <c r="BO135" s="326"/>
      <c r="BP135" s="327"/>
      <c r="BQ135" s="327"/>
      <c r="BR135" s="327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52"/>
      <c r="CS135" s="52"/>
      <c r="CT135" s="52"/>
      <c r="CU135" s="52"/>
      <c r="CV135" s="8"/>
      <c r="CW135" s="8"/>
    </row>
    <row r="136" spans="2:101" ht="15.75" x14ac:dyDescent="0.25">
      <c r="B136" s="42"/>
      <c r="C136" s="39"/>
      <c r="D136" s="42"/>
      <c r="E136" s="42"/>
      <c r="F136" s="42"/>
      <c r="G136" s="42"/>
      <c r="H136" s="42"/>
      <c r="I136" s="42"/>
      <c r="J136" s="42"/>
      <c r="K136" s="42"/>
      <c r="L136" s="41"/>
      <c r="M136" s="41"/>
      <c r="N136" s="41"/>
      <c r="AD136" s="42"/>
      <c r="AE136" s="39"/>
      <c r="AF136" s="40"/>
      <c r="AG136" s="40"/>
      <c r="AH136" s="40"/>
      <c r="AI136" s="40"/>
      <c r="AJ136" s="40"/>
      <c r="AK136" s="40"/>
      <c r="AL136" s="40"/>
      <c r="AM136" s="40"/>
      <c r="AN136" s="41"/>
      <c r="AO136" s="41"/>
      <c r="AP136" s="41"/>
      <c r="BF136" s="76"/>
      <c r="BG136" s="328" t="s">
        <v>1094</v>
      </c>
      <c r="BH136" s="326">
        <v>1</v>
      </c>
      <c r="BI136" s="326"/>
      <c r="BJ136" s="326"/>
      <c r="BK136" s="326"/>
      <c r="BL136" s="326">
        <v>1</v>
      </c>
      <c r="BM136" s="326">
        <v>1</v>
      </c>
      <c r="BN136" s="326"/>
      <c r="BO136" s="326"/>
      <c r="BP136" s="327"/>
      <c r="BQ136" s="327"/>
      <c r="BR136" s="327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52"/>
      <c r="CS136" s="52"/>
      <c r="CT136" s="52"/>
      <c r="CU136" s="52"/>
      <c r="CV136" s="8"/>
      <c r="CW136" s="8"/>
    </row>
    <row r="137" spans="2:101" ht="15.75" x14ac:dyDescent="0.25">
      <c r="B137" s="95"/>
      <c r="C137" s="39"/>
      <c r="D137" s="40"/>
      <c r="E137" s="40"/>
      <c r="F137" s="40"/>
      <c r="G137" s="40"/>
      <c r="H137" s="40"/>
      <c r="I137" s="40"/>
      <c r="J137" s="42"/>
      <c r="K137" s="42"/>
      <c r="L137" s="41"/>
      <c r="M137" s="41"/>
      <c r="N137" s="41"/>
      <c r="AD137" s="42"/>
      <c r="AE137" s="39"/>
      <c r="AF137" s="40"/>
      <c r="AG137" s="40"/>
      <c r="AH137" s="40"/>
      <c r="AI137" s="40"/>
      <c r="AJ137" s="40"/>
      <c r="AK137" s="40"/>
      <c r="AL137" s="40"/>
      <c r="AM137" s="40"/>
      <c r="AN137" s="41"/>
      <c r="AO137" s="41"/>
      <c r="AP137" s="41"/>
      <c r="BF137" s="76"/>
      <c r="BG137" s="325" t="s">
        <v>1095</v>
      </c>
      <c r="BH137" s="326"/>
      <c r="BI137" s="326"/>
      <c r="BJ137" s="326"/>
      <c r="BK137" s="326">
        <v>1</v>
      </c>
      <c r="BL137" s="326">
        <v>1</v>
      </c>
      <c r="BM137" s="326"/>
      <c r="BN137" s="326"/>
      <c r="BO137" s="326"/>
      <c r="BP137" s="327"/>
      <c r="BQ137" s="327"/>
      <c r="BR137" s="327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52"/>
      <c r="CS137" s="52"/>
      <c r="CT137" s="52"/>
      <c r="CU137" s="52"/>
      <c r="CV137" s="8"/>
      <c r="CW137" s="8"/>
    </row>
    <row r="138" spans="2:101" ht="15.75" x14ac:dyDescent="0.25">
      <c r="B138" s="42"/>
      <c r="C138" s="39"/>
      <c r="D138" s="40"/>
      <c r="E138" s="40"/>
      <c r="F138" s="40"/>
      <c r="G138" s="40"/>
      <c r="H138" s="40"/>
      <c r="I138" s="40"/>
      <c r="J138" s="42"/>
      <c r="K138" s="42"/>
      <c r="L138" s="41"/>
      <c r="M138" s="41"/>
      <c r="N138" s="41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1"/>
      <c r="AO138" s="41"/>
      <c r="AP138" s="41"/>
      <c r="BF138" s="76"/>
      <c r="BG138" s="325" t="s">
        <v>991</v>
      </c>
      <c r="BH138" s="326"/>
      <c r="BI138" s="326"/>
      <c r="BJ138" s="326"/>
      <c r="BK138" s="326">
        <v>1</v>
      </c>
      <c r="BL138" s="326">
        <v>1</v>
      </c>
      <c r="BM138" s="326"/>
      <c r="BN138" s="326">
        <v>1</v>
      </c>
      <c r="BO138" s="326"/>
      <c r="BP138" s="327"/>
      <c r="BQ138" s="327"/>
      <c r="BR138" s="327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52"/>
      <c r="CS138" s="52"/>
      <c r="CT138" s="52"/>
      <c r="CU138" s="52"/>
      <c r="CV138" s="8"/>
      <c r="CW138" s="8"/>
    </row>
    <row r="139" spans="2:101" ht="15.75" x14ac:dyDescent="0.25">
      <c r="B139" s="42"/>
      <c r="C139" s="39"/>
      <c r="D139" s="40"/>
      <c r="E139" s="40"/>
      <c r="F139" s="40"/>
      <c r="G139" s="40"/>
      <c r="H139" s="40"/>
      <c r="I139" s="40"/>
      <c r="J139" s="42"/>
      <c r="K139" s="42"/>
      <c r="L139" s="41"/>
      <c r="M139" s="41"/>
      <c r="N139" s="41"/>
      <c r="AD139" s="369" t="s">
        <v>6</v>
      </c>
      <c r="AE139" s="370"/>
      <c r="AF139" s="77">
        <f t="shared" ref="AF139:AP139" si="8">SUM(AF8:AF138)</f>
        <v>16</v>
      </c>
      <c r="AG139" s="77">
        <f t="shared" si="8"/>
        <v>22</v>
      </c>
      <c r="AH139" s="77">
        <f t="shared" si="8"/>
        <v>7</v>
      </c>
      <c r="AI139" s="77">
        <f t="shared" si="8"/>
        <v>20</v>
      </c>
      <c r="AJ139" s="77">
        <f t="shared" si="8"/>
        <v>55</v>
      </c>
      <c r="AK139" s="77">
        <f t="shared" si="8"/>
        <v>9</v>
      </c>
      <c r="AL139" s="77">
        <f t="shared" si="8"/>
        <v>0</v>
      </c>
      <c r="AM139" s="77">
        <f t="shared" si="8"/>
        <v>0</v>
      </c>
      <c r="AN139" s="77">
        <f t="shared" si="8"/>
        <v>0</v>
      </c>
      <c r="AO139" s="77">
        <f t="shared" si="8"/>
        <v>2</v>
      </c>
      <c r="AP139" s="77">
        <f t="shared" si="8"/>
        <v>0</v>
      </c>
      <c r="BF139" s="76"/>
      <c r="BG139" s="325" t="s">
        <v>1079</v>
      </c>
      <c r="BH139" s="326"/>
      <c r="BI139" s="326"/>
      <c r="BJ139" s="326"/>
      <c r="BK139" s="326">
        <v>1</v>
      </c>
      <c r="BL139" s="326">
        <v>1</v>
      </c>
      <c r="BM139" s="326"/>
      <c r="BN139" s="326"/>
      <c r="BO139" s="326"/>
      <c r="BP139" s="327"/>
      <c r="BQ139" s="327"/>
      <c r="BR139" s="327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52"/>
      <c r="CS139" s="52"/>
      <c r="CT139" s="52"/>
      <c r="CU139" s="52"/>
      <c r="CV139" s="8"/>
      <c r="CW139" s="8"/>
    </row>
    <row r="140" spans="2:101" ht="15.75" x14ac:dyDescent="0.25">
      <c r="B140" s="42"/>
      <c r="C140" s="39"/>
      <c r="D140" s="40"/>
      <c r="E140" s="40"/>
      <c r="F140" s="40"/>
      <c r="G140" s="40"/>
      <c r="H140" s="40"/>
      <c r="I140" s="40"/>
      <c r="J140" s="42"/>
      <c r="K140" s="42"/>
      <c r="L140" s="41"/>
      <c r="M140" s="41"/>
      <c r="N140" s="41"/>
      <c r="AD140" s="8"/>
      <c r="AE140" s="8"/>
      <c r="AF140" s="52">
        <v>7500</v>
      </c>
      <c r="AG140" s="52">
        <v>5833</v>
      </c>
      <c r="AH140" s="52">
        <v>1562</v>
      </c>
      <c r="AI140" s="52">
        <v>9000</v>
      </c>
      <c r="AJ140" s="52">
        <v>1958</v>
      </c>
      <c r="AK140" s="78">
        <v>1400</v>
      </c>
      <c r="AL140" s="78">
        <v>1310</v>
      </c>
      <c r="AM140" s="52">
        <v>5403</v>
      </c>
      <c r="AN140" s="52">
        <v>7300</v>
      </c>
      <c r="AO140" s="52">
        <v>774</v>
      </c>
      <c r="AP140" s="52">
        <v>8467</v>
      </c>
      <c r="BF140" s="76"/>
      <c r="BG140" s="325" t="s">
        <v>1087</v>
      </c>
      <c r="BH140" s="326"/>
      <c r="BI140" s="326">
        <v>1</v>
      </c>
      <c r="BJ140" s="326">
        <v>1</v>
      </c>
      <c r="BK140" s="326"/>
      <c r="BL140" s="326">
        <v>1</v>
      </c>
      <c r="BM140" s="326">
        <v>1</v>
      </c>
      <c r="BN140" s="326"/>
      <c r="BO140" s="326"/>
      <c r="BP140" s="327"/>
      <c r="BQ140" s="327"/>
      <c r="BR140" s="327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52"/>
      <c r="CS140" s="52"/>
      <c r="CT140" s="52"/>
      <c r="CU140" s="52"/>
      <c r="CV140" s="8"/>
      <c r="CW140" s="8"/>
    </row>
    <row r="141" spans="2:101" ht="15.75" x14ac:dyDescent="0.25">
      <c r="B141" s="42"/>
      <c r="C141" s="39"/>
      <c r="D141" s="40"/>
      <c r="E141" s="40"/>
      <c r="F141" s="40"/>
      <c r="G141" s="40"/>
      <c r="H141" s="40"/>
      <c r="I141" s="40"/>
      <c r="J141" s="42"/>
      <c r="K141" s="42"/>
      <c r="L141" s="41"/>
      <c r="M141" s="41"/>
      <c r="N141" s="41"/>
      <c r="AD141" s="8"/>
      <c r="AE141" s="79" t="s">
        <v>133</v>
      </c>
      <c r="AF141" s="79">
        <f t="shared" ref="AF141:AP141" si="9">AF139*AF140</f>
        <v>120000</v>
      </c>
      <c r="AG141" s="79">
        <f t="shared" si="9"/>
        <v>128326</v>
      </c>
      <c r="AH141" s="79">
        <f t="shared" si="9"/>
        <v>10934</v>
      </c>
      <c r="AI141" s="79">
        <f t="shared" si="9"/>
        <v>180000</v>
      </c>
      <c r="AJ141" s="79">
        <f t="shared" si="9"/>
        <v>107690</v>
      </c>
      <c r="AK141" s="79">
        <f t="shared" si="9"/>
        <v>12600</v>
      </c>
      <c r="AL141" s="79">
        <f t="shared" si="9"/>
        <v>0</v>
      </c>
      <c r="AM141" s="79">
        <f t="shared" si="9"/>
        <v>0</v>
      </c>
      <c r="AN141" s="79">
        <f t="shared" si="9"/>
        <v>0</v>
      </c>
      <c r="AO141" s="79">
        <f t="shared" si="9"/>
        <v>1548</v>
      </c>
      <c r="AP141" s="79">
        <f t="shared" si="9"/>
        <v>0</v>
      </c>
      <c r="BF141" s="76"/>
      <c r="BG141" s="328" t="s">
        <v>869</v>
      </c>
      <c r="BH141" s="326"/>
      <c r="BI141" s="326">
        <v>1</v>
      </c>
      <c r="BJ141" s="326"/>
      <c r="BK141" s="326"/>
      <c r="BL141" s="326">
        <v>1</v>
      </c>
      <c r="BM141" s="326"/>
      <c r="BN141" s="326"/>
      <c r="BO141" s="326"/>
      <c r="BP141" s="327"/>
      <c r="BQ141" s="327"/>
      <c r="BR141" s="327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52"/>
      <c r="CS141" s="52"/>
      <c r="CT141" s="52"/>
      <c r="CU141" s="52"/>
      <c r="CV141" s="8"/>
      <c r="CW141" s="8"/>
    </row>
    <row r="142" spans="2:101" ht="15.75" x14ac:dyDescent="0.25">
      <c r="B142" s="42"/>
      <c r="C142" s="39"/>
      <c r="D142" s="40"/>
      <c r="E142" s="40"/>
      <c r="F142" s="40"/>
      <c r="G142" s="40"/>
      <c r="H142" s="40"/>
      <c r="I142" s="74"/>
      <c r="J142" s="42"/>
      <c r="K142" s="42"/>
      <c r="L142" s="41"/>
      <c r="M142" s="41"/>
      <c r="N142" s="41"/>
      <c r="AD142" s="8"/>
      <c r="AE142" s="8" t="s">
        <v>107</v>
      </c>
      <c r="AF142" s="81">
        <f>AF141+AG141+AH141+AI141+AJ141+AK141+AL141+AM141+AN141+AO141+AP141</f>
        <v>561098</v>
      </c>
      <c r="AG142" s="8"/>
      <c r="AH142" s="8"/>
      <c r="AI142" s="8"/>
      <c r="AJ142" s="8"/>
      <c r="AK142" s="8"/>
      <c r="AL142" s="8"/>
      <c r="AM142" s="8"/>
      <c r="AN142" s="8"/>
      <c r="AO142" s="52"/>
      <c r="AP142" s="52"/>
      <c r="BF142" s="76"/>
      <c r="BG142" s="328" t="s">
        <v>871</v>
      </c>
      <c r="BH142" s="326"/>
      <c r="BI142" s="326"/>
      <c r="BJ142" s="326"/>
      <c r="BK142" s="326"/>
      <c r="BL142" s="326">
        <v>1</v>
      </c>
      <c r="BM142" s="326"/>
      <c r="BN142" s="326"/>
      <c r="BO142" s="326"/>
      <c r="BP142" s="327"/>
      <c r="BQ142" s="327">
        <v>1</v>
      </c>
      <c r="BR142" s="327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52"/>
      <c r="CS142" s="52"/>
      <c r="CT142" s="52"/>
      <c r="CU142" s="52"/>
      <c r="CV142" s="8"/>
      <c r="CW142" s="8"/>
    </row>
    <row r="143" spans="2:101" ht="15.75" x14ac:dyDescent="0.25">
      <c r="B143" s="42"/>
      <c r="C143" s="39"/>
      <c r="D143" s="40"/>
      <c r="E143" s="40"/>
      <c r="F143" s="40"/>
      <c r="G143" s="40"/>
      <c r="H143" s="40"/>
      <c r="I143" s="42"/>
      <c r="J143" s="42"/>
      <c r="K143" s="42"/>
      <c r="L143" s="41"/>
      <c r="M143" s="41"/>
      <c r="N143" s="41"/>
      <c r="AD143" s="8"/>
      <c r="AE143" s="8" t="s">
        <v>108</v>
      </c>
      <c r="AF143" s="8">
        <f>AF139+AG139+AH139+AI139+AM139+AN139+AP139</f>
        <v>65</v>
      </c>
      <c r="AG143" s="8" t="s">
        <v>131</v>
      </c>
      <c r="AH143" s="8"/>
      <c r="AI143" s="8"/>
      <c r="AJ143" s="8"/>
      <c r="AK143" s="8"/>
      <c r="AL143" s="8"/>
      <c r="AM143" s="8"/>
      <c r="AN143" s="52"/>
      <c r="AO143" s="52"/>
      <c r="AP143" s="52"/>
      <c r="BF143" s="76"/>
      <c r="BG143" s="328" t="s">
        <v>1184</v>
      </c>
      <c r="BH143" s="326">
        <v>3</v>
      </c>
      <c r="BI143" s="326"/>
      <c r="BJ143" s="326"/>
      <c r="BK143" s="326"/>
      <c r="BL143" s="326"/>
      <c r="BM143" s="326"/>
      <c r="BN143" s="326"/>
      <c r="BO143" s="326"/>
      <c r="BP143" s="327"/>
      <c r="BQ143" s="327"/>
      <c r="BR143" s="327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52"/>
      <c r="CS143" s="52"/>
      <c r="CT143" s="52"/>
      <c r="CU143" s="52"/>
      <c r="CV143" s="8"/>
      <c r="CW143" s="8"/>
    </row>
    <row r="144" spans="2:101" ht="15.75" x14ac:dyDescent="0.25">
      <c r="B144" s="42"/>
      <c r="C144" s="45"/>
      <c r="D144" s="40"/>
      <c r="E144" s="40"/>
      <c r="F144" s="40"/>
      <c r="G144" s="40"/>
      <c r="H144" s="40"/>
      <c r="I144" s="42"/>
      <c r="J144" s="42"/>
      <c r="K144" s="42"/>
      <c r="L144" s="41"/>
      <c r="M144" s="41"/>
      <c r="N144" s="41"/>
      <c r="AD144" s="8"/>
      <c r="AE144" s="8"/>
      <c r="AF144" s="8"/>
      <c r="AG144" s="8"/>
      <c r="AH144" s="8"/>
      <c r="AI144" s="8"/>
      <c r="AJ144" s="8"/>
      <c r="AK144" s="8"/>
      <c r="AL144" s="8">
        <f>AK141+AL141+AM141+AN141+AO141+AP141</f>
        <v>14148</v>
      </c>
      <c r="AM144" s="8"/>
      <c r="AN144" s="52"/>
      <c r="AO144" s="52"/>
      <c r="AP144" s="52"/>
      <c r="BF144" s="76"/>
      <c r="BG144" s="328" t="s">
        <v>1185</v>
      </c>
      <c r="BH144" s="326">
        <v>2</v>
      </c>
      <c r="BI144" s="326"/>
      <c r="BJ144" s="326"/>
      <c r="BK144" s="326"/>
      <c r="BL144" s="326"/>
      <c r="BM144" s="326"/>
      <c r="BN144" s="326"/>
      <c r="BO144" s="326"/>
      <c r="BP144" s="327"/>
      <c r="BQ144" s="327"/>
      <c r="BR144" s="327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52"/>
      <c r="CS144" s="52"/>
      <c r="CT144" s="52"/>
      <c r="CU144" s="52"/>
      <c r="CV144" s="8"/>
      <c r="CW144" s="8"/>
    </row>
    <row r="145" spans="2:101" ht="15.75" x14ac:dyDescent="0.25">
      <c r="B145" s="42"/>
      <c r="C145" s="39"/>
      <c r="D145" s="40"/>
      <c r="E145" s="40"/>
      <c r="F145" s="40"/>
      <c r="G145" s="40"/>
      <c r="H145" s="40"/>
      <c r="I145" s="42"/>
      <c r="J145" s="42"/>
      <c r="K145" s="42"/>
      <c r="L145" s="41"/>
      <c r="M145" s="41"/>
      <c r="N145" s="41"/>
      <c r="BF145" s="76"/>
      <c r="BG145" s="328"/>
      <c r="BH145" s="326"/>
      <c r="BI145" s="326"/>
      <c r="BJ145" s="326"/>
      <c r="BK145" s="326"/>
      <c r="BL145" s="326"/>
      <c r="BM145" s="326"/>
      <c r="BN145" s="326"/>
      <c r="BO145" s="326"/>
      <c r="BP145" s="327"/>
      <c r="BQ145" s="327"/>
      <c r="BR145" s="327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52"/>
      <c r="CS145" s="52"/>
      <c r="CT145" s="52"/>
      <c r="CU145" s="52"/>
      <c r="CV145" s="8"/>
      <c r="CW145" s="8"/>
    </row>
    <row r="146" spans="2:101" ht="15.75" x14ac:dyDescent="0.25">
      <c r="B146" s="42"/>
      <c r="C146" s="39"/>
      <c r="D146" s="40"/>
      <c r="E146" s="40"/>
      <c r="F146" s="40"/>
      <c r="G146" s="40"/>
      <c r="H146" s="40"/>
      <c r="I146" s="42"/>
      <c r="J146" s="42"/>
      <c r="K146" s="42"/>
      <c r="L146" s="41"/>
      <c r="M146" s="41"/>
      <c r="N146" s="41"/>
      <c r="BF146" s="76"/>
      <c r="BG146" s="328"/>
      <c r="BH146" s="326"/>
      <c r="BI146" s="326"/>
      <c r="BJ146" s="326"/>
      <c r="BK146" s="326"/>
      <c r="BL146" s="326"/>
      <c r="BM146" s="326"/>
      <c r="BN146" s="326"/>
      <c r="BO146" s="326"/>
      <c r="BP146" s="327"/>
      <c r="BQ146" s="327"/>
      <c r="BR146" s="327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52"/>
      <c r="CS146" s="52"/>
      <c r="CT146" s="52"/>
      <c r="CU146" s="52"/>
      <c r="CV146" s="8"/>
      <c r="CW146" s="8"/>
    </row>
    <row r="147" spans="2:101" ht="15.75" x14ac:dyDescent="0.25">
      <c r="B147" s="42"/>
      <c r="C147" s="39"/>
      <c r="D147" s="40"/>
      <c r="E147" s="40"/>
      <c r="F147" s="40"/>
      <c r="G147" s="40"/>
      <c r="H147" s="40"/>
      <c r="I147" s="42"/>
      <c r="J147" s="42"/>
      <c r="K147" s="42"/>
      <c r="L147" s="41"/>
      <c r="M147" s="41"/>
      <c r="N147" s="41"/>
      <c r="BF147" s="76"/>
      <c r="BG147" s="328"/>
      <c r="BH147" s="326"/>
      <c r="BI147" s="326"/>
      <c r="BJ147" s="326"/>
      <c r="BK147" s="326"/>
      <c r="BL147" s="326"/>
      <c r="BM147" s="326"/>
      <c r="BN147" s="326"/>
      <c r="BO147" s="326"/>
      <c r="BP147" s="327"/>
      <c r="BQ147" s="327"/>
      <c r="BR147" s="327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52"/>
      <c r="CS147" s="52"/>
      <c r="CT147" s="52"/>
      <c r="CU147" s="52"/>
      <c r="CV147" s="8"/>
      <c r="CW147" s="8"/>
    </row>
    <row r="148" spans="2:101" ht="15.75" x14ac:dyDescent="0.25">
      <c r="B148" s="42"/>
      <c r="C148" s="39"/>
      <c r="D148" s="40"/>
      <c r="E148" s="40"/>
      <c r="F148" s="40"/>
      <c r="G148" s="40"/>
      <c r="H148" s="40"/>
      <c r="I148" s="42"/>
      <c r="J148" s="42"/>
      <c r="K148" s="42"/>
      <c r="L148" s="41"/>
      <c r="M148" s="41"/>
      <c r="N148" s="41"/>
      <c r="BF148" s="76"/>
      <c r="BG148" s="328"/>
      <c r="BH148" s="326"/>
      <c r="BI148" s="326"/>
      <c r="BJ148" s="326"/>
      <c r="BK148" s="326"/>
      <c r="BL148" s="326"/>
      <c r="BM148" s="326"/>
      <c r="BN148" s="326"/>
      <c r="BO148" s="326"/>
      <c r="BP148" s="327"/>
      <c r="BQ148" s="327"/>
      <c r="BR148" s="327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52"/>
      <c r="CS148" s="52"/>
      <c r="CT148" s="52"/>
      <c r="CU148" s="52"/>
      <c r="CV148" s="8"/>
      <c r="CW148" s="8"/>
    </row>
    <row r="149" spans="2:101" ht="15.75" x14ac:dyDescent="0.25">
      <c r="B149" s="42"/>
      <c r="C149" s="45"/>
      <c r="D149" s="42"/>
      <c r="E149" s="42"/>
      <c r="F149" s="42"/>
      <c r="G149" s="42"/>
      <c r="H149" s="42"/>
      <c r="I149" s="42"/>
      <c r="J149" s="42"/>
      <c r="K149" s="42"/>
      <c r="L149" s="41"/>
      <c r="M149" s="41"/>
      <c r="N149" s="41"/>
      <c r="BF149" s="76"/>
      <c r="BG149" s="328"/>
      <c r="BH149" s="326"/>
      <c r="BI149" s="326"/>
      <c r="BJ149" s="326"/>
      <c r="BK149" s="326"/>
      <c r="BL149" s="326"/>
      <c r="BM149" s="326"/>
      <c r="BN149" s="326"/>
      <c r="BO149" s="326"/>
      <c r="BP149" s="327"/>
      <c r="BQ149" s="327"/>
      <c r="BR149" s="327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52"/>
      <c r="CS149" s="52"/>
      <c r="CT149" s="52"/>
      <c r="CU149" s="52"/>
      <c r="CV149" s="8"/>
      <c r="CW149" s="8"/>
    </row>
    <row r="150" spans="2:101" ht="15.75" x14ac:dyDescent="0.25">
      <c r="B150" s="42"/>
      <c r="C150" s="39"/>
      <c r="D150" s="42"/>
      <c r="E150" s="42"/>
      <c r="F150" s="42"/>
      <c r="G150" s="42"/>
      <c r="H150" s="42"/>
      <c r="I150" s="42"/>
      <c r="J150" s="42"/>
      <c r="K150" s="42"/>
      <c r="L150" s="41"/>
      <c r="M150" s="41"/>
      <c r="N150" s="41"/>
      <c r="BF150" s="76"/>
      <c r="BG150" s="328"/>
      <c r="BH150" s="326"/>
      <c r="BI150" s="326"/>
      <c r="BJ150" s="326"/>
      <c r="BK150" s="326"/>
      <c r="BL150" s="326"/>
      <c r="BM150" s="326"/>
      <c r="BN150" s="326"/>
      <c r="BO150" s="326"/>
      <c r="BP150" s="327"/>
      <c r="BQ150" s="327"/>
      <c r="BR150" s="327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52"/>
      <c r="CS150" s="52"/>
      <c r="CT150" s="52"/>
      <c r="CU150" s="52"/>
      <c r="CV150" s="8"/>
      <c r="CW150" s="8"/>
    </row>
    <row r="151" spans="2:101" ht="15.75" x14ac:dyDescent="0.25">
      <c r="B151" s="369" t="s">
        <v>6</v>
      </c>
      <c r="C151" s="370"/>
      <c r="D151" s="77">
        <f t="shared" ref="D151:N151" si="10">SUM(D8:D150)</f>
        <v>22</v>
      </c>
      <c r="E151" s="77">
        <f t="shared" si="10"/>
        <v>36</v>
      </c>
      <c r="F151" s="77">
        <f t="shared" si="10"/>
        <v>3</v>
      </c>
      <c r="G151" s="77">
        <f t="shared" si="10"/>
        <v>51</v>
      </c>
      <c r="H151" s="77">
        <f t="shared" si="10"/>
        <v>84</v>
      </c>
      <c r="I151" s="77">
        <f t="shared" si="10"/>
        <v>9</v>
      </c>
      <c r="J151" s="77">
        <f t="shared" si="10"/>
        <v>0</v>
      </c>
      <c r="K151" s="77">
        <f t="shared" si="10"/>
        <v>0</v>
      </c>
      <c r="L151" s="77">
        <f t="shared" si="10"/>
        <v>3</v>
      </c>
      <c r="M151" s="77">
        <f t="shared" si="10"/>
        <v>3</v>
      </c>
      <c r="N151" s="77">
        <f t="shared" si="10"/>
        <v>0</v>
      </c>
      <c r="BF151" s="76"/>
      <c r="BG151" s="328"/>
      <c r="BH151" s="326"/>
      <c r="BI151" s="326"/>
      <c r="BJ151" s="326"/>
      <c r="BK151" s="326"/>
      <c r="BL151" s="326"/>
      <c r="BM151" s="326"/>
      <c r="BN151" s="326"/>
      <c r="BO151" s="326"/>
      <c r="BP151" s="327"/>
      <c r="BQ151" s="327"/>
      <c r="BR151" s="327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52"/>
      <c r="CS151" s="52"/>
      <c r="CT151" s="52"/>
      <c r="CU151" s="52"/>
      <c r="CV151" s="8"/>
      <c r="CW151" s="8"/>
    </row>
    <row r="152" spans="2:101" ht="15.75" x14ac:dyDescent="0.25">
      <c r="B152" s="8"/>
      <c r="C152" s="8"/>
      <c r="D152" s="52">
        <v>7500</v>
      </c>
      <c r="E152" s="52">
        <v>5833</v>
      </c>
      <c r="F152" s="52">
        <v>1562</v>
      </c>
      <c r="G152" s="52">
        <v>9000</v>
      </c>
      <c r="H152" s="52">
        <v>1958</v>
      </c>
      <c r="I152" s="78">
        <v>1400</v>
      </c>
      <c r="J152" s="78">
        <v>1310</v>
      </c>
      <c r="K152" s="52">
        <v>5403</v>
      </c>
      <c r="L152" s="52">
        <v>7300</v>
      </c>
      <c r="M152" s="52">
        <v>774</v>
      </c>
      <c r="N152" s="52">
        <v>8467</v>
      </c>
      <c r="BF152" s="76"/>
      <c r="BG152" s="328"/>
      <c r="BH152" s="326"/>
      <c r="BI152" s="326"/>
      <c r="BJ152" s="326"/>
      <c r="BK152" s="326"/>
      <c r="BL152" s="326"/>
      <c r="BM152" s="326"/>
      <c r="BN152" s="326"/>
      <c r="BO152" s="326"/>
      <c r="BP152" s="327"/>
      <c r="BQ152" s="327"/>
      <c r="BR152" s="327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52"/>
      <c r="CS152" s="52"/>
      <c r="CT152" s="52"/>
      <c r="CU152" s="52"/>
      <c r="CV152" s="8"/>
      <c r="CW152" s="8"/>
    </row>
    <row r="153" spans="2:101" ht="15.75" x14ac:dyDescent="0.25">
      <c r="B153" s="8"/>
      <c r="C153" s="79" t="s">
        <v>133</v>
      </c>
      <c r="D153" s="79">
        <f>D151*D152</f>
        <v>165000</v>
      </c>
      <c r="E153" s="79">
        <f t="shared" ref="E153:N153" si="11">E151*E152</f>
        <v>209988</v>
      </c>
      <c r="F153" s="79">
        <f t="shared" si="11"/>
        <v>4686</v>
      </c>
      <c r="G153" s="79">
        <f t="shared" si="11"/>
        <v>459000</v>
      </c>
      <c r="H153" s="79">
        <f t="shared" si="11"/>
        <v>164472</v>
      </c>
      <c r="I153" s="79">
        <f t="shared" si="11"/>
        <v>12600</v>
      </c>
      <c r="J153" s="79">
        <f t="shared" si="11"/>
        <v>0</v>
      </c>
      <c r="K153" s="79">
        <f t="shared" si="11"/>
        <v>0</v>
      </c>
      <c r="L153" s="79">
        <f t="shared" si="11"/>
        <v>21900</v>
      </c>
      <c r="M153" s="79">
        <f t="shared" si="11"/>
        <v>2322</v>
      </c>
      <c r="N153" s="79">
        <f t="shared" si="11"/>
        <v>0</v>
      </c>
      <c r="BF153" s="76"/>
      <c r="BG153" s="328"/>
      <c r="BH153" s="326"/>
      <c r="BI153" s="326"/>
      <c r="BJ153" s="326"/>
      <c r="BK153" s="326"/>
      <c r="BL153" s="326"/>
      <c r="BM153" s="326"/>
      <c r="BN153" s="326"/>
      <c r="BO153" s="326"/>
      <c r="BP153" s="327"/>
      <c r="BQ153" s="327"/>
      <c r="BR153" s="327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52"/>
      <c r="CS153" s="52"/>
      <c r="CT153" s="52"/>
      <c r="CU153" s="52"/>
      <c r="CV153" s="8"/>
      <c r="CW153" s="8"/>
    </row>
    <row r="154" spans="2:101" ht="15.75" x14ac:dyDescent="0.25">
      <c r="B154" s="8"/>
      <c r="C154" s="8" t="s">
        <v>107</v>
      </c>
      <c r="D154" s="81">
        <f>D153+E153+F153+G153+H153+I153+J153+K153+L153+M153+N153</f>
        <v>1039968</v>
      </c>
      <c r="E154" s="8"/>
      <c r="F154" s="8"/>
      <c r="G154" s="8"/>
      <c r="H154" s="8"/>
      <c r="I154" s="8"/>
      <c r="J154" s="8"/>
      <c r="K154" s="8"/>
      <c r="L154" s="8"/>
      <c r="M154" s="52"/>
      <c r="N154" s="52"/>
      <c r="BF154" s="76"/>
      <c r="BG154" s="328"/>
      <c r="BH154" s="326"/>
      <c r="BI154" s="326"/>
      <c r="BJ154" s="326"/>
      <c r="BK154" s="326"/>
      <c r="BL154" s="326"/>
      <c r="BM154" s="326"/>
      <c r="BN154" s="326"/>
      <c r="BO154" s="326"/>
      <c r="BP154" s="327"/>
      <c r="BQ154" s="327"/>
      <c r="BR154" s="327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52"/>
      <c r="CS154" s="52"/>
      <c r="CT154" s="52"/>
      <c r="CU154" s="52"/>
      <c r="CV154" s="8"/>
      <c r="CW154" s="8"/>
    </row>
    <row r="155" spans="2:101" ht="15.75" x14ac:dyDescent="0.25">
      <c r="B155" s="8"/>
      <c r="C155" s="8" t="s">
        <v>108</v>
      </c>
      <c r="D155" s="8">
        <f>D151+E151+F151+G151+K151+L151+N151</f>
        <v>115</v>
      </c>
      <c r="E155" s="8" t="s">
        <v>131</v>
      </c>
      <c r="F155" s="8"/>
      <c r="G155" s="8"/>
      <c r="H155" s="8"/>
      <c r="I155" s="8"/>
      <c r="J155" s="8"/>
      <c r="K155" s="8"/>
      <c r="L155" s="52"/>
      <c r="M155" s="52"/>
      <c r="N155" s="52"/>
      <c r="BF155" s="76"/>
      <c r="BG155" s="328"/>
      <c r="BH155" s="326"/>
      <c r="BI155" s="326"/>
      <c r="BJ155" s="326"/>
      <c r="BK155" s="326"/>
      <c r="BL155" s="326"/>
      <c r="BM155" s="326"/>
      <c r="BN155" s="326"/>
      <c r="BO155" s="326"/>
      <c r="BP155" s="327"/>
      <c r="BQ155" s="327"/>
      <c r="BR155" s="327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52"/>
      <c r="CS155" s="52"/>
      <c r="CT155" s="52"/>
      <c r="CU155" s="52"/>
      <c r="CV155" s="8"/>
      <c r="CW155" s="8"/>
    </row>
    <row r="156" spans="2:101" ht="15.75" x14ac:dyDescent="0.25">
      <c r="B156" s="8"/>
      <c r="C156" s="8"/>
      <c r="D156" s="8"/>
      <c r="E156" s="8"/>
      <c r="F156" s="8"/>
      <c r="G156" s="8"/>
      <c r="H156" s="8"/>
      <c r="I156" s="8"/>
      <c r="J156" s="8">
        <f>I153+J153+K153+L153+M153+N153</f>
        <v>36822</v>
      </c>
      <c r="K156" s="8"/>
      <c r="L156" s="52"/>
      <c r="M156" s="52"/>
      <c r="N156" s="52"/>
      <c r="BF156" s="76"/>
      <c r="BG156" s="328"/>
      <c r="BH156" s="326"/>
      <c r="BI156" s="326"/>
      <c r="BJ156" s="326"/>
      <c r="BK156" s="326"/>
      <c r="BL156" s="326"/>
      <c r="BM156" s="326"/>
      <c r="BN156" s="326"/>
      <c r="BO156" s="326"/>
      <c r="BP156" s="327"/>
      <c r="BQ156" s="327"/>
      <c r="BR156" s="327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52"/>
      <c r="CS156" s="52"/>
      <c r="CT156" s="52"/>
      <c r="CU156" s="52"/>
      <c r="CV156" s="8"/>
      <c r="CW156" s="8"/>
    </row>
    <row r="157" spans="2:101" ht="30" x14ac:dyDescent="0.25">
      <c r="B157" s="52" t="s">
        <v>91</v>
      </c>
      <c r="C157" s="90" t="s">
        <v>134</v>
      </c>
      <c r="D157" s="52"/>
      <c r="E157" s="8"/>
      <c r="F157" s="8"/>
      <c r="G157" s="8"/>
      <c r="H157" s="8"/>
      <c r="I157" s="8"/>
      <c r="J157" s="8"/>
      <c r="K157" s="8"/>
      <c r="L157" s="52"/>
      <c r="M157" s="52"/>
      <c r="N157" s="52"/>
      <c r="BF157" s="76"/>
      <c r="BG157" s="328"/>
      <c r="BH157" s="326"/>
      <c r="BI157" s="326"/>
      <c r="BJ157" s="326"/>
      <c r="BK157" s="326"/>
      <c r="BL157" s="326"/>
      <c r="BM157" s="326"/>
      <c r="BN157" s="326"/>
      <c r="BO157" s="326"/>
      <c r="BP157" s="327"/>
      <c r="BQ157" s="327"/>
      <c r="BR157" s="327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52"/>
      <c r="CS157" s="52"/>
      <c r="CT157" s="52"/>
      <c r="CU157" s="52"/>
      <c r="CV157" s="8"/>
      <c r="CW157" s="8"/>
    </row>
    <row r="158" spans="2:101" ht="15.75" x14ac:dyDescent="0.25">
      <c r="B158" s="1"/>
      <c r="C158" s="52"/>
      <c r="D158" s="52"/>
      <c r="E158" s="8"/>
      <c r="F158" s="8"/>
      <c r="G158" s="8"/>
      <c r="H158" s="8"/>
      <c r="I158" s="8"/>
      <c r="J158" s="8"/>
      <c r="K158" s="8"/>
      <c r="L158" s="52"/>
      <c r="M158" s="52"/>
      <c r="N158" s="52"/>
      <c r="BF158" s="76"/>
      <c r="BG158" s="328"/>
      <c r="BH158" s="326"/>
      <c r="BI158" s="326"/>
      <c r="BJ158" s="326"/>
      <c r="BK158" s="326"/>
      <c r="BL158" s="326"/>
      <c r="BM158" s="326"/>
      <c r="BN158" s="326"/>
      <c r="BO158" s="326"/>
      <c r="BP158" s="327"/>
      <c r="BQ158" s="327"/>
      <c r="BR158" s="327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52"/>
      <c r="CS158" s="52"/>
      <c r="CT158" s="52"/>
      <c r="CU158" s="52"/>
      <c r="CV158" s="8"/>
      <c r="CW158" s="8"/>
    </row>
    <row r="159" spans="2:101" ht="15.75" x14ac:dyDescent="0.25">
      <c r="B159" s="52"/>
      <c r="C159" s="52"/>
      <c r="D159" s="52"/>
      <c r="E159" s="8"/>
      <c r="F159" s="8"/>
      <c r="G159" s="8"/>
      <c r="H159" s="8"/>
      <c r="I159" s="8"/>
      <c r="J159" s="8"/>
      <c r="K159" s="8"/>
      <c r="L159" s="52"/>
      <c r="M159" s="52"/>
      <c r="N159" s="52"/>
      <c r="BF159" s="76"/>
      <c r="BG159" s="328"/>
      <c r="BH159" s="326"/>
      <c r="BI159" s="326"/>
      <c r="BJ159" s="326"/>
      <c r="BK159" s="326"/>
      <c r="BL159" s="326"/>
      <c r="BM159" s="326"/>
      <c r="BN159" s="326"/>
      <c r="BO159" s="326"/>
      <c r="BP159" s="327"/>
      <c r="BQ159" s="327"/>
      <c r="BR159" s="327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52"/>
      <c r="CS159" s="52"/>
      <c r="CT159" s="52"/>
      <c r="CU159" s="52"/>
      <c r="CV159" s="8"/>
      <c r="CW159" s="8"/>
    </row>
    <row r="160" spans="2:101" ht="30" x14ac:dyDescent="0.25">
      <c r="B160" s="52"/>
      <c r="C160" s="38" t="s">
        <v>135</v>
      </c>
      <c r="D160" s="52">
        <f>D155+R120+AF143+AT127+BH175+BV79+CJ33</f>
        <v>603</v>
      </c>
      <c r="E160" s="8"/>
      <c r="F160" s="8"/>
      <c r="G160" s="8"/>
      <c r="H160" s="8"/>
      <c r="I160" s="8"/>
      <c r="J160" s="8"/>
      <c r="K160" s="8"/>
      <c r="L160" s="52"/>
      <c r="M160" s="52"/>
      <c r="N160" s="52"/>
      <c r="BF160" s="76"/>
      <c r="BG160" s="328"/>
      <c r="BH160" s="326"/>
      <c r="BI160" s="326"/>
      <c r="BJ160" s="326"/>
      <c r="BK160" s="326"/>
      <c r="BL160" s="326"/>
      <c r="BM160" s="326"/>
      <c r="BN160" s="326"/>
      <c r="BO160" s="326"/>
      <c r="BP160" s="327"/>
      <c r="BQ160" s="327"/>
      <c r="BR160" s="327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52"/>
      <c r="CS160" s="52"/>
      <c r="CT160" s="52"/>
      <c r="CU160" s="52"/>
      <c r="CV160" s="8"/>
      <c r="CW160" s="8"/>
    </row>
    <row r="161" spans="2:101" ht="15.75" x14ac:dyDescent="0.25">
      <c r="B161" s="52"/>
      <c r="C161" s="52"/>
      <c r="D161" s="91">
        <f>D160*8000</f>
        <v>4824000</v>
      </c>
      <c r="E161" s="8"/>
      <c r="F161" s="8"/>
      <c r="G161" s="8"/>
      <c r="H161" s="8"/>
      <c r="I161" s="8"/>
      <c r="J161" s="8"/>
      <c r="K161" s="8"/>
      <c r="L161" s="8"/>
      <c r="M161" s="52"/>
      <c r="N161" s="52"/>
      <c r="BF161" s="76"/>
      <c r="BG161" s="328"/>
      <c r="BH161" s="326"/>
      <c r="BI161" s="326"/>
      <c r="BJ161" s="326"/>
      <c r="BK161" s="326"/>
      <c r="BL161" s="326"/>
      <c r="BM161" s="326"/>
      <c r="BN161" s="326"/>
      <c r="BO161" s="326"/>
      <c r="BP161" s="327"/>
      <c r="BQ161" s="327"/>
      <c r="BR161" s="327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52"/>
      <c r="CS161" s="52"/>
      <c r="CT161" s="52"/>
      <c r="CU161" s="52"/>
      <c r="CV161" s="8"/>
      <c r="CW161" s="8"/>
    </row>
    <row r="162" spans="2:101" ht="15.75" x14ac:dyDescent="0.25">
      <c r="B162" s="52"/>
      <c r="C162" s="52"/>
      <c r="D162" s="52"/>
      <c r="E162" s="8"/>
      <c r="F162" s="8"/>
      <c r="G162" s="8"/>
      <c r="H162" s="8"/>
      <c r="I162" s="8"/>
      <c r="J162" s="8"/>
      <c r="K162" s="8"/>
      <c r="L162" s="8"/>
      <c r="M162" s="52"/>
      <c r="N162" s="52"/>
      <c r="BF162" s="76"/>
      <c r="BG162" s="328"/>
      <c r="BH162" s="326"/>
      <c r="BI162" s="326"/>
      <c r="BJ162" s="326"/>
      <c r="BK162" s="326"/>
      <c r="BL162" s="326"/>
      <c r="BM162" s="326"/>
      <c r="BN162" s="326"/>
      <c r="BO162" s="326"/>
      <c r="BP162" s="327"/>
      <c r="BQ162" s="327"/>
      <c r="BR162" s="327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52"/>
      <c r="CS162" s="52"/>
      <c r="CT162" s="52"/>
      <c r="CU162" s="52"/>
      <c r="CV162" s="8"/>
      <c r="CW162" s="8"/>
    </row>
    <row r="163" spans="2:101" ht="30" x14ac:dyDescent="0.25">
      <c r="B163" s="52"/>
      <c r="C163" s="92" t="s">
        <v>136</v>
      </c>
      <c r="D163" s="93">
        <f>D154+R119+AF142+AT126+BH174+BV78+CJ32</f>
        <v>5310852</v>
      </c>
      <c r="E163" s="8"/>
      <c r="F163" s="8"/>
      <c r="G163" s="8"/>
      <c r="H163" s="8"/>
      <c r="I163" s="8"/>
      <c r="J163" s="8"/>
      <c r="K163" s="8"/>
      <c r="L163" s="8"/>
      <c r="M163" s="52"/>
      <c r="N163" s="52"/>
      <c r="BF163" s="76"/>
      <c r="BG163" s="328"/>
      <c r="BH163" s="326"/>
      <c r="BI163" s="326"/>
      <c r="BJ163" s="326"/>
      <c r="BK163" s="326"/>
      <c r="BL163" s="326"/>
      <c r="BM163" s="326"/>
      <c r="BN163" s="326"/>
      <c r="BO163" s="326"/>
      <c r="BP163" s="327"/>
      <c r="BQ163" s="327"/>
      <c r="BR163" s="327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52"/>
      <c r="CS163" s="52"/>
      <c r="CT163" s="52"/>
      <c r="CU163" s="52"/>
      <c r="CV163" s="8"/>
      <c r="CW163" s="8"/>
    </row>
    <row r="164" spans="2:101" ht="15.75" x14ac:dyDescent="0.25">
      <c r="B164" s="52"/>
      <c r="C164" s="52" t="s">
        <v>137</v>
      </c>
      <c r="D164" s="52">
        <f>D161-D163</f>
        <v>-486852</v>
      </c>
      <c r="E164" s="8"/>
      <c r="F164" s="8"/>
      <c r="G164" s="8"/>
      <c r="H164" s="8"/>
      <c r="I164" s="8"/>
      <c r="J164" s="8"/>
      <c r="K164" s="8"/>
      <c r="L164" s="8"/>
      <c r="M164" s="52"/>
      <c r="N164" s="52"/>
      <c r="BF164" s="76"/>
      <c r="BG164" s="328"/>
      <c r="BH164" s="326"/>
      <c r="BI164" s="326"/>
      <c r="BJ164" s="326"/>
      <c r="BK164" s="326"/>
      <c r="BL164" s="326"/>
      <c r="BM164" s="326"/>
      <c r="BN164" s="326"/>
      <c r="BO164" s="326"/>
      <c r="BP164" s="327"/>
      <c r="BQ164" s="327"/>
      <c r="BR164" s="327"/>
    </row>
    <row r="165" spans="2:101" ht="15.75" x14ac:dyDescent="0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52"/>
      <c r="N165" s="52"/>
      <c r="BF165" s="76"/>
      <c r="BG165" s="328"/>
      <c r="BH165" s="326"/>
      <c r="BI165" s="326"/>
      <c r="BJ165" s="326"/>
      <c r="BK165" s="326"/>
      <c r="BL165" s="326"/>
      <c r="BM165" s="326"/>
      <c r="BN165" s="326"/>
      <c r="BO165" s="326"/>
      <c r="BP165" s="327"/>
      <c r="BQ165" s="327"/>
      <c r="BR165" s="327"/>
    </row>
    <row r="166" spans="2:101" ht="15.75" x14ac:dyDescent="0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52"/>
      <c r="N166" s="52"/>
      <c r="BF166" s="76"/>
      <c r="BG166" s="328"/>
      <c r="BH166" s="326"/>
      <c r="BI166" s="326"/>
      <c r="BJ166" s="326"/>
      <c r="BK166" s="326"/>
      <c r="BL166" s="326"/>
      <c r="BM166" s="326"/>
      <c r="BN166" s="326"/>
      <c r="BO166" s="326"/>
      <c r="BP166" s="327"/>
      <c r="BQ166" s="327"/>
      <c r="BR166" s="327"/>
    </row>
    <row r="167" spans="2:101" ht="15.75" x14ac:dyDescent="0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52"/>
      <c r="N167" s="52"/>
      <c r="BF167" s="76"/>
      <c r="BG167" s="328"/>
      <c r="BH167" s="326"/>
      <c r="BI167" s="326"/>
      <c r="BJ167" s="326"/>
      <c r="BK167" s="326"/>
      <c r="BL167" s="326"/>
      <c r="BM167" s="326"/>
      <c r="BN167" s="326"/>
      <c r="BO167" s="326"/>
      <c r="BP167" s="327"/>
      <c r="BQ167" s="327"/>
      <c r="BR167" s="327"/>
    </row>
    <row r="168" spans="2:101" ht="15.75" x14ac:dyDescent="0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52"/>
      <c r="N168" s="52"/>
      <c r="BF168" s="76"/>
      <c r="BG168" s="328"/>
      <c r="BH168" s="326"/>
      <c r="BI168" s="326"/>
      <c r="BJ168" s="326"/>
      <c r="BK168" s="326"/>
      <c r="BL168" s="326"/>
      <c r="BM168" s="326"/>
      <c r="BN168" s="326"/>
      <c r="BO168" s="326"/>
      <c r="BP168" s="327"/>
      <c r="BQ168" s="327"/>
      <c r="BR168" s="327"/>
    </row>
    <row r="169" spans="2:101" x14ac:dyDescent="0.2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52"/>
      <c r="N169" s="52"/>
      <c r="BF169" s="76"/>
      <c r="BG169" s="119"/>
      <c r="BH169" s="326"/>
      <c r="BI169" s="326"/>
      <c r="BJ169" s="326"/>
      <c r="BK169" s="326"/>
      <c r="BL169" s="326"/>
      <c r="BM169" s="326"/>
      <c r="BN169" s="326"/>
      <c r="BO169" s="326"/>
      <c r="BP169" s="327"/>
      <c r="BQ169" s="327"/>
      <c r="BR169" s="327"/>
    </row>
    <row r="170" spans="2:101" x14ac:dyDescent="0.2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52"/>
      <c r="N170" s="52"/>
      <c r="BF170" s="76"/>
      <c r="BG170" s="329"/>
      <c r="BH170" s="326"/>
      <c r="BI170" s="326"/>
      <c r="BJ170" s="326"/>
      <c r="BK170" s="326"/>
      <c r="BL170" s="326"/>
      <c r="BM170" s="326"/>
      <c r="BN170" s="326"/>
      <c r="BO170" s="326"/>
      <c r="BP170" s="327"/>
      <c r="BQ170" s="327"/>
      <c r="BR170" s="327"/>
    </row>
    <row r="171" spans="2:101" x14ac:dyDescent="0.2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52"/>
      <c r="N171" s="52"/>
      <c r="BF171" s="369" t="s">
        <v>6</v>
      </c>
      <c r="BG171" s="370"/>
      <c r="BH171" s="77">
        <f t="shared" ref="BH171:BR171" si="12">SUM(BH8:BH170)</f>
        <v>32</v>
      </c>
      <c r="BI171" s="77">
        <f t="shared" si="12"/>
        <v>52</v>
      </c>
      <c r="BJ171" s="77">
        <f t="shared" si="12"/>
        <v>4</v>
      </c>
      <c r="BK171" s="77">
        <f t="shared" si="12"/>
        <v>56</v>
      </c>
      <c r="BL171" s="77">
        <f t="shared" si="12"/>
        <v>124</v>
      </c>
      <c r="BM171" s="77">
        <f t="shared" si="12"/>
        <v>20</v>
      </c>
      <c r="BN171" s="77">
        <f t="shared" si="12"/>
        <v>4</v>
      </c>
      <c r="BO171" s="77">
        <f t="shared" si="12"/>
        <v>0</v>
      </c>
      <c r="BP171" s="77">
        <f t="shared" si="12"/>
        <v>0</v>
      </c>
      <c r="BQ171" s="77">
        <f t="shared" si="12"/>
        <v>4</v>
      </c>
      <c r="BR171" s="77">
        <f t="shared" si="12"/>
        <v>0</v>
      </c>
    </row>
    <row r="172" spans="2:101" x14ac:dyDescent="0.2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52"/>
      <c r="N172" s="52"/>
      <c r="BF172" s="8"/>
      <c r="BG172" s="8"/>
      <c r="BH172" s="52">
        <v>7500</v>
      </c>
      <c r="BI172" s="52">
        <v>5833</v>
      </c>
      <c r="BJ172" s="52">
        <v>1562</v>
      </c>
      <c r="BK172" s="52">
        <v>9000</v>
      </c>
      <c r="BL172" s="52">
        <v>1958</v>
      </c>
      <c r="BM172" s="78">
        <v>1400</v>
      </c>
      <c r="BN172" s="78">
        <v>1310</v>
      </c>
      <c r="BO172" s="52">
        <v>5403</v>
      </c>
      <c r="BP172" s="52">
        <v>7300</v>
      </c>
      <c r="BQ172" s="52">
        <v>774</v>
      </c>
      <c r="BR172" s="52">
        <v>8467</v>
      </c>
    </row>
    <row r="173" spans="2:101" x14ac:dyDescent="0.2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52"/>
      <c r="N173" s="52"/>
      <c r="BF173" s="8"/>
      <c r="BG173" s="79" t="s">
        <v>133</v>
      </c>
      <c r="BH173" s="79">
        <f t="shared" ref="BH173:BR173" si="13">BH171*BH172</f>
        <v>240000</v>
      </c>
      <c r="BI173" s="79">
        <f t="shared" si="13"/>
        <v>303316</v>
      </c>
      <c r="BJ173" s="79">
        <f t="shared" si="13"/>
        <v>6248</v>
      </c>
      <c r="BK173" s="79">
        <f t="shared" si="13"/>
        <v>504000</v>
      </c>
      <c r="BL173" s="79">
        <f t="shared" si="13"/>
        <v>242792</v>
      </c>
      <c r="BM173" s="79">
        <f t="shared" si="13"/>
        <v>28000</v>
      </c>
      <c r="BN173" s="79">
        <f t="shared" si="13"/>
        <v>5240</v>
      </c>
      <c r="BO173" s="79">
        <f t="shared" si="13"/>
        <v>0</v>
      </c>
      <c r="BP173" s="79">
        <f t="shared" si="13"/>
        <v>0</v>
      </c>
      <c r="BQ173" s="79">
        <f t="shared" si="13"/>
        <v>3096</v>
      </c>
      <c r="BR173" s="79">
        <f t="shared" si="13"/>
        <v>0</v>
      </c>
    </row>
    <row r="174" spans="2:101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52"/>
      <c r="N174" s="52"/>
      <c r="BF174" s="8"/>
      <c r="BG174" s="8" t="s">
        <v>107</v>
      </c>
      <c r="BH174" s="81">
        <f>BH173+BI173+BJ173+BK173+BL173+BM173+BN173+BO173+BP173+BQ173+BR173</f>
        <v>1332692</v>
      </c>
      <c r="BI174" s="8"/>
      <c r="BJ174" s="8"/>
      <c r="BK174" s="8"/>
      <c r="BL174" s="8"/>
      <c r="BM174" s="8"/>
      <c r="BN174" s="8"/>
      <c r="BO174" s="8"/>
      <c r="BP174" s="8"/>
      <c r="BQ174" s="52"/>
      <c r="BR174" s="52"/>
    </row>
    <row r="175" spans="2:101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52"/>
      <c r="N175" s="52"/>
      <c r="BF175" s="8"/>
      <c r="BG175" s="8" t="s">
        <v>108</v>
      </c>
      <c r="BH175" s="8">
        <f>BH171+BI171+BJ171+BK171+BO171+BP171+BR171</f>
        <v>144</v>
      </c>
      <c r="BI175" s="8" t="s">
        <v>131</v>
      </c>
      <c r="BJ175" s="44"/>
      <c r="BK175" s="44"/>
      <c r="BL175" s="44"/>
      <c r="BM175" s="44"/>
      <c r="BN175" s="44"/>
      <c r="BO175" s="8"/>
      <c r="BP175" s="52"/>
      <c r="BQ175" s="52"/>
      <c r="BR175" s="52"/>
    </row>
    <row r="176" spans="2:101" ht="15.75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52"/>
      <c r="N176" s="52"/>
      <c r="BF176" s="8"/>
      <c r="BG176" s="51"/>
      <c r="BH176" s="8"/>
      <c r="BI176" s="44"/>
      <c r="BJ176" s="44"/>
      <c r="BK176" s="44"/>
      <c r="BL176" s="44"/>
      <c r="BM176" s="44"/>
      <c r="BN176" s="8">
        <f>BM173+BN173+BO173+BP173+BQ173+BR173</f>
        <v>36336</v>
      </c>
      <c r="BO176" s="8"/>
      <c r="BP176" s="52"/>
      <c r="BQ176" s="52"/>
      <c r="BR176" s="52"/>
    </row>
    <row r="177" spans="2:70" ht="15.75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52"/>
      <c r="N177" s="52"/>
      <c r="BF177" s="8"/>
      <c r="BG177" s="51"/>
      <c r="BH177" s="44"/>
      <c r="BI177" s="44"/>
      <c r="BJ177" s="44"/>
      <c r="BK177" s="44"/>
      <c r="BL177" s="44"/>
      <c r="BM177" s="44"/>
      <c r="BN177" s="44"/>
      <c r="BO177" s="8"/>
      <c r="BP177" s="52"/>
      <c r="BQ177" s="52"/>
      <c r="BR177" s="52"/>
    </row>
    <row r="178" spans="2:70" ht="15.75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52"/>
      <c r="N178" s="52"/>
      <c r="BF178" s="8"/>
      <c r="BG178" s="51"/>
      <c r="BH178" s="44"/>
      <c r="BI178" s="44"/>
      <c r="BJ178" s="44"/>
      <c r="BK178" s="44"/>
      <c r="BL178" s="44"/>
      <c r="BM178" s="44"/>
      <c r="BN178" s="44"/>
      <c r="BO178" s="8"/>
      <c r="BP178" s="52"/>
      <c r="BQ178" s="52"/>
      <c r="BR178" s="52"/>
    </row>
    <row r="179" spans="2:70" ht="15.75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52"/>
      <c r="N179" s="52"/>
      <c r="BF179" s="8"/>
      <c r="BG179" s="96"/>
      <c r="BH179" s="44"/>
      <c r="BI179" s="44"/>
      <c r="BJ179" s="44"/>
      <c r="BK179" s="44"/>
      <c r="BL179" s="44"/>
      <c r="BM179" s="44"/>
      <c r="BN179" s="44"/>
      <c r="BO179" s="8"/>
      <c r="BP179" s="52"/>
      <c r="BQ179" s="52"/>
      <c r="BR179" s="52"/>
    </row>
    <row r="180" spans="2:70" ht="15.75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52"/>
      <c r="N180" s="52"/>
      <c r="BF180" s="8"/>
      <c r="BG180" s="51"/>
      <c r="BH180" s="44"/>
      <c r="BI180" s="44"/>
      <c r="BJ180" s="44"/>
      <c r="BK180" s="44"/>
      <c r="BL180" s="44"/>
      <c r="BM180" s="44"/>
      <c r="BN180" s="44"/>
      <c r="BO180" s="8"/>
      <c r="BP180" s="52"/>
      <c r="BQ180" s="52"/>
      <c r="BR180" s="52"/>
    </row>
    <row r="181" spans="2:70" ht="15.75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52"/>
      <c r="N181" s="52"/>
      <c r="BF181" s="8"/>
      <c r="BG181" s="51"/>
      <c r="BH181" s="44"/>
      <c r="BI181" s="44"/>
      <c r="BJ181" s="44"/>
      <c r="BK181" s="44"/>
      <c r="BL181" s="44"/>
      <c r="BM181" s="44"/>
      <c r="BN181" s="44"/>
      <c r="BO181" s="8"/>
      <c r="BP181" s="52"/>
      <c r="BQ181" s="52"/>
      <c r="BR181" s="52"/>
    </row>
    <row r="182" spans="2:70" ht="15.75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52"/>
      <c r="N182" s="52"/>
      <c r="BF182" s="8"/>
      <c r="BG182" s="51"/>
      <c r="BH182" s="44"/>
      <c r="BI182" s="44"/>
      <c r="BJ182" s="44"/>
      <c r="BK182" s="44"/>
      <c r="BL182" s="44"/>
      <c r="BM182" s="44"/>
      <c r="BN182" s="44"/>
      <c r="BO182" s="8"/>
      <c r="BP182" s="52"/>
      <c r="BQ182" s="52"/>
      <c r="BR182" s="52"/>
    </row>
    <row r="183" spans="2:70" ht="15.75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52"/>
      <c r="N183" s="52"/>
      <c r="BF183" s="8"/>
      <c r="BG183" s="96"/>
      <c r="BH183" s="44"/>
      <c r="BI183" s="44"/>
      <c r="BJ183" s="44"/>
      <c r="BK183" s="44"/>
      <c r="BL183" s="44"/>
      <c r="BM183" s="44"/>
      <c r="BN183" s="44"/>
      <c r="BO183" s="8"/>
      <c r="BP183" s="52"/>
      <c r="BQ183" s="52"/>
      <c r="BR183" s="52"/>
    </row>
    <row r="184" spans="2:70" ht="15.75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52"/>
      <c r="N184" s="52"/>
      <c r="BF184" s="8"/>
      <c r="BG184" s="97"/>
      <c r="BH184" s="44"/>
      <c r="BI184" s="44"/>
      <c r="BJ184" s="44"/>
      <c r="BK184" s="44"/>
      <c r="BL184" s="44"/>
      <c r="BM184" s="44"/>
      <c r="BN184" s="44"/>
      <c r="BO184" s="8"/>
      <c r="BP184" s="52"/>
      <c r="BQ184" s="52"/>
      <c r="BR184" s="52"/>
    </row>
    <row r="185" spans="2:70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52"/>
      <c r="N185" s="52"/>
    </row>
    <row r="186" spans="2:70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52"/>
      <c r="N186" s="52"/>
    </row>
    <row r="187" spans="2:70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52"/>
      <c r="N187" s="52"/>
    </row>
    <row r="188" spans="2:70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52"/>
      <c r="N188" s="52"/>
    </row>
    <row r="189" spans="2:70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52"/>
      <c r="N189" s="52"/>
    </row>
    <row r="190" spans="2:70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52"/>
      <c r="N190" s="52"/>
    </row>
    <row r="191" spans="2:70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52"/>
      <c r="N191" s="52"/>
    </row>
    <row r="192" spans="2:70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52"/>
      <c r="N192" s="52"/>
    </row>
    <row r="193" spans="2:14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52"/>
      <c r="N193" s="52"/>
    </row>
    <row r="194" spans="2:14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52"/>
      <c r="N194" s="52"/>
    </row>
    <row r="195" spans="2:14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52"/>
      <c r="N195" s="52"/>
    </row>
    <row r="196" spans="2:14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52"/>
      <c r="N196" s="52"/>
    </row>
    <row r="197" spans="2:14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52"/>
      <c r="N197" s="52"/>
    </row>
    <row r="198" spans="2:14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52"/>
      <c r="N198" s="52"/>
    </row>
    <row r="199" spans="2:14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52"/>
      <c r="N199" s="52"/>
    </row>
    <row r="200" spans="2:14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52"/>
      <c r="N200" s="52"/>
    </row>
    <row r="201" spans="2:14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52"/>
      <c r="N201" s="52"/>
    </row>
    <row r="202" spans="2:14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52"/>
      <c r="N202" s="52"/>
    </row>
    <row r="203" spans="2:14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52"/>
      <c r="N203" s="52"/>
    </row>
    <row r="204" spans="2:14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52"/>
      <c r="N204" s="52"/>
    </row>
    <row r="205" spans="2:14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52"/>
      <c r="N205" s="52"/>
    </row>
    <row r="206" spans="2:14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52"/>
      <c r="N206" s="52"/>
    </row>
    <row r="207" spans="2:14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52"/>
      <c r="N207" s="52"/>
    </row>
    <row r="208" spans="2:14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52"/>
      <c r="N208" s="52"/>
    </row>
    <row r="209" spans="2:14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52"/>
      <c r="N209" s="52"/>
    </row>
    <row r="210" spans="2:14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52"/>
      <c r="N210" s="52"/>
    </row>
    <row r="211" spans="2:14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52"/>
      <c r="N211" s="52"/>
    </row>
    <row r="212" spans="2:14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52"/>
      <c r="N212" s="52"/>
    </row>
    <row r="213" spans="2:14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52"/>
      <c r="N213" s="52"/>
    </row>
    <row r="214" spans="2:14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52"/>
      <c r="N214" s="52"/>
    </row>
    <row r="215" spans="2:14" x14ac:dyDescent="0.2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52"/>
      <c r="N215" s="52"/>
    </row>
    <row r="216" spans="2:14" x14ac:dyDescent="0.25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52"/>
      <c r="N216" s="52"/>
    </row>
    <row r="217" spans="2:14" x14ac:dyDescent="0.25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52"/>
      <c r="N217" s="52"/>
    </row>
    <row r="218" spans="2:14" x14ac:dyDescent="0.25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52"/>
      <c r="N218" s="52"/>
    </row>
    <row r="219" spans="2:14" x14ac:dyDescent="0.25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52"/>
      <c r="N219" s="52"/>
    </row>
    <row r="220" spans="2:14" x14ac:dyDescent="0.25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52"/>
      <c r="N220" s="52"/>
    </row>
    <row r="221" spans="2:14" x14ac:dyDescent="0.25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52"/>
      <c r="N221" s="52"/>
    </row>
    <row r="222" spans="2:14" x14ac:dyDescent="0.25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52"/>
      <c r="N222" s="52"/>
    </row>
    <row r="223" spans="2:14" x14ac:dyDescent="0.25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52"/>
      <c r="N223" s="52"/>
    </row>
    <row r="224" spans="2:14" x14ac:dyDescent="0.25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52"/>
      <c r="N224" s="52"/>
    </row>
    <row r="225" spans="2:14" x14ac:dyDescent="0.2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52"/>
      <c r="N225" s="52"/>
    </row>
    <row r="226" spans="2:14" x14ac:dyDescent="0.25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52"/>
      <c r="N226" s="52"/>
    </row>
    <row r="227" spans="2:14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52"/>
      <c r="N227" s="52"/>
    </row>
    <row r="228" spans="2:14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52"/>
      <c r="N228" s="52"/>
    </row>
    <row r="229" spans="2:14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52"/>
      <c r="N229" s="52"/>
    </row>
    <row r="230" spans="2:14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52"/>
      <c r="N230" s="52"/>
    </row>
    <row r="231" spans="2:14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52"/>
      <c r="N231" s="52"/>
    </row>
    <row r="232" spans="2:14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52"/>
      <c r="N232" s="52"/>
    </row>
    <row r="233" spans="2:14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52"/>
      <c r="N233" s="52"/>
    </row>
    <row r="234" spans="2:14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52"/>
      <c r="N234" s="52"/>
    </row>
    <row r="235" spans="2:14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52"/>
      <c r="N235" s="52"/>
    </row>
    <row r="236" spans="2:14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52"/>
      <c r="N236" s="52"/>
    </row>
    <row r="237" spans="2:14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52"/>
      <c r="N237" s="52"/>
    </row>
    <row r="238" spans="2:14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52"/>
      <c r="N238" s="52"/>
    </row>
    <row r="239" spans="2:14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52"/>
      <c r="N239" s="52"/>
    </row>
    <row r="240" spans="2:14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52"/>
      <c r="N240" s="52"/>
    </row>
    <row r="241" spans="2:14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52"/>
      <c r="N241" s="52"/>
    </row>
    <row r="242" spans="2:14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52"/>
      <c r="N242" s="52"/>
    </row>
    <row r="243" spans="2:14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52"/>
      <c r="N243" s="52"/>
    </row>
    <row r="244" spans="2:14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52"/>
      <c r="N244" s="52"/>
    </row>
    <row r="245" spans="2:14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52"/>
      <c r="N245" s="52"/>
    </row>
    <row r="246" spans="2:14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52"/>
      <c r="N246" s="52"/>
    </row>
    <row r="247" spans="2:14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52"/>
      <c r="N247" s="52"/>
    </row>
    <row r="248" spans="2:14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52"/>
      <c r="N248" s="52"/>
    </row>
    <row r="249" spans="2:14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52"/>
      <c r="N249" s="52"/>
    </row>
    <row r="250" spans="2:14" x14ac:dyDescent="0.25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52"/>
      <c r="N250" s="52"/>
    </row>
    <row r="251" spans="2:14" x14ac:dyDescent="0.25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52"/>
      <c r="N251" s="52"/>
    </row>
    <row r="252" spans="2:14" x14ac:dyDescent="0.25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52"/>
      <c r="N252" s="52"/>
    </row>
    <row r="253" spans="2:14" x14ac:dyDescent="0.25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52"/>
      <c r="N253" s="52"/>
    </row>
    <row r="254" spans="2:14" x14ac:dyDescent="0.25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52"/>
      <c r="N254" s="52"/>
    </row>
    <row r="255" spans="2:14" x14ac:dyDescent="0.25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52"/>
      <c r="N255" s="52"/>
    </row>
    <row r="256" spans="2:14" x14ac:dyDescent="0.25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52"/>
      <c r="N256" s="52"/>
    </row>
    <row r="257" spans="2:14" x14ac:dyDescent="0.25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52"/>
      <c r="N257" s="52"/>
    </row>
    <row r="258" spans="2:14" x14ac:dyDescent="0.25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52"/>
      <c r="N258" s="52"/>
    </row>
    <row r="259" spans="2:14" x14ac:dyDescent="0.25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52"/>
      <c r="N259" s="52"/>
    </row>
    <row r="260" spans="2:14" x14ac:dyDescent="0.25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52"/>
      <c r="N260" s="52"/>
    </row>
    <row r="261" spans="2:14" x14ac:dyDescent="0.25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52"/>
      <c r="N261" s="52"/>
    </row>
    <row r="262" spans="2:14" x14ac:dyDescent="0.25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52"/>
      <c r="N262" s="52"/>
    </row>
    <row r="263" spans="2:14" x14ac:dyDescent="0.25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52"/>
      <c r="N263" s="52"/>
    </row>
    <row r="264" spans="2:14" x14ac:dyDescent="0.25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52"/>
      <c r="N264" s="52"/>
    </row>
    <row r="265" spans="2:14" x14ac:dyDescent="0.25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52"/>
      <c r="N265" s="52"/>
    </row>
    <row r="266" spans="2:14" x14ac:dyDescent="0.25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52"/>
      <c r="N266" s="52"/>
    </row>
    <row r="267" spans="2:14" x14ac:dyDescent="0.25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52"/>
      <c r="N267" s="52"/>
    </row>
    <row r="268" spans="2:14" x14ac:dyDescent="0.25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52"/>
      <c r="N268" s="52"/>
    </row>
    <row r="269" spans="2:14" x14ac:dyDescent="0.25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52"/>
      <c r="N269" s="52"/>
    </row>
    <row r="270" spans="2:14" x14ac:dyDescent="0.25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52"/>
      <c r="N270" s="52"/>
    </row>
    <row r="271" spans="2:14" x14ac:dyDescent="0.25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52"/>
      <c r="N271" s="52"/>
    </row>
    <row r="272" spans="2:14" x14ac:dyDescent="0.25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52"/>
      <c r="N272" s="52"/>
    </row>
    <row r="273" spans="2:14" x14ac:dyDescent="0.25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52"/>
      <c r="N273" s="52"/>
    </row>
    <row r="274" spans="2:14" x14ac:dyDescent="0.25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52"/>
      <c r="N274" s="52"/>
    </row>
    <row r="275" spans="2:14" x14ac:dyDescent="0.25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52"/>
      <c r="N275" s="52"/>
    </row>
    <row r="276" spans="2:14" x14ac:dyDescent="0.25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52"/>
      <c r="N276" s="52"/>
    </row>
    <row r="277" spans="2:14" x14ac:dyDescent="0.25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52"/>
      <c r="N277" s="52"/>
    </row>
    <row r="278" spans="2:14" x14ac:dyDescent="0.25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52"/>
      <c r="N278" s="52"/>
    </row>
    <row r="279" spans="2:14" x14ac:dyDescent="0.25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52"/>
      <c r="N279" s="52"/>
    </row>
    <row r="280" spans="2:14" x14ac:dyDescent="0.25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52"/>
      <c r="N280" s="52"/>
    </row>
    <row r="281" spans="2:14" x14ac:dyDescent="0.2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52"/>
      <c r="N281" s="52"/>
    </row>
    <row r="282" spans="2:14" x14ac:dyDescent="0.25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52"/>
      <c r="N282" s="52"/>
    </row>
    <row r="283" spans="2:14" x14ac:dyDescent="0.25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52"/>
      <c r="N283" s="52"/>
    </row>
    <row r="284" spans="2:14" x14ac:dyDescent="0.25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52"/>
      <c r="N284" s="52"/>
    </row>
    <row r="285" spans="2:14" x14ac:dyDescent="0.25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52"/>
      <c r="N285" s="52"/>
    </row>
    <row r="286" spans="2:14" x14ac:dyDescent="0.25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52"/>
      <c r="N286" s="52"/>
    </row>
    <row r="287" spans="2:14" x14ac:dyDescent="0.25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52"/>
      <c r="N287" s="52"/>
    </row>
    <row r="288" spans="2:14" x14ac:dyDescent="0.25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52"/>
      <c r="N288" s="52"/>
    </row>
    <row r="289" spans="2:14" x14ac:dyDescent="0.25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52"/>
      <c r="N289" s="52"/>
    </row>
    <row r="290" spans="2:14" x14ac:dyDescent="0.25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52"/>
      <c r="N290" s="52"/>
    </row>
    <row r="291" spans="2:14" x14ac:dyDescent="0.25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52"/>
      <c r="N291" s="52"/>
    </row>
    <row r="292" spans="2:14" x14ac:dyDescent="0.25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52"/>
      <c r="N292" s="52"/>
    </row>
    <row r="293" spans="2:14" x14ac:dyDescent="0.25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52"/>
      <c r="N293" s="52"/>
    </row>
    <row r="294" spans="2:14" x14ac:dyDescent="0.25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52"/>
      <c r="N294" s="52"/>
    </row>
    <row r="295" spans="2:14" x14ac:dyDescent="0.25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52"/>
      <c r="N295" s="52"/>
    </row>
    <row r="296" spans="2:14" x14ac:dyDescent="0.25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52"/>
      <c r="N296" s="52"/>
    </row>
    <row r="297" spans="2:14" x14ac:dyDescent="0.25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52"/>
      <c r="N297" s="52"/>
    </row>
    <row r="298" spans="2:14" x14ac:dyDescent="0.25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52"/>
      <c r="N298" s="52"/>
    </row>
    <row r="299" spans="2:14" x14ac:dyDescent="0.25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52"/>
      <c r="N299" s="52"/>
    </row>
    <row r="300" spans="2:14" x14ac:dyDescent="0.25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52"/>
      <c r="N300" s="52"/>
    </row>
    <row r="301" spans="2:14" x14ac:dyDescent="0.25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52"/>
      <c r="N301" s="52"/>
    </row>
    <row r="302" spans="2:14" x14ac:dyDescent="0.25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52"/>
      <c r="N302" s="52"/>
    </row>
    <row r="303" spans="2:14" x14ac:dyDescent="0.25">
      <c r="L303"/>
    </row>
    <row r="304" spans="2:14" x14ac:dyDescent="0.25">
      <c r="L304"/>
    </row>
    <row r="305" spans="12:12" x14ac:dyDescent="0.25">
      <c r="L305"/>
    </row>
    <row r="306" spans="12:12" x14ac:dyDescent="0.25">
      <c r="L306"/>
    </row>
    <row r="307" spans="12:12" x14ac:dyDescent="0.25">
      <c r="L307"/>
    </row>
    <row r="308" spans="12:12" x14ac:dyDescent="0.25">
      <c r="L308"/>
    </row>
    <row r="309" spans="12:12" x14ac:dyDescent="0.25">
      <c r="L309"/>
    </row>
    <row r="310" spans="12:12" x14ac:dyDescent="0.25">
      <c r="L310"/>
    </row>
    <row r="311" spans="12:12" x14ac:dyDescent="0.25">
      <c r="L311"/>
    </row>
    <row r="312" spans="12:12" x14ac:dyDescent="0.25">
      <c r="L312"/>
    </row>
    <row r="313" spans="12:12" x14ac:dyDescent="0.25">
      <c r="L313"/>
    </row>
    <row r="314" spans="12:12" x14ac:dyDescent="0.25">
      <c r="L314"/>
    </row>
    <row r="315" spans="12:12" x14ac:dyDescent="0.25">
      <c r="L315"/>
    </row>
    <row r="316" spans="12:12" x14ac:dyDescent="0.25">
      <c r="L316"/>
    </row>
    <row r="317" spans="12:12" x14ac:dyDescent="0.25">
      <c r="L317"/>
    </row>
    <row r="318" spans="12:12" x14ac:dyDescent="0.25">
      <c r="L318"/>
    </row>
    <row r="319" spans="12:12" x14ac:dyDescent="0.25">
      <c r="L319"/>
    </row>
    <row r="320" spans="12:12" x14ac:dyDescent="0.25">
      <c r="L320"/>
    </row>
    <row r="321" spans="12:12" x14ac:dyDescent="0.25">
      <c r="L321"/>
    </row>
    <row r="322" spans="12:12" x14ac:dyDescent="0.25">
      <c r="L322"/>
    </row>
    <row r="323" spans="12:12" x14ac:dyDescent="0.25">
      <c r="L323"/>
    </row>
    <row r="324" spans="12:12" x14ac:dyDescent="0.25">
      <c r="L324"/>
    </row>
    <row r="325" spans="12:12" x14ac:dyDescent="0.25">
      <c r="L325"/>
    </row>
    <row r="326" spans="12:12" x14ac:dyDescent="0.25">
      <c r="L326"/>
    </row>
    <row r="327" spans="12:12" x14ac:dyDescent="0.25">
      <c r="L327"/>
    </row>
    <row r="328" spans="12:12" x14ac:dyDescent="0.25">
      <c r="L328"/>
    </row>
    <row r="329" spans="12:12" x14ac:dyDescent="0.25">
      <c r="L329"/>
    </row>
    <row r="330" spans="12:12" x14ac:dyDescent="0.25">
      <c r="L330"/>
    </row>
    <row r="331" spans="12:12" x14ac:dyDescent="0.25">
      <c r="L331"/>
    </row>
    <row r="332" spans="12:12" x14ac:dyDescent="0.25">
      <c r="L332"/>
    </row>
    <row r="333" spans="12:12" x14ac:dyDescent="0.25">
      <c r="L333"/>
    </row>
    <row r="334" spans="12:12" x14ac:dyDescent="0.25">
      <c r="L334"/>
    </row>
    <row r="335" spans="12:12" x14ac:dyDescent="0.25">
      <c r="L335"/>
    </row>
    <row r="336" spans="12:12" x14ac:dyDescent="0.25">
      <c r="L336"/>
    </row>
    <row r="337" spans="12:44" x14ac:dyDescent="0.25">
      <c r="L337"/>
    </row>
    <row r="338" spans="12:44" x14ac:dyDescent="0.25">
      <c r="L338"/>
    </row>
    <row r="339" spans="12:44" x14ac:dyDescent="0.25">
      <c r="L339"/>
    </row>
    <row r="340" spans="12:44" x14ac:dyDescent="0.25">
      <c r="L340"/>
    </row>
    <row r="341" spans="12:44" x14ac:dyDescent="0.25">
      <c r="L341"/>
    </row>
    <row r="342" spans="12:44" x14ac:dyDescent="0.25">
      <c r="L342"/>
    </row>
    <row r="343" spans="12:44" x14ac:dyDescent="0.25">
      <c r="L343"/>
    </row>
    <row r="344" spans="12:44" x14ac:dyDescent="0.25">
      <c r="L344"/>
    </row>
    <row r="345" spans="12:44" x14ac:dyDescent="0.25">
      <c r="L345"/>
    </row>
    <row r="346" spans="12:44" x14ac:dyDescent="0.25">
      <c r="L346"/>
    </row>
    <row r="347" spans="12:44" x14ac:dyDescent="0.25">
      <c r="L347"/>
    </row>
    <row r="348" spans="12:44" x14ac:dyDescent="0.25">
      <c r="L348"/>
    </row>
    <row r="349" spans="12:44" x14ac:dyDescent="0.25">
      <c r="L349"/>
    </row>
    <row r="350" spans="12:44" x14ac:dyDescent="0.25">
      <c r="L350"/>
    </row>
    <row r="351" spans="12:44" x14ac:dyDescent="0.25">
      <c r="L351"/>
    </row>
    <row r="352" spans="12:44" x14ac:dyDescent="0.25">
      <c r="L352"/>
      <c r="AR352" s="1"/>
    </row>
    <row r="353" spans="2:99" x14ac:dyDescent="0.25">
      <c r="L353"/>
      <c r="AR353" s="1"/>
    </row>
    <row r="354" spans="2:99" x14ac:dyDescent="0.25">
      <c r="L354"/>
      <c r="AR354" s="1"/>
    </row>
    <row r="355" spans="2:99" x14ac:dyDescent="0.25">
      <c r="L355"/>
    </row>
    <row r="356" spans="2:99" x14ac:dyDescent="0.25">
      <c r="L356"/>
    </row>
    <row r="357" spans="2:99" x14ac:dyDescent="0.25">
      <c r="L357"/>
    </row>
    <row r="358" spans="2:99" x14ac:dyDescent="0.25">
      <c r="L358"/>
    </row>
    <row r="359" spans="2:99" x14ac:dyDescent="0.25">
      <c r="L359"/>
    </row>
    <row r="360" spans="2:99" x14ac:dyDescent="0.25">
      <c r="L360"/>
      <c r="AR360" s="1"/>
    </row>
    <row r="361" spans="2:99" s="1" customFormat="1" x14ac:dyDescent="0.25">
      <c r="B361"/>
      <c r="C361"/>
      <c r="D361"/>
      <c r="E361"/>
      <c r="F361"/>
      <c r="G361"/>
      <c r="H361"/>
      <c r="I361"/>
      <c r="J361"/>
      <c r="K361"/>
      <c r="L361"/>
      <c r="Q361"/>
      <c r="R361"/>
      <c r="S361"/>
      <c r="T361"/>
      <c r="U361"/>
      <c r="V361"/>
      <c r="W361"/>
      <c r="X361"/>
      <c r="Y361"/>
      <c r="AD361"/>
      <c r="AE361"/>
      <c r="AF361"/>
      <c r="AG361"/>
      <c r="AH361"/>
      <c r="AI361"/>
      <c r="AJ361"/>
      <c r="AK361"/>
      <c r="AL361"/>
      <c r="AM361"/>
      <c r="AS361"/>
      <c r="AT361"/>
      <c r="AU361"/>
      <c r="AV361"/>
      <c r="AW361"/>
      <c r="AX361"/>
      <c r="AY361"/>
      <c r="AZ361"/>
      <c r="BA361"/>
      <c r="BF361"/>
      <c r="BG361"/>
      <c r="BH361"/>
      <c r="BI361"/>
      <c r="BJ361"/>
      <c r="BK361"/>
      <c r="BL361"/>
      <c r="BM361"/>
      <c r="BN361"/>
      <c r="BO361"/>
      <c r="BT361"/>
      <c r="BU361"/>
      <c r="BV361"/>
      <c r="BW361"/>
      <c r="BX361"/>
      <c r="BY361"/>
      <c r="BZ361"/>
      <c r="CA361"/>
      <c r="CB361"/>
      <c r="CC361"/>
      <c r="CI361"/>
      <c r="CJ361"/>
      <c r="CK361"/>
      <c r="CL361"/>
      <c r="CM361"/>
      <c r="CN361"/>
      <c r="CO361"/>
      <c r="CP361"/>
      <c r="CQ361"/>
    </row>
    <row r="362" spans="2:99" s="1" customFormat="1" x14ac:dyDescent="0.25">
      <c r="B362"/>
      <c r="C362"/>
      <c r="D362"/>
      <c r="E362"/>
      <c r="F362"/>
      <c r="G362"/>
      <c r="H362"/>
      <c r="I362"/>
      <c r="J362"/>
      <c r="K362"/>
      <c r="L362"/>
      <c r="Q362"/>
      <c r="R362"/>
      <c r="S362"/>
      <c r="T362"/>
      <c r="U362"/>
      <c r="V362"/>
      <c r="W362"/>
      <c r="X362"/>
      <c r="Y362"/>
      <c r="AD362"/>
      <c r="AE362"/>
      <c r="AF362"/>
      <c r="AG362"/>
      <c r="AH362"/>
      <c r="AI362"/>
      <c r="AJ362"/>
      <c r="AK362"/>
      <c r="AL362"/>
      <c r="AM362"/>
      <c r="AS362"/>
      <c r="AT362"/>
      <c r="AU362"/>
      <c r="AV362"/>
      <c r="AW362"/>
      <c r="AX362"/>
      <c r="AY362"/>
      <c r="AZ362"/>
      <c r="BA362"/>
      <c r="BF362"/>
      <c r="BG362"/>
      <c r="BH362"/>
      <c r="BI362"/>
      <c r="BJ362"/>
      <c r="BK362"/>
      <c r="BL362"/>
      <c r="BM362"/>
      <c r="BN362"/>
      <c r="BO362"/>
      <c r="BT362"/>
      <c r="BU362"/>
      <c r="BV362"/>
      <c r="BW362"/>
      <c r="BX362"/>
      <c r="BY362"/>
      <c r="BZ362"/>
      <c r="CA362"/>
      <c r="CB362"/>
      <c r="CC362"/>
      <c r="CI362"/>
      <c r="CJ362"/>
      <c r="CK362"/>
      <c r="CL362"/>
      <c r="CM362"/>
      <c r="CN362"/>
      <c r="CO362"/>
      <c r="CP362"/>
      <c r="CQ362"/>
    </row>
    <row r="363" spans="2:99" s="1" customFormat="1" x14ac:dyDescent="0.25">
      <c r="B363"/>
      <c r="C363"/>
      <c r="D363"/>
      <c r="E363"/>
      <c r="F363"/>
      <c r="G363"/>
      <c r="H363"/>
      <c r="I363"/>
      <c r="J363"/>
      <c r="K363"/>
      <c r="L363"/>
      <c r="Q363"/>
      <c r="R363"/>
      <c r="S363"/>
      <c r="T363"/>
      <c r="U363"/>
      <c r="V363"/>
      <c r="W363"/>
      <c r="X363"/>
      <c r="Y363"/>
      <c r="AD363"/>
      <c r="AE363"/>
      <c r="AF363"/>
      <c r="AG363"/>
      <c r="AH363"/>
      <c r="AI363"/>
      <c r="AJ363"/>
      <c r="AK363"/>
      <c r="AL363"/>
      <c r="AM363"/>
      <c r="AR363"/>
      <c r="AS363"/>
      <c r="AT363"/>
      <c r="AU363"/>
      <c r="AV363"/>
      <c r="AW363"/>
      <c r="AX363"/>
      <c r="AY363"/>
      <c r="AZ363"/>
      <c r="BA363"/>
      <c r="BF363"/>
      <c r="BG363"/>
      <c r="BH363"/>
      <c r="BI363"/>
      <c r="BJ363"/>
      <c r="BK363"/>
      <c r="BL363"/>
      <c r="BM363"/>
      <c r="BN363"/>
      <c r="BO363"/>
      <c r="BT363"/>
      <c r="BU363"/>
      <c r="BV363"/>
      <c r="BW363"/>
      <c r="BX363"/>
      <c r="BY363"/>
      <c r="BZ363"/>
      <c r="CA363"/>
      <c r="CB363"/>
      <c r="CC363"/>
      <c r="CI363"/>
      <c r="CJ363"/>
      <c r="CK363"/>
      <c r="CL363"/>
      <c r="CM363"/>
      <c r="CN363"/>
      <c r="CO363"/>
      <c r="CP363"/>
      <c r="CQ363"/>
    </row>
    <row r="364" spans="2:99" x14ac:dyDescent="0.25">
      <c r="L364"/>
    </row>
    <row r="365" spans="2:99" x14ac:dyDescent="0.25">
      <c r="L365"/>
    </row>
    <row r="366" spans="2:99" ht="18" customHeight="1" x14ac:dyDescent="0.25">
      <c r="L366"/>
      <c r="CR366"/>
      <c r="CS366"/>
      <c r="CT366"/>
      <c r="CU366"/>
    </row>
    <row r="367" spans="2:99" x14ac:dyDescent="0.25">
      <c r="L367"/>
    </row>
    <row r="368" spans="2:99" x14ac:dyDescent="0.25">
      <c r="L368"/>
    </row>
    <row r="369" spans="2:95" s="1" customFormat="1" x14ac:dyDescent="0.25">
      <c r="B369"/>
      <c r="C369"/>
      <c r="D369"/>
      <c r="E369"/>
      <c r="F369"/>
      <c r="G369"/>
      <c r="H369"/>
      <c r="I369"/>
      <c r="J369"/>
      <c r="K369"/>
      <c r="L369"/>
      <c r="Q369"/>
      <c r="R369"/>
      <c r="S369"/>
      <c r="T369"/>
      <c r="U369"/>
      <c r="V369"/>
      <c r="W369"/>
      <c r="X369"/>
      <c r="Y369"/>
      <c r="AD369"/>
      <c r="AE369"/>
      <c r="AF369"/>
      <c r="AG369"/>
      <c r="AH369"/>
      <c r="AI369"/>
      <c r="AJ369"/>
      <c r="AK369"/>
      <c r="AL369"/>
      <c r="AM369"/>
      <c r="AR369"/>
      <c r="AS369"/>
      <c r="AT369"/>
      <c r="AU369"/>
      <c r="AV369"/>
      <c r="AW369"/>
      <c r="AX369"/>
      <c r="AY369"/>
      <c r="AZ369"/>
      <c r="BA369"/>
      <c r="BF369"/>
      <c r="BG369"/>
      <c r="BH369"/>
      <c r="BI369"/>
      <c r="BJ369"/>
      <c r="BK369"/>
      <c r="BL369"/>
      <c r="BM369"/>
      <c r="BN369"/>
      <c r="BO369"/>
      <c r="BT369"/>
      <c r="BU369"/>
      <c r="BV369"/>
      <c r="BW369"/>
      <c r="BX369"/>
      <c r="BY369"/>
      <c r="BZ369"/>
      <c r="CA369"/>
      <c r="CB369"/>
      <c r="CC369"/>
      <c r="CI369"/>
      <c r="CJ369"/>
      <c r="CK369"/>
      <c r="CL369"/>
      <c r="CM369"/>
      <c r="CN369"/>
      <c r="CO369"/>
      <c r="CP369"/>
      <c r="CQ369"/>
    </row>
    <row r="370" spans="2:95" s="1" customFormat="1" x14ac:dyDescent="0.25">
      <c r="B370"/>
      <c r="C370"/>
      <c r="D370"/>
      <c r="E370"/>
      <c r="F370"/>
      <c r="G370"/>
      <c r="H370"/>
      <c r="I370"/>
      <c r="J370"/>
      <c r="K370"/>
      <c r="L370"/>
      <c r="Q370"/>
      <c r="R370"/>
      <c r="S370"/>
      <c r="T370"/>
      <c r="U370"/>
      <c r="V370"/>
      <c r="W370"/>
      <c r="X370"/>
      <c r="Y370"/>
      <c r="AD370"/>
      <c r="AE370"/>
      <c r="AF370"/>
      <c r="AG370"/>
      <c r="AH370"/>
      <c r="AI370"/>
      <c r="AJ370"/>
      <c r="AK370"/>
      <c r="AL370"/>
      <c r="AM370"/>
      <c r="AR370"/>
      <c r="AS370"/>
      <c r="AT370"/>
      <c r="AU370"/>
      <c r="AV370"/>
      <c r="AW370"/>
      <c r="AX370"/>
      <c r="AY370"/>
      <c r="AZ370"/>
      <c r="BA370"/>
      <c r="BF370"/>
      <c r="BG370"/>
      <c r="BH370"/>
      <c r="BI370"/>
      <c r="BJ370"/>
      <c r="BK370"/>
      <c r="BL370"/>
      <c r="BM370"/>
      <c r="BN370"/>
      <c r="BO370"/>
      <c r="BT370"/>
      <c r="BU370"/>
      <c r="BV370"/>
      <c r="BW370"/>
      <c r="BX370"/>
      <c r="BY370"/>
      <c r="BZ370"/>
      <c r="CA370"/>
      <c r="CB370"/>
      <c r="CC370"/>
      <c r="CI370"/>
      <c r="CJ370"/>
      <c r="CK370"/>
      <c r="CL370"/>
      <c r="CM370"/>
      <c r="CN370"/>
      <c r="CO370"/>
      <c r="CP370"/>
      <c r="CQ370"/>
    </row>
    <row r="371" spans="2:95" s="1" customFormat="1" x14ac:dyDescent="0.25">
      <c r="B371"/>
      <c r="C371"/>
      <c r="D371"/>
      <c r="E371"/>
      <c r="F371"/>
      <c r="G371"/>
      <c r="H371"/>
      <c r="I371"/>
      <c r="J371"/>
      <c r="K371"/>
      <c r="L371"/>
      <c r="Q371"/>
      <c r="R371"/>
      <c r="S371"/>
      <c r="T371"/>
      <c r="U371"/>
      <c r="V371"/>
      <c r="W371"/>
      <c r="X371"/>
      <c r="Y371"/>
      <c r="AD371"/>
      <c r="AE371"/>
      <c r="AF371"/>
      <c r="AG371"/>
      <c r="AH371"/>
      <c r="AI371"/>
      <c r="AJ371"/>
      <c r="AK371"/>
      <c r="AL371"/>
      <c r="AM371"/>
      <c r="AR371"/>
      <c r="AS371"/>
      <c r="AT371"/>
      <c r="AU371"/>
      <c r="AV371"/>
      <c r="AW371"/>
      <c r="AX371"/>
      <c r="AY371"/>
      <c r="AZ371"/>
      <c r="BA371"/>
      <c r="BF371"/>
      <c r="BG371"/>
      <c r="BH371"/>
      <c r="BI371"/>
      <c r="BJ371"/>
      <c r="BK371"/>
      <c r="BL371"/>
      <c r="BM371"/>
      <c r="BN371"/>
      <c r="BO371"/>
      <c r="BT371"/>
      <c r="BU371"/>
      <c r="BV371"/>
      <c r="BW371"/>
      <c r="BX371"/>
      <c r="BY371"/>
      <c r="BZ371"/>
      <c r="CA371"/>
      <c r="CB371"/>
      <c r="CC371"/>
      <c r="CI371"/>
      <c r="CJ371"/>
      <c r="CK371"/>
      <c r="CL371"/>
      <c r="CM371"/>
      <c r="CN371"/>
      <c r="CO371"/>
      <c r="CP371"/>
      <c r="CQ371"/>
    </row>
    <row r="372" spans="2:95" x14ac:dyDescent="0.25">
      <c r="L372"/>
    </row>
    <row r="373" spans="2:95" x14ac:dyDescent="0.25">
      <c r="L373"/>
    </row>
    <row r="374" spans="2:95" x14ac:dyDescent="0.25">
      <c r="L374"/>
      <c r="AR374" s="1"/>
    </row>
    <row r="375" spans="2:95" x14ac:dyDescent="0.25">
      <c r="L375"/>
      <c r="AR375" s="1"/>
    </row>
    <row r="376" spans="2:95" x14ac:dyDescent="0.25">
      <c r="L376"/>
      <c r="AR376" s="1"/>
    </row>
    <row r="377" spans="2:95" x14ac:dyDescent="0.25">
      <c r="L377"/>
    </row>
    <row r="378" spans="2:95" x14ac:dyDescent="0.25">
      <c r="L378"/>
    </row>
    <row r="379" spans="2:95" x14ac:dyDescent="0.25">
      <c r="L379"/>
    </row>
    <row r="380" spans="2:95" x14ac:dyDescent="0.25">
      <c r="L380"/>
    </row>
    <row r="381" spans="2:95" x14ac:dyDescent="0.25">
      <c r="L381"/>
    </row>
    <row r="382" spans="2:95" x14ac:dyDescent="0.25">
      <c r="L382"/>
    </row>
    <row r="383" spans="2:95" s="1" customFormat="1" x14ac:dyDescent="0.25">
      <c r="B383"/>
      <c r="C383"/>
      <c r="D383"/>
      <c r="E383"/>
      <c r="F383"/>
      <c r="G383"/>
      <c r="H383"/>
      <c r="I383"/>
      <c r="J383"/>
      <c r="K383"/>
      <c r="L383"/>
      <c r="Q383"/>
      <c r="R383"/>
      <c r="S383"/>
      <c r="T383"/>
      <c r="U383"/>
      <c r="V383"/>
      <c r="W383"/>
      <c r="X383"/>
      <c r="Y383"/>
      <c r="AD383"/>
      <c r="AE383"/>
      <c r="AF383"/>
      <c r="AG383"/>
      <c r="AH383"/>
      <c r="AI383"/>
      <c r="AJ383"/>
      <c r="AK383"/>
      <c r="AL383"/>
      <c r="AM383"/>
      <c r="AR383"/>
      <c r="AS383"/>
      <c r="AT383"/>
      <c r="AU383"/>
      <c r="AV383"/>
      <c r="AW383"/>
      <c r="AX383"/>
      <c r="AY383"/>
      <c r="AZ383"/>
      <c r="BA383"/>
      <c r="BF383"/>
      <c r="BG383"/>
      <c r="BH383"/>
      <c r="BI383"/>
      <c r="BJ383"/>
      <c r="BK383"/>
      <c r="BL383"/>
      <c r="BM383"/>
      <c r="BN383"/>
      <c r="BO383"/>
      <c r="BT383"/>
      <c r="BU383"/>
      <c r="BV383"/>
      <c r="BW383"/>
      <c r="BX383"/>
      <c r="BY383"/>
      <c r="BZ383"/>
      <c r="CA383"/>
      <c r="CB383"/>
      <c r="CC383"/>
      <c r="CI383"/>
      <c r="CJ383"/>
      <c r="CK383"/>
      <c r="CL383"/>
      <c r="CM383"/>
      <c r="CN383"/>
      <c r="CO383"/>
      <c r="CP383"/>
      <c r="CQ383"/>
    </row>
    <row r="384" spans="2:95" s="1" customFormat="1" x14ac:dyDescent="0.25">
      <c r="B384"/>
      <c r="C384"/>
      <c r="D384"/>
      <c r="E384"/>
      <c r="F384"/>
      <c r="G384"/>
      <c r="H384"/>
      <c r="I384"/>
      <c r="J384"/>
      <c r="K384"/>
      <c r="L384"/>
      <c r="Q384"/>
      <c r="R384"/>
      <c r="S384"/>
      <c r="T384"/>
      <c r="U384"/>
      <c r="V384"/>
      <c r="W384"/>
      <c r="X384"/>
      <c r="Y384"/>
      <c r="AD384"/>
      <c r="AE384"/>
      <c r="AF384"/>
      <c r="AG384"/>
      <c r="AH384"/>
      <c r="AI384"/>
      <c r="AJ384"/>
      <c r="AK384"/>
      <c r="AL384"/>
      <c r="AM384"/>
      <c r="AR384"/>
      <c r="AS384"/>
      <c r="AT384"/>
      <c r="AU384"/>
      <c r="AV384"/>
      <c r="AW384"/>
      <c r="AX384"/>
      <c r="AY384"/>
      <c r="AZ384"/>
      <c r="BA384"/>
      <c r="BF384"/>
      <c r="BG384"/>
      <c r="BH384"/>
      <c r="BI384"/>
      <c r="BJ384"/>
      <c r="BK384"/>
      <c r="BL384"/>
      <c r="BM384"/>
      <c r="BN384"/>
      <c r="BO384"/>
      <c r="BT384"/>
      <c r="BU384"/>
      <c r="BV384"/>
      <c r="BW384"/>
      <c r="BX384"/>
      <c r="BY384"/>
      <c r="BZ384"/>
      <c r="CA384"/>
      <c r="CB384"/>
      <c r="CC384"/>
      <c r="CI384"/>
      <c r="CJ384"/>
      <c r="CK384"/>
      <c r="CL384"/>
      <c r="CM384"/>
      <c r="CN384"/>
      <c r="CO384"/>
      <c r="CP384"/>
      <c r="CQ384"/>
    </row>
    <row r="385" spans="2:95" s="1" customFormat="1" x14ac:dyDescent="0.25">
      <c r="B385"/>
      <c r="C385"/>
      <c r="D385"/>
      <c r="E385"/>
      <c r="F385"/>
      <c r="G385"/>
      <c r="H385"/>
      <c r="I385"/>
      <c r="J385"/>
      <c r="K385"/>
      <c r="L385"/>
      <c r="Q385"/>
      <c r="R385"/>
      <c r="S385"/>
      <c r="T385"/>
      <c r="U385"/>
      <c r="V385"/>
      <c r="W385"/>
      <c r="X385"/>
      <c r="Y385"/>
      <c r="AD385"/>
      <c r="AE385"/>
      <c r="AF385"/>
      <c r="AG385"/>
      <c r="AH385"/>
      <c r="AI385"/>
      <c r="AJ385"/>
      <c r="AK385"/>
      <c r="AL385"/>
      <c r="AM385"/>
      <c r="AR385"/>
      <c r="AS385"/>
      <c r="AT385"/>
      <c r="AU385"/>
      <c r="AV385"/>
      <c r="AW385"/>
      <c r="AX385"/>
      <c r="AY385"/>
      <c r="AZ385"/>
      <c r="BA385"/>
      <c r="BF385"/>
      <c r="BG385"/>
      <c r="BH385"/>
      <c r="BI385"/>
      <c r="BJ385"/>
      <c r="BK385"/>
      <c r="BL385"/>
      <c r="BM385"/>
      <c r="BN385"/>
      <c r="BO385"/>
      <c r="BT385"/>
      <c r="BU385"/>
      <c r="BV385"/>
      <c r="BW385"/>
      <c r="BX385"/>
      <c r="BY385"/>
      <c r="BZ385"/>
      <c r="CA385"/>
      <c r="CB385"/>
      <c r="CC385"/>
      <c r="CI385"/>
      <c r="CJ385"/>
      <c r="CK385"/>
      <c r="CL385"/>
      <c r="CM385"/>
      <c r="CN385"/>
      <c r="CO385"/>
      <c r="CP385"/>
      <c r="CQ385"/>
    </row>
    <row r="386" spans="2:95" x14ac:dyDescent="0.25">
      <c r="L386"/>
      <c r="AR386" s="1"/>
    </row>
    <row r="387" spans="2:95" x14ac:dyDescent="0.25">
      <c r="L387"/>
      <c r="AR387" s="1"/>
    </row>
    <row r="388" spans="2:95" x14ac:dyDescent="0.25">
      <c r="L388"/>
      <c r="AR388" s="1"/>
    </row>
    <row r="389" spans="2:95" x14ac:dyDescent="0.25">
      <c r="L389"/>
      <c r="AD389" s="1"/>
    </row>
    <row r="390" spans="2:95" x14ac:dyDescent="0.25">
      <c r="L390"/>
      <c r="AD390" s="1"/>
    </row>
    <row r="391" spans="2:95" x14ac:dyDescent="0.25">
      <c r="L391"/>
      <c r="AD391" s="1"/>
      <c r="BT391" s="1"/>
    </row>
    <row r="392" spans="2:95" x14ac:dyDescent="0.25">
      <c r="L392"/>
      <c r="BT392" s="1"/>
    </row>
    <row r="393" spans="2:95" x14ac:dyDescent="0.25">
      <c r="L393"/>
      <c r="BT393" s="1"/>
    </row>
    <row r="394" spans="2:95" x14ac:dyDescent="0.25">
      <c r="L394"/>
    </row>
    <row r="395" spans="2:95" s="1" customFormat="1" x14ac:dyDescent="0.25">
      <c r="B395"/>
      <c r="C395"/>
      <c r="D395"/>
      <c r="E395"/>
      <c r="F395"/>
      <c r="G395"/>
      <c r="H395"/>
      <c r="I395"/>
      <c r="J395"/>
      <c r="K395"/>
      <c r="L395"/>
      <c r="Q395"/>
      <c r="R395"/>
      <c r="S395"/>
      <c r="T395"/>
      <c r="U395"/>
      <c r="V395"/>
      <c r="W395"/>
      <c r="X395"/>
      <c r="Y395"/>
      <c r="AD395"/>
      <c r="AE395"/>
      <c r="AF395"/>
      <c r="AG395"/>
      <c r="AH395"/>
      <c r="AI395"/>
      <c r="AJ395"/>
      <c r="AK395"/>
      <c r="AL395"/>
      <c r="AM395"/>
      <c r="AR395"/>
      <c r="AS395"/>
      <c r="AT395"/>
      <c r="AU395"/>
      <c r="AV395"/>
      <c r="AW395"/>
      <c r="AX395"/>
      <c r="AY395"/>
      <c r="AZ395"/>
      <c r="BA395"/>
      <c r="BF395"/>
      <c r="BG395"/>
      <c r="BH395"/>
      <c r="BI395"/>
      <c r="BJ395"/>
      <c r="BK395"/>
      <c r="BL395"/>
      <c r="BM395"/>
      <c r="BN395"/>
      <c r="BO395"/>
      <c r="BT395"/>
      <c r="BU395"/>
      <c r="BV395"/>
      <c r="BW395"/>
      <c r="BX395"/>
      <c r="BY395"/>
      <c r="BZ395"/>
      <c r="CA395"/>
      <c r="CB395"/>
      <c r="CC395"/>
      <c r="CI395"/>
      <c r="CJ395"/>
      <c r="CK395"/>
      <c r="CL395"/>
      <c r="CM395"/>
      <c r="CN395"/>
      <c r="CO395"/>
      <c r="CP395"/>
      <c r="CQ395"/>
    </row>
    <row r="396" spans="2:95" s="1" customFormat="1" x14ac:dyDescent="0.25">
      <c r="B396"/>
      <c r="C396"/>
      <c r="D396"/>
      <c r="E396"/>
      <c r="F396"/>
      <c r="G396"/>
      <c r="H396"/>
      <c r="I396"/>
      <c r="J396"/>
      <c r="K396"/>
      <c r="L396"/>
      <c r="Q396"/>
      <c r="R396"/>
      <c r="S396"/>
      <c r="T396"/>
      <c r="U396"/>
      <c r="V396"/>
      <c r="W396"/>
      <c r="X396"/>
      <c r="Y396"/>
      <c r="AD396"/>
      <c r="AE396"/>
      <c r="AF396"/>
      <c r="AG396"/>
      <c r="AH396"/>
      <c r="AI396"/>
      <c r="AJ396"/>
      <c r="AK396"/>
      <c r="AL396"/>
      <c r="AM396"/>
      <c r="AR396"/>
      <c r="AS396"/>
      <c r="AT396"/>
      <c r="AU396"/>
      <c r="AV396"/>
      <c r="AW396"/>
      <c r="AX396"/>
      <c r="AY396"/>
      <c r="AZ396"/>
      <c r="BA396"/>
      <c r="BF396"/>
      <c r="BG396"/>
      <c r="BH396"/>
      <c r="BI396"/>
      <c r="BJ396"/>
      <c r="BK396"/>
      <c r="BL396"/>
      <c r="BM396"/>
      <c r="BN396"/>
      <c r="BO396"/>
      <c r="BT396"/>
      <c r="BU396"/>
      <c r="BV396"/>
      <c r="BW396"/>
      <c r="BX396"/>
      <c r="BY396"/>
      <c r="BZ396"/>
      <c r="CA396"/>
      <c r="CB396"/>
      <c r="CC396"/>
      <c r="CI396"/>
      <c r="CJ396"/>
      <c r="CK396"/>
      <c r="CL396"/>
      <c r="CM396"/>
      <c r="CN396"/>
      <c r="CO396"/>
      <c r="CP396"/>
      <c r="CQ396"/>
    </row>
    <row r="397" spans="2:95" s="1" customFormat="1" x14ac:dyDescent="0.25">
      <c r="B397"/>
      <c r="C397"/>
      <c r="D397"/>
      <c r="E397"/>
      <c r="F397"/>
      <c r="G397"/>
      <c r="H397"/>
      <c r="I397"/>
      <c r="J397"/>
      <c r="K397"/>
      <c r="L397"/>
      <c r="Q397"/>
      <c r="R397"/>
      <c r="S397"/>
      <c r="T397"/>
      <c r="U397"/>
      <c r="V397"/>
      <c r="W397"/>
      <c r="X397"/>
      <c r="Y397"/>
      <c r="AE397"/>
      <c r="AF397"/>
      <c r="AG397"/>
      <c r="AH397"/>
      <c r="AI397"/>
      <c r="AJ397"/>
      <c r="AK397"/>
      <c r="AL397"/>
      <c r="AM397"/>
      <c r="AR397"/>
      <c r="AS397"/>
      <c r="AT397"/>
      <c r="AU397"/>
      <c r="AV397"/>
      <c r="AW397"/>
      <c r="AX397"/>
      <c r="AY397"/>
      <c r="AZ397"/>
      <c r="BA397"/>
      <c r="BF397"/>
      <c r="BG397"/>
      <c r="BH397"/>
      <c r="BI397"/>
      <c r="BJ397"/>
      <c r="BK397"/>
      <c r="BL397"/>
      <c r="BM397"/>
      <c r="BN397"/>
      <c r="BO397"/>
      <c r="BT397"/>
      <c r="BU397"/>
      <c r="BV397"/>
      <c r="BW397"/>
      <c r="BX397"/>
      <c r="BY397"/>
      <c r="BZ397"/>
      <c r="CA397"/>
      <c r="CB397"/>
      <c r="CC397"/>
      <c r="CI397"/>
      <c r="CJ397"/>
      <c r="CK397"/>
      <c r="CL397"/>
      <c r="CM397"/>
      <c r="CN397"/>
      <c r="CO397"/>
      <c r="CP397"/>
      <c r="CQ397"/>
    </row>
    <row r="398" spans="2:95" x14ac:dyDescent="0.25">
      <c r="L398"/>
      <c r="AD398" s="1"/>
    </row>
    <row r="399" spans="2:95" x14ac:dyDescent="0.25">
      <c r="AD399" s="1"/>
      <c r="BT399" s="1"/>
    </row>
    <row r="400" spans="2:95" x14ac:dyDescent="0.25">
      <c r="BT400" s="1"/>
    </row>
    <row r="401" spans="2:72" x14ac:dyDescent="0.25">
      <c r="BT401" s="1"/>
    </row>
    <row r="409" spans="2:72" x14ac:dyDescent="0.25">
      <c r="B409" s="1"/>
    </row>
    <row r="410" spans="2:72" x14ac:dyDescent="0.25">
      <c r="B410" s="1"/>
    </row>
    <row r="411" spans="2:72" x14ac:dyDescent="0.25">
      <c r="B411" s="1"/>
      <c r="AD411" s="1"/>
    </row>
    <row r="412" spans="2:72" x14ac:dyDescent="0.25">
      <c r="AD412" s="1"/>
    </row>
    <row r="413" spans="2:72" x14ac:dyDescent="0.25">
      <c r="AD413" s="1"/>
      <c r="BT413" s="1"/>
    </row>
    <row r="414" spans="2:72" x14ac:dyDescent="0.25">
      <c r="BT414" s="1"/>
    </row>
    <row r="415" spans="2:72" x14ac:dyDescent="0.25">
      <c r="BT415" s="1"/>
    </row>
    <row r="417" spans="2:72" x14ac:dyDescent="0.25">
      <c r="B417" s="1"/>
    </row>
    <row r="418" spans="2:72" x14ac:dyDescent="0.25">
      <c r="B418" s="1"/>
    </row>
    <row r="419" spans="2:72" x14ac:dyDescent="0.25">
      <c r="B419" s="1"/>
    </row>
    <row r="423" spans="2:72" x14ac:dyDescent="0.25">
      <c r="AD423" s="1"/>
    </row>
    <row r="424" spans="2:72" x14ac:dyDescent="0.25">
      <c r="AD424" s="1"/>
    </row>
    <row r="425" spans="2:72" x14ac:dyDescent="0.25">
      <c r="AD425" s="1"/>
      <c r="BT425" s="1"/>
    </row>
    <row r="426" spans="2:72" x14ac:dyDescent="0.25">
      <c r="BT426" s="1"/>
    </row>
    <row r="427" spans="2:72" x14ac:dyDescent="0.25">
      <c r="BT427" s="1"/>
    </row>
    <row r="431" spans="2:72" x14ac:dyDescent="0.25">
      <c r="B431" s="1"/>
    </row>
    <row r="432" spans="2:72" x14ac:dyDescent="0.25">
      <c r="B432" s="1"/>
    </row>
    <row r="433" spans="2:58" x14ac:dyDescent="0.25">
      <c r="B433" s="1"/>
    </row>
    <row r="442" spans="2:58" x14ac:dyDescent="0.25">
      <c r="BF442" s="1"/>
    </row>
    <row r="443" spans="2:58" x14ac:dyDescent="0.25">
      <c r="B443" s="1"/>
      <c r="BF443" s="1"/>
    </row>
    <row r="444" spans="2:58" x14ac:dyDescent="0.25">
      <c r="B444" s="1"/>
      <c r="BF444" s="1"/>
    </row>
    <row r="445" spans="2:58" x14ac:dyDescent="0.25">
      <c r="B445" s="1"/>
    </row>
    <row r="447" spans="2:58" x14ac:dyDescent="0.25">
      <c r="L447"/>
    </row>
    <row r="448" spans="2:58" x14ac:dyDescent="0.25">
      <c r="L448"/>
    </row>
    <row r="449" spans="12:58" x14ac:dyDescent="0.25">
      <c r="L449"/>
    </row>
    <row r="450" spans="12:58" x14ac:dyDescent="0.25">
      <c r="L450"/>
      <c r="BF450" s="1"/>
    </row>
    <row r="451" spans="12:58" x14ac:dyDescent="0.25">
      <c r="L451"/>
      <c r="BF451" s="1"/>
    </row>
    <row r="452" spans="12:58" x14ac:dyDescent="0.25">
      <c r="L452"/>
      <c r="BF452" s="1"/>
    </row>
    <row r="453" spans="12:58" x14ac:dyDescent="0.25">
      <c r="L453"/>
    </row>
    <row r="454" spans="12:58" x14ac:dyDescent="0.25">
      <c r="L454"/>
    </row>
    <row r="455" spans="12:58" x14ac:dyDescent="0.25">
      <c r="L455"/>
    </row>
    <row r="456" spans="12:58" x14ac:dyDescent="0.25">
      <c r="L456"/>
    </row>
    <row r="457" spans="12:58" x14ac:dyDescent="0.25">
      <c r="L457"/>
    </row>
    <row r="458" spans="12:58" x14ac:dyDescent="0.25">
      <c r="L458"/>
    </row>
    <row r="459" spans="12:58" x14ac:dyDescent="0.25">
      <c r="L459"/>
    </row>
    <row r="460" spans="12:58" x14ac:dyDescent="0.25">
      <c r="L460"/>
    </row>
    <row r="461" spans="12:58" x14ac:dyDescent="0.25">
      <c r="L461"/>
      <c r="AR461" s="1"/>
    </row>
    <row r="462" spans="12:58" x14ac:dyDescent="0.25">
      <c r="L462"/>
      <c r="AR462" s="1"/>
    </row>
    <row r="463" spans="12:58" x14ac:dyDescent="0.25">
      <c r="L463"/>
      <c r="AR463" s="1"/>
    </row>
    <row r="464" spans="12:58" x14ac:dyDescent="0.25">
      <c r="L464"/>
      <c r="BF464" s="1"/>
    </row>
    <row r="465" spans="2:95" x14ac:dyDescent="0.25">
      <c r="L465"/>
      <c r="BF465" s="1"/>
    </row>
    <row r="466" spans="2:95" x14ac:dyDescent="0.25">
      <c r="L466"/>
      <c r="BF466" s="1"/>
    </row>
    <row r="467" spans="2:95" x14ac:dyDescent="0.25">
      <c r="L467"/>
    </row>
    <row r="468" spans="2:95" x14ac:dyDescent="0.25">
      <c r="L468"/>
    </row>
    <row r="469" spans="2:95" x14ac:dyDescent="0.25">
      <c r="L469"/>
    </row>
    <row r="470" spans="2:95" s="1" customFormat="1" x14ac:dyDescent="0.25">
      <c r="B470"/>
      <c r="C470"/>
      <c r="D470"/>
      <c r="E470"/>
      <c r="F470"/>
      <c r="G470"/>
      <c r="H470"/>
      <c r="I470"/>
      <c r="J470"/>
      <c r="K470"/>
      <c r="L470"/>
      <c r="Q470"/>
      <c r="R470"/>
      <c r="S470"/>
      <c r="T470"/>
      <c r="U470"/>
      <c r="V470"/>
      <c r="W470"/>
      <c r="X470"/>
      <c r="Y470"/>
      <c r="AD470"/>
      <c r="AE470"/>
      <c r="AF470"/>
      <c r="AG470"/>
      <c r="AH470"/>
      <c r="AI470"/>
      <c r="AJ470"/>
      <c r="AK470"/>
      <c r="AL470"/>
      <c r="AM470"/>
      <c r="AR470"/>
      <c r="AS470"/>
      <c r="AT470"/>
      <c r="AU470"/>
      <c r="AV470"/>
      <c r="AW470"/>
      <c r="AX470"/>
      <c r="AY470"/>
      <c r="AZ470"/>
      <c r="BA470"/>
      <c r="BF470"/>
      <c r="BG470"/>
      <c r="BH470"/>
      <c r="BI470"/>
      <c r="BJ470"/>
      <c r="BK470"/>
      <c r="BL470"/>
      <c r="BM470"/>
      <c r="BN470"/>
      <c r="BO470"/>
      <c r="BT470"/>
      <c r="BU470"/>
      <c r="BV470"/>
      <c r="BW470"/>
      <c r="BX470"/>
      <c r="BY470"/>
      <c r="BZ470"/>
      <c r="CA470"/>
      <c r="CB470"/>
      <c r="CC470"/>
      <c r="CI470"/>
      <c r="CJ470"/>
      <c r="CK470"/>
      <c r="CL470"/>
      <c r="CM470"/>
      <c r="CN470"/>
      <c r="CO470"/>
      <c r="CP470"/>
      <c r="CQ470"/>
    </row>
    <row r="471" spans="2:95" s="1" customFormat="1" x14ac:dyDescent="0.25">
      <c r="B471"/>
      <c r="C471"/>
      <c r="D471"/>
      <c r="E471"/>
      <c r="F471"/>
      <c r="G471"/>
      <c r="H471"/>
      <c r="I471"/>
      <c r="J471"/>
      <c r="K471"/>
      <c r="L471"/>
      <c r="Q471"/>
      <c r="R471"/>
      <c r="S471"/>
      <c r="T471"/>
      <c r="U471"/>
      <c r="V471"/>
      <c r="W471"/>
      <c r="X471"/>
      <c r="Y471"/>
      <c r="AD471"/>
      <c r="AE471"/>
      <c r="AF471"/>
      <c r="AG471"/>
      <c r="AH471"/>
      <c r="AI471"/>
      <c r="AJ471"/>
      <c r="AK471"/>
      <c r="AL471"/>
      <c r="AM471"/>
      <c r="AR471"/>
      <c r="AS471"/>
      <c r="AT471"/>
      <c r="AU471"/>
      <c r="AV471"/>
      <c r="AW471"/>
      <c r="AX471"/>
      <c r="AY471"/>
      <c r="AZ471"/>
      <c r="BA471"/>
      <c r="BF471"/>
      <c r="BG471"/>
      <c r="BH471"/>
      <c r="BI471"/>
      <c r="BJ471"/>
      <c r="BK471"/>
      <c r="BL471"/>
      <c r="BM471"/>
      <c r="BN471"/>
      <c r="BO471"/>
      <c r="BT471"/>
      <c r="BU471"/>
      <c r="BV471"/>
      <c r="BW471"/>
      <c r="BX471"/>
      <c r="BY471"/>
      <c r="BZ471"/>
      <c r="CA471"/>
      <c r="CB471"/>
      <c r="CC471"/>
      <c r="CI471"/>
      <c r="CJ471"/>
      <c r="CK471"/>
      <c r="CL471"/>
      <c r="CM471"/>
      <c r="CN471"/>
      <c r="CO471"/>
      <c r="CP471"/>
      <c r="CQ471"/>
    </row>
    <row r="472" spans="2:95" s="1" customFormat="1" x14ac:dyDescent="0.25">
      <c r="B472"/>
      <c r="C472"/>
      <c r="D472"/>
      <c r="E472"/>
      <c r="F472"/>
      <c r="G472"/>
      <c r="H472"/>
      <c r="I472"/>
      <c r="J472"/>
      <c r="K472"/>
      <c r="L472"/>
      <c r="Q472"/>
      <c r="R472"/>
      <c r="S472"/>
      <c r="T472"/>
      <c r="U472"/>
      <c r="V472"/>
      <c r="W472"/>
      <c r="X472"/>
      <c r="Y472"/>
      <c r="AD472"/>
      <c r="AE472"/>
      <c r="AF472"/>
      <c r="AG472"/>
      <c r="AH472"/>
      <c r="AI472"/>
      <c r="AJ472"/>
      <c r="AK472"/>
      <c r="AL472"/>
      <c r="AM472"/>
      <c r="AR472"/>
      <c r="AS472"/>
      <c r="AT472"/>
      <c r="AU472"/>
      <c r="AV472"/>
      <c r="AW472"/>
      <c r="AX472"/>
      <c r="AY472"/>
      <c r="AZ472"/>
      <c r="BA472"/>
      <c r="BF472"/>
      <c r="BG472"/>
      <c r="BH472"/>
      <c r="BI472"/>
      <c r="BJ472"/>
      <c r="BK472"/>
      <c r="BL472"/>
      <c r="BM472"/>
      <c r="BN472"/>
      <c r="BO472"/>
      <c r="BT472"/>
      <c r="BU472"/>
      <c r="BV472"/>
      <c r="BW472"/>
      <c r="BX472"/>
      <c r="BY472"/>
      <c r="BZ472"/>
      <c r="CA472"/>
      <c r="CB472"/>
      <c r="CC472"/>
      <c r="CI472"/>
      <c r="CJ472"/>
      <c r="CK472"/>
      <c r="CL472"/>
      <c r="CM472"/>
      <c r="CN472"/>
      <c r="CO472"/>
      <c r="CP472"/>
      <c r="CQ472"/>
    </row>
    <row r="473" spans="2:95" x14ac:dyDescent="0.25">
      <c r="L473"/>
    </row>
    <row r="474" spans="2:95" x14ac:dyDescent="0.25">
      <c r="L474"/>
    </row>
    <row r="475" spans="2:95" x14ac:dyDescent="0.25">
      <c r="L475"/>
    </row>
    <row r="476" spans="2:95" x14ac:dyDescent="0.25">
      <c r="L476"/>
      <c r="BF476" s="1"/>
    </row>
    <row r="477" spans="2:95" x14ac:dyDescent="0.25">
      <c r="L477"/>
      <c r="BF477" s="1"/>
    </row>
    <row r="478" spans="2:95" x14ac:dyDescent="0.25">
      <c r="L478"/>
      <c r="BF478" s="1"/>
    </row>
    <row r="479" spans="2:95" x14ac:dyDescent="0.25">
      <c r="L479"/>
    </row>
    <row r="480" spans="2:95" x14ac:dyDescent="0.25">
      <c r="L480"/>
    </row>
    <row r="481" spans="12:12" x14ac:dyDescent="0.25">
      <c r="L481"/>
    </row>
    <row r="482" spans="12:12" x14ac:dyDescent="0.25">
      <c r="L482"/>
    </row>
    <row r="483" spans="12:12" x14ac:dyDescent="0.25">
      <c r="L483"/>
    </row>
    <row r="484" spans="12:12" x14ac:dyDescent="0.25">
      <c r="L484"/>
    </row>
    <row r="485" spans="12:12" x14ac:dyDescent="0.25">
      <c r="L485"/>
    </row>
    <row r="486" spans="12:12" x14ac:dyDescent="0.25">
      <c r="L486"/>
    </row>
    <row r="487" spans="12:12" x14ac:dyDescent="0.25">
      <c r="L487"/>
    </row>
    <row r="488" spans="12:12" x14ac:dyDescent="0.25">
      <c r="L488"/>
    </row>
    <row r="489" spans="12:12" x14ac:dyDescent="0.25">
      <c r="L489"/>
    </row>
    <row r="490" spans="12:12" x14ac:dyDescent="0.25">
      <c r="L490"/>
    </row>
    <row r="491" spans="12:12" x14ac:dyDescent="0.25">
      <c r="L491"/>
    </row>
    <row r="492" spans="12:12" x14ac:dyDescent="0.25">
      <c r="L492"/>
    </row>
    <row r="493" spans="12:12" x14ac:dyDescent="0.25">
      <c r="L493"/>
    </row>
    <row r="494" spans="12:12" x14ac:dyDescent="0.25">
      <c r="L494"/>
    </row>
    <row r="495" spans="12:12" x14ac:dyDescent="0.25">
      <c r="L495"/>
    </row>
    <row r="496" spans="12:12" x14ac:dyDescent="0.25">
      <c r="L496"/>
    </row>
    <row r="497" spans="12:72" x14ac:dyDescent="0.25">
      <c r="L497"/>
    </row>
    <row r="498" spans="12:72" x14ac:dyDescent="0.25">
      <c r="L498"/>
      <c r="AD498" s="1"/>
    </row>
    <row r="499" spans="12:72" x14ac:dyDescent="0.25">
      <c r="L499"/>
      <c r="AD499" s="1"/>
    </row>
    <row r="500" spans="12:72" x14ac:dyDescent="0.25">
      <c r="L500"/>
      <c r="AD500" s="1"/>
      <c r="BT500" s="1"/>
    </row>
    <row r="501" spans="12:72" x14ac:dyDescent="0.25">
      <c r="L501"/>
      <c r="BT501" s="1"/>
    </row>
    <row r="502" spans="12:72" x14ac:dyDescent="0.25">
      <c r="L502"/>
      <c r="BT502" s="1"/>
    </row>
    <row r="503" spans="12:72" x14ac:dyDescent="0.25">
      <c r="L503"/>
    </row>
    <row r="504" spans="12:72" x14ac:dyDescent="0.25">
      <c r="L504"/>
    </row>
    <row r="505" spans="12:72" x14ac:dyDescent="0.25">
      <c r="L505"/>
    </row>
    <row r="506" spans="12:72" x14ac:dyDescent="0.25">
      <c r="L506"/>
    </row>
    <row r="507" spans="12:72" x14ac:dyDescent="0.25">
      <c r="L507"/>
    </row>
    <row r="508" spans="12:72" x14ac:dyDescent="0.25">
      <c r="L508"/>
    </row>
    <row r="509" spans="12:72" x14ac:dyDescent="0.25">
      <c r="L509"/>
    </row>
    <row r="510" spans="12:72" x14ac:dyDescent="0.25">
      <c r="L510"/>
    </row>
    <row r="518" spans="2:12" x14ac:dyDescent="0.25">
      <c r="B518" s="1"/>
    </row>
    <row r="519" spans="2:12" x14ac:dyDescent="0.25">
      <c r="B519" s="1"/>
    </row>
    <row r="520" spans="2:12" x14ac:dyDescent="0.25">
      <c r="B520" s="1"/>
    </row>
    <row r="527" spans="2:12" x14ac:dyDescent="0.25">
      <c r="L527"/>
    </row>
    <row r="528" spans="2:12" x14ac:dyDescent="0.25">
      <c r="L528"/>
    </row>
    <row r="529" spans="2:99" x14ac:dyDescent="0.25">
      <c r="L529"/>
    </row>
    <row r="530" spans="2:99" x14ac:dyDescent="0.25">
      <c r="L530"/>
    </row>
    <row r="531" spans="2:99" x14ac:dyDescent="0.25">
      <c r="L531"/>
    </row>
    <row r="532" spans="2:99" x14ac:dyDescent="0.25">
      <c r="L532"/>
      <c r="AR532" s="2"/>
    </row>
    <row r="533" spans="2:99" x14ac:dyDescent="0.25">
      <c r="L533"/>
    </row>
    <row r="534" spans="2:99" x14ac:dyDescent="0.25">
      <c r="L534"/>
    </row>
    <row r="535" spans="2:99" x14ac:dyDescent="0.25">
      <c r="L535"/>
      <c r="AR535" s="1"/>
    </row>
    <row r="536" spans="2:99" x14ac:dyDescent="0.25">
      <c r="L536"/>
      <c r="AR536" s="1"/>
    </row>
    <row r="537" spans="2:99" x14ac:dyDescent="0.25">
      <c r="L537"/>
      <c r="AR537" s="1"/>
    </row>
    <row r="538" spans="2:99" x14ac:dyDescent="0.25">
      <c r="L538"/>
    </row>
    <row r="539" spans="2:99" x14ac:dyDescent="0.25">
      <c r="L539"/>
    </row>
    <row r="540" spans="2:99" x14ac:dyDescent="0.25">
      <c r="L540"/>
    </row>
    <row r="541" spans="2:99" s="2" customFormat="1" x14ac:dyDescent="0.25">
      <c r="B541"/>
      <c r="C541"/>
      <c r="D541"/>
      <c r="E541"/>
      <c r="F541"/>
      <c r="G541"/>
      <c r="H541"/>
      <c r="I541"/>
      <c r="J541"/>
      <c r="K541"/>
      <c r="L541"/>
      <c r="M541" s="1"/>
      <c r="N541" s="1"/>
      <c r="O541" s="1"/>
      <c r="Q541"/>
      <c r="R541"/>
      <c r="S541"/>
      <c r="T541"/>
      <c r="U541"/>
      <c r="V541"/>
      <c r="W541"/>
      <c r="X541"/>
      <c r="Y541"/>
      <c r="Z541" s="1"/>
      <c r="AA541" s="1"/>
      <c r="AB541" s="1"/>
      <c r="AC541" s="1"/>
      <c r="AD541"/>
      <c r="AE541"/>
      <c r="AF541"/>
      <c r="AG541"/>
      <c r="AH541"/>
      <c r="AI541"/>
      <c r="AJ541"/>
      <c r="AK541"/>
      <c r="AL541"/>
      <c r="AM541"/>
      <c r="AN541" s="1"/>
      <c r="AO541" s="1"/>
      <c r="AP541" s="1"/>
      <c r="AR541"/>
      <c r="AS541"/>
      <c r="AT541"/>
      <c r="AU541"/>
      <c r="AV541"/>
      <c r="AW541"/>
      <c r="AX541"/>
      <c r="AY541"/>
      <c r="AZ541"/>
      <c r="BA541"/>
      <c r="BB541" s="1"/>
      <c r="BC541" s="1"/>
      <c r="BD541" s="1"/>
      <c r="BE541" s="1"/>
      <c r="BF541"/>
      <c r="BG541"/>
      <c r="BH541"/>
      <c r="BI541"/>
      <c r="BJ541"/>
      <c r="BK541"/>
      <c r="BL541"/>
      <c r="BM541"/>
      <c r="BN541"/>
      <c r="BO541"/>
      <c r="BP541" s="1"/>
      <c r="BQ541" s="1"/>
      <c r="BR541" s="1"/>
      <c r="BT541"/>
      <c r="BU541"/>
      <c r="BV541"/>
      <c r="BW541"/>
      <c r="BX541"/>
      <c r="BY541"/>
      <c r="BZ541"/>
      <c r="CA541"/>
      <c r="CB541"/>
      <c r="CC541"/>
      <c r="CD541" s="1"/>
      <c r="CE541" s="1"/>
      <c r="CF541" s="1"/>
      <c r="CI541"/>
      <c r="CJ541"/>
      <c r="CK541"/>
      <c r="CL541"/>
      <c r="CM541"/>
      <c r="CN541"/>
      <c r="CO541"/>
      <c r="CP541"/>
      <c r="CQ541"/>
      <c r="CR541" s="1"/>
      <c r="CS541" s="1"/>
      <c r="CT541" s="1"/>
      <c r="CU541" s="1"/>
    </row>
    <row r="542" spans="2:99" x14ac:dyDescent="0.25">
      <c r="L542"/>
    </row>
    <row r="543" spans="2:99" x14ac:dyDescent="0.25">
      <c r="L543"/>
    </row>
    <row r="544" spans="2:99" s="1" customFormat="1" x14ac:dyDescent="0.25">
      <c r="B544"/>
      <c r="C544"/>
      <c r="D544"/>
      <c r="E544"/>
      <c r="F544"/>
      <c r="G544"/>
      <c r="H544"/>
      <c r="I544"/>
      <c r="J544"/>
      <c r="K544"/>
      <c r="L544"/>
      <c r="Q544"/>
      <c r="R544"/>
      <c r="S544"/>
      <c r="T544"/>
      <c r="U544"/>
      <c r="V544"/>
      <c r="W544"/>
      <c r="X544"/>
      <c r="Y544"/>
      <c r="AD544"/>
      <c r="AE544"/>
      <c r="AF544"/>
      <c r="AG544"/>
      <c r="AH544"/>
      <c r="AI544"/>
      <c r="AJ544"/>
      <c r="AK544"/>
      <c r="AL544"/>
      <c r="AM544"/>
      <c r="AR544"/>
      <c r="AS544"/>
      <c r="AT544"/>
      <c r="AU544"/>
      <c r="AV544"/>
      <c r="AW544"/>
      <c r="AX544"/>
      <c r="AY544"/>
      <c r="AZ544"/>
      <c r="BA544"/>
      <c r="BF544"/>
      <c r="BG544"/>
      <c r="BH544"/>
      <c r="BI544"/>
      <c r="BJ544"/>
      <c r="BK544"/>
      <c r="BL544"/>
      <c r="BM544"/>
      <c r="BN544"/>
      <c r="BO544"/>
      <c r="BT544"/>
      <c r="BU544"/>
      <c r="BV544"/>
      <c r="BW544"/>
      <c r="BX544"/>
      <c r="BY544"/>
      <c r="BZ544"/>
      <c r="CA544"/>
      <c r="CB544"/>
      <c r="CC544"/>
      <c r="CI544"/>
      <c r="CJ544"/>
      <c r="CK544"/>
      <c r="CL544"/>
      <c r="CM544"/>
      <c r="CN544"/>
      <c r="CO544"/>
      <c r="CP544"/>
      <c r="CQ544"/>
    </row>
    <row r="545" spans="2:95" s="1" customFormat="1" x14ac:dyDescent="0.25">
      <c r="B545"/>
      <c r="C545"/>
      <c r="D545"/>
      <c r="E545"/>
      <c r="F545"/>
      <c r="G545"/>
      <c r="H545"/>
      <c r="I545"/>
      <c r="J545"/>
      <c r="K545"/>
      <c r="L545"/>
      <c r="Q545"/>
      <c r="R545"/>
      <c r="S545"/>
      <c r="T545"/>
      <c r="U545"/>
      <c r="V545"/>
      <c r="W545"/>
      <c r="X545"/>
      <c r="Y545"/>
      <c r="AD545"/>
      <c r="AE545"/>
      <c r="AF545"/>
      <c r="AG545"/>
      <c r="AH545"/>
      <c r="AI545"/>
      <c r="AJ545"/>
      <c r="AK545"/>
      <c r="AL545"/>
      <c r="AM545"/>
      <c r="AR545"/>
      <c r="AS545"/>
      <c r="AT545"/>
      <c r="AU545"/>
      <c r="AV545"/>
      <c r="AW545"/>
      <c r="AX545"/>
      <c r="AY545"/>
      <c r="AZ545"/>
      <c r="BA545"/>
      <c r="BF545"/>
      <c r="BG545"/>
      <c r="BH545"/>
      <c r="BI545"/>
      <c r="BJ545"/>
      <c r="BK545"/>
      <c r="BL545"/>
      <c r="BM545"/>
      <c r="BN545"/>
      <c r="BO545"/>
      <c r="BT545"/>
      <c r="BU545"/>
      <c r="BV545"/>
      <c r="BW545"/>
      <c r="BX545"/>
      <c r="BY545"/>
      <c r="BZ545"/>
      <c r="CA545"/>
      <c r="CB545"/>
      <c r="CC545"/>
      <c r="CI545"/>
      <c r="CJ545"/>
      <c r="CK545"/>
      <c r="CL545"/>
      <c r="CM545"/>
      <c r="CN545"/>
      <c r="CO545"/>
      <c r="CP545"/>
      <c r="CQ545"/>
    </row>
    <row r="546" spans="2:95" s="1" customFormat="1" x14ac:dyDescent="0.25">
      <c r="B546"/>
      <c r="C546"/>
      <c r="D546"/>
      <c r="E546"/>
      <c r="F546"/>
      <c r="G546"/>
      <c r="H546"/>
      <c r="I546"/>
      <c r="J546"/>
      <c r="K546"/>
      <c r="L546"/>
      <c r="Q546"/>
      <c r="R546"/>
      <c r="S546"/>
      <c r="T546"/>
      <c r="U546"/>
      <c r="V546"/>
      <c r="W546"/>
      <c r="X546"/>
      <c r="Y546"/>
      <c r="AD546"/>
      <c r="AE546"/>
      <c r="AF546"/>
      <c r="AG546"/>
      <c r="AH546"/>
      <c r="AI546"/>
      <c r="AJ546"/>
      <c r="AK546"/>
      <c r="AL546"/>
      <c r="AM546"/>
      <c r="AR546"/>
      <c r="AS546"/>
      <c r="AT546"/>
      <c r="AU546"/>
      <c r="AV546"/>
      <c r="AW546"/>
      <c r="AX546"/>
      <c r="AY546"/>
      <c r="AZ546"/>
      <c r="BA546"/>
      <c r="BF546"/>
      <c r="BG546"/>
      <c r="BH546"/>
      <c r="BI546"/>
      <c r="BJ546"/>
      <c r="BK546"/>
      <c r="BL546"/>
      <c r="BM546"/>
      <c r="BN546"/>
      <c r="BO546"/>
      <c r="BT546"/>
      <c r="BU546"/>
      <c r="BV546"/>
      <c r="BW546"/>
      <c r="BX546"/>
      <c r="BY546"/>
      <c r="BZ546"/>
      <c r="CA546"/>
      <c r="CB546"/>
      <c r="CC546"/>
      <c r="CI546"/>
      <c r="CJ546"/>
      <c r="CK546"/>
      <c r="CL546"/>
      <c r="CM546"/>
      <c r="CN546"/>
      <c r="CO546"/>
      <c r="CP546"/>
      <c r="CQ546"/>
    </row>
    <row r="547" spans="2:95" x14ac:dyDescent="0.25">
      <c r="L547"/>
    </row>
    <row r="548" spans="2:95" x14ac:dyDescent="0.25">
      <c r="L548"/>
    </row>
    <row r="549" spans="2:95" x14ac:dyDescent="0.25">
      <c r="L549"/>
    </row>
    <row r="550" spans="2:95" x14ac:dyDescent="0.25">
      <c r="L550"/>
    </row>
    <row r="551" spans="2:95" x14ac:dyDescent="0.25">
      <c r="L551"/>
      <c r="BF551" s="1"/>
    </row>
    <row r="552" spans="2:95" x14ac:dyDescent="0.25">
      <c r="L552"/>
      <c r="BF552" s="1"/>
    </row>
    <row r="553" spans="2:95" x14ac:dyDescent="0.25">
      <c r="L553"/>
      <c r="BF553" s="1"/>
    </row>
    <row r="554" spans="2:95" x14ac:dyDescent="0.25">
      <c r="L554"/>
    </row>
    <row r="555" spans="2:95" x14ac:dyDescent="0.25">
      <c r="L555"/>
    </row>
    <row r="556" spans="2:95" x14ac:dyDescent="0.25">
      <c r="L556"/>
    </row>
    <row r="557" spans="2:95" x14ac:dyDescent="0.25">
      <c r="L557"/>
    </row>
    <row r="558" spans="2:95" x14ac:dyDescent="0.25">
      <c r="L558"/>
    </row>
    <row r="559" spans="2:95" x14ac:dyDescent="0.25">
      <c r="L559"/>
    </row>
    <row r="560" spans="2:95" x14ac:dyDescent="0.25">
      <c r="L560"/>
    </row>
    <row r="561" spans="12:72" x14ac:dyDescent="0.25">
      <c r="L561"/>
    </row>
    <row r="562" spans="12:72" x14ac:dyDescent="0.25">
      <c r="L562"/>
    </row>
    <row r="563" spans="12:72" x14ac:dyDescent="0.25">
      <c r="L563"/>
    </row>
    <row r="564" spans="12:72" x14ac:dyDescent="0.25">
      <c r="L564"/>
    </row>
    <row r="565" spans="12:72" x14ac:dyDescent="0.25">
      <c r="L565"/>
    </row>
    <row r="566" spans="12:72" x14ac:dyDescent="0.25">
      <c r="L566"/>
    </row>
    <row r="567" spans="12:72" x14ac:dyDescent="0.25">
      <c r="L567"/>
    </row>
    <row r="568" spans="12:72" x14ac:dyDescent="0.25">
      <c r="L568"/>
    </row>
    <row r="569" spans="12:72" x14ac:dyDescent="0.25">
      <c r="L569"/>
      <c r="AD569" s="2"/>
    </row>
    <row r="570" spans="12:72" x14ac:dyDescent="0.25">
      <c r="L570"/>
    </row>
    <row r="571" spans="12:72" x14ac:dyDescent="0.25">
      <c r="L571"/>
      <c r="BT571" s="2"/>
    </row>
    <row r="572" spans="12:72" x14ac:dyDescent="0.25">
      <c r="L572"/>
      <c r="AD572" s="1"/>
    </row>
    <row r="573" spans="12:72" x14ac:dyDescent="0.25">
      <c r="L573"/>
      <c r="AD573" s="1"/>
    </row>
    <row r="574" spans="12:72" x14ac:dyDescent="0.25">
      <c r="L574"/>
      <c r="AD574" s="1"/>
      <c r="BT574" s="1"/>
    </row>
    <row r="575" spans="12:72" x14ac:dyDescent="0.25">
      <c r="BT575" s="1"/>
    </row>
    <row r="576" spans="12:72" x14ac:dyDescent="0.25">
      <c r="BT576" s="1"/>
    </row>
    <row r="589" spans="2:44" x14ac:dyDescent="0.25">
      <c r="B589" s="2"/>
    </row>
    <row r="590" spans="2:44" x14ac:dyDescent="0.25">
      <c r="AR590" s="1"/>
    </row>
    <row r="591" spans="2:44" x14ac:dyDescent="0.25">
      <c r="AR591" s="1"/>
    </row>
    <row r="592" spans="2:44" x14ac:dyDescent="0.25">
      <c r="B592" s="1"/>
      <c r="AR592" s="1"/>
    </row>
    <row r="593" spans="2:95" x14ac:dyDescent="0.25">
      <c r="B593" s="1"/>
    </row>
    <row r="594" spans="2:95" x14ac:dyDescent="0.25">
      <c r="B594" s="1"/>
    </row>
    <row r="599" spans="2:95" s="1" customFormat="1" x14ac:dyDescent="0.25">
      <c r="B599"/>
      <c r="C599"/>
      <c r="D599"/>
      <c r="E599"/>
      <c r="F599"/>
      <c r="G599"/>
      <c r="H599"/>
      <c r="I599"/>
      <c r="J599"/>
      <c r="K599"/>
      <c r="Q599"/>
      <c r="R599"/>
      <c r="S599"/>
      <c r="T599"/>
      <c r="U599"/>
      <c r="V599"/>
      <c r="W599"/>
      <c r="X599"/>
      <c r="Y599"/>
      <c r="AD599"/>
      <c r="AE599"/>
      <c r="AF599"/>
      <c r="AG599"/>
      <c r="AH599"/>
      <c r="AI599"/>
      <c r="AJ599"/>
      <c r="AK599"/>
      <c r="AL599"/>
      <c r="AM599"/>
      <c r="AR599"/>
      <c r="AS599"/>
      <c r="AT599"/>
      <c r="AU599"/>
      <c r="AV599"/>
      <c r="AW599"/>
      <c r="AX599"/>
      <c r="AY599"/>
      <c r="AZ599"/>
      <c r="BA599"/>
      <c r="BF599"/>
      <c r="BG599"/>
      <c r="BH599"/>
      <c r="BI599"/>
      <c r="BJ599"/>
      <c r="BK599"/>
      <c r="BL599"/>
      <c r="BM599"/>
      <c r="BN599"/>
      <c r="BO599"/>
      <c r="BT599"/>
      <c r="BU599"/>
      <c r="BV599"/>
      <c r="BW599"/>
      <c r="BX599"/>
      <c r="BY599"/>
      <c r="BZ599"/>
      <c r="CA599"/>
      <c r="CB599"/>
      <c r="CC599"/>
      <c r="CI599"/>
      <c r="CJ599"/>
      <c r="CK599"/>
      <c r="CL599"/>
      <c r="CM599"/>
      <c r="CN599"/>
      <c r="CO599"/>
      <c r="CP599"/>
      <c r="CQ599"/>
    </row>
    <row r="600" spans="2:95" s="1" customFormat="1" x14ac:dyDescent="0.25">
      <c r="B600"/>
      <c r="C600"/>
      <c r="D600"/>
      <c r="E600"/>
      <c r="F600"/>
      <c r="G600"/>
      <c r="H600"/>
      <c r="I600"/>
      <c r="J600"/>
      <c r="K600"/>
      <c r="Q600"/>
      <c r="R600"/>
      <c r="S600"/>
      <c r="T600"/>
      <c r="U600"/>
      <c r="V600"/>
      <c r="W600"/>
      <c r="X600"/>
      <c r="Y600"/>
      <c r="AD600"/>
      <c r="AE600"/>
      <c r="AF600"/>
      <c r="AG600"/>
      <c r="AH600"/>
      <c r="AI600"/>
      <c r="AJ600"/>
      <c r="AK600"/>
      <c r="AL600"/>
      <c r="AM600"/>
      <c r="AR600"/>
      <c r="AS600"/>
      <c r="AT600"/>
      <c r="AU600"/>
      <c r="AV600"/>
      <c r="AW600"/>
      <c r="AX600"/>
      <c r="AY600"/>
      <c r="AZ600"/>
      <c r="BA600"/>
      <c r="BF600"/>
      <c r="BG600"/>
      <c r="BH600"/>
      <c r="BI600"/>
      <c r="BJ600"/>
      <c r="BK600"/>
      <c r="BL600"/>
      <c r="BM600"/>
      <c r="BN600"/>
      <c r="BO600"/>
      <c r="BT600"/>
      <c r="BU600"/>
      <c r="BV600"/>
      <c r="BW600"/>
      <c r="BX600"/>
      <c r="BY600"/>
      <c r="BZ600"/>
      <c r="CA600"/>
      <c r="CB600"/>
      <c r="CC600"/>
      <c r="CI600"/>
      <c r="CJ600"/>
      <c r="CK600"/>
      <c r="CL600"/>
      <c r="CM600"/>
      <c r="CN600"/>
      <c r="CO600"/>
      <c r="CP600"/>
      <c r="CQ600"/>
    </row>
    <row r="601" spans="2:95" s="1" customFormat="1" x14ac:dyDescent="0.25">
      <c r="B601"/>
      <c r="C601"/>
      <c r="D601"/>
      <c r="E601"/>
      <c r="F601"/>
      <c r="G601"/>
      <c r="H601"/>
      <c r="I601"/>
      <c r="J601"/>
      <c r="K601"/>
      <c r="Q601"/>
      <c r="R601"/>
      <c r="S601"/>
      <c r="T601"/>
      <c r="U601"/>
      <c r="V601"/>
      <c r="W601"/>
      <c r="X601"/>
      <c r="Y601"/>
      <c r="AD601"/>
      <c r="AE601"/>
      <c r="AF601"/>
      <c r="AG601"/>
      <c r="AH601"/>
      <c r="AI601"/>
      <c r="AJ601"/>
      <c r="AK601"/>
      <c r="AL601"/>
      <c r="AM601"/>
      <c r="AR601"/>
      <c r="AS601"/>
      <c r="AT601"/>
      <c r="AU601"/>
      <c r="AV601"/>
      <c r="AW601"/>
      <c r="AX601"/>
      <c r="AY601"/>
      <c r="AZ601"/>
      <c r="BA601"/>
      <c r="BF601"/>
      <c r="BG601"/>
      <c r="BH601"/>
      <c r="BI601"/>
      <c r="BJ601"/>
      <c r="BK601"/>
      <c r="BL601"/>
      <c r="BM601"/>
      <c r="BN601"/>
      <c r="BO601"/>
      <c r="BT601"/>
      <c r="BU601"/>
      <c r="BV601"/>
      <c r="BW601"/>
      <c r="BX601"/>
      <c r="BY601"/>
      <c r="BZ601"/>
      <c r="CA601"/>
      <c r="CB601"/>
      <c r="CC601"/>
      <c r="CI601"/>
      <c r="CJ601"/>
      <c r="CK601"/>
      <c r="CL601"/>
      <c r="CM601"/>
      <c r="CN601"/>
      <c r="CO601"/>
      <c r="CP601"/>
      <c r="CQ601"/>
    </row>
    <row r="607" spans="2:95" x14ac:dyDescent="0.25">
      <c r="L607"/>
    </row>
    <row r="608" spans="2:95" x14ac:dyDescent="0.25">
      <c r="L608"/>
    </row>
    <row r="609" spans="2:95" x14ac:dyDescent="0.25">
      <c r="L609"/>
    </row>
    <row r="610" spans="2:95" x14ac:dyDescent="0.25">
      <c r="L610"/>
    </row>
    <row r="611" spans="2:95" x14ac:dyDescent="0.25">
      <c r="L611"/>
    </row>
    <row r="612" spans="2:95" x14ac:dyDescent="0.25">
      <c r="L612"/>
    </row>
    <row r="613" spans="2:95" x14ac:dyDescent="0.25">
      <c r="L613"/>
      <c r="AR613" s="1"/>
    </row>
    <row r="614" spans="2:95" x14ac:dyDescent="0.25">
      <c r="L614"/>
      <c r="AR614" s="1"/>
    </row>
    <row r="615" spans="2:95" x14ac:dyDescent="0.25">
      <c r="L615"/>
      <c r="AR615" s="1"/>
    </row>
    <row r="616" spans="2:95" x14ac:dyDescent="0.25">
      <c r="L616"/>
    </row>
    <row r="617" spans="2:95" x14ac:dyDescent="0.25">
      <c r="L617"/>
    </row>
    <row r="618" spans="2:95" x14ac:dyDescent="0.25">
      <c r="L618"/>
    </row>
    <row r="619" spans="2:95" x14ac:dyDescent="0.25">
      <c r="L619"/>
    </row>
    <row r="620" spans="2:95" x14ac:dyDescent="0.25">
      <c r="L620"/>
    </row>
    <row r="621" spans="2:95" x14ac:dyDescent="0.25">
      <c r="L621"/>
    </row>
    <row r="622" spans="2:95" s="1" customFormat="1" x14ac:dyDescent="0.25">
      <c r="B622"/>
      <c r="C622"/>
      <c r="D622"/>
      <c r="E622"/>
      <c r="F622"/>
      <c r="G622"/>
      <c r="H622"/>
      <c r="I622"/>
      <c r="J622"/>
      <c r="K622"/>
      <c r="L622"/>
      <c r="Q622"/>
      <c r="R622"/>
      <c r="S622"/>
      <c r="T622"/>
      <c r="U622"/>
      <c r="V622"/>
      <c r="W622"/>
      <c r="X622"/>
      <c r="Y622"/>
      <c r="AD622"/>
      <c r="AE622"/>
      <c r="AF622"/>
      <c r="AG622"/>
      <c r="AH622"/>
      <c r="AI622"/>
      <c r="AJ622"/>
      <c r="AK622"/>
      <c r="AL622"/>
      <c r="AM622"/>
      <c r="AR622"/>
      <c r="AS622"/>
      <c r="AT622"/>
      <c r="AU622"/>
      <c r="AV622"/>
      <c r="AW622"/>
      <c r="AX622"/>
      <c r="AY622"/>
      <c r="AZ622"/>
      <c r="BA622"/>
      <c r="BF622" s="2"/>
      <c r="BG622"/>
      <c r="BH622"/>
      <c r="BI622"/>
      <c r="BJ622"/>
      <c r="BK622"/>
      <c r="BL622"/>
      <c r="BM622"/>
      <c r="BN622"/>
      <c r="BO622"/>
      <c r="BT622"/>
      <c r="BU622"/>
      <c r="BV622"/>
      <c r="BW622"/>
      <c r="BX622"/>
      <c r="BY622"/>
      <c r="BZ622"/>
      <c r="CA622"/>
      <c r="CB622"/>
      <c r="CC622"/>
      <c r="CI622"/>
      <c r="CJ622"/>
      <c r="CK622"/>
      <c r="CL622"/>
      <c r="CM622"/>
      <c r="CN622"/>
      <c r="CO622"/>
      <c r="CP622"/>
      <c r="CQ622"/>
    </row>
    <row r="623" spans="2:95" s="1" customFormat="1" x14ac:dyDescent="0.25">
      <c r="B623"/>
      <c r="C623"/>
      <c r="D623"/>
      <c r="E623"/>
      <c r="F623"/>
      <c r="G623"/>
      <c r="H623"/>
      <c r="I623"/>
      <c r="J623"/>
      <c r="K623"/>
      <c r="L623"/>
      <c r="Q623"/>
      <c r="R623"/>
      <c r="S623"/>
      <c r="T623"/>
      <c r="U623"/>
      <c r="V623"/>
      <c r="W623"/>
      <c r="X623"/>
      <c r="Y623"/>
      <c r="AD623"/>
      <c r="AE623"/>
      <c r="AF623"/>
      <c r="AG623"/>
      <c r="AH623"/>
      <c r="AI623"/>
      <c r="AJ623"/>
      <c r="AK623"/>
      <c r="AL623"/>
      <c r="AM623"/>
      <c r="AR623"/>
      <c r="AS623"/>
      <c r="AT623"/>
      <c r="AU623"/>
      <c r="AV623"/>
      <c r="AW623"/>
      <c r="AX623"/>
      <c r="AY623"/>
      <c r="AZ623"/>
      <c r="BA623"/>
      <c r="BF623"/>
      <c r="BG623"/>
      <c r="BH623"/>
      <c r="BI623"/>
      <c r="BJ623"/>
      <c r="BK623"/>
      <c r="BL623"/>
      <c r="BM623"/>
      <c r="BN623"/>
      <c r="BO623"/>
      <c r="BT623"/>
      <c r="BU623"/>
      <c r="BV623"/>
      <c r="BW623"/>
      <c r="BX623"/>
      <c r="BY623"/>
      <c r="BZ623"/>
      <c r="CA623"/>
      <c r="CB623"/>
      <c r="CC623"/>
      <c r="CI623"/>
      <c r="CJ623"/>
      <c r="CK623"/>
      <c r="CL623"/>
      <c r="CM623"/>
      <c r="CN623"/>
      <c r="CO623"/>
      <c r="CP623"/>
      <c r="CQ623"/>
    </row>
    <row r="624" spans="2:95" s="1" customFormat="1" x14ac:dyDescent="0.25">
      <c r="B624"/>
      <c r="C624"/>
      <c r="D624"/>
      <c r="E624"/>
      <c r="F624"/>
      <c r="G624"/>
      <c r="H624"/>
      <c r="I624"/>
      <c r="J624"/>
      <c r="K624"/>
      <c r="L624"/>
      <c r="Q624"/>
      <c r="R624"/>
      <c r="S624"/>
      <c r="T624"/>
      <c r="U624"/>
      <c r="V624"/>
      <c r="W624"/>
      <c r="X624"/>
      <c r="Y624"/>
      <c r="AD624"/>
      <c r="AE624"/>
      <c r="AF624"/>
      <c r="AG624"/>
      <c r="AH624"/>
      <c r="AI624"/>
      <c r="AJ624"/>
      <c r="AK624"/>
      <c r="AL624"/>
      <c r="AM624"/>
      <c r="AR624"/>
      <c r="AS624"/>
      <c r="AT624"/>
      <c r="AU624"/>
      <c r="AV624"/>
      <c r="AW624"/>
      <c r="AX624"/>
      <c r="AY624"/>
      <c r="AZ624"/>
      <c r="BA624"/>
      <c r="BF624"/>
      <c r="BG624"/>
      <c r="BH624"/>
      <c r="BI624"/>
      <c r="BJ624"/>
      <c r="BK624"/>
      <c r="BL624"/>
      <c r="BM624"/>
      <c r="BN624"/>
      <c r="BO624"/>
      <c r="BT624"/>
      <c r="BU624"/>
      <c r="BV624"/>
      <c r="BW624"/>
      <c r="BX624"/>
      <c r="BY624"/>
      <c r="BZ624"/>
      <c r="CA624"/>
      <c r="CB624"/>
      <c r="CC624"/>
      <c r="CI624"/>
      <c r="CJ624"/>
      <c r="CK624"/>
      <c r="CL624"/>
      <c r="CM624"/>
      <c r="CN624"/>
      <c r="CO624"/>
      <c r="CP624"/>
      <c r="CQ624"/>
    </row>
    <row r="625" spans="12:72" x14ac:dyDescent="0.25">
      <c r="L625"/>
      <c r="BF625" s="1"/>
    </row>
    <row r="626" spans="12:72" x14ac:dyDescent="0.25">
      <c r="L626"/>
      <c r="BF626" s="1"/>
    </row>
    <row r="627" spans="12:72" x14ac:dyDescent="0.25">
      <c r="L627"/>
      <c r="AD627" s="1"/>
      <c r="BF627" s="1"/>
    </row>
    <row r="628" spans="12:72" x14ac:dyDescent="0.25">
      <c r="L628"/>
      <c r="AD628" s="1"/>
    </row>
    <row r="629" spans="12:72" x14ac:dyDescent="0.25">
      <c r="L629"/>
      <c r="AD629" s="1"/>
      <c r="BT629" s="1"/>
    </row>
    <row r="630" spans="12:72" x14ac:dyDescent="0.25">
      <c r="L630"/>
      <c r="BT630" s="1"/>
    </row>
    <row r="631" spans="12:72" x14ac:dyDescent="0.25">
      <c r="L631"/>
      <c r="BT631" s="1"/>
    </row>
    <row r="632" spans="12:72" x14ac:dyDescent="0.25">
      <c r="L632"/>
    </row>
    <row r="633" spans="12:72" x14ac:dyDescent="0.25">
      <c r="L633"/>
    </row>
    <row r="634" spans="12:72" x14ac:dyDescent="0.25">
      <c r="L634"/>
    </row>
    <row r="635" spans="12:72" x14ac:dyDescent="0.25">
      <c r="L635"/>
    </row>
    <row r="636" spans="12:72" x14ac:dyDescent="0.25">
      <c r="L636"/>
    </row>
    <row r="637" spans="12:72" x14ac:dyDescent="0.25">
      <c r="L637"/>
    </row>
    <row r="638" spans="12:72" x14ac:dyDescent="0.25">
      <c r="L638"/>
    </row>
    <row r="647" spans="2:72" x14ac:dyDescent="0.25">
      <c r="B647" s="1"/>
    </row>
    <row r="648" spans="2:72" x14ac:dyDescent="0.25">
      <c r="B648" s="1"/>
    </row>
    <row r="649" spans="2:72" x14ac:dyDescent="0.25">
      <c r="B649" s="1"/>
    </row>
    <row r="650" spans="2:72" x14ac:dyDescent="0.25">
      <c r="AD650" s="1"/>
    </row>
    <row r="651" spans="2:72" x14ac:dyDescent="0.25">
      <c r="AD651" s="1"/>
    </row>
    <row r="652" spans="2:72" x14ac:dyDescent="0.25">
      <c r="AD652" s="1"/>
      <c r="BT652" s="1"/>
    </row>
    <row r="653" spans="2:72" x14ac:dyDescent="0.25">
      <c r="BT653" s="1"/>
    </row>
    <row r="654" spans="2:72" x14ac:dyDescent="0.25">
      <c r="BT654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80" spans="12:58" x14ac:dyDescent="0.25">
      <c r="BF680" s="1"/>
    </row>
    <row r="681" spans="12:58" x14ac:dyDescent="0.25">
      <c r="BF681" s="1"/>
    </row>
    <row r="682" spans="12:58" x14ac:dyDescent="0.25">
      <c r="BF682" s="1"/>
    </row>
    <row r="687" spans="12:58" x14ac:dyDescent="0.25">
      <c r="L687"/>
    </row>
    <row r="688" spans="12:58" x14ac:dyDescent="0.25">
      <c r="L688"/>
    </row>
    <row r="689" spans="12:58" x14ac:dyDescent="0.25">
      <c r="L689"/>
    </row>
    <row r="690" spans="12:58" x14ac:dyDescent="0.25">
      <c r="L690"/>
    </row>
    <row r="691" spans="12:58" x14ac:dyDescent="0.25">
      <c r="L691"/>
    </row>
    <row r="692" spans="12:58" x14ac:dyDescent="0.25">
      <c r="L692"/>
    </row>
    <row r="693" spans="12:58" x14ac:dyDescent="0.25">
      <c r="L693"/>
    </row>
    <row r="694" spans="12:58" x14ac:dyDescent="0.25">
      <c r="L694"/>
    </row>
    <row r="695" spans="12:58" x14ac:dyDescent="0.25">
      <c r="L695"/>
    </row>
    <row r="696" spans="12:58" x14ac:dyDescent="0.25">
      <c r="L696"/>
    </row>
    <row r="697" spans="12:58" x14ac:dyDescent="0.25">
      <c r="L697"/>
    </row>
    <row r="698" spans="12:58" x14ac:dyDescent="0.25">
      <c r="L698"/>
      <c r="AR698" s="3"/>
    </row>
    <row r="699" spans="12:58" x14ac:dyDescent="0.25">
      <c r="L699"/>
    </row>
    <row r="700" spans="12:58" x14ac:dyDescent="0.25">
      <c r="L700"/>
    </row>
    <row r="701" spans="12:58" x14ac:dyDescent="0.25">
      <c r="L701"/>
      <c r="AR701" s="1"/>
    </row>
    <row r="702" spans="12:58" x14ac:dyDescent="0.25">
      <c r="L702"/>
      <c r="AR702" s="1"/>
    </row>
    <row r="703" spans="12:58" x14ac:dyDescent="0.25">
      <c r="L703"/>
      <c r="AR703" s="1"/>
      <c r="BF703" s="1"/>
    </row>
    <row r="704" spans="12:58" x14ac:dyDescent="0.25">
      <c r="L704"/>
      <c r="BF704" s="1"/>
    </row>
    <row r="705" spans="2:99" x14ac:dyDescent="0.25">
      <c r="L705"/>
      <c r="BF705" s="1"/>
    </row>
    <row r="706" spans="2:99" x14ac:dyDescent="0.25">
      <c r="L706"/>
    </row>
    <row r="707" spans="2:99" s="3" customFormat="1" x14ac:dyDescent="0.25">
      <c r="B707"/>
      <c r="C707"/>
      <c r="D707"/>
      <c r="E707"/>
      <c r="F707"/>
      <c r="G707"/>
      <c r="H707"/>
      <c r="I707"/>
      <c r="J707"/>
      <c r="K707"/>
      <c r="L707"/>
      <c r="M707" s="1"/>
      <c r="N707" s="1"/>
      <c r="O707" s="1"/>
      <c r="Q707"/>
      <c r="R707"/>
      <c r="S707"/>
      <c r="T707"/>
      <c r="U707"/>
      <c r="V707"/>
      <c r="W707"/>
      <c r="X707"/>
      <c r="Y707"/>
      <c r="Z707" s="1"/>
      <c r="AA707" s="1"/>
      <c r="AB707" s="1"/>
      <c r="AC707" s="1"/>
      <c r="AD707"/>
      <c r="AE707"/>
      <c r="AF707"/>
      <c r="AG707"/>
      <c r="AH707"/>
      <c r="AI707"/>
      <c r="AJ707"/>
      <c r="AK707"/>
      <c r="AL707"/>
      <c r="AM707"/>
      <c r="AN707" s="1"/>
      <c r="AO707" s="1"/>
      <c r="AP707" s="1"/>
      <c r="AR707"/>
      <c r="AS707"/>
      <c r="AT707"/>
      <c r="AU707"/>
      <c r="AV707"/>
      <c r="AW707"/>
      <c r="AX707"/>
      <c r="AY707"/>
      <c r="AZ707"/>
      <c r="BA707"/>
      <c r="BB707" s="1"/>
      <c r="BC707" s="1"/>
      <c r="BD707" s="1"/>
      <c r="BE707" s="1"/>
      <c r="BF707"/>
      <c r="BG707"/>
      <c r="BH707"/>
      <c r="BI707"/>
      <c r="BJ707"/>
      <c r="BK707"/>
      <c r="BL707"/>
      <c r="BM707"/>
      <c r="BN707"/>
      <c r="BO707"/>
      <c r="BP707" s="1"/>
      <c r="BQ707" s="1"/>
      <c r="BR707" s="1"/>
      <c r="BT707"/>
      <c r="BU707"/>
      <c r="BV707"/>
      <c r="BW707"/>
      <c r="BX707"/>
      <c r="BY707"/>
      <c r="BZ707"/>
      <c r="CA707"/>
      <c r="CB707"/>
      <c r="CC707"/>
      <c r="CD707" s="1"/>
      <c r="CE707" s="1"/>
      <c r="CF707" s="1"/>
      <c r="CI707"/>
      <c r="CJ707"/>
      <c r="CK707"/>
      <c r="CL707"/>
      <c r="CM707"/>
      <c r="CN707"/>
      <c r="CO707"/>
      <c r="CP707"/>
      <c r="CQ707"/>
      <c r="CR707" s="1"/>
      <c r="CS707" s="1"/>
      <c r="CT707" s="1"/>
      <c r="CU707" s="1"/>
    </row>
    <row r="708" spans="2:99" x14ac:dyDescent="0.25">
      <c r="L708"/>
    </row>
    <row r="709" spans="2:99" x14ac:dyDescent="0.25">
      <c r="L709"/>
    </row>
    <row r="710" spans="2:99" s="1" customFormat="1" x14ac:dyDescent="0.25">
      <c r="B710"/>
      <c r="C710"/>
      <c r="D710"/>
      <c r="E710"/>
      <c r="F710"/>
      <c r="G710"/>
      <c r="H710"/>
      <c r="I710"/>
      <c r="J710"/>
      <c r="K710"/>
      <c r="L710"/>
      <c r="Q710"/>
      <c r="R710"/>
      <c r="S710"/>
      <c r="T710"/>
      <c r="U710"/>
      <c r="V710"/>
      <c r="W710"/>
      <c r="X710"/>
      <c r="Y710"/>
      <c r="AD710"/>
      <c r="AE710"/>
      <c r="AF710"/>
      <c r="AG710"/>
      <c r="AH710"/>
      <c r="AI710"/>
      <c r="AJ710"/>
      <c r="AK710"/>
      <c r="AL710"/>
      <c r="AM710"/>
      <c r="AR710"/>
      <c r="AS710"/>
      <c r="AT710"/>
      <c r="AU710"/>
      <c r="AV710"/>
      <c r="AW710"/>
      <c r="AX710"/>
      <c r="AY710"/>
      <c r="AZ710"/>
      <c r="BA710"/>
      <c r="BF710"/>
      <c r="BG710"/>
      <c r="BH710"/>
      <c r="BI710"/>
      <c r="BJ710"/>
      <c r="BK710"/>
      <c r="BL710"/>
      <c r="BM710"/>
      <c r="BN710"/>
      <c r="BO710"/>
      <c r="BT710"/>
      <c r="BU710"/>
      <c r="BV710"/>
      <c r="BW710"/>
      <c r="BX710"/>
      <c r="BY710"/>
      <c r="BZ710"/>
      <c r="CA710"/>
      <c r="CB710"/>
      <c r="CC710"/>
      <c r="CI710"/>
      <c r="CJ710"/>
      <c r="CK710"/>
      <c r="CL710"/>
      <c r="CM710"/>
      <c r="CN710"/>
      <c r="CO710"/>
      <c r="CP710"/>
      <c r="CQ710"/>
    </row>
    <row r="711" spans="2:99" s="1" customFormat="1" x14ac:dyDescent="0.25">
      <c r="B711"/>
      <c r="C711"/>
      <c r="D711"/>
      <c r="E711"/>
      <c r="F711"/>
      <c r="G711"/>
      <c r="H711"/>
      <c r="I711"/>
      <c r="J711"/>
      <c r="K711"/>
      <c r="L711"/>
      <c r="Q711"/>
      <c r="R711"/>
      <c r="S711"/>
      <c r="T711"/>
      <c r="U711"/>
      <c r="V711"/>
      <c r="W711"/>
      <c r="X711"/>
      <c r="Y711"/>
      <c r="AD711"/>
      <c r="AE711"/>
      <c r="AF711"/>
      <c r="AG711"/>
      <c r="AH711"/>
      <c r="AI711"/>
      <c r="AJ711"/>
      <c r="AK711"/>
      <c r="AL711"/>
      <c r="AM711"/>
      <c r="AR711"/>
      <c r="AS711"/>
      <c r="AT711"/>
      <c r="AU711"/>
      <c r="AV711"/>
      <c r="AW711"/>
      <c r="AX711"/>
      <c r="AY711"/>
      <c r="AZ711"/>
      <c r="BA711"/>
      <c r="BF711"/>
      <c r="BG711"/>
      <c r="BH711"/>
      <c r="BI711"/>
      <c r="BJ711"/>
      <c r="BK711"/>
      <c r="BL711"/>
      <c r="BM711"/>
      <c r="BN711"/>
      <c r="BO711"/>
      <c r="BT711"/>
      <c r="BU711"/>
      <c r="BV711"/>
      <c r="BW711"/>
      <c r="BX711"/>
      <c r="BY711"/>
      <c r="BZ711"/>
      <c r="CA711"/>
      <c r="CB711"/>
      <c r="CC711"/>
      <c r="CI711"/>
      <c r="CJ711"/>
      <c r="CK711"/>
      <c r="CL711"/>
      <c r="CM711"/>
      <c r="CN711"/>
      <c r="CO711"/>
      <c r="CP711"/>
      <c r="CQ711"/>
    </row>
    <row r="712" spans="2:99" s="1" customFormat="1" x14ac:dyDescent="0.25">
      <c r="B712"/>
      <c r="C712"/>
      <c r="D712"/>
      <c r="E712"/>
      <c r="F712"/>
      <c r="G712"/>
      <c r="H712"/>
      <c r="I712"/>
      <c r="J712"/>
      <c r="K712"/>
      <c r="L712"/>
      <c r="Q712"/>
      <c r="R712"/>
      <c r="S712"/>
      <c r="T712"/>
      <c r="U712"/>
      <c r="V712"/>
      <c r="W712"/>
      <c r="X712"/>
      <c r="Y712"/>
      <c r="AD712"/>
      <c r="AE712"/>
      <c r="AF712"/>
      <c r="AG712"/>
      <c r="AH712"/>
      <c r="AI712"/>
      <c r="AJ712"/>
      <c r="AK712"/>
      <c r="AL712"/>
      <c r="AM712"/>
      <c r="AR712"/>
      <c r="AS712"/>
      <c r="AT712"/>
      <c r="AU712"/>
      <c r="AV712"/>
      <c r="AW712"/>
      <c r="AX712"/>
      <c r="AY712"/>
      <c r="AZ712"/>
      <c r="BA712"/>
      <c r="BF712"/>
      <c r="BG712"/>
      <c r="BH712"/>
      <c r="BI712"/>
      <c r="BJ712"/>
      <c r="BK712"/>
      <c r="BL712"/>
      <c r="BM712"/>
      <c r="BN712"/>
      <c r="BO712"/>
      <c r="BT712"/>
      <c r="BU712"/>
      <c r="BV712"/>
      <c r="BW712"/>
      <c r="BX712"/>
      <c r="BY712"/>
      <c r="BZ712"/>
      <c r="CA712"/>
      <c r="CB712"/>
      <c r="CC712"/>
      <c r="CI712"/>
      <c r="CJ712"/>
      <c r="CK712"/>
      <c r="CL712"/>
      <c r="CM712"/>
      <c r="CN712"/>
      <c r="CO712"/>
      <c r="CP712"/>
      <c r="CQ712"/>
    </row>
    <row r="713" spans="2:99" x14ac:dyDescent="0.25">
      <c r="L713"/>
    </row>
    <row r="714" spans="2:99" x14ac:dyDescent="0.25">
      <c r="L714"/>
    </row>
    <row r="715" spans="2:99" x14ac:dyDescent="0.25">
      <c r="L715"/>
    </row>
    <row r="716" spans="2:99" x14ac:dyDescent="0.25">
      <c r="L716"/>
    </row>
    <row r="717" spans="2:99" x14ac:dyDescent="0.25">
      <c r="L717"/>
    </row>
    <row r="718" spans="2:99" x14ac:dyDescent="0.25">
      <c r="L718"/>
    </row>
    <row r="719" spans="2:99" x14ac:dyDescent="0.25">
      <c r="L719"/>
    </row>
    <row r="720" spans="2:99" x14ac:dyDescent="0.25">
      <c r="L720"/>
    </row>
    <row r="721" spans="12:30" x14ac:dyDescent="0.25">
      <c r="L721"/>
    </row>
    <row r="722" spans="12:30" x14ac:dyDescent="0.25">
      <c r="L722"/>
    </row>
    <row r="723" spans="12:30" x14ac:dyDescent="0.25">
      <c r="L723"/>
    </row>
    <row r="724" spans="12:30" x14ac:dyDescent="0.25">
      <c r="L724"/>
    </row>
    <row r="725" spans="12:30" x14ac:dyDescent="0.25">
      <c r="L725"/>
    </row>
    <row r="726" spans="12:30" x14ac:dyDescent="0.25">
      <c r="L726"/>
    </row>
    <row r="727" spans="12:30" x14ac:dyDescent="0.25">
      <c r="L727"/>
    </row>
    <row r="728" spans="12:30" x14ac:dyDescent="0.25">
      <c r="L728"/>
    </row>
    <row r="729" spans="12:30" x14ac:dyDescent="0.25">
      <c r="L729"/>
    </row>
    <row r="730" spans="12:30" x14ac:dyDescent="0.25">
      <c r="L730"/>
    </row>
    <row r="731" spans="12:30" x14ac:dyDescent="0.25">
      <c r="L731"/>
    </row>
    <row r="732" spans="12:30" x14ac:dyDescent="0.25">
      <c r="L732"/>
    </row>
    <row r="733" spans="12:30" x14ac:dyDescent="0.25">
      <c r="L733"/>
    </row>
    <row r="734" spans="12:30" x14ac:dyDescent="0.25">
      <c r="L734"/>
    </row>
    <row r="735" spans="12:30" x14ac:dyDescent="0.25">
      <c r="L735"/>
      <c r="AD735" s="3"/>
    </row>
    <row r="736" spans="12:30" x14ac:dyDescent="0.25">
      <c r="L736"/>
    </row>
    <row r="737" spans="12:72" x14ac:dyDescent="0.25">
      <c r="L737"/>
      <c r="BT737" s="3"/>
    </row>
    <row r="738" spans="12:72" x14ac:dyDescent="0.25">
      <c r="L738"/>
      <c r="AD738" s="1"/>
    </row>
    <row r="739" spans="12:72" x14ac:dyDescent="0.25">
      <c r="L739"/>
      <c r="AD739" s="1"/>
    </row>
    <row r="740" spans="12:72" x14ac:dyDescent="0.25">
      <c r="L740"/>
      <c r="AD740" s="1"/>
      <c r="BT740" s="1"/>
    </row>
    <row r="741" spans="12:72" x14ac:dyDescent="0.25">
      <c r="L741"/>
      <c r="BT741" s="1"/>
    </row>
    <row r="742" spans="12:72" x14ac:dyDescent="0.25">
      <c r="L742"/>
      <c r="BT742" s="1"/>
    </row>
    <row r="743" spans="12:72" x14ac:dyDescent="0.25">
      <c r="L743"/>
    </row>
    <row r="744" spans="12:72" x14ac:dyDescent="0.25">
      <c r="L744"/>
    </row>
    <row r="745" spans="12:72" x14ac:dyDescent="0.25">
      <c r="L745"/>
    </row>
    <row r="746" spans="12:72" x14ac:dyDescent="0.25">
      <c r="L746"/>
    </row>
    <row r="747" spans="12:72" x14ac:dyDescent="0.25">
      <c r="L747"/>
    </row>
    <row r="748" spans="12:72" x14ac:dyDescent="0.25">
      <c r="L748"/>
    </row>
    <row r="749" spans="12:72" x14ac:dyDescent="0.25">
      <c r="L749"/>
    </row>
    <row r="750" spans="12:72" x14ac:dyDescent="0.25">
      <c r="L750"/>
    </row>
    <row r="755" spans="2:12" x14ac:dyDescent="0.25">
      <c r="B755" s="3"/>
    </row>
    <row r="758" spans="2:12" x14ac:dyDescent="0.25">
      <c r="B758" s="1"/>
    </row>
    <row r="759" spans="2:12" x14ac:dyDescent="0.25">
      <c r="B759" s="1"/>
    </row>
    <row r="760" spans="2:12" x14ac:dyDescent="0.25">
      <c r="B760" s="1"/>
    </row>
    <row r="767" spans="2:12" x14ac:dyDescent="0.25">
      <c r="L767"/>
    </row>
    <row r="768" spans="2:12" x14ac:dyDescent="0.25">
      <c r="L768"/>
    </row>
    <row r="769" spans="12:12" x14ac:dyDescent="0.25">
      <c r="L769"/>
    </row>
    <row r="770" spans="12:12" x14ac:dyDescent="0.25">
      <c r="L770"/>
    </row>
    <row r="771" spans="12:12" x14ac:dyDescent="0.25">
      <c r="L771"/>
    </row>
    <row r="772" spans="12:12" x14ac:dyDescent="0.25">
      <c r="L772"/>
    </row>
    <row r="773" spans="12:12" x14ac:dyDescent="0.25">
      <c r="L773"/>
    </row>
    <row r="774" spans="12:12" x14ac:dyDescent="0.25">
      <c r="L774"/>
    </row>
    <row r="775" spans="12:12" x14ac:dyDescent="0.25">
      <c r="L775"/>
    </row>
    <row r="776" spans="12:12" x14ac:dyDescent="0.25">
      <c r="L776"/>
    </row>
    <row r="777" spans="12:12" x14ac:dyDescent="0.25">
      <c r="L777"/>
    </row>
    <row r="778" spans="12:12" x14ac:dyDescent="0.25">
      <c r="L778"/>
    </row>
    <row r="779" spans="12:12" x14ac:dyDescent="0.25">
      <c r="L779"/>
    </row>
    <row r="780" spans="12:12" x14ac:dyDescent="0.25">
      <c r="L780"/>
    </row>
    <row r="781" spans="12:12" x14ac:dyDescent="0.25">
      <c r="L781"/>
    </row>
    <row r="782" spans="12:12" x14ac:dyDescent="0.25">
      <c r="L782"/>
    </row>
    <row r="783" spans="12:12" x14ac:dyDescent="0.25">
      <c r="L783"/>
    </row>
    <row r="784" spans="12:12" x14ac:dyDescent="0.25">
      <c r="L784"/>
    </row>
    <row r="785" spans="2:95" x14ac:dyDescent="0.25">
      <c r="L785"/>
    </row>
    <row r="786" spans="2:95" x14ac:dyDescent="0.25">
      <c r="L786"/>
    </row>
    <row r="787" spans="2:95" x14ac:dyDescent="0.25">
      <c r="L787"/>
    </row>
    <row r="788" spans="2:95" x14ac:dyDescent="0.25">
      <c r="L788"/>
      <c r="BF788" s="3"/>
    </row>
    <row r="789" spans="2:95" x14ac:dyDescent="0.25">
      <c r="L789"/>
      <c r="AR789" s="1"/>
    </row>
    <row r="790" spans="2:95" x14ac:dyDescent="0.25">
      <c r="L790"/>
      <c r="AR790" s="1"/>
    </row>
    <row r="791" spans="2:95" x14ac:dyDescent="0.25">
      <c r="L791"/>
      <c r="AR791" s="1"/>
      <c r="BF791" s="1"/>
    </row>
    <row r="792" spans="2:95" x14ac:dyDescent="0.25">
      <c r="L792"/>
      <c r="BF792" s="1"/>
    </row>
    <row r="793" spans="2:95" x14ac:dyDescent="0.25">
      <c r="L793"/>
      <c r="BF793" s="1"/>
    </row>
    <row r="794" spans="2:95" x14ac:dyDescent="0.25">
      <c r="L794"/>
    </row>
    <row r="795" spans="2:95" x14ac:dyDescent="0.25">
      <c r="L795"/>
    </row>
    <row r="796" spans="2:95" x14ac:dyDescent="0.25">
      <c r="L796"/>
    </row>
    <row r="797" spans="2:95" x14ac:dyDescent="0.25">
      <c r="L797"/>
    </row>
    <row r="798" spans="2:95" s="1" customFormat="1" x14ac:dyDescent="0.25">
      <c r="B798"/>
      <c r="C798"/>
      <c r="D798"/>
      <c r="E798"/>
      <c r="F798"/>
      <c r="G798"/>
      <c r="H798"/>
      <c r="I798"/>
      <c r="J798"/>
      <c r="K798"/>
      <c r="L798"/>
      <c r="Q798"/>
      <c r="R798"/>
      <c r="S798"/>
      <c r="T798"/>
      <c r="U798"/>
      <c r="V798"/>
      <c r="W798"/>
      <c r="X798"/>
      <c r="Y798"/>
      <c r="AD798"/>
      <c r="AE798"/>
      <c r="AF798"/>
      <c r="AG798"/>
      <c r="AH798"/>
      <c r="AI798"/>
      <c r="AJ798"/>
      <c r="AK798"/>
      <c r="AL798"/>
      <c r="AM798"/>
      <c r="AR798"/>
      <c r="AS798"/>
      <c r="AT798"/>
      <c r="AU798"/>
      <c r="AV798"/>
      <c r="AW798"/>
      <c r="AX798"/>
      <c r="AY798"/>
      <c r="AZ798"/>
      <c r="BA798"/>
      <c r="BF798"/>
      <c r="BG798"/>
      <c r="BH798"/>
      <c r="BI798"/>
      <c r="BJ798"/>
      <c r="BK798"/>
      <c r="BL798"/>
      <c r="BM798"/>
      <c r="BN798"/>
      <c r="BO798"/>
      <c r="BT798"/>
      <c r="BU798"/>
      <c r="BV798"/>
      <c r="BW798"/>
      <c r="BX798"/>
      <c r="BY798"/>
      <c r="BZ798"/>
      <c r="CA798"/>
      <c r="CB798"/>
      <c r="CC798"/>
      <c r="CI798"/>
      <c r="CJ798"/>
      <c r="CK798"/>
      <c r="CL798"/>
      <c r="CM798"/>
      <c r="CN798"/>
      <c r="CO798"/>
      <c r="CP798"/>
      <c r="CQ798"/>
    </row>
    <row r="799" spans="2:95" s="1" customFormat="1" x14ac:dyDescent="0.25">
      <c r="B799"/>
      <c r="C799"/>
      <c r="D799"/>
      <c r="E799"/>
      <c r="F799"/>
      <c r="G799"/>
      <c r="H799"/>
      <c r="I799"/>
      <c r="J799"/>
      <c r="K799"/>
      <c r="L799"/>
      <c r="Q799"/>
      <c r="R799"/>
      <c r="S799"/>
      <c r="T799"/>
      <c r="U799"/>
      <c r="V799"/>
      <c r="W799"/>
      <c r="X799"/>
      <c r="Y799"/>
      <c r="AD799"/>
      <c r="AE799"/>
      <c r="AF799"/>
      <c r="AG799"/>
      <c r="AH799"/>
      <c r="AI799"/>
      <c r="AJ799"/>
      <c r="AK799"/>
      <c r="AL799"/>
      <c r="AM799"/>
      <c r="AR799"/>
      <c r="AS799"/>
      <c r="AT799"/>
      <c r="AU799"/>
      <c r="AV799"/>
      <c r="AW799"/>
      <c r="AX799"/>
      <c r="AY799"/>
      <c r="AZ799"/>
      <c r="BA799"/>
      <c r="BF799"/>
      <c r="BG799"/>
      <c r="BH799"/>
      <c r="BI799"/>
      <c r="BJ799"/>
      <c r="BK799"/>
      <c r="BL799"/>
      <c r="BM799"/>
      <c r="BN799"/>
      <c r="BO799"/>
      <c r="BT799"/>
      <c r="BU799"/>
      <c r="BV799"/>
      <c r="BW799"/>
      <c r="BX799"/>
      <c r="BY799"/>
      <c r="BZ799"/>
      <c r="CA799"/>
      <c r="CB799"/>
      <c r="CC799"/>
      <c r="CI799"/>
      <c r="CJ799"/>
      <c r="CK799"/>
      <c r="CL799"/>
      <c r="CM799"/>
      <c r="CN799"/>
      <c r="CO799"/>
      <c r="CP799"/>
      <c r="CQ799"/>
    </row>
    <row r="800" spans="2:95" s="1" customFormat="1" x14ac:dyDescent="0.25">
      <c r="B800"/>
      <c r="C800"/>
      <c r="D800"/>
      <c r="E800"/>
      <c r="F800"/>
      <c r="G800"/>
      <c r="H800"/>
      <c r="I800"/>
      <c r="J800"/>
      <c r="K800"/>
      <c r="L800"/>
      <c r="Q800"/>
      <c r="R800"/>
      <c r="S800"/>
      <c r="T800"/>
      <c r="U800"/>
      <c r="V800"/>
      <c r="W800"/>
      <c r="X800"/>
      <c r="Y800"/>
      <c r="AD800"/>
      <c r="AE800"/>
      <c r="AF800"/>
      <c r="AG800"/>
      <c r="AH800"/>
      <c r="AI800"/>
      <c r="AJ800"/>
      <c r="AK800"/>
      <c r="AL800"/>
      <c r="AM800"/>
      <c r="AR800"/>
      <c r="AS800"/>
      <c r="AT800"/>
      <c r="AU800"/>
      <c r="AV800"/>
      <c r="AW800"/>
      <c r="AX800"/>
      <c r="AY800"/>
      <c r="AZ800"/>
      <c r="BA800"/>
      <c r="BF800"/>
      <c r="BG800"/>
      <c r="BH800"/>
      <c r="BI800"/>
      <c r="BJ800"/>
      <c r="BK800"/>
      <c r="BL800"/>
      <c r="BM800"/>
      <c r="BN800"/>
      <c r="BO800"/>
      <c r="BT800"/>
      <c r="BU800"/>
      <c r="BV800"/>
      <c r="BW800"/>
      <c r="BX800"/>
      <c r="BY800"/>
      <c r="BZ800"/>
      <c r="CA800"/>
      <c r="CB800"/>
      <c r="CC800"/>
      <c r="CI800"/>
      <c r="CJ800"/>
      <c r="CK800"/>
      <c r="CL800"/>
      <c r="CM800"/>
      <c r="CN800"/>
      <c r="CO800"/>
      <c r="CP800"/>
      <c r="CQ800"/>
    </row>
    <row r="801" spans="12:12" x14ac:dyDescent="0.25">
      <c r="L801"/>
    </row>
    <row r="802" spans="12:12" x14ac:dyDescent="0.25">
      <c r="L802"/>
    </row>
    <row r="803" spans="12:12" x14ac:dyDescent="0.25">
      <c r="L803"/>
    </row>
    <row r="804" spans="12:12" x14ac:dyDescent="0.25">
      <c r="L804"/>
    </row>
    <row r="805" spans="12:12" x14ac:dyDescent="0.25">
      <c r="L805"/>
    </row>
    <row r="806" spans="12:12" x14ac:dyDescent="0.25">
      <c r="L806"/>
    </row>
    <row r="807" spans="12:12" x14ac:dyDescent="0.25">
      <c r="L807"/>
    </row>
    <row r="808" spans="12:12" x14ac:dyDescent="0.25">
      <c r="L808"/>
    </row>
    <row r="809" spans="12:12" x14ac:dyDescent="0.25">
      <c r="L809"/>
    </row>
    <row r="810" spans="12:12" x14ac:dyDescent="0.25">
      <c r="L810"/>
    </row>
    <row r="811" spans="12:12" x14ac:dyDescent="0.25">
      <c r="L811"/>
    </row>
    <row r="812" spans="12:12" x14ac:dyDescent="0.25">
      <c r="L812"/>
    </row>
    <row r="813" spans="12:12" x14ac:dyDescent="0.25">
      <c r="L813"/>
    </row>
    <row r="814" spans="12:12" x14ac:dyDescent="0.25">
      <c r="L814"/>
    </row>
    <row r="815" spans="12:12" x14ac:dyDescent="0.25">
      <c r="L815"/>
    </row>
    <row r="816" spans="12:12" x14ac:dyDescent="0.25">
      <c r="L816"/>
    </row>
    <row r="817" spans="12:72" x14ac:dyDescent="0.25">
      <c r="L817"/>
    </row>
    <row r="818" spans="12:72" x14ac:dyDescent="0.25">
      <c r="L818"/>
    </row>
    <row r="819" spans="12:72" x14ac:dyDescent="0.25">
      <c r="L819"/>
    </row>
    <row r="820" spans="12:72" x14ac:dyDescent="0.25">
      <c r="L820"/>
    </row>
    <row r="821" spans="12:72" x14ac:dyDescent="0.25">
      <c r="L821"/>
    </row>
    <row r="822" spans="12:72" x14ac:dyDescent="0.25">
      <c r="L822"/>
    </row>
    <row r="823" spans="12:72" x14ac:dyDescent="0.25">
      <c r="L823"/>
    </row>
    <row r="824" spans="12:72" x14ac:dyDescent="0.25">
      <c r="L824"/>
    </row>
    <row r="825" spans="12:72" x14ac:dyDescent="0.25">
      <c r="L825"/>
    </row>
    <row r="826" spans="12:72" x14ac:dyDescent="0.25">
      <c r="L826"/>
      <c r="AD826" s="1"/>
    </row>
    <row r="827" spans="12:72" x14ac:dyDescent="0.25">
      <c r="L827"/>
      <c r="AD827" s="1"/>
    </row>
    <row r="828" spans="12:72" x14ac:dyDescent="0.25">
      <c r="L828"/>
      <c r="AD828" s="1"/>
      <c r="BT828" s="1"/>
    </row>
    <row r="829" spans="12:72" x14ac:dyDescent="0.25">
      <c r="L829"/>
      <c r="BT829" s="1"/>
    </row>
    <row r="830" spans="12:72" x14ac:dyDescent="0.25">
      <c r="L830"/>
      <c r="BT830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63" spans="12:12" x14ac:dyDescent="0.25">
      <c r="L863"/>
    </row>
    <row r="864" spans="12:12" x14ac:dyDescent="0.25">
      <c r="L864"/>
    </row>
    <row r="865" spans="12:58" x14ac:dyDescent="0.25">
      <c r="L865"/>
    </row>
    <row r="866" spans="12:58" x14ac:dyDescent="0.25">
      <c r="L866"/>
    </row>
    <row r="867" spans="12:58" x14ac:dyDescent="0.25">
      <c r="L867"/>
    </row>
    <row r="868" spans="12:58" x14ac:dyDescent="0.25">
      <c r="L868"/>
    </row>
    <row r="869" spans="12:58" x14ac:dyDescent="0.25">
      <c r="L869"/>
    </row>
    <row r="870" spans="12:58" x14ac:dyDescent="0.25">
      <c r="L870"/>
    </row>
    <row r="871" spans="12:58" x14ac:dyDescent="0.25">
      <c r="L871"/>
    </row>
    <row r="872" spans="12:58" x14ac:dyDescent="0.25">
      <c r="L872"/>
    </row>
    <row r="873" spans="12:58" x14ac:dyDescent="0.25">
      <c r="L873"/>
    </row>
    <row r="874" spans="12:58" x14ac:dyDescent="0.25">
      <c r="L874"/>
    </row>
    <row r="875" spans="12:58" x14ac:dyDescent="0.25">
      <c r="L875"/>
    </row>
    <row r="876" spans="12:58" x14ac:dyDescent="0.25">
      <c r="L876"/>
    </row>
    <row r="877" spans="12:58" x14ac:dyDescent="0.25">
      <c r="L877"/>
      <c r="AR877" s="1"/>
    </row>
    <row r="878" spans="12:58" x14ac:dyDescent="0.25">
      <c r="L878"/>
      <c r="AR878" s="1"/>
    </row>
    <row r="879" spans="12:58" x14ac:dyDescent="0.25">
      <c r="L879"/>
      <c r="AR879" s="1"/>
      <c r="BF879" s="1"/>
    </row>
    <row r="880" spans="12:58" x14ac:dyDescent="0.25">
      <c r="L880"/>
      <c r="BF880" s="1"/>
    </row>
    <row r="881" spans="2:95" x14ac:dyDescent="0.25">
      <c r="L881"/>
      <c r="BF881" s="1"/>
    </row>
    <row r="882" spans="2:95" x14ac:dyDescent="0.25">
      <c r="L882"/>
    </row>
    <row r="883" spans="2:95" x14ac:dyDescent="0.25">
      <c r="L883"/>
    </row>
    <row r="884" spans="2:95" x14ac:dyDescent="0.25">
      <c r="L884"/>
    </row>
    <row r="885" spans="2:95" x14ac:dyDescent="0.25">
      <c r="L885"/>
    </row>
    <row r="886" spans="2:95" s="1" customFormat="1" x14ac:dyDescent="0.25">
      <c r="B886"/>
      <c r="C886"/>
      <c r="D886"/>
      <c r="E886"/>
      <c r="F886"/>
      <c r="G886"/>
      <c r="H886"/>
      <c r="I886"/>
      <c r="J886"/>
      <c r="K886"/>
      <c r="L886"/>
      <c r="Q886"/>
      <c r="R886"/>
      <c r="S886"/>
      <c r="T886"/>
      <c r="U886"/>
      <c r="V886"/>
      <c r="W886"/>
      <c r="X886"/>
      <c r="Y886"/>
      <c r="AD886"/>
      <c r="AE886"/>
      <c r="AF886"/>
      <c r="AG886"/>
      <c r="AH886"/>
      <c r="AI886"/>
      <c r="AJ886"/>
      <c r="AK886"/>
      <c r="AL886"/>
      <c r="AM886"/>
      <c r="AR886"/>
      <c r="AS886"/>
      <c r="AT886"/>
      <c r="AU886"/>
      <c r="AV886"/>
      <c r="AW886"/>
      <c r="AX886"/>
      <c r="AY886"/>
      <c r="AZ886"/>
      <c r="BA886"/>
      <c r="BF886"/>
      <c r="BG886"/>
      <c r="BH886"/>
      <c r="BI886"/>
      <c r="BJ886"/>
      <c r="BK886"/>
      <c r="BL886"/>
      <c r="BM886"/>
      <c r="BN886"/>
      <c r="BO886"/>
      <c r="BT886"/>
      <c r="BU886"/>
      <c r="BV886"/>
      <c r="BW886"/>
      <c r="BX886"/>
      <c r="BY886"/>
      <c r="BZ886"/>
      <c r="CA886"/>
      <c r="CB886"/>
      <c r="CC886"/>
      <c r="CI886"/>
      <c r="CJ886"/>
      <c r="CK886"/>
      <c r="CL886"/>
      <c r="CM886"/>
      <c r="CN886"/>
      <c r="CO886"/>
      <c r="CP886"/>
      <c r="CQ886"/>
    </row>
    <row r="887" spans="2:95" s="1" customFormat="1" x14ac:dyDescent="0.25">
      <c r="B887"/>
      <c r="C887"/>
      <c r="D887"/>
      <c r="E887"/>
      <c r="F887"/>
      <c r="G887"/>
      <c r="H887"/>
      <c r="I887"/>
      <c r="J887"/>
      <c r="K887"/>
      <c r="L887"/>
      <c r="Q887"/>
      <c r="R887"/>
      <c r="S887"/>
      <c r="T887"/>
      <c r="U887"/>
      <c r="V887"/>
      <c r="W887"/>
      <c r="X887"/>
      <c r="Y887"/>
      <c r="AD887"/>
      <c r="AE887"/>
      <c r="AF887"/>
      <c r="AG887"/>
      <c r="AH887"/>
      <c r="AI887"/>
      <c r="AJ887"/>
      <c r="AK887"/>
      <c r="AL887"/>
      <c r="AM887"/>
      <c r="AS887"/>
      <c r="AT887"/>
      <c r="AU887"/>
      <c r="AV887"/>
      <c r="AW887"/>
      <c r="AX887"/>
      <c r="AY887"/>
      <c r="AZ887"/>
      <c r="BA887"/>
      <c r="BF887"/>
      <c r="BG887"/>
      <c r="BH887"/>
      <c r="BI887"/>
      <c r="BJ887"/>
      <c r="BK887"/>
      <c r="BL887"/>
      <c r="BM887"/>
      <c r="BN887"/>
      <c r="BO887"/>
      <c r="BT887"/>
      <c r="BU887"/>
      <c r="BV887"/>
      <c r="BW887"/>
      <c r="BX887"/>
      <c r="BY887"/>
      <c r="BZ887"/>
      <c r="CA887"/>
      <c r="CB887"/>
      <c r="CC887"/>
      <c r="CI887"/>
      <c r="CJ887"/>
      <c r="CK887"/>
      <c r="CL887"/>
      <c r="CM887"/>
      <c r="CN887"/>
      <c r="CO887"/>
      <c r="CP887"/>
      <c r="CQ887"/>
    </row>
    <row r="888" spans="2:95" s="1" customFormat="1" x14ac:dyDescent="0.25">
      <c r="B888"/>
      <c r="C888"/>
      <c r="D888"/>
      <c r="E888"/>
      <c r="F888"/>
      <c r="G888"/>
      <c r="H888"/>
      <c r="I888"/>
      <c r="J888"/>
      <c r="K888"/>
      <c r="L888"/>
      <c r="Q888"/>
      <c r="R888"/>
      <c r="S888"/>
      <c r="T888"/>
      <c r="U888"/>
      <c r="V888"/>
      <c r="W888"/>
      <c r="X888"/>
      <c r="Y888"/>
      <c r="AD888"/>
      <c r="AE888"/>
      <c r="AF888"/>
      <c r="AG888"/>
      <c r="AH888"/>
      <c r="AI888"/>
      <c r="AJ888"/>
      <c r="AK888"/>
      <c r="AL888"/>
      <c r="AM888"/>
      <c r="AS888"/>
      <c r="AT888"/>
      <c r="AU888"/>
      <c r="AV888"/>
      <c r="AW888"/>
      <c r="AX888"/>
      <c r="AY888"/>
      <c r="AZ888"/>
      <c r="BA888"/>
      <c r="BF888"/>
      <c r="BG888"/>
      <c r="BH888"/>
      <c r="BI888"/>
      <c r="BJ888"/>
      <c r="BK888"/>
      <c r="BL888"/>
      <c r="BM888"/>
      <c r="BN888"/>
      <c r="BO888"/>
      <c r="BT888"/>
      <c r="BU888"/>
      <c r="BV888"/>
      <c r="BW888"/>
      <c r="BX888"/>
      <c r="BY888"/>
      <c r="BZ888"/>
      <c r="CA888"/>
      <c r="CB888"/>
      <c r="CC888"/>
      <c r="CI888"/>
      <c r="CJ888"/>
      <c r="CK888"/>
      <c r="CL888"/>
      <c r="CM888"/>
      <c r="CN888"/>
      <c r="CO888"/>
      <c r="CP888"/>
      <c r="CQ888"/>
    </row>
    <row r="889" spans="2:95" x14ac:dyDescent="0.25">
      <c r="L889"/>
      <c r="AR889" s="1"/>
    </row>
    <row r="890" spans="2:95" x14ac:dyDescent="0.25">
      <c r="L890"/>
    </row>
    <row r="891" spans="2:95" x14ac:dyDescent="0.25">
      <c r="L891"/>
    </row>
    <row r="892" spans="2:95" x14ac:dyDescent="0.25">
      <c r="L892"/>
    </row>
    <row r="893" spans="2:95" x14ac:dyDescent="0.25">
      <c r="L893"/>
    </row>
    <row r="894" spans="2:95" x14ac:dyDescent="0.25">
      <c r="L894"/>
    </row>
    <row r="895" spans="2:95" x14ac:dyDescent="0.25">
      <c r="L895"/>
      <c r="AR895" s="1"/>
    </row>
    <row r="896" spans="2:95" s="1" customFormat="1" x14ac:dyDescent="0.25">
      <c r="B896"/>
      <c r="C896"/>
      <c r="D896"/>
      <c r="E896"/>
      <c r="F896"/>
      <c r="G896"/>
      <c r="H896"/>
      <c r="I896"/>
      <c r="J896"/>
      <c r="K896"/>
      <c r="L896"/>
      <c r="Q896"/>
      <c r="R896"/>
      <c r="S896"/>
      <c r="T896"/>
      <c r="U896"/>
      <c r="V896"/>
      <c r="W896"/>
      <c r="X896"/>
      <c r="Y896"/>
      <c r="AD896"/>
      <c r="AE896"/>
      <c r="AF896"/>
      <c r="AG896"/>
      <c r="AH896"/>
      <c r="AI896"/>
      <c r="AJ896"/>
      <c r="AK896"/>
      <c r="AL896"/>
      <c r="AM896"/>
      <c r="AS896"/>
      <c r="AT896"/>
      <c r="AU896"/>
      <c r="AV896"/>
      <c r="AW896"/>
      <c r="AX896"/>
      <c r="AY896"/>
      <c r="AZ896"/>
      <c r="BA896"/>
      <c r="BF896"/>
      <c r="BG896"/>
      <c r="BH896"/>
      <c r="BI896"/>
      <c r="BJ896"/>
      <c r="BK896"/>
      <c r="BL896"/>
      <c r="BM896"/>
      <c r="BN896"/>
      <c r="BO896"/>
      <c r="BT896"/>
      <c r="BU896"/>
      <c r="BV896"/>
      <c r="BW896"/>
      <c r="BX896"/>
      <c r="BY896"/>
      <c r="BZ896"/>
      <c r="CA896"/>
      <c r="CB896"/>
      <c r="CC896"/>
      <c r="CI896"/>
      <c r="CJ896"/>
      <c r="CK896"/>
      <c r="CL896"/>
      <c r="CM896"/>
      <c r="CN896"/>
      <c r="CO896"/>
      <c r="CP896"/>
      <c r="CQ896"/>
    </row>
    <row r="897" spans="2:99" s="1" customFormat="1" x14ac:dyDescent="0.25">
      <c r="B897"/>
      <c r="C897"/>
      <c r="D897"/>
      <c r="E897"/>
      <c r="F897"/>
      <c r="G897"/>
      <c r="H897"/>
      <c r="I897"/>
      <c r="J897"/>
      <c r="K897"/>
      <c r="L897"/>
      <c r="Q897"/>
      <c r="R897"/>
      <c r="S897"/>
      <c r="T897"/>
      <c r="U897"/>
      <c r="V897"/>
      <c r="W897"/>
      <c r="X897"/>
      <c r="Y897"/>
      <c r="AD897"/>
      <c r="AE897"/>
      <c r="AF897"/>
      <c r="AG897"/>
      <c r="AH897"/>
      <c r="AI897"/>
      <c r="AJ897"/>
      <c r="AK897"/>
      <c r="AL897"/>
      <c r="AM897"/>
      <c r="AS897"/>
      <c r="AT897"/>
      <c r="AU897"/>
      <c r="AV897"/>
      <c r="AW897"/>
      <c r="AX897"/>
      <c r="AY897"/>
      <c r="AZ897"/>
      <c r="BA897"/>
      <c r="BF897"/>
      <c r="BG897"/>
      <c r="BH897"/>
      <c r="BI897"/>
      <c r="BJ897"/>
      <c r="BK897"/>
      <c r="BL897"/>
      <c r="BM897"/>
      <c r="BN897"/>
      <c r="BO897"/>
      <c r="BT897"/>
      <c r="BU897"/>
      <c r="BV897"/>
      <c r="BW897"/>
      <c r="BX897"/>
      <c r="BY897"/>
      <c r="BZ897"/>
      <c r="CA897"/>
      <c r="CB897"/>
      <c r="CC897"/>
      <c r="CI897"/>
      <c r="CJ897"/>
      <c r="CK897"/>
      <c r="CL897"/>
      <c r="CM897"/>
      <c r="CN897"/>
      <c r="CO897"/>
      <c r="CP897"/>
      <c r="CQ897"/>
    </row>
    <row r="898" spans="2:99" s="1" customFormat="1" x14ac:dyDescent="0.25">
      <c r="B898"/>
      <c r="C898"/>
      <c r="D898"/>
      <c r="E898"/>
      <c r="F898"/>
      <c r="G898"/>
      <c r="H898"/>
      <c r="I898"/>
      <c r="J898"/>
      <c r="K898"/>
      <c r="L898"/>
      <c r="Q898"/>
      <c r="R898"/>
      <c r="S898"/>
      <c r="T898"/>
      <c r="U898"/>
      <c r="V898"/>
      <c r="W898"/>
      <c r="X898"/>
      <c r="Y898"/>
      <c r="AD898"/>
      <c r="AE898"/>
      <c r="AF898"/>
      <c r="AG898"/>
      <c r="AH898"/>
      <c r="AI898"/>
      <c r="AJ898"/>
      <c r="AK898"/>
      <c r="AL898"/>
      <c r="AM898"/>
      <c r="AR898"/>
      <c r="AS898"/>
      <c r="AT898"/>
      <c r="AU898"/>
      <c r="AV898"/>
      <c r="AW898"/>
      <c r="AX898"/>
      <c r="AY898"/>
      <c r="AZ898"/>
      <c r="BA898"/>
      <c r="BF898"/>
      <c r="BG898"/>
      <c r="BH898"/>
      <c r="BI898"/>
      <c r="BJ898"/>
      <c r="BK898"/>
      <c r="BL898"/>
      <c r="BM898"/>
      <c r="BN898"/>
      <c r="BO898"/>
      <c r="BT898"/>
      <c r="BU898"/>
      <c r="BV898"/>
      <c r="BW898"/>
      <c r="BX898"/>
      <c r="BY898"/>
      <c r="BZ898"/>
      <c r="CA898"/>
      <c r="CB898"/>
      <c r="CC898"/>
      <c r="CI898"/>
      <c r="CJ898"/>
      <c r="CK898"/>
      <c r="CL898"/>
      <c r="CM898"/>
      <c r="CN898"/>
      <c r="CO898"/>
      <c r="CP898"/>
      <c r="CQ898"/>
    </row>
    <row r="899" spans="2:99" x14ac:dyDescent="0.25">
      <c r="L899"/>
    </row>
    <row r="900" spans="2:99" x14ac:dyDescent="0.25">
      <c r="L900"/>
    </row>
    <row r="901" spans="2:99" x14ac:dyDescent="0.25">
      <c r="L901"/>
    </row>
    <row r="902" spans="2:99" x14ac:dyDescent="0.25">
      <c r="L902"/>
      <c r="BB902"/>
      <c r="BC902"/>
      <c r="BD902"/>
    </row>
    <row r="903" spans="2:99" x14ac:dyDescent="0.25">
      <c r="L903"/>
      <c r="BB903"/>
      <c r="BC903"/>
      <c r="BD903"/>
    </row>
    <row r="904" spans="2:99" s="1" customFormat="1" x14ac:dyDescent="0.25">
      <c r="B904"/>
      <c r="C904"/>
      <c r="D904"/>
      <c r="E904"/>
      <c r="F904"/>
      <c r="G904"/>
      <c r="H904"/>
      <c r="I904"/>
      <c r="J904"/>
      <c r="K904"/>
      <c r="L904"/>
      <c r="Q904"/>
      <c r="R904"/>
      <c r="S904"/>
      <c r="T904"/>
      <c r="U904"/>
      <c r="V904"/>
      <c r="W904"/>
      <c r="X904"/>
      <c r="Y904"/>
      <c r="AD904"/>
      <c r="AE904"/>
      <c r="AF904"/>
      <c r="AG904"/>
      <c r="AH904"/>
      <c r="AI904"/>
      <c r="AJ904"/>
      <c r="AK904"/>
      <c r="AL904"/>
      <c r="AM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F904"/>
      <c r="BG904"/>
      <c r="BH904"/>
      <c r="BI904"/>
      <c r="BJ904"/>
      <c r="BK904"/>
      <c r="BL904"/>
      <c r="BM904"/>
      <c r="BN904"/>
      <c r="BO904"/>
      <c r="BT904"/>
      <c r="BU904"/>
      <c r="BV904"/>
      <c r="BW904"/>
      <c r="BX904"/>
      <c r="BY904"/>
      <c r="BZ904"/>
      <c r="CA904"/>
      <c r="CB904"/>
      <c r="CC904"/>
      <c r="CI904"/>
      <c r="CJ904"/>
      <c r="CK904"/>
      <c r="CL904"/>
      <c r="CM904"/>
      <c r="CN904"/>
      <c r="CO904"/>
      <c r="CP904"/>
      <c r="CQ904"/>
    </row>
    <row r="905" spans="2:99" s="1" customFormat="1" x14ac:dyDescent="0.25">
      <c r="B905"/>
      <c r="C905"/>
      <c r="D905"/>
      <c r="E905"/>
      <c r="F905"/>
      <c r="G905"/>
      <c r="H905"/>
      <c r="I905"/>
      <c r="J905"/>
      <c r="K905"/>
      <c r="L905"/>
      <c r="Q905"/>
      <c r="R905"/>
      <c r="S905"/>
      <c r="T905"/>
      <c r="U905"/>
      <c r="V905"/>
      <c r="W905"/>
      <c r="X905"/>
      <c r="Y905"/>
      <c r="AD905"/>
      <c r="AE905"/>
      <c r="AF905"/>
      <c r="AG905"/>
      <c r="AH905"/>
      <c r="AI905"/>
      <c r="AJ905"/>
      <c r="AK905"/>
      <c r="AL905"/>
      <c r="AM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F905"/>
      <c r="BG905"/>
      <c r="BH905"/>
      <c r="BI905"/>
      <c r="BJ905"/>
      <c r="BK905"/>
      <c r="BL905"/>
      <c r="BM905"/>
      <c r="BN905"/>
      <c r="BO905"/>
      <c r="BT905"/>
      <c r="BU905"/>
      <c r="BV905"/>
      <c r="BW905"/>
      <c r="BX905"/>
      <c r="BY905"/>
      <c r="BZ905"/>
      <c r="CA905"/>
      <c r="CB905"/>
      <c r="CC905"/>
      <c r="CI905"/>
      <c r="CJ905"/>
      <c r="CK905"/>
      <c r="CL905"/>
      <c r="CM905"/>
      <c r="CN905"/>
      <c r="CO905"/>
      <c r="CP905"/>
      <c r="CQ905"/>
    </row>
    <row r="906" spans="2:99" s="1" customFormat="1" x14ac:dyDescent="0.25">
      <c r="B906"/>
      <c r="C906"/>
      <c r="D906"/>
      <c r="E906"/>
      <c r="F906"/>
      <c r="G906"/>
      <c r="H906"/>
      <c r="I906"/>
      <c r="J906"/>
      <c r="K906"/>
      <c r="L906"/>
      <c r="Q906"/>
      <c r="R906"/>
      <c r="S906"/>
      <c r="T906"/>
      <c r="U906"/>
      <c r="V906"/>
      <c r="W906"/>
      <c r="X906"/>
      <c r="Y906"/>
      <c r="AD906"/>
      <c r="AE906"/>
      <c r="AF906"/>
      <c r="AG906"/>
      <c r="AH906"/>
      <c r="AI906"/>
      <c r="AJ906"/>
      <c r="AK906"/>
      <c r="AL906"/>
      <c r="AM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F906"/>
      <c r="BG906"/>
      <c r="BH906"/>
      <c r="BI906"/>
      <c r="BJ906"/>
      <c r="BK906"/>
      <c r="BL906"/>
      <c r="BM906"/>
      <c r="BN906"/>
      <c r="BO906"/>
      <c r="BT906"/>
      <c r="BU906"/>
      <c r="BV906"/>
      <c r="BW906"/>
      <c r="BX906"/>
      <c r="BY906"/>
      <c r="BZ906"/>
      <c r="CA906"/>
      <c r="CB906"/>
      <c r="CC906"/>
      <c r="CI906"/>
      <c r="CJ906"/>
      <c r="CK906"/>
      <c r="CL906"/>
      <c r="CM906"/>
      <c r="CN906"/>
      <c r="CO906"/>
      <c r="CP906"/>
      <c r="CQ906"/>
    </row>
    <row r="907" spans="2:99" x14ac:dyDescent="0.25">
      <c r="L907"/>
      <c r="BB907"/>
      <c r="BC907"/>
      <c r="BD907"/>
    </row>
    <row r="908" spans="2:99" x14ac:dyDescent="0.25">
      <c r="L908"/>
      <c r="BB908"/>
      <c r="BC908"/>
      <c r="BD908"/>
    </row>
    <row r="909" spans="2:99" x14ac:dyDescent="0.25">
      <c r="L909"/>
      <c r="BB909"/>
      <c r="BC909"/>
      <c r="BD909"/>
    </row>
    <row r="910" spans="2:99" x14ac:dyDescent="0.25">
      <c r="L910"/>
      <c r="BB910"/>
      <c r="BC910"/>
      <c r="BD910"/>
    </row>
    <row r="911" spans="2:99" x14ac:dyDescent="0.25">
      <c r="L911"/>
      <c r="O911"/>
      <c r="Z911"/>
      <c r="AA911"/>
      <c r="AB911"/>
      <c r="AC911"/>
      <c r="BB911"/>
      <c r="BC911"/>
      <c r="BD911"/>
      <c r="BE911"/>
      <c r="CR911"/>
      <c r="CS911"/>
      <c r="CT911"/>
      <c r="CU911"/>
    </row>
    <row r="912" spans="2:99" x14ac:dyDescent="0.25">
      <c r="L912"/>
      <c r="O912"/>
      <c r="Z912"/>
      <c r="AA912"/>
      <c r="AB912"/>
      <c r="AC912"/>
      <c r="BB912"/>
      <c r="BC912"/>
      <c r="BD912"/>
      <c r="BE912"/>
      <c r="CR912"/>
      <c r="CS912"/>
      <c r="CT912"/>
      <c r="CU912"/>
    </row>
    <row r="913" spans="12:99" x14ac:dyDescent="0.25">
      <c r="L913"/>
      <c r="O913"/>
      <c r="Z913"/>
      <c r="AA913"/>
      <c r="AB913"/>
      <c r="AC913"/>
      <c r="BB913"/>
      <c r="BC913"/>
      <c r="BD913"/>
      <c r="BE913"/>
      <c r="CR913"/>
      <c r="CS913"/>
      <c r="CT913"/>
      <c r="CU913"/>
    </row>
    <row r="914" spans="12:99" x14ac:dyDescent="0.25">
      <c r="L914"/>
      <c r="O914"/>
      <c r="Z914"/>
      <c r="AA914"/>
      <c r="AB914"/>
      <c r="AC914"/>
      <c r="AD914" s="1"/>
      <c r="BB914"/>
      <c r="BC914"/>
      <c r="BD914"/>
      <c r="BE914"/>
      <c r="CR914"/>
      <c r="CS914"/>
      <c r="CT914"/>
      <c r="CU914"/>
    </row>
    <row r="915" spans="12:99" x14ac:dyDescent="0.25">
      <c r="L915"/>
      <c r="O915"/>
      <c r="Z915"/>
      <c r="AA915"/>
      <c r="AB915"/>
      <c r="AC915"/>
      <c r="AD915" s="1"/>
      <c r="BB915"/>
      <c r="BC915"/>
      <c r="BD915"/>
      <c r="BE915"/>
      <c r="CR915"/>
      <c r="CS915"/>
      <c r="CT915"/>
      <c r="CU915"/>
    </row>
    <row r="916" spans="12:99" x14ac:dyDescent="0.25">
      <c r="L916"/>
      <c r="O916"/>
      <c r="Z916"/>
      <c r="AA916"/>
      <c r="AB916"/>
      <c r="AC916"/>
      <c r="AD916" s="1"/>
      <c r="BB916"/>
      <c r="BC916"/>
      <c r="BD916"/>
      <c r="BE916"/>
      <c r="BT916" s="1"/>
      <c r="CR916"/>
      <c r="CS916"/>
      <c r="CT916"/>
      <c r="CU916"/>
    </row>
    <row r="917" spans="12:99" x14ac:dyDescent="0.25">
      <c r="L917"/>
      <c r="O917"/>
      <c r="Z917"/>
      <c r="AA917"/>
      <c r="AB917"/>
      <c r="AC917"/>
      <c r="BB917"/>
      <c r="BC917"/>
      <c r="BD917"/>
      <c r="BE917"/>
      <c r="BT917" s="1"/>
      <c r="CR917"/>
      <c r="CS917"/>
      <c r="CT917"/>
      <c r="CU917"/>
    </row>
    <row r="918" spans="12:99" x14ac:dyDescent="0.25">
      <c r="L918"/>
      <c r="O918"/>
      <c r="Z918"/>
      <c r="AA918"/>
      <c r="AB918"/>
      <c r="AC918"/>
      <c r="BB918"/>
      <c r="BC918"/>
      <c r="BD918"/>
      <c r="BE918"/>
      <c r="BT918" s="1"/>
      <c r="CR918"/>
      <c r="CS918"/>
      <c r="CT918"/>
      <c r="CU918"/>
    </row>
    <row r="919" spans="12:99" x14ac:dyDescent="0.25">
      <c r="L919"/>
      <c r="O919"/>
      <c r="Z919"/>
      <c r="AA919"/>
      <c r="AB919"/>
      <c r="AC919"/>
      <c r="BB919"/>
      <c r="BC919"/>
      <c r="BD919"/>
      <c r="BE919"/>
      <c r="CR919"/>
      <c r="CS919"/>
      <c r="CT919"/>
      <c r="CU919"/>
    </row>
    <row r="920" spans="12:99" x14ac:dyDescent="0.25">
      <c r="L920"/>
      <c r="O920"/>
      <c r="Z920"/>
      <c r="AA920"/>
      <c r="AB920"/>
      <c r="AC920"/>
      <c r="BB920"/>
      <c r="BC920"/>
      <c r="BD920"/>
      <c r="BE920"/>
      <c r="CR920"/>
      <c r="CS920"/>
      <c r="CT920"/>
      <c r="CU920"/>
    </row>
    <row r="921" spans="12:99" x14ac:dyDescent="0.25">
      <c r="L921"/>
      <c r="O921"/>
      <c r="Z921"/>
      <c r="AA921"/>
      <c r="AB921"/>
      <c r="AC921"/>
      <c r="BB921"/>
      <c r="BC921"/>
      <c r="BD921"/>
      <c r="BE921"/>
      <c r="CR921"/>
      <c r="CS921"/>
      <c r="CT921"/>
      <c r="CU921"/>
    </row>
    <row r="922" spans="12:99" x14ac:dyDescent="0.25">
      <c r="L922"/>
      <c r="O922"/>
      <c r="Z922"/>
      <c r="AA922"/>
      <c r="AB922"/>
      <c r="AC922"/>
      <c r="BB922"/>
      <c r="BC922"/>
      <c r="BD922"/>
      <c r="BE922"/>
      <c r="CR922"/>
      <c r="CS922"/>
      <c r="CT922"/>
      <c r="CU922"/>
    </row>
    <row r="923" spans="12:99" x14ac:dyDescent="0.25">
      <c r="L923"/>
      <c r="O923"/>
      <c r="Z923"/>
      <c r="AA923"/>
      <c r="AB923"/>
      <c r="AC923"/>
      <c r="BB923"/>
      <c r="BC923"/>
      <c r="BD923"/>
      <c r="BE923"/>
      <c r="CR923"/>
      <c r="CS923"/>
      <c r="CT923"/>
      <c r="CU923"/>
    </row>
    <row r="924" spans="12:99" x14ac:dyDescent="0.25">
      <c r="L924"/>
      <c r="O924"/>
      <c r="Z924"/>
      <c r="AA924"/>
      <c r="AB924"/>
      <c r="AC924"/>
      <c r="AD924" s="1"/>
      <c r="BB924"/>
      <c r="BC924"/>
      <c r="BD924"/>
      <c r="BE924"/>
      <c r="CR924"/>
      <c r="CS924"/>
      <c r="CT924"/>
      <c r="CU924"/>
    </row>
    <row r="925" spans="12:99" x14ac:dyDescent="0.25">
      <c r="L925"/>
      <c r="O925"/>
      <c r="Z925"/>
      <c r="AA925"/>
      <c r="AB925"/>
      <c r="AC925"/>
      <c r="AD925" s="1"/>
      <c r="BB925"/>
      <c r="BC925"/>
      <c r="BD925"/>
      <c r="BE925"/>
      <c r="CR925"/>
      <c r="CS925"/>
      <c r="CT925"/>
      <c r="CU925"/>
    </row>
    <row r="926" spans="12:99" x14ac:dyDescent="0.25">
      <c r="L926"/>
      <c r="O926"/>
      <c r="Z926"/>
      <c r="AA926"/>
      <c r="AB926"/>
      <c r="AC926"/>
      <c r="AD926" s="1"/>
      <c r="BB926"/>
      <c r="BC926"/>
      <c r="BD926"/>
      <c r="BE926"/>
      <c r="BT926" s="1"/>
      <c r="CR926"/>
      <c r="CS926"/>
      <c r="CT926"/>
      <c r="CU926"/>
    </row>
    <row r="927" spans="12:99" x14ac:dyDescent="0.25">
      <c r="O927"/>
      <c r="Z927"/>
      <c r="AA927"/>
      <c r="AB927"/>
      <c r="AC927"/>
      <c r="BB927"/>
      <c r="BC927"/>
      <c r="BD927"/>
      <c r="BE927"/>
      <c r="BT927" s="1"/>
      <c r="CR927"/>
      <c r="CS927"/>
      <c r="CT927"/>
      <c r="CU927"/>
    </row>
    <row r="928" spans="12:99" x14ac:dyDescent="0.25">
      <c r="O928"/>
      <c r="Z928"/>
      <c r="AA928"/>
      <c r="AB928"/>
      <c r="AC928"/>
      <c r="BB928"/>
      <c r="BC928"/>
      <c r="BD928"/>
      <c r="BE928"/>
      <c r="BT928" s="1"/>
      <c r="CR928"/>
      <c r="CS928"/>
      <c r="CT928"/>
      <c r="CU928"/>
    </row>
    <row r="929" spans="2:99" x14ac:dyDescent="0.25">
      <c r="O929"/>
      <c r="Z929"/>
      <c r="AA929"/>
      <c r="AB929"/>
      <c r="AC929"/>
      <c r="BB929"/>
      <c r="BC929"/>
      <c r="BD929"/>
      <c r="BE929"/>
      <c r="CR929"/>
      <c r="CS929"/>
      <c r="CT929"/>
      <c r="CU929"/>
    </row>
    <row r="930" spans="2:99" x14ac:dyDescent="0.25">
      <c r="O930"/>
      <c r="Z930"/>
      <c r="AA930"/>
      <c r="AB930"/>
      <c r="AC930"/>
      <c r="BB930"/>
      <c r="BC930"/>
      <c r="BD930"/>
      <c r="BE930"/>
      <c r="CR930"/>
      <c r="CS930"/>
      <c r="CT930"/>
      <c r="CU930"/>
    </row>
    <row r="931" spans="2:99" x14ac:dyDescent="0.25">
      <c r="O931"/>
      <c r="Z931"/>
      <c r="AA931"/>
      <c r="AB931"/>
      <c r="AC931"/>
      <c r="BB931"/>
      <c r="BC931"/>
      <c r="BD931"/>
      <c r="BE931"/>
      <c r="CR931"/>
      <c r="CS931"/>
      <c r="CT931"/>
      <c r="CU931"/>
    </row>
    <row r="932" spans="2:99" x14ac:dyDescent="0.25">
      <c r="O932"/>
      <c r="Z932"/>
      <c r="AA932"/>
      <c r="AB932"/>
      <c r="AC932"/>
      <c r="AD932" s="1"/>
      <c r="BB932"/>
      <c r="BC932"/>
      <c r="BD932"/>
      <c r="BE932"/>
      <c r="CR932"/>
      <c r="CS932"/>
      <c r="CT932"/>
      <c r="CU932"/>
    </row>
    <row r="933" spans="2:99" x14ac:dyDescent="0.25">
      <c r="O933"/>
      <c r="Z933"/>
      <c r="AA933"/>
      <c r="AB933"/>
      <c r="AC933"/>
      <c r="AD933" s="1"/>
      <c r="BB933"/>
      <c r="BC933"/>
      <c r="BD933"/>
      <c r="BE933"/>
      <c r="CR933"/>
      <c r="CS933"/>
      <c r="CT933"/>
      <c r="CU933"/>
    </row>
    <row r="934" spans="2:99" x14ac:dyDescent="0.25">
      <c r="B934" s="1"/>
      <c r="O934"/>
      <c r="Z934"/>
      <c r="AA934"/>
      <c r="AB934"/>
      <c r="AC934"/>
      <c r="AD934" s="1"/>
      <c r="BB934"/>
      <c r="BC934"/>
      <c r="BD934"/>
      <c r="BE934"/>
      <c r="BT934" s="1"/>
      <c r="CR934"/>
      <c r="CS934"/>
      <c r="CT934"/>
      <c r="CU934"/>
    </row>
    <row r="935" spans="2:99" x14ac:dyDescent="0.25">
      <c r="B935" s="1"/>
      <c r="O935"/>
      <c r="Z935"/>
      <c r="AA935"/>
      <c r="AB935"/>
      <c r="AC935"/>
      <c r="BB935"/>
      <c r="BC935"/>
      <c r="BD935"/>
      <c r="BE935"/>
      <c r="BT935" s="1"/>
      <c r="CR935"/>
      <c r="CS935"/>
      <c r="CT935"/>
      <c r="CU935"/>
    </row>
    <row r="936" spans="2:99" x14ac:dyDescent="0.25">
      <c r="B936" s="1"/>
      <c r="O936"/>
      <c r="Z936"/>
      <c r="AA936"/>
      <c r="AB936"/>
      <c r="AC936"/>
      <c r="BB936"/>
      <c r="BC936"/>
      <c r="BD936"/>
      <c r="BE936"/>
      <c r="BT936" s="1"/>
      <c r="CR936"/>
      <c r="CS936"/>
      <c r="CT936"/>
      <c r="CU936"/>
    </row>
    <row r="937" spans="2:99" x14ac:dyDescent="0.25">
      <c r="O937"/>
      <c r="Z937"/>
      <c r="AA937"/>
      <c r="AB937"/>
      <c r="AC937"/>
      <c r="BB937"/>
      <c r="BC937"/>
      <c r="BD937"/>
      <c r="BE937"/>
      <c r="CR937"/>
      <c r="CS937"/>
      <c r="CT937"/>
      <c r="CU937"/>
    </row>
    <row r="938" spans="2:99" x14ac:dyDescent="0.25">
      <c r="O938"/>
      <c r="Z938"/>
      <c r="AA938"/>
      <c r="AB938"/>
      <c r="AC938"/>
      <c r="BB938"/>
      <c r="BC938"/>
      <c r="BD938"/>
      <c r="BE938"/>
      <c r="CR938"/>
      <c r="CS938"/>
      <c r="CT938"/>
      <c r="CU938"/>
    </row>
    <row r="939" spans="2:99" x14ac:dyDescent="0.25">
      <c r="O939"/>
      <c r="Z939"/>
      <c r="AA939"/>
      <c r="AB939"/>
      <c r="AC939"/>
      <c r="AN939"/>
      <c r="AO939"/>
      <c r="AP939"/>
      <c r="BB939"/>
      <c r="BC939"/>
      <c r="BD939"/>
      <c r="BE939"/>
      <c r="CR939"/>
      <c r="CS939"/>
      <c r="CT939"/>
      <c r="CU939"/>
    </row>
    <row r="940" spans="2:99" x14ac:dyDescent="0.25">
      <c r="O940"/>
      <c r="Z940"/>
      <c r="AA940"/>
      <c r="AB940"/>
      <c r="AC940"/>
      <c r="AN940"/>
      <c r="AO940"/>
      <c r="AP940"/>
      <c r="BB940"/>
      <c r="BC940"/>
      <c r="BD940"/>
      <c r="BE940"/>
      <c r="CR940"/>
      <c r="CS940"/>
      <c r="CT940"/>
      <c r="CU940"/>
    </row>
    <row r="941" spans="2:99" x14ac:dyDescent="0.25">
      <c r="O941"/>
      <c r="Z941"/>
      <c r="AA941"/>
      <c r="AB941"/>
      <c r="AC941"/>
      <c r="AN941"/>
      <c r="AO941"/>
      <c r="AP941"/>
      <c r="BB941"/>
      <c r="BC941"/>
      <c r="BD941"/>
      <c r="BE941"/>
      <c r="CD941"/>
      <c r="CE941"/>
      <c r="CF941"/>
      <c r="CR941"/>
      <c r="CS941"/>
      <c r="CT941"/>
      <c r="CU941"/>
    </row>
    <row r="942" spans="2:99" x14ac:dyDescent="0.25">
      <c r="O942"/>
      <c r="Z942"/>
      <c r="AA942"/>
      <c r="AB942"/>
      <c r="AC942"/>
      <c r="AN942"/>
      <c r="AO942"/>
      <c r="AP942"/>
      <c r="BB942"/>
      <c r="BC942"/>
      <c r="BD942"/>
      <c r="BE942"/>
      <c r="CD942"/>
      <c r="CE942"/>
      <c r="CF942"/>
      <c r="CR942"/>
      <c r="CS942"/>
      <c r="CT942"/>
      <c r="CU942"/>
    </row>
    <row r="943" spans="2:99" x14ac:dyDescent="0.25">
      <c r="O943"/>
      <c r="Z943"/>
      <c r="AA943"/>
      <c r="AB943"/>
      <c r="AC943"/>
      <c r="AN943"/>
      <c r="AO943"/>
      <c r="AP943"/>
      <c r="BB943"/>
      <c r="BC943"/>
      <c r="BD943"/>
      <c r="BE943"/>
      <c r="CD943"/>
      <c r="CE943"/>
      <c r="CF943"/>
      <c r="CR943"/>
      <c r="CS943"/>
      <c r="CT943"/>
      <c r="CU943"/>
    </row>
    <row r="944" spans="2:99" x14ac:dyDescent="0.25">
      <c r="B944" s="1"/>
      <c r="O944"/>
      <c r="Z944"/>
      <c r="AA944"/>
      <c r="AB944"/>
      <c r="AC944"/>
      <c r="AN944"/>
      <c r="AO944"/>
      <c r="AP944"/>
      <c r="BB944"/>
      <c r="BC944"/>
      <c r="BD944"/>
      <c r="BE944"/>
      <c r="CD944"/>
      <c r="CE944"/>
      <c r="CF944"/>
      <c r="CR944"/>
      <c r="CS944"/>
      <c r="CT944"/>
      <c r="CU944"/>
    </row>
    <row r="945" spans="2:99" x14ac:dyDescent="0.25">
      <c r="B945" s="1"/>
      <c r="O945"/>
      <c r="Z945"/>
      <c r="AA945"/>
      <c r="AB945"/>
      <c r="AC945"/>
      <c r="AN945"/>
      <c r="AO945"/>
      <c r="AP945"/>
      <c r="BB945"/>
      <c r="BC945"/>
      <c r="BD945"/>
      <c r="BE945"/>
      <c r="CD945"/>
      <c r="CE945"/>
      <c r="CF945"/>
      <c r="CR945"/>
      <c r="CS945"/>
      <c r="CT945"/>
      <c r="CU945"/>
    </row>
    <row r="946" spans="2:99" x14ac:dyDescent="0.25">
      <c r="B946" s="1"/>
      <c r="O946"/>
      <c r="Z946"/>
      <c r="AA946"/>
      <c r="AB946"/>
      <c r="AC946"/>
      <c r="AN946"/>
      <c r="AO946"/>
      <c r="AP946"/>
      <c r="BB946"/>
      <c r="BC946"/>
      <c r="BD946"/>
      <c r="BE946"/>
      <c r="CD946"/>
      <c r="CE946"/>
      <c r="CF946"/>
      <c r="CR946"/>
      <c r="CS946"/>
      <c r="CT946"/>
      <c r="CU946"/>
    </row>
    <row r="947" spans="2:99" x14ac:dyDescent="0.25">
      <c r="O947"/>
      <c r="Z947"/>
      <c r="AA947"/>
      <c r="AB947"/>
      <c r="AC947"/>
      <c r="AN947"/>
      <c r="AO947"/>
      <c r="AP947"/>
      <c r="BB947"/>
      <c r="BC947"/>
      <c r="BD947"/>
      <c r="BE947"/>
      <c r="CD947"/>
      <c r="CE947"/>
      <c r="CF947"/>
      <c r="CR947"/>
      <c r="CS947"/>
      <c r="CT947"/>
      <c r="CU947"/>
    </row>
    <row r="948" spans="2:99" x14ac:dyDescent="0.25">
      <c r="O948"/>
      <c r="Z948"/>
      <c r="AA948"/>
      <c r="AB948"/>
      <c r="AC948"/>
      <c r="AN948"/>
      <c r="AO948"/>
      <c r="AP948"/>
      <c r="BB948"/>
      <c r="BC948"/>
      <c r="BD948"/>
      <c r="BE948"/>
      <c r="CD948"/>
      <c r="CE948"/>
      <c r="CF948"/>
      <c r="CR948"/>
      <c r="CS948"/>
      <c r="CT948"/>
      <c r="CU948"/>
    </row>
    <row r="949" spans="2:99" x14ac:dyDescent="0.25">
      <c r="O949"/>
      <c r="Z949"/>
      <c r="AA949"/>
      <c r="AB949"/>
      <c r="AC949"/>
      <c r="AN949"/>
      <c r="AO949"/>
      <c r="AP949"/>
      <c r="BB949"/>
      <c r="BC949"/>
      <c r="BD949"/>
      <c r="BE949"/>
      <c r="CD949"/>
      <c r="CE949"/>
      <c r="CF949"/>
      <c r="CR949"/>
      <c r="CS949"/>
      <c r="CT949"/>
      <c r="CU949"/>
    </row>
    <row r="950" spans="2:99" x14ac:dyDescent="0.25">
      <c r="O950"/>
      <c r="Z950"/>
      <c r="AA950"/>
      <c r="AB950"/>
      <c r="AC950"/>
      <c r="AN950"/>
      <c r="AO950"/>
      <c r="AP950"/>
      <c r="BB950"/>
      <c r="BC950"/>
      <c r="BD950"/>
      <c r="BE950"/>
      <c r="CD950"/>
      <c r="CE950"/>
      <c r="CF950"/>
      <c r="CR950"/>
      <c r="CS950"/>
      <c r="CT950"/>
      <c r="CU950"/>
    </row>
    <row r="951" spans="2:99" x14ac:dyDescent="0.25">
      <c r="O951"/>
      <c r="Z951"/>
      <c r="AA951"/>
      <c r="AB951"/>
      <c r="AC951"/>
      <c r="AN951"/>
      <c r="AO951"/>
      <c r="AP951"/>
      <c r="BB951"/>
      <c r="BC951"/>
      <c r="BD951"/>
      <c r="BE951"/>
      <c r="CD951"/>
      <c r="CE951"/>
      <c r="CF951"/>
      <c r="CR951"/>
      <c r="CS951"/>
      <c r="CT951"/>
      <c r="CU951"/>
    </row>
    <row r="952" spans="2:99" x14ac:dyDescent="0.25">
      <c r="B952" s="1"/>
      <c r="O952"/>
      <c r="Z952"/>
      <c r="AA952"/>
      <c r="AB952"/>
      <c r="AC952"/>
      <c r="AN952"/>
      <c r="AO952"/>
      <c r="AP952"/>
      <c r="BB952"/>
      <c r="BC952"/>
      <c r="BD952"/>
      <c r="BE952"/>
      <c r="CD952"/>
      <c r="CE952"/>
      <c r="CF952"/>
      <c r="CR952"/>
      <c r="CS952"/>
      <c r="CT952"/>
      <c r="CU952"/>
    </row>
    <row r="953" spans="2:99" x14ac:dyDescent="0.25">
      <c r="B953" s="1"/>
      <c r="O953"/>
      <c r="Z953"/>
      <c r="AA953"/>
      <c r="AB953"/>
      <c r="AC953"/>
      <c r="AN953"/>
      <c r="AO953"/>
      <c r="AP953"/>
      <c r="BB953"/>
      <c r="BC953"/>
      <c r="BD953"/>
      <c r="BE953"/>
      <c r="CD953"/>
      <c r="CE953"/>
      <c r="CF953"/>
      <c r="CR953"/>
      <c r="CS953"/>
      <c r="CT953"/>
      <c r="CU953"/>
    </row>
    <row r="954" spans="2:99" x14ac:dyDescent="0.25">
      <c r="B954" s="1"/>
      <c r="O954"/>
      <c r="Z954"/>
      <c r="AA954"/>
      <c r="AB954"/>
      <c r="AC954"/>
      <c r="AN954"/>
      <c r="AO954"/>
      <c r="AP954"/>
      <c r="BB954"/>
      <c r="BC954"/>
      <c r="BD954"/>
      <c r="BE954"/>
      <c r="CD954"/>
      <c r="CE954"/>
      <c r="CF954"/>
      <c r="CR954"/>
      <c r="CS954"/>
      <c r="CT954"/>
      <c r="CU954"/>
    </row>
    <row r="955" spans="2:99" x14ac:dyDescent="0.25">
      <c r="O955"/>
      <c r="Z955"/>
      <c r="AA955"/>
      <c r="AB955"/>
      <c r="AC955"/>
      <c r="AN955"/>
      <c r="AO955"/>
      <c r="AP955"/>
      <c r="BB955"/>
      <c r="BC955"/>
      <c r="BD955"/>
      <c r="BE955"/>
      <c r="CD955"/>
      <c r="CE955"/>
      <c r="CF955"/>
      <c r="CR955"/>
      <c r="CS955"/>
      <c r="CT955"/>
      <c r="CU955"/>
    </row>
    <row r="956" spans="2:99" x14ac:dyDescent="0.25">
      <c r="O956"/>
      <c r="Z956"/>
      <c r="AA956"/>
      <c r="AB956"/>
      <c r="AC956"/>
      <c r="AN956"/>
      <c r="AO956"/>
      <c r="AP956"/>
      <c r="BB956"/>
      <c r="BC956"/>
      <c r="BD956"/>
      <c r="BE956"/>
      <c r="CD956"/>
      <c r="CE956"/>
      <c r="CF956"/>
      <c r="CR956"/>
      <c r="CS956"/>
      <c r="CT956"/>
      <c r="CU956"/>
    </row>
    <row r="957" spans="2:99" x14ac:dyDescent="0.25">
      <c r="O957"/>
      <c r="Z957"/>
      <c r="AA957"/>
      <c r="AB957"/>
      <c r="AC957"/>
      <c r="AN957"/>
      <c r="AO957"/>
      <c r="AP957"/>
      <c r="BB957"/>
      <c r="BC957"/>
      <c r="BD957"/>
      <c r="BE957"/>
      <c r="CD957"/>
      <c r="CE957"/>
      <c r="CF957"/>
      <c r="CR957"/>
      <c r="CS957"/>
      <c r="CT957"/>
      <c r="CU957"/>
    </row>
    <row r="958" spans="2:99" x14ac:dyDescent="0.25">
      <c r="O958"/>
      <c r="Z958"/>
      <c r="AA958"/>
      <c r="AB958"/>
      <c r="AC958"/>
      <c r="AN958"/>
      <c r="AO958"/>
      <c r="AP958"/>
      <c r="BB958"/>
      <c r="BC958"/>
      <c r="BD958"/>
      <c r="BE958"/>
      <c r="CD958"/>
      <c r="CE958"/>
      <c r="CF958"/>
      <c r="CR958"/>
      <c r="CS958"/>
      <c r="CT958"/>
      <c r="CU958"/>
    </row>
    <row r="959" spans="2:99" x14ac:dyDescent="0.25">
      <c r="L959"/>
      <c r="M959"/>
      <c r="N959"/>
      <c r="O959"/>
      <c r="Z959"/>
      <c r="AA959"/>
      <c r="AB959"/>
      <c r="AC959"/>
      <c r="AN959"/>
      <c r="AO959"/>
      <c r="AP959"/>
      <c r="BB959"/>
      <c r="BC959"/>
      <c r="BD959"/>
      <c r="BE959"/>
      <c r="CD959"/>
      <c r="CE959"/>
      <c r="CF959"/>
      <c r="CR959"/>
      <c r="CS959"/>
      <c r="CT959"/>
      <c r="CU959"/>
    </row>
    <row r="960" spans="2:99" x14ac:dyDescent="0.25">
      <c r="L960"/>
      <c r="M960"/>
      <c r="N960"/>
      <c r="O960"/>
      <c r="Z960"/>
      <c r="AA960"/>
      <c r="AB960"/>
      <c r="AC960"/>
      <c r="AN960"/>
      <c r="AO960"/>
      <c r="AP960"/>
      <c r="BB960"/>
      <c r="BC960"/>
      <c r="BD960"/>
      <c r="BE960"/>
      <c r="CD960"/>
      <c r="CE960"/>
      <c r="CF960"/>
      <c r="CR960"/>
      <c r="CS960"/>
      <c r="CT960"/>
      <c r="CU960"/>
    </row>
    <row r="961" spans="12:99" x14ac:dyDescent="0.25">
      <c r="L961"/>
      <c r="M961"/>
      <c r="N961"/>
      <c r="O961"/>
      <c r="Z961"/>
      <c r="AA961"/>
      <c r="AB961"/>
      <c r="AC961"/>
      <c r="AN961"/>
      <c r="AO961"/>
      <c r="AP961"/>
      <c r="BB961"/>
      <c r="BC961"/>
      <c r="BD961"/>
      <c r="BE961"/>
      <c r="CD961"/>
      <c r="CE961"/>
      <c r="CF961"/>
      <c r="CR961"/>
      <c r="CS961"/>
      <c r="CT961"/>
      <c r="CU961"/>
    </row>
    <row r="962" spans="12:99" x14ac:dyDescent="0.25">
      <c r="L962"/>
      <c r="M962"/>
      <c r="N962"/>
      <c r="O962"/>
      <c r="Z962"/>
      <c r="AA962"/>
      <c r="AB962"/>
      <c r="AC962"/>
      <c r="AN962"/>
      <c r="AO962"/>
      <c r="AP962"/>
      <c r="BB962"/>
      <c r="BC962"/>
      <c r="BD962"/>
      <c r="BE962"/>
      <c r="CD962"/>
      <c r="CE962"/>
      <c r="CF962"/>
      <c r="CR962"/>
      <c r="CS962"/>
      <c r="CT962"/>
      <c r="CU962"/>
    </row>
    <row r="963" spans="12:99" x14ac:dyDescent="0.25">
      <c r="L963"/>
      <c r="M963"/>
      <c r="N963"/>
      <c r="O963"/>
      <c r="Z963"/>
      <c r="AA963"/>
      <c r="AB963"/>
      <c r="AC963"/>
      <c r="AN963"/>
      <c r="AO963"/>
      <c r="AP963"/>
      <c r="BB963"/>
      <c r="BC963"/>
      <c r="BD963"/>
      <c r="BE963"/>
      <c r="CD963"/>
      <c r="CE963"/>
      <c r="CF963"/>
      <c r="CR963"/>
      <c r="CS963"/>
      <c r="CT963"/>
      <c r="CU963"/>
    </row>
    <row r="964" spans="12:99" x14ac:dyDescent="0.25">
      <c r="L964"/>
      <c r="M964"/>
      <c r="N964"/>
      <c r="O964"/>
      <c r="Z964"/>
      <c r="AA964"/>
      <c r="AB964"/>
      <c r="AC964"/>
      <c r="AN964"/>
      <c r="AO964"/>
      <c r="AP964"/>
      <c r="BB964"/>
      <c r="BC964"/>
      <c r="BD964"/>
      <c r="BE964"/>
      <c r="CD964"/>
      <c r="CE964"/>
      <c r="CF964"/>
      <c r="CR964"/>
      <c r="CS964"/>
      <c r="CT964"/>
      <c r="CU964"/>
    </row>
    <row r="965" spans="12:99" x14ac:dyDescent="0.25">
      <c r="L965"/>
      <c r="M965"/>
      <c r="N965"/>
      <c r="O965"/>
      <c r="Z965"/>
      <c r="AA965"/>
      <c r="AB965"/>
      <c r="AC965"/>
      <c r="AN965"/>
      <c r="AO965"/>
      <c r="AP965"/>
      <c r="BB965"/>
      <c r="BC965"/>
      <c r="BD965"/>
      <c r="BE965"/>
      <c r="CD965"/>
      <c r="CE965"/>
      <c r="CF965"/>
      <c r="CR965"/>
      <c r="CS965"/>
      <c r="CT965"/>
      <c r="CU965"/>
    </row>
    <row r="966" spans="12:99" x14ac:dyDescent="0.25">
      <c r="L966"/>
      <c r="M966"/>
      <c r="N966"/>
      <c r="O966"/>
      <c r="Z966"/>
      <c r="AA966"/>
      <c r="AB966"/>
      <c r="AC966"/>
      <c r="AN966"/>
      <c r="AO966"/>
      <c r="AP966"/>
      <c r="BB966"/>
      <c r="BC966"/>
      <c r="BD966"/>
      <c r="BE966"/>
      <c r="CD966"/>
      <c r="CE966"/>
      <c r="CF966"/>
      <c r="CR966"/>
      <c r="CS966"/>
      <c r="CT966"/>
      <c r="CU966"/>
    </row>
    <row r="967" spans="12:99" x14ac:dyDescent="0.25">
      <c r="L967"/>
      <c r="M967"/>
      <c r="N967"/>
      <c r="O967"/>
      <c r="Z967"/>
      <c r="AA967"/>
      <c r="AB967"/>
      <c r="AC967"/>
      <c r="AN967"/>
      <c r="AO967"/>
      <c r="AP967"/>
      <c r="BB967"/>
      <c r="BC967"/>
      <c r="BD967"/>
      <c r="BE967"/>
      <c r="BF967" s="1"/>
      <c r="CD967"/>
      <c r="CE967"/>
      <c r="CF967"/>
      <c r="CR967"/>
      <c r="CS967"/>
      <c r="CT967"/>
      <c r="CU967"/>
    </row>
    <row r="968" spans="12:99" x14ac:dyDescent="0.25">
      <c r="L968"/>
      <c r="M968"/>
      <c r="N968"/>
      <c r="O968"/>
      <c r="Z968"/>
      <c r="AA968"/>
      <c r="AB968"/>
      <c r="AC968"/>
      <c r="AN968"/>
      <c r="AO968"/>
      <c r="AP968"/>
      <c r="BB968"/>
      <c r="BC968"/>
      <c r="BD968"/>
      <c r="BE968"/>
      <c r="BF968" s="1"/>
      <c r="CD968"/>
      <c r="CE968"/>
      <c r="CF968"/>
      <c r="CR968"/>
      <c r="CS968"/>
      <c r="CT968"/>
      <c r="CU968"/>
    </row>
    <row r="969" spans="12:99" x14ac:dyDescent="0.25">
      <c r="L969"/>
      <c r="M969"/>
      <c r="N969"/>
      <c r="O969"/>
      <c r="Z969"/>
      <c r="AA969"/>
      <c r="AB969"/>
      <c r="AC969"/>
      <c r="AN969"/>
      <c r="AO969"/>
      <c r="AP969"/>
      <c r="BB969"/>
      <c r="BC969"/>
      <c r="BD969"/>
      <c r="BE969"/>
      <c r="BF969" s="1"/>
      <c r="CD969"/>
      <c r="CE969"/>
      <c r="CF969"/>
      <c r="CR969"/>
      <c r="CS969"/>
      <c r="CT969"/>
      <c r="CU969"/>
    </row>
    <row r="970" spans="12:99" x14ac:dyDescent="0.25">
      <c r="L970"/>
      <c r="M970"/>
      <c r="N970"/>
      <c r="O970"/>
      <c r="Z970"/>
      <c r="AA970"/>
      <c r="AB970"/>
      <c r="AC970"/>
      <c r="AN970"/>
      <c r="AO970"/>
      <c r="AP970"/>
      <c r="BB970"/>
      <c r="BC970"/>
      <c r="BD970"/>
      <c r="BE970"/>
      <c r="CD970"/>
      <c r="CE970"/>
      <c r="CF970"/>
      <c r="CR970"/>
      <c r="CS970"/>
      <c r="CT970"/>
      <c r="CU970"/>
    </row>
    <row r="971" spans="12:99" x14ac:dyDescent="0.25">
      <c r="L971"/>
      <c r="M971"/>
      <c r="N971"/>
      <c r="O971"/>
      <c r="Z971"/>
      <c r="AA971"/>
      <c r="AB971"/>
      <c r="AC971"/>
      <c r="AN971"/>
      <c r="AO971"/>
      <c r="AP971"/>
      <c r="BB971"/>
      <c r="BC971"/>
      <c r="BD971"/>
      <c r="BE971"/>
      <c r="CD971"/>
      <c r="CE971"/>
      <c r="CF971"/>
      <c r="CR971"/>
      <c r="CS971"/>
      <c r="CT971"/>
      <c r="CU971"/>
    </row>
    <row r="972" spans="12:99" x14ac:dyDescent="0.25">
      <c r="L972"/>
      <c r="M972"/>
      <c r="N972"/>
      <c r="O972"/>
      <c r="Z972"/>
      <c r="AA972"/>
      <c r="AB972"/>
      <c r="AC972"/>
      <c r="AN972"/>
      <c r="AO972"/>
      <c r="AP972"/>
      <c r="BB972"/>
      <c r="BC972"/>
      <c r="BD972"/>
      <c r="BE972"/>
      <c r="CD972"/>
      <c r="CE972"/>
      <c r="CF972"/>
      <c r="CR972"/>
      <c r="CS972"/>
      <c r="CT972"/>
      <c r="CU972"/>
    </row>
    <row r="973" spans="12:99" x14ac:dyDescent="0.25">
      <c r="L973"/>
      <c r="M973"/>
      <c r="N973"/>
      <c r="O973"/>
      <c r="Z973"/>
      <c r="AA973"/>
      <c r="AB973"/>
      <c r="AC973"/>
      <c r="AN973"/>
      <c r="AO973"/>
      <c r="AP973"/>
      <c r="BB973"/>
      <c r="BC973"/>
      <c r="BD973"/>
      <c r="BE973"/>
      <c r="CD973"/>
      <c r="CE973"/>
      <c r="CF973"/>
      <c r="CR973"/>
      <c r="CS973"/>
      <c r="CT973"/>
      <c r="CU973"/>
    </row>
    <row r="974" spans="12:99" x14ac:dyDescent="0.25">
      <c r="L974"/>
      <c r="M974"/>
      <c r="N974"/>
      <c r="O974"/>
      <c r="Z974"/>
      <c r="AA974"/>
      <c r="AB974"/>
      <c r="AC974"/>
      <c r="AN974"/>
      <c r="AO974"/>
      <c r="AP974"/>
      <c r="BB974"/>
      <c r="BC974"/>
      <c r="BD974"/>
      <c r="BE974"/>
      <c r="CD974"/>
      <c r="CE974"/>
      <c r="CF974"/>
      <c r="CR974"/>
      <c r="CS974"/>
      <c r="CT974"/>
      <c r="CU974"/>
    </row>
    <row r="975" spans="12:99" x14ac:dyDescent="0.25">
      <c r="L975"/>
      <c r="M975"/>
      <c r="N975"/>
      <c r="O975"/>
      <c r="Z975"/>
      <c r="AA975"/>
      <c r="AB975"/>
      <c r="AC975"/>
      <c r="AN975"/>
      <c r="AO975"/>
      <c r="AP975"/>
      <c r="BB975"/>
      <c r="BC975"/>
      <c r="BD975"/>
      <c r="BE975"/>
      <c r="CD975"/>
      <c r="CE975"/>
      <c r="CF975"/>
      <c r="CR975"/>
      <c r="CS975"/>
      <c r="CT975"/>
      <c r="CU975"/>
    </row>
    <row r="976" spans="12:99" x14ac:dyDescent="0.25">
      <c r="L976"/>
      <c r="M976"/>
      <c r="N976"/>
      <c r="O976"/>
      <c r="Z976"/>
      <c r="AA976"/>
      <c r="AB976"/>
      <c r="AC976"/>
      <c r="AN976"/>
      <c r="AO976"/>
      <c r="AP976"/>
      <c r="BB976"/>
      <c r="BC976"/>
      <c r="BD976"/>
      <c r="BE976"/>
      <c r="CD976"/>
      <c r="CE976"/>
      <c r="CF976"/>
      <c r="CR976"/>
      <c r="CS976"/>
      <c r="CT976"/>
      <c r="CU976"/>
    </row>
    <row r="977" spans="12:99" x14ac:dyDescent="0.25">
      <c r="L977"/>
      <c r="M977"/>
      <c r="N977"/>
      <c r="O977"/>
      <c r="Z977"/>
      <c r="AA977"/>
      <c r="AB977"/>
      <c r="AC977"/>
      <c r="AN977"/>
      <c r="AO977"/>
      <c r="AP977"/>
      <c r="BB977"/>
      <c r="BC977"/>
      <c r="BD977"/>
      <c r="BE977"/>
      <c r="BF977" s="1"/>
      <c r="CD977"/>
      <c r="CE977"/>
      <c r="CF977"/>
      <c r="CR977"/>
      <c r="CS977"/>
      <c r="CT977"/>
      <c r="CU977"/>
    </row>
    <row r="978" spans="12:99" x14ac:dyDescent="0.25">
      <c r="L978"/>
      <c r="M978"/>
      <c r="N978"/>
      <c r="O978"/>
      <c r="Z978"/>
      <c r="AA978"/>
      <c r="AB978"/>
      <c r="AC978"/>
      <c r="AN978"/>
      <c r="AO978"/>
      <c r="AP978"/>
      <c r="BB978"/>
      <c r="BC978"/>
      <c r="BD978"/>
      <c r="BE978"/>
      <c r="BF978" s="1"/>
      <c r="CD978"/>
      <c r="CE978"/>
      <c r="CF978"/>
      <c r="CR978"/>
      <c r="CS978"/>
      <c r="CT978"/>
      <c r="CU978"/>
    </row>
    <row r="979" spans="12:99" x14ac:dyDescent="0.25">
      <c r="L979"/>
      <c r="M979"/>
      <c r="N979"/>
      <c r="O979"/>
      <c r="Z979"/>
      <c r="AA979"/>
      <c r="AB979"/>
      <c r="AC979"/>
      <c r="AN979"/>
      <c r="AO979"/>
      <c r="AP979"/>
      <c r="BB979"/>
      <c r="BC979"/>
      <c r="BD979"/>
      <c r="BE979"/>
      <c r="BF979" s="1"/>
      <c r="CD979"/>
      <c r="CE979"/>
      <c r="CF979"/>
      <c r="CR979"/>
      <c r="CS979"/>
      <c r="CT979"/>
      <c r="CU979"/>
    </row>
    <row r="980" spans="12:99" x14ac:dyDescent="0.25">
      <c r="L980"/>
      <c r="M980"/>
      <c r="N980"/>
      <c r="O980"/>
      <c r="Z980"/>
      <c r="AA980"/>
      <c r="AB980"/>
      <c r="AC980"/>
      <c r="AN980"/>
      <c r="AO980"/>
      <c r="AP980"/>
      <c r="BB980"/>
      <c r="BC980"/>
      <c r="BD980"/>
      <c r="BE980"/>
      <c r="CD980"/>
      <c r="CE980"/>
      <c r="CF980"/>
      <c r="CR980"/>
      <c r="CS980"/>
      <c r="CT980"/>
      <c r="CU980"/>
    </row>
    <row r="981" spans="12:99" x14ac:dyDescent="0.25">
      <c r="L981"/>
      <c r="M981"/>
      <c r="N981"/>
      <c r="O981"/>
      <c r="Z981"/>
      <c r="AA981"/>
      <c r="AB981"/>
      <c r="AC981"/>
      <c r="AN981"/>
      <c r="AO981"/>
      <c r="AP981"/>
      <c r="BB981"/>
      <c r="BC981"/>
      <c r="BD981"/>
      <c r="BE981"/>
      <c r="CD981"/>
      <c r="CE981"/>
      <c r="CF981"/>
      <c r="CR981"/>
      <c r="CS981"/>
      <c r="CT981"/>
      <c r="CU981"/>
    </row>
    <row r="982" spans="12:99" x14ac:dyDescent="0.25">
      <c r="L982"/>
      <c r="M982"/>
      <c r="N982"/>
      <c r="O982"/>
      <c r="Z982"/>
      <c r="AA982"/>
      <c r="AB982"/>
      <c r="AC982"/>
      <c r="AN982"/>
      <c r="AO982"/>
      <c r="AP982"/>
      <c r="BB982"/>
      <c r="BC982"/>
      <c r="BD982"/>
      <c r="BE982"/>
      <c r="CD982"/>
      <c r="CE982"/>
      <c r="CF982"/>
      <c r="CR982"/>
      <c r="CS982"/>
      <c r="CT982"/>
      <c r="CU982"/>
    </row>
    <row r="983" spans="12:99" x14ac:dyDescent="0.25">
      <c r="L983"/>
      <c r="M983"/>
      <c r="N983"/>
      <c r="O983"/>
      <c r="Z983"/>
      <c r="AA983"/>
      <c r="AB983"/>
      <c r="AC983"/>
      <c r="AN983"/>
      <c r="AO983"/>
      <c r="AP983"/>
      <c r="BB983"/>
      <c r="BC983"/>
      <c r="BD983"/>
      <c r="BE983"/>
      <c r="CD983"/>
      <c r="CE983"/>
      <c r="CF983"/>
      <c r="CR983"/>
      <c r="CS983"/>
      <c r="CT983"/>
      <c r="CU983"/>
    </row>
    <row r="984" spans="12:99" x14ac:dyDescent="0.25">
      <c r="L984"/>
      <c r="M984"/>
      <c r="N984"/>
      <c r="O984"/>
      <c r="Z984"/>
      <c r="AA984"/>
      <c r="AB984"/>
      <c r="AC984"/>
      <c r="AN984"/>
      <c r="AO984"/>
      <c r="AP984"/>
      <c r="BB984"/>
      <c r="BC984"/>
      <c r="BD984"/>
      <c r="BE984"/>
      <c r="CD984"/>
      <c r="CE984"/>
      <c r="CF984"/>
      <c r="CR984"/>
      <c r="CS984"/>
      <c r="CT984"/>
      <c r="CU984"/>
    </row>
    <row r="985" spans="12:99" x14ac:dyDescent="0.25">
      <c r="L985"/>
      <c r="M985"/>
      <c r="N985"/>
      <c r="O985"/>
      <c r="Z985"/>
      <c r="AA985"/>
      <c r="AB985"/>
      <c r="AC985"/>
      <c r="AN985"/>
      <c r="AO985"/>
      <c r="AP985"/>
      <c r="BB985"/>
      <c r="BC985"/>
      <c r="BD985"/>
      <c r="BE985"/>
      <c r="BF985" s="1"/>
      <c r="CD985"/>
      <c r="CE985"/>
      <c r="CF985"/>
      <c r="CR985"/>
      <c r="CS985"/>
      <c r="CT985"/>
      <c r="CU985"/>
    </row>
    <row r="986" spans="12:99" x14ac:dyDescent="0.25">
      <c r="L986"/>
      <c r="M986"/>
      <c r="N986"/>
      <c r="O986"/>
      <c r="Z986"/>
      <c r="AA986"/>
      <c r="AB986"/>
      <c r="AC986"/>
      <c r="AN986"/>
      <c r="AO986"/>
      <c r="AP986"/>
      <c r="BB986"/>
      <c r="BC986"/>
      <c r="BD986"/>
      <c r="BE986"/>
      <c r="BF986" s="1"/>
      <c r="CD986"/>
      <c r="CE986"/>
      <c r="CF986"/>
      <c r="CR986"/>
      <c r="CS986"/>
      <c r="CT986"/>
      <c r="CU986"/>
    </row>
    <row r="987" spans="12:99" x14ac:dyDescent="0.25">
      <c r="L987"/>
      <c r="M987"/>
      <c r="N987"/>
      <c r="O987"/>
      <c r="Z987"/>
      <c r="AA987"/>
      <c r="AB987"/>
      <c r="AC987"/>
      <c r="AN987"/>
      <c r="AO987"/>
      <c r="AP987"/>
      <c r="BB987"/>
      <c r="BC987"/>
      <c r="BD987"/>
      <c r="BE987"/>
      <c r="BF987" s="1"/>
      <c r="CD987"/>
      <c r="CE987"/>
      <c r="CF987"/>
      <c r="CR987"/>
      <c r="CS987"/>
      <c r="CT987"/>
      <c r="CU987"/>
    </row>
    <row r="988" spans="12:99" x14ac:dyDescent="0.25">
      <c r="L988"/>
      <c r="M988"/>
      <c r="N988"/>
      <c r="O988"/>
      <c r="Z988"/>
      <c r="AA988"/>
      <c r="AB988"/>
      <c r="AC988"/>
      <c r="AN988"/>
      <c r="AO988"/>
      <c r="AP988"/>
      <c r="BB988"/>
      <c r="BC988"/>
      <c r="BD988"/>
      <c r="BE988"/>
      <c r="CD988"/>
      <c r="CE988"/>
      <c r="CF988"/>
      <c r="CR988"/>
      <c r="CS988"/>
      <c r="CT988"/>
      <c r="CU988"/>
    </row>
    <row r="989" spans="12:99" x14ac:dyDescent="0.25">
      <c r="L989"/>
      <c r="M989"/>
      <c r="N989"/>
      <c r="O989"/>
      <c r="Z989"/>
      <c r="AA989"/>
      <c r="AB989"/>
      <c r="AC989"/>
      <c r="AN989"/>
      <c r="AO989"/>
      <c r="AP989"/>
      <c r="BB989"/>
      <c r="BC989"/>
      <c r="BD989"/>
      <c r="BE989"/>
      <c r="CD989"/>
      <c r="CE989"/>
      <c r="CF989"/>
      <c r="CR989"/>
      <c r="CS989"/>
      <c r="CT989"/>
      <c r="CU989"/>
    </row>
    <row r="990" spans="12:99" x14ac:dyDescent="0.25">
      <c r="L990"/>
      <c r="M990"/>
      <c r="N990"/>
      <c r="O990"/>
      <c r="Z990"/>
      <c r="AA990"/>
      <c r="AB990"/>
      <c r="AC990"/>
      <c r="AN990"/>
      <c r="AO990"/>
      <c r="AP990"/>
      <c r="BB990"/>
      <c r="BC990"/>
      <c r="BD990"/>
      <c r="BE990"/>
      <c r="CD990"/>
      <c r="CE990"/>
      <c r="CF990"/>
      <c r="CR990"/>
      <c r="CS990"/>
      <c r="CT990"/>
      <c r="CU990"/>
    </row>
    <row r="991" spans="12:99" x14ac:dyDescent="0.25">
      <c r="L991"/>
      <c r="M991"/>
      <c r="N991"/>
      <c r="O991"/>
      <c r="Z991"/>
      <c r="AA991"/>
      <c r="AB991"/>
      <c r="AC991"/>
      <c r="AN991"/>
      <c r="AO991"/>
      <c r="AP991"/>
      <c r="BB991"/>
      <c r="BC991"/>
      <c r="BD991"/>
      <c r="BE991"/>
      <c r="CD991"/>
      <c r="CE991"/>
      <c r="CF991"/>
      <c r="CR991"/>
      <c r="CS991"/>
      <c r="CT991"/>
      <c r="CU991"/>
    </row>
    <row r="992" spans="12:99" x14ac:dyDescent="0.25">
      <c r="L992"/>
      <c r="M992"/>
      <c r="N992"/>
      <c r="O992"/>
      <c r="Z992"/>
      <c r="AA992"/>
      <c r="AB992"/>
      <c r="AC992"/>
      <c r="AN992"/>
      <c r="AO992"/>
      <c r="AP992"/>
      <c r="BB992"/>
      <c r="BC992"/>
      <c r="BD992"/>
      <c r="BE992"/>
      <c r="BP992"/>
      <c r="BQ992"/>
      <c r="BR992"/>
      <c r="CD992"/>
      <c r="CE992"/>
      <c r="CF992"/>
      <c r="CR992"/>
      <c r="CS992"/>
      <c r="CT992"/>
      <c r="CU992"/>
    </row>
    <row r="993" spans="12:99" x14ac:dyDescent="0.25">
      <c r="L993"/>
      <c r="M993"/>
      <c r="N993"/>
      <c r="O993"/>
      <c r="Z993"/>
      <c r="AA993"/>
      <c r="AB993"/>
      <c r="AC993"/>
      <c r="AN993"/>
      <c r="AO993"/>
      <c r="AP993"/>
      <c r="BB993"/>
      <c r="BC993"/>
      <c r="BD993"/>
      <c r="BE993"/>
      <c r="BP993"/>
      <c r="BQ993"/>
      <c r="BR993"/>
      <c r="CD993"/>
      <c r="CE993"/>
      <c r="CF993"/>
      <c r="CR993"/>
      <c r="CS993"/>
      <c r="CT993"/>
      <c r="CU993"/>
    </row>
    <row r="994" spans="12:99" x14ac:dyDescent="0.25">
      <c r="L994"/>
      <c r="M994"/>
      <c r="N994"/>
      <c r="O994"/>
      <c r="Z994"/>
      <c r="AA994"/>
      <c r="AB994"/>
      <c r="AC994"/>
      <c r="AN994"/>
      <c r="AO994"/>
      <c r="AP994"/>
      <c r="BB994"/>
      <c r="BC994"/>
      <c r="BD994"/>
      <c r="BE994"/>
      <c r="BP994"/>
      <c r="BQ994"/>
      <c r="BR994"/>
      <c r="CD994"/>
      <c r="CE994"/>
      <c r="CF994"/>
      <c r="CR994"/>
      <c r="CS994"/>
      <c r="CT994"/>
      <c r="CU994"/>
    </row>
    <row r="995" spans="12:99" x14ac:dyDescent="0.25">
      <c r="L995"/>
      <c r="M995"/>
      <c r="N995"/>
      <c r="O995"/>
      <c r="Z995"/>
      <c r="AA995"/>
      <c r="AB995"/>
      <c r="AC995"/>
      <c r="AN995"/>
      <c r="AO995"/>
      <c r="AP995"/>
      <c r="BB995"/>
      <c r="BC995"/>
      <c r="BD995"/>
      <c r="BE995"/>
      <c r="BP995"/>
      <c r="BQ995"/>
      <c r="BR995"/>
      <c r="CD995"/>
      <c r="CE995"/>
      <c r="CF995"/>
      <c r="CR995"/>
      <c r="CS995"/>
      <c r="CT995"/>
      <c r="CU995"/>
    </row>
    <row r="996" spans="12:99" x14ac:dyDescent="0.25">
      <c r="L996"/>
      <c r="M996"/>
      <c r="N996"/>
      <c r="O996"/>
      <c r="Z996"/>
      <c r="AA996"/>
      <c r="AB996"/>
      <c r="AC996"/>
      <c r="AN996"/>
      <c r="AO996"/>
      <c r="AP996"/>
      <c r="BB996"/>
      <c r="BC996"/>
      <c r="BD996"/>
      <c r="BE996"/>
      <c r="BP996"/>
      <c r="BQ996"/>
      <c r="BR996"/>
      <c r="CD996"/>
      <c r="CE996"/>
      <c r="CF996"/>
      <c r="CR996"/>
      <c r="CS996"/>
      <c r="CT996"/>
      <c r="CU996"/>
    </row>
    <row r="997" spans="12:99" x14ac:dyDescent="0.25">
      <c r="L997"/>
      <c r="M997"/>
      <c r="N997"/>
      <c r="O997"/>
      <c r="Z997"/>
      <c r="AA997"/>
      <c r="AB997"/>
      <c r="AC997"/>
      <c r="AN997"/>
      <c r="AO997"/>
      <c r="AP997"/>
      <c r="BB997"/>
      <c r="BC997"/>
      <c r="BD997"/>
      <c r="BE997"/>
      <c r="BP997"/>
      <c r="BQ997"/>
      <c r="BR997"/>
      <c r="CD997"/>
      <c r="CE997"/>
      <c r="CF997"/>
      <c r="CR997"/>
      <c r="CS997"/>
      <c r="CT997"/>
      <c r="CU997"/>
    </row>
    <row r="998" spans="12:99" x14ac:dyDescent="0.25">
      <c r="L998"/>
      <c r="M998"/>
      <c r="N998"/>
      <c r="O998"/>
      <c r="Z998"/>
      <c r="AA998"/>
      <c r="AB998"/>
      <c r="AC998"/>
      <c r="AN998"/>
      <c r="AO998"/>
      <c r="AP998"/>
      <c r="BB998"/>
      <c r="BC998"/>
      <c r="BD998"/>
      <c r="BE998"/>
      <c r="BP998"/>
      <c r="BQ998"/>
      <c r="BR998"/>
      <c r="CD998"/>
      <c r="CE998"/>
      <c r="CF998"/>
      <c r="CR998"/>
      <c r="CS998"/>
      <c r="CT998"/>
      <c r="CU998"/>
    </row>
    <row r="999" spans="12:99" x14ac:dyDescent="0.25">
      <c r="L999"/>
      <c r="M999"/>
      <c r="N999"/>
      <c r="O999"/>
      <c r="Z999"/>
      <c r="AA999"/>
      <c r="AB999"/>
      <c r="AC999"/>
      <c r="AN999"/>
      <c r="AO999"/>
      <c r="AP999"/>
      <c r="BB999"/>
      <c r="BC999"/>
      <c r="BD999"/>
      <c r="BE999"/>
      <c r="BP999"/>
      <c r="BQ999"/>
      <c r="BR999"/>
      <c r="CD999"/>
      <c r="CE999"/>
      <c r="CF999"/>
      <c r="CR999"/>
      <c r="CS999"/>
      <c r="CT999"/>
      <c r="CU999"/>
    </row>
    <row r="1000" spans="12:99" x14ac:dyDescent="0.25">
      <c r="L1000"/>
      <c r="M1000"/>
      <c r="N1000"/>
      <c r="O1000"/>
      <c r="Z1000"/>
      <c r="AA1000"/>
      <c r="AB1000"/>
      <c r="AC1000"/>
      <c r="AN1000"/>
      <c r="AO1000"/>
      <c r="AP1000"/>
      <c r="BB1000"/>
      <c r="BC1000"/>
      <c r="BD1000"/>
      <c r="BE1000"/>
      <c r="BP1000"/>
      <c r="BQ1000"/>
      <c r="BR1000"/>
      <c r="CD1000"/>
      <c r="CE1000"/>
      <c r="CF1000"/>
      <c r="CR1000"/>
      <c r="CS1000"/>
      <c r="CT1000"/>
      <c r="CU1000"/>
    </row>
    <row r="1001" spans="12:99" x14ac:dyDescent="0.25">
      <c r="L1001"/>
      <c r="M1001"/>
      <c r="N1001"/>
      <c r="O1001"/>
      <c r="Z1001"/>
      <c r="AA1001"/>
      <c r="AB1001"/>
      <c r="AC1001"/>
      <c r="AN1001"/>
      <c r="AO1001"/>
      <c r="AP1001"/>
      <c r="BB1001"/>
      <c r="BC1001"/>
      <c r="BD1001"/>
      <c r="BE1001"/>
      <c r="BP1001"/>
      <c r="BQ1001"/>
      <c r="BR1001"/>
      <c r="CD1001"/>
      <c r="CE1001"/>
      <c r="CF1001"/>
      <c r="CR1001"/>
      <c r="CS1001"/>
      <c r="CT1001"/>
      <c r="CU1001"/>
    </row>
    <row r="1002" spans="12:99" x14ac:dyDescent="0.25">
      <c r="L1002"/>
      <c r="M1002"/>
      <c r="N1002"/>
      <c r="O1002"/>
      <c r="Z1002"/>
      <c r="AA1002"/>
      <c r="AB1002"/>
      <c r="AC1002"/>
      <c r="AN1002"/>
      <c r="AO1002"/>
      <c r="AP1002"/>
      <c r="BB1002"/>
      <c r="BC1002"/>
      <c r="BD1002"/>
      <c r="BE1002"/>
      <c r="BP1002"/>
      <c r="BQ1002"/>
      <c r="BR1002"/>
      <c r="CD1002"/>
      <c r="CE1002"/>
      <c r="CF1002"/>
      <c r="CR1002"/>
      <c r="CS1002"/>
      <c r="CT1002"/>
      <c r="CU1002"/>
    </row>
    <row r="1003" spans="12:99" x14ac:dyDescent="0.25">
      <c r="L1003"/>
      <c r="M1003"/>
      <c r="N1003"/>
      <c r="O1003"/>
      <c r="Z1003"/>
      <c r="AA1003"/>
      <c r="AB1003"/>
      <c r="AC1003"/>
      <c r="AN1003"/>
      <c r="AO1003"/>
      <c r="AP1003"/>
      <c r="BB1003"/>
      <c r="BC1003"/>
      <c r="BD1003"/>
      <c r="BE1003"/>
      <c r="BP1003"/>
      <c r="BQ1003"/>
      <c r="BR1003"/>
      <c r="CD1003"/>
      <c r="CE1003"/>
      <c r="CF1003"/>
      <c r="CR1003"/>
      <c r="CS1003"/>
      <c r="CT1003"/>
      <c r="CU1003"/>
    </row>
    <row r="1004" spans="12:99" x14ac:dyDescent="0.25">
      <c r="L1004"/>
      <c r="M1004"/>
      <c r="N1004"/>
      <c r="O1004"/>
      <c r="Z1004"/>
      <c r="AA1004"/>
      <c r="AB1004"/>
      <c r="AC1004"/>
      <c r="AN1004"/>
      <c r="AO1004"/>
      <c r="AP1004"/>
      <c r="BB1004"/>
      <c r="BC1004"/>
      <c r="BD1004"/>
      <c r="BE1004"/>
      <c r="BP1004"/>
      <c r="BQ1004"/>
      <c r="BR1004"/>
      <c r="CD1004"/>
      <c r="CE1004"/>
      <c r="CF1004"/>
      <c r="CR1004"/>
      <c r="CS1004"/>
      <c r="CT1004"/>
      <c r="CU1004"/>
    </row>
    <row r="1005" spans="12:99" x14ac:dyDescent="0.25">
      <c r="L1005"/>
      <c r="M1005"/>
      <c r="N1005"/>
      <c r="O1005"/>
      <c r="Z1005"/>
      <c r="AA1005"/>
      <c r="AB1005"/>
      <c r="AC1005"/>
      <c r="AN1005"/>
      <c r="AO1005"/>
      <c r="AP1005"/>
      <c r="BB1005"/>
      <c r="BC1005"/>
      <c r="BD1005"/>
      <c r="BE1005"/>
      <c r="BP1005"/>
      <c r="BQ1005"/>
      <c r="BR1005"/>
      <c r="CD1005"/>
      <c r="CE1005"/>
      <c r="CF1005"/>
      <c r="CR1005"/>
      <c r="CS1005"/>
      <c r="CT1005"/>
      <c r="CU1005"/>
    </row>
    <row r="1006" spans="12:99" x14ac:dyDescent="0.25">
      <c r="L1006"/>
      <c r="M1006"/>
      <c r="N1006"/>
      <c r="O1006"/>
      <c r="Z1006"/>
      <c r="AA1006"/>
      <c r="AB1006"/>
      <c r="AC1006"/>
      <c r="AN1006"/>
      <c r="AO1006"/>
      <c r="AP1006"/>
      <c r="BB1006"/>
      <c r="BC1006"/>
      <c r="BD1006"/>
      <c r="BE1006"/>
      <c r="BP1006"/>
      <c r="BQ1006"/>
      <c r="BR1006"/>
      <c r="CD1006"/>
      <c r="CE1006"/>
      <c r="CF1006"/>
      <c r="CR1006"/>
      <c r="CS1006"/>
      <c r="CT1006"/>
      <c r="CU1006"/>
    </row>
    <row r="1007" spans="12:99" x14ac:dyDescent="0.25">
      <c r="L1007"/>
      <c r="M1007"/>
      <c r="N1007"/>
      <c r="O1007"/>
      <c r="Z1007"/>
      <c r="AA1007"/>
      <c r="AB1007"/>
      <c r="AC1007"/>
      <c r="AN1007"/>
      <c r="AO1007"/>
      <c r="AP1007"/>
      <c r="BB1007"/>
      <c r="BC1007"/>
      <c r="BD1007"/>
      <c r="BE1007"/>
      <c r="BP1007"/>
      <c r="BQ1007"/>
      <c r="BR1007"/>
      <c r="CD1007"/>
      <c r="CE1007"/>
      <c r="CF1007"/>
      <c r="CR1007"/>
      <c r="CS1007"/>
      <c r="CT1007"/>
      <c r="CU1007"/>
    </row>
    <row r="1008" spans="12:99" x14ac:dyDescent="0.25">
      <c r="L1008"/>
      <c r="M1008"/>
      <c r="N1008"/>
      <c r="O1008"/>
      <c r="Z1008"/>
      <c r="AA1008"/>
      <c r="AB1008"/>
      <c r="AC1008"/>
      <c r="AN1008"/>
      <c r="AO1008"/>
      <c r="AP1008"/>
      <c r="BB1008"/>
      <c r="BC1008"/>
      <c r="BD1008"/>
      <c r="BE1008"/>
      <c r="BP1008"/>
      <c r="BQ1008"/>
      <c r="BR1008"/>
      <c r="CD1008"/>
      <c r="CE1008"/>
      <c r="CF1008"/>
      <c r="CR1008"/>
      <c r="CS1008"/>
      <c r="CT1008"/>
      <c r="CU1008"/>
    </row>
    <row r="1009" spans="12:99" x14ac:dyDescent="0.25">
      <c r="L1009"/>
      <c r="M1009"/>
      <c r="N1009"/>
      <c r="O1009"/>
      <c r="Z1009"/>
      <c r="AA1009"/>
      <c r="AB1009"/>
      <c r="AC1009"/>
      <c r="AN1009"/>
      <c r="AO1009"/>
      <c r="AP1009"/>
      <c r="BB1009"/>
      <c r="BC1009"/>
      <c r="BD1009"/>
      <c r="BE1009"/>
      <c r="BP1009"/>
      <c r="BQ1009"/>
      <c r="BR1009"/>
      <c r="CD1009"/>
      <c r="CE1009"/>
      <c r="CF1009"/>
      <c r="CR1009"/>
      <c r="CS1009"/>
      <c r="CT1009"/>
      <c r="CU1009"/>
    </row>
    <row r="1010" spans="12:99" x14ac:dyDescent="0.25">
      <c r="L1010"/>
      <c r="M1010"/>
      <c r="N1010"/>
      <c r="O1010"/>
      <c r="Z1010"/>
      <c r="AA1010"/>
      <c r="AB1010"/>
      <c r="AC1010"/>
      <c r="AN1010"/>
      <c r="AO1010"/>
      <c r="AP1010"/>
      <c r="BB1010"/>
      <c r="BC1010"/>
      <c r="BD1010"/>
      <c r="BE1010"/>
      <c r="BP1010"/>
      <c r="BQ1010"/>
      <c r="BR1010"/>
      <c r="CD1010"/>
      <c r="CE1010"/>
      <c r="CF1010"/>
      <c r="CR1010"/>
      <c r="CS1010"/>
      <c r="CT1010"/>
      <c r="CU1010"/>
    </row>
    <row r="1011" spans="12:99" x14ac:dyDescent="0.25">
      <c r="L1011"/>
      <c r="M1011"/>
      <c r="N1011"/>
      <c r="O1011"/>
      <c r="Z1011"/>
      <c r="AA1011"/>
      <c r="AB1011"/>
      <c r="AC1011"/>
      <c r="AN1011"/>
      <c r="AO1011"/>
      <c r="AP1011"/>
      <c r="BB1011"/>
      <c r="BC1011"/>
      <c r="BD1011"/>
      <c r="BE1011"/>
      <c r="BP1011"/>
      <c r="BQ1011"/>
      <c r="BR1011"/>
      <c r="CD1011"/>
      <c r="CE1011"/>
      <c r="CF1011"/>
      <c r="CR1011"/>
      <c r="CS1011"/>
      <c r="CT1011"/>
      <c r="CU1011"/>
    </row>
    <row r="1012" spans="12:99" x14ac:dyDescent="0.25">
      <c r="L1012"/>
      <c r="M1012"/>
      <c r="N1012"/>
      <c r="O1012"/>
      <c r="Z1012"/>
      <c r="AA1012"/>
      <c r="AB1012"/>
      <c r="AC1012"/>
      <c r="AN1012"/>
      <c r="AO1012"/>
      <c r="AP1012"/>
      <c r="BB1012"/>
      <c r="BC1012"/>
      <c r="BD1012"/>
      <c r="BE1012"/>
      <c r="BP1012"/>
      <c r="BQ1012"/>
      <c r="BR1012"/>
      <c r="CD1012"/>
      <c r="CE1012"/>
      <c r="CF1012"/>
      <c r="CR1012"/>
      <c r="CS1012"/>
      <c r="CT1012"/>
      <c r="CU1012"/>
    </row>
    <row r="1013" spans="12:99" x14ac:dyDescent="0.25">
      <c r="L1013"/>
      <c r="M1013"/>
      <c r="N1013"/>
      <c r="O1013"/>
      <c r="Z1013"/>
      <c r="AA1013"/>
      <c r="AB1013"/>
      <c r="AC1013"/>
      <c r="AN1013"/>
      <c r="AO1013"/>
      <c r="AP1013"/>
      <c r="BB1013"/>
      <c r="BC1013"/>
      <c r="BD1013"/>
      <c r="BE1013"/>
      <c r="BP1013"/>
      <c r="BQ1013"/>
      <c r="BR1013"/>
      <c r="CD1013"/>
      <c r="CE1013"/>
      <c r="CF1013"/>
      <c r="CR1013"/>
      <c r="CS1013"/>
      <c r="CT1013"/>
      <c r="CU1013"/>
    </row>
    <row r="1014" spans="12:99" x14ac:dyDescent="0.25">
      <c r="L1014"/>
      <c r="M1014"/>
      <c r="N1014"/>
      <c r="O1014"/>
      <c r="Z1014"/>
      <c r="AA1014"/>
      <c r="AB1014"/>
      <c r="AC1014"/>
      <c r="AN1014"/>
      <c r="AO1014"/>
      <c r="AP1014"/>
      <c r="BB1014"/>
      <c r="BC1014"/>
      <c r="BD1014"/>
      <c r="BE1014"/>
      <c r="BP1014"/>
      <c r="BQ1014"/>
      <c r="BR1014"/>
      <c r="CD1014"/>
      <c r="CE1014"/>
      <c r="CF1014"/>
      <c r="CR1014"/>
      <c r="CS1014"/>
      <c r="CT1014"/>
      <c r="CU1014"/>
    </row>
    <row r="1015" spans="12:99" x14ac:dyDescent="0.25">
      <c r="L1015"/>
      <c r="M1015"/>
      <c r="N1015"/>
      <c r="O1015"/>
      <c r="Z1015"/>
      <c r="AA1015"/>
      <c r="AB1015"/>
      <c r="AC1015"/>
      <c r="AN1015"/>
      <c r="AO1015"/>
      <c r="AP1015"/>
      <c r="BB1015"/>
      <c r="BC1015"/>
      <c r="BD1015"/>
      <c r="BE1015"/>
      <c r="BP1015"/>
      <c r="BQ1015"/>
      <c r="BR1015"/>
      <c r="CD1015"/>
      <c r="CE1015"/>
      <c r="CF1015"/>
      <c r="CR1015"/>
      <c r="CS1015"/>
      <c r="CT1015"/>
      <c r="CU1015"/>
    </row>
    <row r="1016" spans="12:99" x14ac:dyDescent="0.25">
      <c r="L1016"/>
      <c r="M1016"/>
      <c r="N1016"/>
      <c r="O1016"/>
      <c r="Z1016"/>
      <c r="AA1016"/>
      <c r="AB1016"/>
      <c r="AC1016"/>
      <c r="AN1016"/>
      <c r="AO1016"/>
      <c r="AP1016"/>
      <c r="BB1016"/>
      <c r="BC1016"/>
      <c r="BD1016"/>
      <c r="BE1016"/>
      <c r="BP1016"/>
      <c r="BQ1016"/>
      <c r="BR1016"/>
      <c r="CD1016"/>
      <c r="CE1016"/>
      <c r="CF1016"/>
      <c r="CR1016"/>
      <c r="CS1016"/>
      <c r="CT1016"/>
      <c r="CU1016"/>
    </row>
    <row r="1017" spans="12:99" x14ac:dyDescent="0.25">
      <c r="L1017"/>
      <c r="M1017"/>
      <c r="N1017"/>
      <c r="O1017"/>
      <c r="Z1017"/>
      <c r="AA1017"/>
      <c r="AB1017"/>
      <c r="AC1017"/>
      <c r="AN1017"/>
      <c r="AO1017"/>
      <c r="AP1017"/>
      <c r="BB1017"/>
      <c r="BC1017"/>
      <c r="BD1017"/>
      <c r="BE1017"/>
      <c r="BP1017"/>
      <c r="BQ1017"/>
      <c r="BR1017"/>
      <c r="CD1017"/>
      <c r="CE1017"/>
      <c r="CF1017"/>
      <c r="CR1017"/>
      <c r="CS1017"/>
      <c r="CT1017"/>
      <c r="CU1017"/>
    </row>
    <row r="1018" spans="12:99" x14ac:dyDescent="0.25">
      <c r="L1018"/>
      <c r="M1018"/>
      <c r="N1018"/>
      <c r="O1018"/>
      <c r="Z1018"/>
      <c r="AA1018"/>
      <c r="AB1018"/>
      <c r="AC1018"/>
      <c r="AN1018"/>
      <c r="AO1018"/>
      <c r="AP1018"/>
      <c r="BB1018"/>
      <c r="BC1018"/>
      <c r="BD1018"/>
      <c r="BE1018"/>
      <c r="BP1018"/>
      <c r="BQ1018"/>
      <c r="BR1018"/>
      <c r="CD1018"/>
      <c r="CE1018"/>
      <c r="CF1018"/>
      <c r="CR1018"/>
      <c r="CS1018"/>
      <c r="CT1018"/>
      <c r="CU1018"/>
    </row>
    <row r="1019" spans="12:99" x14ac:dyDescent="0.25">
      <c r="L1019"/>
      <c r="M1019"/>
      <c r="N1019"/>
      <c r="O1019"/>
      <c r="Z1019"/>
      <c r="AA1019"/>
      <c r="AB1019"/>
      <c r="AC1019"/>
      <c r="AN1019"/>
      <c r="AO1019"/>
      <c r="AP1019"/>
      <c r="BB1019"/>
      <c r="BC1019"/>
      <c r="BD1019"/>
      <c r="BE1019"/>
      <c r="BP1019"/>
      <c r="BQ1019"/>
      <c r="BR1019"/>
      <c r="CD1019"/>
      <c r="CE1019"/>
      <c r="CF1019"/>
      <c r="CR1019"/>
      <c r="CS1019"/>
      <c r="CT1019"/>
      <c r="CU1019"/>
    </row>
    <row r="1020" spans="12:99" x14ac:dyDescent="0.25">
      <c r="L1020"/>
      <c r="M1020"/>
      <c r="N1020"/>
      <c r="O1020"/>
      <c r="Z1020"/>
      <c r="AA1020"/>
      <c r="AB1020"/>
      <c r="AC1020"/>
      <c r="AN1020"/>
      <c r="AO1020"/>
      <c r="AP1020"/>
      <c r="BB1020"/>
      <c r="BC1020"/>
      <c r="BD1020"/>
      <c r="BE1020"/>
      <c r="BP1020"/>
      <c r="BQ1020"/>
      <c r="BR1020"/>
      <c r="CD1020"/>
      <c r="CE1020"/>
      <c r="CF1020"/>
      <c r="CR1020"/>
      <c r="CS1020"/>
      <c r="CT1020"/>
      <c r="CU1020"/>
    </row>
    <row r="1021" spans="12:99" x14ac:dyDescent="0.25">
      <c r="L1021"/>
      <c r="M1021"/>
      <c r="N1021"/>
      <c r="O1021"/>
      <c r="Z1021"/>
      <c r="AA1021"/>
      <c r="AB1021"/>
      <c r="AC1021"/>
      <c r="AN1021"/>
      <c r="AO1021"/>
      <c r="AP1021"/>
      <c r="BB1021"/>
      <c r="BC1021"/>
      <c r="BD1021"/>
      <c r="BE1021"/>
      <c r="BP1021"/>
      <c r="BQ1021"/>
      <c r="BR1021"/>
      <c r="CD1021"/>
      <c r="CE1021"/>
      <c r="CF1021"/>
      <c r="CR1021"/>
      <c r="CS1021"/>
      <c r="CT1021"/>
      <c r="CU1021"/>
    </row>
    <row r="1022" spans="12:99" x14ac:dyDescent="0.25">
      <c r="L1022"/>
      <c r="M1022"/>
      <c r="N1022"/>
      <c r="O1022"/>
      <c r="Z1022"/>
      <c r="AA1022"/>
      <c r="AB1022"/>
      <c r="AC1022"/>
      <c r="AN1022"/>
      <c r="AO1022"/>
      <c r="AP1022"/>
      <c r="BB1022"/>
      <c r="BC1022"/>
      <c r="BD1022"/>
      <c r="BE1022"/>
      <c r="BP1022"/>
      <c r="BQ1022"/>
      <c r="BR1022"/>
      <c r="CD1022"/>
      <c r="CE1022"/>
      <c r="CF1022"/>
      <c r="CR1022"/>
      <c r="CS1022"/>
      <c r="CT1022"/>
      <c r="CU1022"/>
    </row>
    <row r="1023" spans="12:99" x14ac:dyDescent="0.25">
      <c r="L1023"/>
      <c r="M1023"/>
      <c r="N1023"/>
      <c r="O1023"/>
      <c r="Z1023"/>
      <c r="AA1023"/>
      <c r="AB1023"/>
      <c r="AC1023"/>
      <c r="AN1023"/>
      <c r="AO1023"/>
      <c r="AP1023"/>
      <c r="BB1023"/>
      <c r="BC1023"/>
      <c r="BD1023"/>
      <c r="BE1023"/>
      <c r="BP1023"/>
      <c r="BQ1023"/>
      <c r="BR1023"/>
      <c r="CD1023"/>
      <c r="CE1023"/>
      <c r="CF1023"/>
      <c r="CR1023"/>
      <c r="CS1023"/>
      <c r="CT1023"/>
      <c r="CU1023"/>
    </row>
    <row r="1024" spans="12:99" x14ac:dyDescent="0.25">
      <c r="L1024"/>
      <c r="M1024"/>
      <c r="N1024"/>
      <c r="O1024"/>
      <c r="Z1024"/>
      <c r="AA1024"/>
      <c r="AB1024"/>
      <c r="AC1024"/>
      <c r="AN1024"/>
      <c r="AO1024"/>
      <c r="AP1024"/>
      <c r="BB1024"/>
      <c r="BC1024"/>
      <c r="BD1024"/>
      <c r="BE1024"/>
      <c r="BP1024"/>
      <c r="BQ1024"/>
      <c r="BR1024"/>
      <c r="CD1024"/>
      <c r="CE1024"/>
      <c r="CF1024"/>
      <c r="CR1024"/>
      <c r="CS1024"/>
      <c r="CT1024"/>
      <c r="CU1024"/>
    </row>
    <row r="1025" spans="12:99" x14ac:dyDescent="0.25">
      <c r="L1025"/>
      <c r="M1025"/>
      <c r="N1025"/>
      <c r="O1025"/>
      <c r="Z1025"/>
      <c r="AA1025"/>
      <c r="AB1025"/>
      <c r="AC1025"/>
      <c r="AN1025"/>
      <c r="AO1025"/>
      <c r="AP1025"/>
      <c r="BB1025"/>
      <c r="BC1025"/>
      <c r="BD1025"/>
      <c r="BE1025"/>
      <c r="BP1025"/>
      <c r="BQ1025"/>
      <c r="BR1025"/>
      <c r="CD1025"/>
      <c r="CE1025"/>
      <c r="CF1025"/>
      <c r="CR1025"/>
      <c r="CS1025"/>
      <c r="CT1025"/>
      <c r="CU1025"/>
    </row>
    <row r="1026" spans="12:99" x14ac:dyDescent="0.25">
      <c r="L1026"/>
      <c r="M1026"/>
      <c r="N1026"/>
      <c r="O1026"/>
      <c r="Z1026"/>
      <c r="AA1026"/>
      <c r="AB1026"/>
      <c r="AC1026"/>
      <c r="AN1026"/>
      <c r="AO1026"/>
      <c r="AP1026"/>
      <c r="BB1026"/>
      <c r="BC1026"/>
      <c r="BD1026"/>
      <c r="BE1026"/>
      <c r="BP1026"/>
      <c r="BQ1026"/>
      <c r="BR1026"/>
      <c r="CD1026"/>
      <c r="CE1026"/>
      <c r="CF1026"/>
      <c r="CR1026"/>
      <c r="CS1026"/>
      <c r="CT1026"/>
      <c r="CU1026"/>
    </row>
    <row r="1027" spans="12:99" x14ac:dyDescent="0.25">
      <c r="L1027"/>
      <c r="M1027"/>
      <c r="N1027"/>
      <c r="O1027"/>
      <c r="Z1027"/>
      <c r="AA1027"/>
      <c r="AB1027"/>
      <c r="AC1027"/>
      <c r="AN1027"/>
      <c r="AO1027"/>
      <c r="AP1027"/>
      <c r="BB1027"/>
      <c r="BC1027"/>
      <c r="BD1027"/>
      <c r="BE1027"/>
      <c r="BP1027"/>
      <c r="BQ1027"/>
      <c r="BR1027"/>
      <c r="CD1027"/>
      <c r="CE1027"/>
      <c r="CF1027"/>
      <c r="CR1027"/>
      <c r="CS1027"/>
      <c r="CT1027"/>
      <c r="CU1027"/>
    </row>
    <row r="1028" spans="12:99" x14ac:dyDescent="0.25">
      <c r="L1028"/>
      <c r="M1028"/>
      <c r="N1028"/>
      <c r="O1028"/>
      <c r="Z1028"/>
      <c r="AA1028"/>
      <c r="AB1028"/>
      <c r="AC1028"/>
      <c r="AN1028"/>
      <c r="AO1028"/>
      <c r="AP1028"/>
      <c r="BB1028"/>
      <c r="BC1028"/>
      <c r="BD1028"/>
      <c r="BE1028"/>
      <c r="BP1028"/>
      <c r="BQ1028"/>
      <c r="BR1028"/>
      <c r="CD1028"/>
      <c r="CE1028"/>
      <c r="CF1028"/>
      <c r="CR1028"/>
      <c r="CS1028"/>
      <c r="CT1028"/>
      <c r="CU1028"/>
    </row>
    <row r="1029" spans="12:99" x14ac:dyDescent="0.25">
      <c r="L1029"/>
      <c r="M1029"/>
      <c r="N1029"/>
      <c r="O1029"/>
      <c r="Z1029"/>
      <c r="AA1029"/>
      <c r="AB1029"/>
      <c r="AC1029"/>
      <c r="AN1029"/>
      <c r="AO1029"/>
      <c r="AP1029"/>
      <c r="BB1029"/>
      <c r="BC1029"/>
      <c r="BD1029"/>
      <c r="BE1029"/>
      <c r="BP1029"/>
      <c r="BQ1029"/>
      <c r="BR1029"/>
      <c r="CD1029"/>
      <c r="CE1029"/>
      <c r="CF1029"/>
      <c r="CR1029"/>
      <c r="CS1029"/>
      <c r="CT1029"/>
      <c r="CU1029"/>
    </row>
    <row r="1030" spans="12:99" x14ac:dyDescent="0.25">
      <c r="L1030"/>
      <c r="M1030"/>
      <c r="N1030"/>
      <c r="O1030"/>
      <c r="Z1030"/>
      <c r="AA1030"/>
      <c r="AB1030"/>
      <c r="AC1030"/>
      <c r="AN1030"/>
      <c r="AO1030"/>
      <c r="AP1030"/>
      <c r="BB1030"/>
      <c r="BC1030"/>
      <c r="BD1030"/>
      <c r="BE1030"/>
      <c r="BP1030"/>
      <c r="BQ1030"/>
      <c r="BR1030"/>
      <c r="CD1030"/>
      <c r="CE1030"/>
      <c r="CF1030"/>
      <c r="CR1030"/>
      <c r="CS1030"/>
      <c r="CT1030"/>
      <c r="CU1030"/>
    </row>
    <row r="1031" spans="12:99" x14ac:dyDescent="0.25">
      <c r="L1031"/>
      <c r="M1031"/>
      <c r="N1031"/>
      <c r="O1031"/>
      <c r="Z1031"/>
      <c r="AA1031"/>
      <c r="AB1031"/>
      <c r="AC1031"/>
      <c r="AN1031"/>
      <c r="AO1031"/>
      <c r="AP1031"/>
      <c r="BB1031"/>
      <c r="BC1031"/>
      <c r="BD1031"/>
      <c r="BE1031"/>
      <c r="BP1031"/>
      <c r="BQ1031"/>
      <c r="BR1031"/>
      <c r="CD1031"/>
      <c r="CE1031"/>
      <c r="CF1031"/>
      <c r="CR1031"/>
      <c r="CS1031"/>
      <c r="CT1031"/>
      <c r="CU1031"/>
    </row>
    <row r="1032" spans="12:99" x14ac:dyDescent="0.25">
      <c r="L1032"/>
      <c r="M1032"/>
      <c r="N1032"/>
      <c r="O1032"/>
      <c r="Z1032"/>
      <c r="AA1032"/>
      <c r="AB1032"/>
      <c r="AC1032"/>
      <c r="AN1032"/>
      <c r="AO1032"/>
      <c r="AP1032"/>
      <c r="BB1032"/>
      <c r="BC1032"/>
      <c r="BD1032"/>
      <c r="BE1032"/>
      <c r="BP1032"/>
      <c r="BQ1032"/>
      <c r="BR1032"/>
      <c r="CD1032"/>
      <c r="CE1032"/>
      <c r="CF1032"/>
      <c r="CR1032"/>
      <c r="CS1032"/>
      <c r="CT1032"/>
      <c r="CU1032"/>
    </row>
    <row r="1033" spans="12:99" x14ac:dyDescent="0.25">
      <c r="L1033"/>
      <c r="M1033"/>
      <c r="N1033"/>
      <c r="O1033"/>
      <c r="Z1033"/>
      <c r="AA1033"/>
      <c r="AB1033"/>
      <c r="AC1033"/>
      <c r="AN1033"/>
      <c r="AO1033"/>
      <c r="AP1033"/>
      <c r="BB1033"/>
      <c r="BC1033"/>
      <c r="BD1033"/>
      <c r="BE1033"/>
      <c r="BP1033"/>
      <c r="BQ1033"/>
      <c r="BR1033"/>
      <c r="CD1033"/>
      <c r="CE1033"/>
      <c r="CF1033"/>
      <c r="CR1033"/>
      <c r="CS1033"/>
      <c r="CT1033"/>
      <c r="CU1033"/>
    </row>
    <row r="1034" spans="12:99" x14ac:dyDescent="0.25">
      <c r="L1034"/>
      <c r="M1034"/>
      <c r="N1034"/>
      <c r="O1034"/>
      <c r="Z1034"/>
      <c r="AA1034"/>
      <c r="AB1034"/>
      <c r="AC1034"/>
      <c r="AN1034"/>
      <c r="AO1034"/>
      <c r="AP1034"/>
      <c r="BB1034"/>
      <c r="BC1034"/>
      <c r="BD1034"/>
      <c r="BE1034"/>
      <c r="BP1034"/>
      <c r="BQ1034"/>
      <c r="BR1034"/>
      <c r="CD1034"/>
      <c r="CE1034"/>
      <c r="CF1034"/>
      <c r="CR1034"/>
      <c r="CS1034"/>
      <c r="CT1034"/>
      <c r="CU1034"/>
    </row>
    <row r="1035" spans="12:99" x14ac:dyDescent="0.25">
      <c r="L1035"/>
      <c r="M1035"/>
      <c r="N1035"/>
      <c r="O1035"/>
      <c r="Z1035"/>
      <c r="AA1035"/>
      <c r="AB1035"/>
      <c r="AC1035"/>
      <c r="AN1035"/>
      <c r="AO1035"/>
      <c r="AP1035"/>
      <c r="BB1035"/>
      <c r="BC1035"/>
      <c r="BD1035"/>
      <c r="BE1035"/>
      <c r="BP1035"/>
      <c r="BQ1035"/>
      <c r="BR1035"/>
      <c r="CD1035"/>
      <c r="CE1035"/>
      <c r="CF1035"/>
      <c r="CR1035"/>
      <c r="CS1035"/>
      <c r="CT1035"/>
      <c r="CU1035"/>
    </row>
    <row r="1036" spans="12:99" x14ac:dyDescent="0.25">
      <c r="L1036"/>
      <c r="M1036"/>
      <c r="N1036"/>
      <c r="O1036"/>
      <c r="Z1036"/>
      <c r="AA1036"/>
      <c r="AB1036"/>
      <c r="AC1036"/>
      <c r="AN1036"/>
      <c r="AO1036"/>
      <c r="AP1036"/>
      <c r="BB1036"/>
      <c r="BC1036"/>
      <c r="BD1036"/>
      <c r="BE1036"/>
      <c r="BP1036"/>
      <c r="BQ1036"/>
      <c r="BR1036"/>
      <c r="CD1036"/>
      <c r="CE1036"/>
      <c r="CF1036"/>
      <c r="CR1036"/>
      <c r="CS1036"/>
      <c r="CT1036"/>
      <c r="CU1036"/>
    </row>
    <row r="1037" spans="12:99" x14ac:dyDescent="0.25">
      <c r="L1037"/>
      <c r="M1037"/>
      <c r="N1037"/>
      <c r="O1037"/>
      <c r="Z1037"/>
      <c r="AA1037"/>
      <c r="AB1037"/>
      <c r="AC1037"/>
      <c r="AN1037"/>
      <c r="AO1037"/>
      <c r="AP1037"/>
      <c r="BB1037"/>
      <c r="BC1037"/>
      <c r="BD1037"/>
      <c r="BE1037"/>
      <c r="BP1037"/>
      <c r="BQ1037"/>
      <c r="BR1037"/>
      <c r="CD1037"/>
      <c r="CE1037"/>
      <c r="CF1037"/>
      <c r="CR1037"/>
      <c r="CS1037"/>
      <c r="CT1037"/>
      <c r="CU1037"/>
    </row>
    <row r="1038" spans="12:99" x14ac:dyDescent="0.25">
      <c r="L1038"/>
      <c r="M1038"/>
      <c r="N1038"/>
      <c r="O1038"/>
      <c r="Z1038"/>
      <c r="AA1038"/>
      <c r="AB1038"/>
      <c r="AC1038"/>
      <c r="AN1038"/>
      <c r="AO1038"/>
      <c r="AP1038"/>
      <c r="BB1038"/>
      <c r="BC1038"/>
      <c r="BD1038"/>
      <c r="BE1038"/>
      <c r="BP1038"/>
      <c r="BQ1038"/>
      <c r="BR1038"/>
      <c r="CD1038"/>
      <c r="CE1038"/>
      <c r="CF1038"/>
      <c r="CR1038"/>
      <c r="CS1038"/>
      <c r="CT1038"/>
      <c r="CU1038"/>
    </row>
    <row r="1039" spans="12:99" x14ac:dyDescent="0.25">
      <c r="L1039"/>
      <c r="M1039"/>
      <c r="N1039"/>
      <c r="O1039"/>
      <c r="Z1039"/>
      <c r="AA1039"/>
      <c r="AB1039"/>
      <c r="AC1039"/>
      <c r="AN1039"/>
      <c r="AO1039"/>
      <c r="AP1039"/>
      <c r="BB1039"/>
      <c r="BC1039"/>
      <c r="BD1039"/>
      <c r="BE1039"/>
      <c r="BP1039"/>
      <c r="BQ1039"/>
      <c r="BR1039"/>
      <c r="CD1039"/>
      <c r="CE1039"/>
      <c r="CF1039"/>
      <c r="CR1039"/>
      <c r="CS1039"/>
      <c r="CT1039"/>
      <c r="CU1039"/>
    </row>
    <row r="1040" spans="12:99" x14ac:dyDescent="0.25">
      <c r="L1040"/>
      <c r="M1040"/>
      <c r="N1040"/>
      <c r="O1040"/>
      <c r="Z1040"/>
      <c r="AA1040"/>
      <c r="AB1040"/>
      <c r="AC1040"/>
      <c r="AN1040"/>
      <c r="AO1040"/>
      <c r="AP1040"/>
      <c r="BB1040"/>
      <c r="BC1040"/>
      <c r="BD1040"/>
      <c r="BE1040"/>
      <c r="BP1040"/>
      <c r="BQ1040"/>
      <c r="BR1040"/>
      <c r="CD1040"/>
      <c r="CE1040"/>
      <c r="CF1040"/>
      <c r="CR1040"/>
      <c r="CS1040"/>
      <c r="CT1040"/>
      <c r="CU1040"/>
    </row>
    <row r="1041" spans="12:99" x14ac:dyDescent="0.25">
      <c r="L1041"/>
      <c r="M1041"/>
      <c r="N1041"/>
      <c r="O1041"/>
      <c r="Z1041"/>
      <c r="AA1041"/>
      <c r="AB1041"/>
      <c r="AC1041"/>
      <c r="AN1041"/>
      <c r="AO1041"/>
      <c r="AP1041"/>
      <c r="BB1041"/>
      <c r="BC1041"/>
      <c r="BD1041"/>
      <c r="BE1041"/>
      <c r="BP1041"/>
      <c r="BQ1041"/>
      <c r="BR1041"/>
      <c r="CD1041"/>
      <c r="CE1041"/>
      <c r="CF1041"/>
      <c r="CR1041"/>
      <c r="CS1041"/>
      <c r="CT1041"/>
      <c r="CU1041"/>
    </row>
    <row r="1042" spans="12:99" x14ac:dyDescent="0.25">
      <c r="L1042"/>
      <c r="M1042"/>
      <c r="N1042"/>
      <c r="O1042"/>
      <c r="Z1042"/>
      <c r="AA1042"/>
      <c r="AB1042"/>
      <c r="AC1042"/>
      <c r="AN1042"/>
      <c r="AO1042"/>
      <c r="AP1042"/>
      <c r="BB1042"/>
      <c r="BC1042"/>
      <c r="BD1042"/>
      <c r="BE1042"/>
      <c r="BP1042"/>
      <c r="BQ1042"/>
      <c r="BR1042"/>
      <c r="CD1042"/>
      <c r="CE1042"/>
      <c r="CF1042"/>
      <c r="CR1042"/>
      <c r="CS1042"/>
      <c r="CT1042"/>
      <c r="CU1042"/>
    </row>
    <row r="1043" spans="12:99" x14ac:dyDescent="0.25">
      <c r="L1043"/>
      <c r="M1043"/>
      <c r="N1043"/>
      <c r="O1043"/>
      <c r="Z1043"/>
      <c r="AA1043"/>
      <c r="AB1043"/>
      <c r="AC1043"/>
      <c r="AN1043"/>
      <c r="AO1043"/>
      <c r="AP1043"/>
      <c r="BB1043"/>
      <c r="BC1043"/>
      <c r="BD1043"/>
      <c r="BE1043"/>
      <c r="BP1043"/>
      <c r="BQ1043"/>
      <c r="BR1043"/>
      <c r="CD1043"/>
      <c r="CE1043"/>
      <c r="CF1043"/>
      <c r="CR1043"/>
      <c r="CS1043"/>
      <c r="CT1043"/>
      <c r="CU1043"/>
    </row>
    <row r="1044" spans="12:99" x14ac:dyDescent="0.25">
      <c r="L1044"/>
      <c r="M1044"/>
      <c r="N1044"/>
      <c r="O1044"/>
      <c r="Z1044"/>
      <c r="AA1044"/>
      <c r="AB1044"/>
      <c r="AC1044"/>
      <c r="AN1044"/>
      <c r="AO1044"/>
      <c r="AP1044"/>
      <c r="BB1044"/>
      <c r="BC1044"/>
      <c r="BD1044"/>
      <c r="BE1044"/>
      <c r="BP1044"/>
      <c r="BQ1044"/>
      <c r="BR1044"/>
      <c r="CD1044"/>
      <c r="CE1044"/>
      <c r="CF1044"/>
      <c r="CR1044"/>
      <c r="CS1044"/>
      <c r="CT1044"/>
      <c r="CU1044"/>
    </row>
    <row r="1045" spans="12:99" x14ac:dyDescent="0.25">
      <c r="L1045"/>
      <c r="M1045"/>
      <c r="N1045"/>
      <c r="O1045"/>
      <c r="Z1045"/>
      <c r="AA1045"/>
      <c r="AB1045"/>
      <c r="AC1045"/>
      <c r="AN1045"/>
      <c r="AO1045"/>
      <c r="AP1045"/>
      <c r="BB1045"/>
      <c r="BC1045"/>
      <c r="BD1045"/>
      <c r="BE1045"/>
      <c r="BP1045"/>
      <c r="BQ1045"/>
      <c r="BR1045"/>
      <c r="CD1045"/>
      <c r="CE1045"/>
      <c r="CF1045"/>
      <c r="CR1045"/>
      <c r="CS1045"/>
      <c r="CT1045"/>
      <c r="CU1045"/>
    </row>
    <row r="1046" spans="12:99" x14ac:dyDescent="0.25">
      <c r="L1046"/>
      <c r="M1046"/>
      <c r="N1046"/>
      <c r="O1046"/>
      <c r="Z1046"/>
      <c r="AA1046"/>
      <c r="AB1046"/>
      <c r="AC1046"/>
      <c r="AN1046"/>
      <c r="AO1046"/>
      <c r="AP1046"/>
      <c r="BB1046"/>
      <c r="BC1046"/>
      <c r="BD1046"/>
      <c r="BE1046"/>
      <c r="BP1046"/>
      <c r="BQ1046"/>
      <c r="BR1046"/>
      <c r="CD1046"/>
      <c r="CE1046"/>
      <c r="CF1046"/>
      <c r="CR1046"/>
      <c r="CS1046"/>
      <c r="CT1046"/>
      <c r="CU1046"/>
    </row>
    <row r="1047" spans="12:99" x14ac:dyDescent="0.25">
      <c r="L1047"/>
      <c r="M1047"/>
      <c r="N1047"/>
      <c r="O1047"/>
      <c r="Z1047"/>
      <c r="AA1047"/>
      <c r="AB1047"/>
      <c r="AC1047"/>
      <c r="AN1047"/>
      <c r="AO1047"/>
      <c r="AP1047"/>
      <c r="BB1047"/>
      <c r="BC1047"/>
      <c r="BD1047"/>
      <c r="BE1047"/>
      <c r="BP1047"/>
      <c r="BQ1047"/>
      <c r="BR1047"/>
      <c r="CD1047"/>
      <c r="CE1047"/>
      <c r="CF1047"/>
      <c r="CR1047"/>
      <c r="CS1047"/>
      <c r="CT1047"/>
      <c r="CU1047"/>
    </row>
    <row r="1048" spans="12:99" x14ac:dyDescent="0.25">
      <c r="L1048"/>
      <c r="M1048"/>
      <c r="N1048"/>
      <c r="O1048"/>
      <c r="Z1048"/>
      <c r="AA1048"/>
      <c r="AB1048"/>
      <c r="AC1048"/>
      <c r="AN1048"/>
      <c r="AO1048"/>
      <c r="AP1048"/>
      <c r="BB1048"/>
      <c r="BC1048"/>
      <c r="BD1048"/>
      <c r="BE1048"/>
      <c r="BP1048"/>
      <c r="BQ1048"/>
      <c r="BR1048"/>
      <c r="CD1048"/>
      <c r="CE1048"/>
      <c r="CF1048"/>
      <c r="CR1048"/>
      <c r="CS1048"/>
      <c r="CT1048"/>
      <c r="CU1048"/>
    </row>
    <row r="1049" spans="12:99" x14ac:dyDescent="0.25">
      <c r="L1049"/>
      <c r="M1049"/>
      <c r="N1049"/>
      <c r="O1049"/>
      <c r="Z1049"/>
      <c r="AA1049"/>
      <c r="AB1049"/>
      <c r="AC1049"/>
      <c r="AN1049"/>
      <c r="AO1049"/>
      <c r="AP1049"/>
      <c r="BB1049"/>
      <c r="BC1049"/>
      <c r="BD1049"/>
      <c r="BE1049"/>
      <c r="BP1049"/>
      <c r="BQ1049"/>
      <c r="BR1049"/>
      <c r="CD1049"/>
      <c r="CE1049"/>
      <c r="CF1049"/>
      <c r="CR1049"/>
      <c r="CS1049"/>
      <c r="CT1049"/>
      <c r="CU1049"/>
    </row>
    <row r="1050" spans="12:99" x14ac:dyDescent="0.25">
      <c r="L1050"/>
      <c r="M1050"/>
      <c r="N1050"/>
      <c r="O1050"/>
      <c r="Z1050"/>
      <c r="AA1050"/>
      <c r="AB1050"/>
      <c r="AC1050"/>
      <c r="AN1050"/>
      <c r="AO1050"/>
      <c r="AP1050"/>
      <c r="BB1050"/>
      <c r="BC1050"/>
      <c r="BD1050"/>
      <c r="BE1050"/>
      <c r="BP1050"/>
      <c r="BQ1050"/>
      <c r="BR1050"/>
      <c r="CD1050"/>
      <c r="CE1050"/>
      <c r="CF1050"/>
      <c r="CR1050"/>
      <c r="CS1050"/>
      <c r="CT1050"/>
      <c r="CU1050"/>
    </row>
    <row r="1051" spans="12:99" x14ac:dyDescent="0.25">
      <c r="L1051"/>
      <c r="M1051"/>
      <c r="N1051"/>
      <c r="O1051"/>
      <c r="Z1051"/>
      <c r="AA1051"/>
      <c r="AB1051"/>
      <c r="AC1051"/>
      <c r="AN1051"/>
      <c r="AO1051"/>
      <c r="AP1051"/>
      <c r="BB1051"/>
      <c r="BC1051"/>
      <c r="BD1051"/>
      <c r="BE1051"/>
      <c r="BP1051"/>
      <c r="BQ1051"/>
      <c r="BR1051"/>
      <c r="CD1051"/>
      <c r="CE1051"/>
      <c r="CF1051"/>
      <c r="CR1051"/>
      <c r="CS1051"/>
      <c r="CT1051"/>
      <c r="CU1051"/>
    </row>
    <row r="1052" spans="12:99" x14ac:dyDescent="0.25">
      <c r="L1052"/>
      <c r="M1052"/>
      <c r="N1052"/>
      <c r="O1052"/>
      <c r="Z1052"/>
      <c r="AA1052"/>
      <c r="AB1052"/>
      <c r="AC1052"/>
      <c r="AN1052"/>
      <c r="AO1052"/>
      <c r="AP1052"/>
      <c r="BB1052"/>
      <c r="BC1052"/>
      <c r="BD1052"/>
      <c r="BE1052"/>
      <c r="BP1052"/>
      <c r="BQ1052"/>
      <c r="BR1052"/>
      <c r="CD1052"/>
      <c r="CE1052"/>
      <c r="CF1052"/>
      <c r="CR1052"/>
      <c r="CS1052"/>
      <c r="CT1052"/>
      <c r="CU1052"/>
    </row>
    <row r="1053" spans="12:99" x14ac:dyDescent="0.25">
      <c r="L1053"/>
      <c r="M1053"/>
      <c r="N1053"/>
      <c r="O1053"/>
      <c r="Z1053"/>
      <c r="AA1053"/>
      <c r="AB1053"/>
      <c r="AC1053"/>
      <c r="AN1053"/>
      <c r="AO1053"/>
      <c r="AP1053"/>
      <c r="BB1053"/>
      <c r="BC1053"/>
      <c r="BD1053"/>
      <c r="BE1053"/>
      <c r="BP1053"/>
      <c r="BQ1053"/>
      <c r="BR1053"/>
      <c r="CD1053"/>
      <c r="CE1053"/>
      <c r="CF1053"/>
      <c r="CR1053"/>
      <c r="CS1053"/>
      <c r="CT1053"/>
      <c r="CU1053"/>
    </row>
    <row r="1054" spans="12:99" x14ac:dyDescent="0.25">
      <c r="L1054"/>
      <c r="M1054"/>
      <c r="N1054"/>
      <c r="O1054"/>
      <c r="Z1054"/>
      <c r="AA1054"/>
      <c r="AB1054"/>
      <c r="AC1054"/>
      <c r="AN1054"/>
      <c r="AO1054"/>
      <c r="AP1054"/>
      <c r="BB1054"/>
      <c r="BC1054"/>
      <c r="BD1054"/>
      <c r="BE1054"/>
      <c r="BP1054"/>
      <c r="BQ1054"/>
      <c r="BR1054"/>
      <c r="CD1054"/>
      <c r="CE1054"/>
      <c r="CF1054"/>
      <c r="CR1054"/>
      <c r="CS1054"/>
      <c r="CT1054"/>
      <c r="CU1054"/>
    </row>
    <row r="1055" spans="12:99" x14ac:dyDescent="0.25">
      <c r="L1055"/>
      <c r="M1055"/>
      <c r="N1055"/>
      <c r="O1055"/>
      <c r="Z1055"/>
      <c r="AA1055"/>
      <c r="AB1055"/>
      <c r="AC1055"/>
      <c r="AN1055"/>
      <c r="AO1055"/>
      <c r="AP1055"/>
      <c r="BB1055"/>
      <c r="BC1055"/>
      <c r="BD1055"/>
      <c r="BE1055"/>
      <c r="BP1055"/>
      <c r="BQ1055"/>
      <c r="BR1055"/>
      <c r="CD1055"/>
      <c r="CE1055"/>
      <c r="CF1055"/>
      <c r="CR1055"/>
      <c r="CS1055"/>
      <c r="CT1055"/>
      <c r="CU1055"/>
    </row>
    <row r="1056" spans="12:99" x14ac:dyDescent="0.25">
      <c r="L1056"/>
      <c r="M1056"/>
      <c r="N1056"/>
      <c r="O1056"/>
      <c r="Z1056"/>
      <c r="AA1056"/>
      <c r="AB1056"/>
      <c r="AC1056"/>
      <c r="AN1056"/>
      <c r="AO1056"/>
      <c r="AP1056"/>
      <c r="BB1056"/>
      <c r="BC1056"/>
      <c r="BD1056"/>
      <c r="BE1056"/>
      <c r="BP1056"/>
      <c r="BQ1056"/>
      <c r="BR1056"/>
      <c r="CD1056"/>
      <c r="CE1056"/>
      <c r="CF1056"/>
      <c r="CR1056"/>
      <c r="CS1056"/>
      <c r="CT1056"/>
      <c r="CU1056"/>
    </row>
    <row r="1057" spans="12:99" x14ac:dyDescent="0.25">
      <c r="L1057"/>
      <c r="M1057"/>
      <c r="N1057"/>
      <c r="O1057"/>
      <c r="Z1057"/>
      <c r="AA1057"/>
      <c r="AB1057"/>
      <c r="AC1057"/>
      <c r="AN1057"/>
      <c r="AO1057"/>
      <c r="AP1057"/>
      <c r="BB1057"/>
      <c r="BC1057"/>
      <c r="BD1057"/>
      <c r="BE1057"/>
      <c r="BP1057"/>
      <c r="BQ1057"/>
      <c r="BR1057"/>
      <c r="CD1057"/>
      <c r="CE1057"/>
      <c r="CF1057"/>
      <c r="CR1057"/>
      <c r="CS1057"/>
      <c r="CT1057"/>
      <c r="CU1057"/>
    </row>
    <row r="1058" spans="12:99" x14ac:dyDescent="0.25">
      <c r="L1058"/>
      <c r="M1058"/>
      <c r="N1058"/>
      <c r="O1058"/>
      <c r="Z1058"/>
      <c r="AA1058"/>
      <c r="AB1058"/>
      <c r="AC1058"/>
      <c r="AN1058"/>
      <c r="AO1058"/>
      <c r="AP1058"/>
      <c r="BB1058"/>
      <c r="BC1058"/>
      <c r="BD1058"/>
      <c r="BE1058"/>
      <c r="BP1058"/>
      <c r="BQ1058"/>
      <c r="BR1058"/>
      <c r="CD1058"/>
      <c r="CE1058"/>
      <c r="CF1058"/>
      <c r="CR1058"/>
      <c r="CS1058"/>
      <c r="CT1058"/>
      <c r="CU1058"/>
    </row>
    <row r="1059" spans="12:99" x14ac:dyDescent="0.25">
      <c r="L1059"/>
      <c r="M1059"/>
      <c r="N1059"/>
      <c r="O1059"/>
      <c r="Z1059"/>
      <c r="AA1059"/>
      <c r="AB1059"/>
      <c r="AC1059"/>
      <c r="AN1059"/>
      <c r="AO1059"/>
      <c r="AP1059"/>
      <c r="BB1059"/>
      <c r="BC1059"/>
      <c r="BD1059"/>
      <c r="BE1059"/>
      <c r="BP1059"/>
      <c r="BQ1059"/>
      <c r="BR1059"/>
      <c r="CD1059"/>
      <c r="CE1059"/>
      <c r="CF1059"/>
      <c r="CR1059"/>
      <c r="CS1059"/>
      <c r="CT1059"/>
      <c r="CU1059"/>
    </row>
    <row r="1060" spans="12:99" x14ac:dyDescent="0.25">
      <c r="L1060"/>
      <c r="M1060"/>
      <c r="N1060"/>
      <c r="O1060"/>
      <c r="Z1060"/>
      <c r="AA1060"/>
      <c r="AB1060"/>
      <c r="AC1060"/>
      <c r="AN1060"/>
      <c r="AO1060"/>
      <c r="AP1060"/>
      <c r="BB1060"/>
      <c r="BC1060"/>
      <c r="BD1060"/>
      <c r="BE1060"/>
      <c r="BP1060"/>
      <c r="BQ1060"/>
      <c r="BR1060"/>
      <c r="CD1060"/>
      <c r="CE1060"/>
      <c r="CF1060"/>
      <c r="CR1060"/>
      <c r="CS1060"/>
      <c r="CT1060"/>
      <c r="CU1060"/>
    </row>
    <row r="1061" spans="12:99" x14ac:dyDescent="0.25">
      <c r="L1061"/>
      <c r="M1061"/>
      <c r="N1061"/>
      <c r="O1061"/>
      <c r="Z1061"/>
      <c r="AA1061"/>
      <c r="AB1061"/>
      <c r="AC1061"/>
      <c r="AN1061"/>
      <c r="AO1061"/>
      <c r="AP1061"/>
      <c r="BB1061"/>
      <c r="BC1061"/>
      <c r="BD1061"/>
      <c r="BE1061"/>
      <c r="BP1061"/>
      <c r="BQ1061"/>
      <c r="BR1061"/>
      <c r="CD1061"/>
      <c r="CE1061"/>
      <c r="CF1061"/>
      <c r="CR1061"/>
      <c r="CS1061"/>
      <c r="CT1061"/>
      <c r="CU1061"/>
    </row>
    <row r="1062" spans="12:99" x14ac:dyDescent="0.25">
      <c r="L1062"/>
      <c r="M1062"/>
      <c r="N1062"/>
      <c r="O1062"/>
      <c r="Z1062"/>
      <c r="AA1062"/>
      <c r="AB1062"/>
      <c r="AC1062"/>
      <c r="AN1062"/>
      <c r="AO1062"/>
      <c r="AP1062"/>
      <c r="BB1062"/>
      <c r="BC1062"/>
      <c r="BD1062"/>
      <c r="BE1062"/>
      <c r="BP1062"/>
      <c r="BQ1062"/>
      <c r="BR1062"/>
      <c r="CD1062"/>
      <c r="CE1062"/>
      <c r="CF1062"/>
      <c r="CR1062"/>
      <c r="CS1062"/>
      <c r="CT1062"/>
      <c r="CU1062"/>
    </row>
    <row r="1063" spans="12:99" x14ac:dyDescent="0.25">
      <c r="L1063"/>
      <c r="M1063"/>
      <c r="N1063"/>
      <c r="O1063"/>
      <c r="Z1063"/>
      <c r="AA1063"/>
      <c r="AB1063"/>
      <c r="AC1063"/>
      <c r="AN1063"/>
      <c r="AO1063"/>
      <c r="AP1063"/>
      <c r="BB1063"/>
      <c r="BC1063"/>
      <c r="BD1063"/>
      <c r="BE1063"/>
      <c r="BP1063"/>
      <c r="BQ1063"/>
      <c r="BR1063"/>
      <c r="CD1063"/>
      <c r="CE1063"/>
      <c r="CF1063"/>
      <c r="CR1063"/>
      <c r="CS1063"/>
      <c r="CT1063"/>
      <c r="CU1063"/>
    </row>
    <row r="1064" spans="12:99" x14ac:dyDescent="0.25">
      <c r="L1064"/>
      <c r="M1064"/>
      <c r="N1064"/>
      <c r="O1064"/>
      <c r="Z1064"/>
      <c r="AA1064"/>
      <c r="AB1064"/>
      <c r="AC1064"/>
      <c r="AN1064"/>
      <c r="AO1064"/>
      <c r="AP1064"/>
      <c r="BB1064"/>
      <c r="BC1064"/>
      <c r="BD1064"/>
      <c r="BE1064"/>
      <c r="BP1064"/>
      <c r="BQ1064"/>
      <c r="BR1064"/>
      <c r="CD1064"/>
      <c r="CE1064"/>
      <c r="CF1064"/>
      <c r="CR1064"/>
      <c r="CS1064"/>
      <c r="CT1064"/>
      <c r="CU1064"/>
    </row>
    <row r="1065" spans="12:99" x14ac:dyDescent="0.25">
      <c r="L1065"/>
      <c r="M1065"/>
      <c r="N1065"/>
      <c r="O1065"/>
      <c r="Z1065"/>
      <c r="AA1065"/>
      <c r="AB1065"/>
      <c r="AC1065"/>
      <c r="AN1065"/>
      <c r="AO1065"/>
      <c r="AP1065"/>
      <c r="BB1065"/>
      <c r="BC1065"/>
      <c r="BD1065"/>
      <c r="BE1065"/>
      <c r="BP1065"/>
      <c r="BQ1065"/>
      <c r="BR1065"/>
      <c r="CD1065"/>
      <c r="CE1065"/>
      <c r="CF1065"/>
      <c r="CR1065"/>
      <c r="CS1065"/>
      <c r="CT1065"/>
      <c r="CU1065"/>
    </row>
    <row r="1066" spans="12:99" x14ac:dyDescent="0.25">
      <c r="L1066"/>
      <c r="M1066"/>
      <c r="N1066"/>
      <c r="O1066"/>
      <c r="Z1066"/>
      <c r="AA1066"/>
      <c r="AB1066"/>
      <c r="AC1066"/>
      <c r="AN1066"/>
      <c r="AO1066"/>
      <c r="AP1066"/>
      <c r="BB1066"/>
      <c r="BC1066"/>
      <c r="BD1066"/>
      <c r="BE1066"/>
      <c r="BP1066"/>
      <c r="BQ1066"/>
      <c r="BR1066"/>
      <c r="CD1066"/>
      <c r="CE1066"/>
      <c r="CF1066"/>
      <c r="CR1066"/>
      <c r="CS1066"/>
      <c r="CT1066"/>
      <c r="CU1066"/>
    </row>
    <row r="1067" spans="12:99" x14ac:dyDescent="0.25">
      <c r="L1067"/>
      <c r="M1067"/>
      <c r="N1067"/>
      <c r="O1067"/>
      <c r="Z1067"/>
      <c r="AA1067"/>
      <c r="AB1067"/>
      <c r="AC1067"/>
      <c r="AN1067"/>
      <c r="AO1067"/>
      <c r="AP1067"/>
      <c r="BB1067"/>
      <c r="BC1067"/>
      <c r="BD1067"/>
      <c r="BE1067"/>
      <c r="BP1067"/>
      <c r="BQ1067"/>
      <c r="BR1067"/>
      <c r="CD1067"/>
      <c r="CE1067"/>
      <c r="CF1067"/>
      <c r="CR1067"/>
      <c r="CS1067"/>
      <c r="CT1067"/>
      <c r="CU1067"/>
    </row>
    <row r="1068" spans="12:99" x14ac:dyDescent="0.25">
      <c r="L1068"/>
      <c r="M1068"/>
      <c r="N1068"/>
      <c r="O1068"/>
      <c r="Z1068"/>
      <c r="AA1068"/>
      <c r="AB1068"/>
      <c r="AC1068"/>
      <c r="AN1068"/>
      <c r="AO1068"/>
      <c r="AP1068"/>
      <c r="BB1068"/>
      <c r="BC1068"/>
      <c r="BD1068"/>
      <c r="BE1068"/>
      <c r="BP1068"/>
      <c r="BQ1068"/>
      <c r="BR1068"/>
      <c r="CD1068"/>
      <c r="CE1068"/>
      <c r="CF1068"/>
      <c r="CR1068"/>
      <c r="CS1068"/>
      <c r="CT1068"/>
      <c r="CU1068"/>
    </row>
    <row r="1069" spans="12:99" x14ac:dyDescent="0.25">
      <c r="L1069"/>
      <c r="M1069"/>
      <c r="N1069"/>
      <c r="O1069"/>
      <c r="Z1069"/>
      <c r="AA1069"/>
      <c r="AB1069"/>
      <c r="AC1069"/>
      <c r="AN1069"/>
      <c r="AO1069"/>
      <c r="AP1069"/>
      <c r="BB1069"/>
      <c r="BC1069"/>
      <c r="BD1069"/>
      <c r="BE1069"/>
      <c r="BP1069"/>
      <c r="BQ1069"/>
      <c r="BR1069"/>
      <c r="CD1069"/>
      <c r="CE1069"/>
      <c r="CF1069"/>
      <c r="CR1069"/>
      <c r="CS1069"/>
      <c r="CT1069"/>
      <c r="CU1069"/>
    </row>
    <row r="1070" spans="12:99" x14ac:dyDescent="0.25">
      <c r="L1070"/>
      <c r="M1070"/>
      <c r="N1070"/>
      <c r="O1070"/>
      <c r="Z1070"/>
      <c r="AA1070"/>
      <c r="AB1070"/>
      <c r="AC1070"/>
      <c r="AN1070"/>
      <c r="AO1070"/>
      <c r="AP1070"/>
      <c r="BB1070"/>
      <c r="BC1070"/>
      <c r="BD1070"/>
      <c r="BE1070"/>
      <c r="BP1070"/>
      <c r="BQ1070"/>
      <c r="BR1070"/>
      <c r="CD1070"/>
      <c r="CE1070"/>
      <c r="CF1070"/>
      <c r="CR1070"/>
      <c r="CS1070"/>
      <c r="CT1070"/>
      <c r="CU1070"/>
    </row>
    <row r="1071" spans="12:99" x14ac:dyDescent="0.25">
      <c r="L1071"/>
      <c r="M1071"/>
      <c r="N1071"/>
      <c r="O1071"/>
      <c r="Z1071"/>
      <c r="AA1071"/>
      <c r="AB1071"/>
      <c r="AC1071"/>
      <c r="AN1071"/>
      <c r="AO1071"/>
      <c r="AP1071"/>
      <c r="BB1071"/>
      <c r="BC1071"/>
      <c r="BD1071"/>
      <c r="BE1071"/>
      <c r="BP1071"/>
      <c r="BQ1071"/>
      <c r="BR1071"/>
      <c r="CD1071"/>
      <c r="CE1071"/>
      <c r="CF1071"/>
      <c r="CR1071"/>
      <c r="CS1071"/>
      <c r="CT1071"/>
      <c r="CU1071"/>
    </row>
    <row r="1072" spans="12:99" x14ac:dyDescent="0.25">
      <c r="L1072"/>
      <c r="M1072"/>
      <c r="N1072"/>
      <c r="O1072"/>
      <c r="Z1072"/>
      <c r="AA1072"/>
      <c r="AB1072"/>
      <c r="AC1072"/>
      <c r="AN1072"/>
      <c r="AO1072"/>
      <c r="AP1072"/>
      <c r="BB1072"/>
      <c r="BC1072"/>
      <c r="BD1072"/>
      <c r="BE1072"/>
      <c r="BP1072"/>
      <c r="BQ1072"/>
      <c r="BR1072"/>
      <c r="CD1072"/>
      <c r="CE1072"/>
      <c r="CF1072"/>
      <c r="CR1072"/>
      <c r="CS1072"/>
      <c r="CT1072"/>
      <c r="CU1072"/>
    </row>
    <row r="1073" spans="12:99" x14ac:dyDescent="0.25">
      <c r="L1073"/>
      <c r="M1073"/>
      <c r="N1073"/>
      <c r="O1073"/>
      <c r="Z1073"/>
      <c r="AA1073"/>
      <c r="AB1073"/>
      <c r="AC1073"/>
      <c r="AN1073"/>
      <c r="AO1073"/>
      <c r="AP1073"/>
      <c r="BB1073"/>
      <c r="BC1073"/>
      <c r="BD1073"/>
      <c r="BE1073"/>
      <c r="BP1073"/>
      <c r="BQ1073"/>
      <c r="BR1073"/>
      <c r="CD1073"/>
      <c r="CE1073"/>
      <c r="CF1073"/>
      <c r="CR1073"/>
      <c r="CS1073"/>
      <c r="CT1073"/>
      <c r="CU1073"/>
    </row>
    <row r="1074" spans="12:99" x14ac:dyDescent="0.25">
      <c r="L1074"/>
      <c r="M1074"/>
      <c r="N1074"/>
      <c r="O1074"/>
      <c r="Z1074"/>
      <c r="AA1074"/>
      <c r="AB1074"/>
      <c r="AC1074"/>
      <c r="AN1074"/>
      <c r="AO1074"/>
      <c r="AP1074"/>
      <c r="BB1074"/>
      <c r="BC1074"/>
      <c r="BD1074"/>
      <c r="BE1074"/>
      <c r="BP1074"/>
      <c r="BQ1074"/>
      <c r="BR1074"/>
      <c r="CD1074"/>
      <c r="CE1074"/>
      <c r="CF1074"/>
      <c r="CR1074"/>
      <c r="CS1074"/>
      <c r="CT1074"/>
      <c r="CU1074"/>
    </row>
    <row r="1075" spans="12:99" x14ac:dyDescent="0.25">
      <c r="L1075"/>
      <c r="M1075"/>
      <c r="N1075"/>
      <c r="O1075"/>
      <c r="Z1075"/>
      <c r="AA1075"/>
      <c r="AB1075"/>
      <c r="AC1075"/>
      <c r="AN1075"/>
      <c r="AO1075"/>
      <c r="AP1075"/>
      <c r="BB1075"/>
      <c r="BC1075"/>
      <c r="BD1075"/>
      <c r="BE1075"/>
      <c r="BP1075"/>
      <c r="BQ1075"/>
      <c r="BR1075"/>
      <c r="CD1075"/>
      <c r="CE1075"/>
      <c r="CF1075"/>
      <c r="CR1075"/>
      <c r="CS1075"/>
      <c r="CT1075"/>
      <c r="CU1075"/>
    </row>
    <row r="1076" spans="12:99" x14ac:dyDescent="0.25">
      <c r="L1076"/>
      <c r="M1076"/>
      <c r="N1076"/>
      <c r="O1076"/>
      <c r="Z1076"/>
      <c r="AA1076"/>
      <c r="AB1076"/>
      <c r="AC1076"/>
      <c r="AN1076"/>
      <c r="AO1076"/>
      <c r="AP1076"/>
      <c r="BB1076"/>
      <c r="BC1076"/>
      <c r="BD1076"/>
      <c r="BE1076"/>
      <c r="BP1076"/>
      <c r="BQ1076"/>
      <c r="BR1076"/>
      <c r="CD1076"/>
      <c r="CE1076"/>
      <c r="CF1076"/>
      <c r="CR1076"/>
      <c r="CS1076"/>
      <c r="CT1076"/>
      <c r="CU1076"/>
    </row>
    <row r="1077" spans="12:99" x14ac:dyDescent="0.25">
      <c r="L1077"/>
      <c r="M1077"/>
      <c r="N1077"/>
      <c r="O1077"/>
      <c r="Z1077"/>
      <c r="AA1077"/>
      <c r="AB1077"/>
      <c r="AC1077"/>
      <c r="AN1077"/>
      <c r="AO1077"/>
      <c r="AP1077"/>
      <c r="BB1077"/>
      <c r="BC1077"/>
      <c r="BD1077"/>
      <c r="BE1077"/>
      <c r="BP1077"/>
      <c r="BQ1077"/>
      <c r="BR1077"/>
      <c r="CD1077"/>
      <c r="CE1077"/>
      <c r="CF1077"/>
      <c r="CR1077"/>
      <c r="CS1077"/>
      <c r="CT1077"/>
      <c r="CU1077"/>
    </row>
    <row r="1078" spans="12:99" x14ac:dyDescent="0.25">
      <c r="L1078"/>
      <c r="M1078"/>
      <c r="N1078"/>
      <c r="O1078"/>
      <c r="Z1078"/>
      <c r="AA1078"/>
      <c r="AB1078"/>
      <c r="AC1078"/>
      <c r="AN1078"/>
      <c r="AO1078"/>
      <c r="AP1078"/>
      <c r="BB1078"/>
      <c r="BC1078"/>
      <c r="BD1078"/>
      <c r="BE1078"/>
      <c r="BP1078"/>
      <c r="BQ1078"/>
      <c r="BR1078"/>
      <c r="CD1078"/>
      <c r="CE1078"/>
      <c r="CF1078"/>
      <c r="CR1078"/>
      <c r="CS1078"/>
      <c r="CT1078"/>
      <c r="CU1078"/>
    </row>
    <row r="1079" spans="12:99" x14ac:dyDescent="0.25">
      <c r="L1079"/>
      <c r="M1079"/>
      <c r="N1079"/>
      <c r="O1079"/>
      <c r="Z1079"/>
      <c r="AA1079"/>
      <c r="AB1079"/>
      <c r="AC1079"/>
      <c r="AN1079"/>
      <c r="AO1079"/>
      <c r="AP1079"/>
      <c r="BB1079"/>
      <c r="BC1079"/>
      <c r="BD1079"/>
      <c r="BE1079"/>
      <c r="BP1079"/>
      <c r="BQ1079"/>
      <c r="BR1079"/>
      <c r="CD1079"/>
      <c r="CE1079"/>
      <c r="CF1079"/>
      <c r="CR1079"/>
      <c r="CS1079"/>
      <c r="CT1079"/>
      <c r="CU1079"/>
    </row>
    <row r="1080" spans="12:99" x14ac:dyDescent="0.25">
      <c r="L1080"/>
      <c r="M1080"/>
      <c r="N1080"/>
      <c r="O1080"/>
      <c r="Z1080"/>
      <c r="AA1080"/>
      <c r="AB1080"/>
      <c r="AC1080"/>
      <c r="AN1080"/>
      <c r="AO1080"/>
      <c r="AP1080"/>
      <c r="BB1080"/>
      <c r="BC1080"/>
      <c r="BD1080"/>
      <c r="BE1080"/>
      <c r="BP1080"/>
      <c r="BQ1080"/>
      <c r="BR1080"/>
      <c r="CD1080"/>
      <c r="CE1080"/>
      <c r="CF1080"/>
      <c r="CR1080"/>
      <c r="CS1080"/>
      <c r="CT1080"/>
      <c r="CU1080"/>
    </row>
    <row r="1081" spans="12:99" x14ac:dyDescent="0.25">
      <c r="L1081"/>
      <c r="M1081"/>
      <c r="N1081"/>
      <c r="O1081"/>
      <c r="Z1081"/>
      <c r="AA1081"/>
      <c r="AB1081"/>
      <c r="AC1081"/>
      <c r="AN1081"/>
      <c r="AO1081"/>
      <c r="AP1081"/>
      <c r="BB1081"/>
      <c r="BC1081"/>
      <c r="BD1081"/>
      <c r="BE1081"/>
      <c r="BP1081"/>
      <c r="BQ1081"/>
      <c r="BR1081"/>
      <c r="CD1081"/>
      <c r="CE1081"/>
      <c r="CF1081"/>
      <c r="CR1081"/>
      <c r="CS1081"/>
      <c r="CT1081"/>
      <c r="CU1081"/>
    </row>
    <row r="1082" spans="12:99" x14ac:dyDescent="0.25">
      <c r="L1082"/>
      <c r="M1082"/>
      <c r="N1082"/>
      <c r="O1082"/>
      <c r="Z1082"/>
      <c r="AA1082"/>
      <c r="AB1082"/>
      <c r="AC1082"/>
      <c r="AN1082"/>
      <c r="AO1082"/>
      <c r="AP1082"/>
      <c r="BB1082"/>
      <c r="BC1082"/>
      <c r="BD1082"/>
      <c r="BE1082"/>
      <c r="BP1082"/>
      <c r="BQ1082"/>
      <c r="BR1082"/>
      <c r="CD1082"/>
      <c r="CE1082"/>
      <c r="CF1082"/>
      <c r="CR1082"/>
      <c r="CS1082"/>
      <c r="CT1082"/>
      <c r="CU1082"/>
    </row>
    <row r="1083" spans="12:99" x14ac:dyDescent="0.25">
      <c r="L1083"/>
      <c r="M1083"/>
      <c r="N1083"/>
      <c r="O1083"/>
      <c r="Z1083"/>
      <c r="AA1083"/>
      <c r="AB1083"/>
      <c r="AC1083"/>
      <c r="AN1083"/>
      <c r="AO1083"/>
      <c r="AP1083"/>
      <c r="BB1083"/>
      <c r="BC1083"/>
      <c r="BD1083"/>
      <c r="BE1083"/>
      <c r="BP1083"/>
      <c r="BQ1083"/>
      <c r="BR1083"/>
      <c r="CD1083"/>
      <c r="CE1083"/>
      <c r="CF1083"/>
      <c r="CR1083"/>
      <c r="CS1083"/>
      <c r="CT1083"/>
      <c r="CU1083"/>
    </row>
    <row r="1084" spans="12:99" x14ac:dyDescent="0.25">
      <c r="L1084"/>
      <c r="M1084"/>
      <c r="N1084"/>
      <c r="O1084"/>
      <c r="Z1084"/>
      <c r="AA1084"/>
      <c r="AB1084"/>
      <c r="AC1084"/>
      <c r="AN1084"/>
      <c r="AO1084"/>
      <c r="AP1084"/>
      <c r="BB1084"/>
      <c r="BC1084"/>
      <c r="BD1084"/>
      <c r="BE1084"/>
      <c r="BP1084"/>
      <c r="BQ1084"/>
      <c r="BR1084"/>
      <c r="CD1084"/>
      <c r="CE1084"/>
      <c r="CF1084"/>
      <c r="CR1084"/>
      <c r="CS1084"/>
      <c r="CT1084"/>
      <c r="CU1084"/>
    </row>
    <row r="1085" spans="12:99" x14ac:dyDescent="0.25">
      <c r="L1085"/>
      <c r="M1085"/>
      <c r="N1085"/>
      <c r="O1085"/>
      <c r="Z1085"/>
      <c r="AA1085"/>
      <c r="AB1085"/>
      <c r="AC1085"/>
      <c r="AN1085"/>
      <c r="AO1085"/>
      <c r="AP1085"/>
      <c r="BB1085"/>
      <c r="BC1085"/>
      <c r="BD1085"/>
      <c r="BE1085"/>
      <c r="BP1085"/>
      <c r="BQ1085"/>
      <c r="BR1085"/>
      <c r="CD1085"/>
      <c r="CE1085"/>
      <c r="CF1085"/>
      <c r="CR1085"/>
      <c r="CS1085"/>
      <c r="CT1085"/>
      <c r="CU1085"/>
    </row>
    <row r="1086" spans="12:99" x14ac:dyDescent="0.25">
      <c r="L1086"/>
      <c r="M1086"/>
      <c r="N1086"/>
      <c r="O1086"/>
      <c r="Z1086"/>
      <c r="AA1086"/>
      <c r="AB1086"/>
      <c r="AC1086"/>
      <c r="AN1086"/>
      <c r="AO1086"/>
      <c r="AP1086"/>
      <c r="BB1086"/>
      <c r="BC1086"/>
      <c r="BD1086"/>
      <c r="BE1086"/>
      <c r="BP1086"/>
      <c r="BQ1086"/>
      <c r="BR1086"/>
      <c r="CD1086"/>
      <c r="CE1086"/>
      <c r="CF1086"/>
      <c r="CR1086"/>
      <c r="CS1086"/>
      <c r="CT1086"/>
      <c r="CU1086"/>
    </row>
    <row r="1087" spans="12:99" x14ac:dyDescent="0.25">
      <c r="L1087"/>
      <c r="M1087"/>
      <c r="N1087"/>
      <c r="O1087"/>
      <c r="Z1087"/>
      <c r="AA1087"/>
      <c r="AB1087"/>
      <c r="AC1087"/>
      <c r="AN1087"/>
      <c r="AO1087"/>
      <c r="AP1087"/>
      <c r="BB1087"/>
      <c r="BC1087"/>
      <c r="BD1087"/>
      <c r="BE1087"/>
      <c r="BP1087"/>
      <c r="BQ1087"/>
      <c r="BR1087"/>
      <c r="CD1087"/>
      <c r="CE1087"/>
      <c r="CF1087"/>
      <c r="CR1087"/>
      <c r="CS1087"/>
      <c r="CT1087"/>
      <c r="CU1087"/>
    </row>
    <row r="1088" spans="12:99" x14ac:dyDescent="0.25">
      <c r="L1088"/>
      <c r="M1088"/>
      <c r="N1088"/>
      <c r="O1088"/>
      <c r="Z1088"/>
      <c r="AA1088"/>
      <c r="AB1088"/>
      <c r="AC1088"/>
      <c r="AN1088"/>
      <c r="AO1088"/>
      <c r="AP1088"/>
      <c r="BB1088"/>
      <c r="BC1088"/>
      <c r="BD1088"/>
      <c r="BE1088"/>
      <c r="BP1088"/>
      <c r="BQ1088"/>
      <c r="BR1088"/>
      <c r="CD1088"/>
      <c r="CE1088"/>
      <c r="CF1088"/>
      <c r="CR1088"/>
      <c r="CS1088"/>
      <c r="CT1088"/>
      <c r="CU1088"/>
    </row>
    <row r="1089" spans="12:99" x14ac:dyDescent="0.25">
      <c r="L1089"/>
      <c r="M1089"/>
      <c r="N1089"/>
      <c r="O1089"/>
      <c r="Z1089"/>
      <c r="AA1089"/>
      <c r="AB1089"/>
      <c r="AC1089"/>
      <c r="AN1089"/>
      <c r="AO1089"/>
      <c r="AP1089"/>
      <c r="BB1089"/>
      <c r="BC1089"/>
      <c r="BD1089"/>
      <c r="BE1089"/>
      <c r="BP1089"/>
      <c r="BQ1089"/>
      <c r="BR1089"/>
      <c r="CD1089"/>
      <c r="CE1089"/>
      <c r="CF1089"/>
      <c r="CR1089"/>
      <c r="CS1089"/>
      <c r="CT1089"/>
      <c r="CU1089"/>
    </row>
    <row r="1090" spans="12:99" x14ac:dyDescent="0.25">
      <c r="L1090"/>
      <c r="M1090"/>
      <c r="N1090"/>
      <c r="O1090"/>
      <c r="Z1090"/>
      <c r="AA1090"/>
      <c r="AB1090"/>
      <c r="AC1090"/>
      <c r="AN1090"/>
      <c r="AO1090"/>
      <c r="AP1090"/>
      <c r="BB1090"/>
      <c r="BC1090"/>
      <c r="BD1090"/>
      <c r="BE1090"/>
      <c r="BP1090"/>
      <c r="BQ1090"/>
      <c r="BR1090"/>
      <c r="CD1090"/>
      <c r="CE1090"/>
      <c r="CF1090"/>
      <c r="CR1090"/>
      <c r="CS1090"/>
      <c r="CT1090"/>
      <c r="CU1090"/>
    </row>
    <row r="1091" spans="12:99" x14ac:dyDescent="0.25">
      <c r="L1091"/>
      <c r="M1091"/>
      <c r="N1091"/>
      <c r="O1091"/>
      <c r="Z1091"/>
      <c r="AA1091"/>
      <c r="AB1091"/>
      <c r="AC1091"/>
      <c r="AN1091"/>
      <c r="AO1091"/>
      <c r="AP1091"/>
      <c r="BB1091"/>
      <c r="BC1091"/>
      <c r="BD1091"/>
      <c r="BE1091"/>
      <c r="BP1091"/>
      <c r="BQ1091"/>
      <c r="BR1091"/>
      <c r="CD1091"/>
      <c r="CE1091"/>
      <c r="CF1091"/>
      <c r="CR1091"/>
      <c r="CS1091"/>
      <c r="CT1091"/>
      <c r="CU1091"/>
    </row>
    <row r="1092" spans="12:99" x14ac:dyDescent="0.25">
      <c r="L1092"/>
      <c r="M1092"/>
      <c r="N1092"/>
      <c r="O1092"/>
      <c r="Z1092"/>
      <c r="AA1092"/>
      <c r="AB1092"/>
      <c r="AC1092"/>
      <c r="AN1092"/>
      <c r="AO1092"/>
      <c r="AP1092"/>
      <c r="BB1092"/>
      <c r="BC1092"/>
      <c r="BD1092"/>
      <c r="BE1092"/>
      <c r="BP1092"/>
      <c r="BQ1092"/>
      <c r="BR1092"/>
      <c r="CD1092"/>
      <c r="CE1092"/>
      <c r="CF1092"/>
      <c r="CR1092"/>
      <c r="CS1092"/>
      <c r="CT1092"/>
      <c r="CU1092"/>
    </row>
    <row r="1093" spans="12:99" x14ac:dyDescent="0.25">
      <c r="L1093"/>
      <c r="M1093"/>
      <c r="N1093"/>
      <c r="O1093"/>
      <c r="Z1093"/>
      <c r="AA1093"/>
      <c r="AB1093"/>
      <c r="AC1093"/>
      <c r="AN1093"/>
      <c r="AO1093"/>
      <c r="AP1093"/>
      <c r="BB1093"/>
      <c r="BC1093"/>
      <c r="BD1093"/>
      <c r="BE1093"/>
      <c r="BP1093"/>
      <c r="BQ1093"/>
      <c r="BR1093"/>
      <c r="CD1093"/>
      <c r="CE1093"/>
      <c r="CF1093"/>
      <c r="CR1093"/>
      <c r="CS1093"/>
      <c r="CT1093"/>
      <c r="CU1093"/>
    </row>
    <row r="1094" spans="12:99" x14ac:dyDescent="0.25">
      <c r="L1094"/>
      <c r="M1094"/>
      <c r="N1094"/>
      <c r="O1094"/>
      <c r="Z1094"/>
      <c r="AA1094"/>
      <c r="AB1094"/>
      <c r="AC1094"/>
      <c r="AN1094"/>
      <c r="AO1094"/>
      <c r="AP1094"/>
      <c r="BB1094"/>
      <c r="BC1094"/>
      <c r="BD1094"/>
      <c r="BE1094"/>
      <c r="BP1094"/>
      <c r="BQ1094"/>
      <c r="BR1094"/>
      <c r="CD1094"/>
      <c r="CE1094"/>
      <c r="CF1094"/>
      <c r="CR1094"/>
      <c r="CS1094"/>
      <c r="CT1094"/>
      <c r="CU1094"/>
    </row>
    <row r="1095" spans="12:99" x14ac:dyDescent="0.25">
      <c r="L1095"/>
      <c r="M1095"/>
      <c r="N1095"/>
      <c r="O1095"/>
      <c r="Z1095"/>
      <c r="AA1095"/>
      <c r="AB1095"/>
      <c r="AC1095"/>
      <c r="AN1095"/>
      <c r="AO1095"/>
      <c r="AP1095"/>
      <c r="BB1095"/>
      <c r="BC1095"/>
      <c r="BD1095"/>
      <c r="BE1095"/>
      <c r="BP1095"/>
      <c r="BQ1095"/>
      <c r="BR1095"/>
      <c r="CD1095"/>
      <c r="CE1095"/>
      <c r="CF1095"/>
      <c r="CR1095"/>
      <c r="CS1095"/>
      <c r="CT1095"/>
      <c r="CU1095"/>
    </row>
    <row r="1096" spans="12:99" x14ac:dyDescent="0.25">
      <c r="L1096"/>
      <c r="M1096"/>
      <c r="N1096"/>
      <c r="O1096"/>
      <c r="Z1096"/>
      <c r="AA1096"/>
      <c r="AB1096"/>
      <c r="AC1096"/>
      <c r="AN1096"/>
      <c r="AO1096"/>
      <c r="AP1096"/>
      <c r="BB1096"/>
      <c r="BC1096"/>
      <c r="BD1096"/>
      <c r="BE1096"/>
      <c r="BP1096"/>
      <c r="BQ1096"/>
      <c r="BR1096"/>
      <c r="CD1096"/>
      <c r="CE1096"/>
      <c r="CF1096"/>
      <c r="CR1096"/>
      <c r="CS1096"/>
      <c r="CT1096"/>
      <c r="CU1096"/>
    </row>
    <row r="1097" spans="12:99" x14ac:dyDescent="0.25">
      <c r="L1097"/>
      <c r="M1097"/>
      <c r="N1097"/>
      <c r="O1097"/>
      <c r="Z1097"/>
      <c r="AA1097"/>
      <c r="AB1097"/>
      <c r="AC1097"/>
      <c r="AN1097"/>
      <c r="AO1097"/>
      <c r="AP1097"/>
      <c r="BB1097"/>
      <c r="BC1097"/>
      <c r="BD1097"/>
      <c r="BE1097"/>
      <c r="BP1097"/>
      <c r="BQ1097"/>
      <c r="BR1097"/>
      <c r="CD1097"/>
      <c r="CE1097"/>
      <c r="CF1097"/>
      <c r="CR1097"/>
      <c r="CS1097"/>
      <c r="CT1097"/>
      <c r="CU1097"/>
    </row>
    <row r="1098" spans="12:99" x14ac:dyDescent="0.25">
      <c r="L1098"/>
      <c r="M1098"/>
      <c r="N1098"/>
      <c r="O1098"/>
      <c r="Z1098"/>
      <c r="AA1098"/>
      <c r="AB1098"/>
      <c r="AC1098"/>
      <c r="AN1098"/>
      <c r="AO1098"/>
      <c r="AP1098"/>
      <c r="BB1098"/>
      <c r="BC1098"/>
      <c r="BD1098"/>
      <c r="BE1098"/>
      <c r="BP1098"/>
      <c r="BQ1098"/>
      <c r="BR1098"/>
      <c r="CD1098"/>
      <c r="CE1098"/>
      <c r="CF1098"/>
      <c r="CR1098"/>
      <c r="CS1098"/>
      <c r="CT1098"/>
      <c r="CU1098"/>
    </row>
    <row r="1099" spans="12:99" x14ac:dyDescent="0.25">
      <c r="L1099"/>
      <c r="M1099"/>
      <c r="N1099"/>
      <c r="O1099"/>
      <c r="Z1099"/>
      <c r="AA1099"/>
      <c r="AB1099"/>
      <c r="AC1099"/>
      <c r="AN1099"/>
      <c r="AO1099"/>
      <c r="AP1099"/>
      <c r="BB1099"/>
      <c r="BC1099"/>
      <c r="BD1099"/>
      <c r="BE1099"/>
      <c r="BP1099"/>
      <c r="BQ1099"/>
      <c r="BR1099"/>
      <c r="CD1099"/>
      <c r="CE1099"/>
      <c r="CF1099"/>
      <c r="CR1099"/>
      <c r="CS1099"/>
      <c r="CT1099"/>
      <c r="CU1099"/>
    </row>
    <row r="1100" spans="12:99" x14ac:dyDescent="0.25">
      <c r="L1100"/>
      <c r="M1100"/>
      <c r="N1100"/>
      <c r="O1100"/>
      <c r="Z1100"/>
      <c r="AA1100"/>
      <c r="AB1100"/>
      <c r="AC1100"/>
      <c r="AN1100"/>
      <c r="AO1100"/>
      <c r="AP1100"/>
      <c r="BB1100"/>
      <c r="BC1100"/>
      <c r="BD1100"/>
      <c r="BE1100"/>
      <c r="BP1100"/>
      <c r="BQ1100"/>
      <c r="BR1100"/>
      <c r="CD1100"/>
      <c r="CE1100"/>
      <c r="CF1100"/>
      <c r="CR1100"/>
      <c r="CS1100"/>
      <c r="CT1100"/>
      <c r="CU1100"/>
    </row>
    <row r="1101" spans="12:99" x14ac:dyDescent="0.25">
      <c r="L1101"/>
      <c r="M1101"/>
      <c r="N1101"/>
      <c r="O1101"/>
      <c r="Z1101"/>
      <c r="AA1101"/>
      <c r="AB1101"/>
      <c r="AC1101"/>
      <c r="AN1101"/>
      <c r="AO1101"/>
      <c r="AP1101"/>
      <c r="BB1101"/>
      <c r="BC1101"/>
      <c r="BD1101"/>
      <c r="BE1101"/>
      <c r="BP1101"/>
      <c r="BQ1101"/>
      <c r="BR1101"/>
      <c r="CD1101"/>
      <c r="CE1101"/>
      <c r="CF1101"/>
      <c r="CR1101"/>
      <c r="CS1101"/>
      <c r="CT1101"/>
      <c r="CU1101"/>
    </row>
    <row r="1102" spans="12:99" x14ac:dyDescent="0.25">
      <c r="L1102"/>
      <c r="M1102"/>
      <c r="N1102"/>
      <c r="O1102"/>
      <c r="Z1102"/>
      <c r="AA1102"/>
      <c r="AB1102"/>
      <c r="AC1102"/>
      <c r="AN1102"/>
      <c r="AO1102"/>
      <c r="AP1102"/>
      <c r="BB1102"/>
      <c r="BC1102"/>
      <c r="BD1102"/>
      <c r="BE1102"/>
      <c r="BP1102"/>
      <c r="BQ1102"/>
      <c r="BR1102"/>
      <c r="CD1102"/>
      <c r="CE1102"/>
      <c r="CF1102"/>
      <c r="CR1102"/>
      <c r="CS1102"/>
      <c r="CT1102"/>
      <c r="CU1102"/>
    </row>
    <row r="1103" spans="12:99" x14ac:dyDescent="0.25">
      <c r="L1103"/>
      <c r="M1103"/>
      <c r="N1103"/>
      <c r="O1103"/>
      <c r="Z1103"/>
      <c r="AA1103"/>
      <c r="AB1103"/>
      <c r="AC1103"/>
      <c r="AN1103"/>
      <c r="AO1103"/>
      <c r="AP1103"/>
      <c r="BB1103"/>
      <c r="BC1103"/>
      <c r="BD1103"/>
      <c r="BE1103"/>
      <c r="BP1103"/>
      <c r="BQ1103"/>
      <c r="BR1103"/>
      <c r="CD1103"/>
      <c r="CE1103"/>
      <c r="CF1103"/>
      <c r="CR1103"/>
      <c r="CS1103"/>
      <c r="CT1103"/>
      <c r="CU1103"/>
    </row>
    <row r="1104" spans="12:99" x14ac:dyDescent="0.25">
      <c r="L1104"/>
      <c r="M1104"/>
      <c r="N1104"/>
      <c r="O1104"/>
      <c r="Z1104"/>
      <c r="AA1104"/>
      <c r="AB1104"/>
      <c r="AC1104"/>
      <c r="AN1104"/>
      <c r="AO1104"/>
      <c r="AP1104"/>
      <c r="BB1104"/>
      <c r="BC1104"/>
      <c r="BD1104"/>
      <c r="BE1104"/>
      <c r="BP1104"/>
      <c r="BQ1104"/>
      <c r="BR1104"/>
      <c r="CD1104"/>
      <c r="CE1104"/>
      <c r="CF1104"/>
      <c r="CR1104"/>
      <c r="CS1104"/>
      <c r="CT1104"/>
      <c r="CU1104"/>
    </row>
    <row r="1105" spans="12:99" x14ac:dyDescent="0.25">
      <c r="L1105"/>
      <c r="M1105"/>
      <c r="N1105"/>
      <c r="O1105"/>
      <c r="Z1105"/>
      <c r="AA1105"/>
      <c r="AB1105"/>
      <c r="AC1105"/>
      <c r="AN1105"/>
      <c r="AO1105"/>
      <c r="AP1105"/>
      <c r="BB1105"/>
      <c r="BC1105"/>
      <c r="BD1105"/>
      <c r="BE1105"/>
      <c r="BP1105"/>
      <c r="BQ1105"/>
      <c r="BR1105"/>
      <c r="CD1105"/>
      <c r="CE1105"/>
      <c r="CF1105"/>
      <c r="CR1105"/>
      <c r="CS1105"/>
      <c r="CT1105"/>
      <c r="CU1105"/>
    </row>
    <row r="1106" spans="12:99" x14ac:dyDescent="0.25">
      <c r="L1106"/>
      <c r="M1106"/>
      <c r="N1106"/>
      <c r="O1106"/>
      <c r="Z1106"/>
      <c r="AA1106"/>
      <c r="AB1106"/>
      <c r="AC1106"/>
      <c r="AN1106"/>
      <c r="AO1106"/>
      <c r="AP1106"/>
      <c r="BB1106"/>
      <c r="BC1106"/>
      <c r="BD1106"/>
      <c r="BE1106"/>
      <c r="BP1106"/>
      <c r="BQ1106"/>
      <c r="BR1106"/>
      <c r="CD1106"/>
      <c r="CE1106"/>
      <c r="CF1106"/>
      <c r="CR1106"/>
      <c r="CS1106"/>
      <c r="CT1106"/>
      <c r="CU1106"/>
    </row>
    <row r="1107" spans="12:99" x14ac:dyDescent="0.25">
      <c r="L1107"/>
      <c r="M1107"/>
      <c r="N1107"/>
      <c r="O1107"/>
      <c r="Z1107"/>
      <c r="AA1107"/>
      <c r="AB1107"/>
      <c r="AC1107"/>
      <c r="AN1107"/>
      <c r="AO1107"/>
      <c r="AP1107"/>
      <c r="BB1107"/>
      <c r="BC1107"/>
      <c r="BD1107"/>
      <c r="BE1107"/>
      <c r="BP1107"/>
      <c r="BQ1107"/>
      <c r="BR1107"/>
      <c r="CD1107"/>
      <c r="CE1107"/>
      <c r="CF1107"/>
      <c r="CR1107"/>
      <c r="CS1107"/>
      <c r="CT1107"/>
      <c r="CU1107"/>
    </row>
    <row r="1108" spans="12:99" x14ac:dyDescent="0.25">
      <c r="L1108"/>
      <c r="M1108"/>
      <c r="N1108"/>
      <c r="O1108"/>
      <c r="Z1108"/>
      <c r="AA1108"/>
      <c r="AB1108"/>
      <c r="AC1108"/>
      <c r="AN1108"/>
      <c r="AO1108"/>
      <c r="AP1108"/>
      <c r="BB1108"/>
      <c r="BC1108"/>
      <c r="BD1108"/>
      <c r="BE1108"/>
      <c r="BP1108"/>
      <c r="BQ1108"/>
      <c r="BR1108"/>
      <c r="CD1108"/>
      <c r="CE1108"/>
      <c r="CF1108"/>
      <c r="CR1108"/>
      <c r="CS1108"/>
      <c r="CT1108"/>
      <c r="CU1108"/>
    </row>
    <row r="1109" spans="12:99" x14ac:dyDescent="0.25">
      <c r="L1109"/>
      <c r="M1109"/>
      <c r="N1109"/>
      <c r="O1109"/>
      <c r="Z1109"/>
      <c r="AA1109"/>
      <c r="AB1109"/>
      <c r="AC1109"/>
      <c r="AN1109"/>
      <c r="AO1109"/>
      <c r="AP1109"/>
      <c r="BB1109"/>
      <c r="BC1109"/>
      <c r="BD1109"/>
      <c r="BE1109"/>
      <c r="BP1109"/>
      <c r="BQ1109"/>
      <c r="BR1109"/>
      <c r="CD1109"/>
      <c r="CE1109"/>
      <c r="CF1109"/>
      <c r="CR1109"/>
      <c r="CS1109"/>
      <c r="CT1109"/>
      <c r="CU1109"/>
    </row>
    <row r="1110" spans="12:99" x14ac:dyDescent="0.25">
      <c r="L1110"/>
      <c r="M1110"/>
      <c r="N1110"/>
      <c r="O1110"/>
      <c r="Z1110"/>
      <c r="AA1110"/>
      <c r="AB1110"/>
      <c r="AC1110"/>
      <c r="AN1110"/>
      <c r="AO1110"/>
      <c r="AP1110"/>
      <c r="BB1110"/>
      <c r="BC1110"/>
      <c r="BD1110"/>
      <c r="BE1110"/>
      <c r="BP1110"/>
      <c r="BQ1110"/>
      <c r="BR1110"/>
      <c r="CD1110"/>
      <c r="CE1110"/>
      <c r="CF1110"/>
      <c r="CR1110"/>
      <c r="CS1110"/>
      <c r="CT1110"/>
      <c r="CU1110"/>
    </row>
    <row r="1111" spans="12:99" x14ac:dyDescent="0.25">
      <c r="L1111"/>
      <c r="M1111"/>
      <c r="N1111"/>
      <c r="O1111"/>
      <c r="Z1111"/>
      <c r="AA1111"/>
      <c r="AB1111"/>
      <c r="AC1111"/>
      <c r="AN1111"/>
      <c r="AO1111"/>
      <c r="AP1111"/>
      <c r="BB1111"/>
      <c r="BC1111"/>
      <c r="BD1111"/>
      <c r="BE1111"/>
      <c r="BP1111"/>
      <c r="BQ1111"/>
      <c r="BR1111"/>
      <c r="CD1111"/>
      <c r="CE1111"/>
      <c r="CF1111"/>
      <c r="CR1111"/>
      <c r="CS1111"/>
      <c r="CT1111"/>
      <c r="CU1111"/>
    </row>
    <row r="1112" spans="12:99" x14ac:dyDescent="0.25">
      <c r="L1112"/>
      <c r="M1112"/>
      <c r="N1112"/>
      <c r="O1112"/>
      <c r="Z1112"/>
      <c r="AA1112"/>
      <c r="AB1112"/>
      <c r="AC1112"/>
      <c r="AN1112"/>
      <c r="AO1112"/>
      <c r="AP1112"/>
      <c r="BB1112"/>
      <c r="BC1112"/>
      <c r="BD1112"/>
      <c r="BE1112"/>
      <c r="BP1112"/>
      <c r="BQ1112"/>
      <c r="BR1112"/>
      <c r="CD1112"/>
      <c r="CE1112"/>
      <c r="CF1112"/>
      <c r="CR1112"/>
      <c r="CS1112"/>
      <c r="CT1112"/>
      <c r="CU1112"/>
    </row>
    <row r="1113" spans="12:99" x14ac:dyDescent="0.25">
      <c r="L1113"/>
      <c r="M1113"/>
      <c r="N1113"/>
      <c r="O1113"/>
      <c r="Z1113"/>
      <c r="AA1113"/>
      <c r="AB1113"/>
      <c r="AC1113"/>
      <c r="AN1113"/>
      <c r="AO1113"/>
      <c r="AP1113"/>
      <c r="BB1113"/>
      <c r="BC1113"/>
      <c r="BD1113"/>
      <c r="BE1113"/>
      <c r="BP1113"/>
      <c r="BQ1113"/>
      <c r="BR1113"/>
      <c r="CD1113"/>
      <c r="CE1113"/>
      <c r="CF1113"/>
      <c r="CR1113"/>
      <c r="CS1113"/>
      <c r="CT1113"/>
      <c r="CU1113"/>
    </row>
    <row r="1114" spans="12:99" x14ac:dyDescent="0.25">
      <c r="L1114"/>
      <c r="M1114"/>
      <c r="N1114"/>
      <c r="O1114"/>
      <c r="Z1114"/>
      <c r="AA1114"/>
      <c r="AB1114"/>
      <c r="AC1114"/>
      <c r="AN1114"/>
      <c r="AO1114"/>
      <c r="AP1114"/>
      <c r="BB1114"/>
      <c r="BC1114"/>
      <c r="BD1114"/>
      <c r="BE1114"/>
      <c r="BP1114"/>
      <c r="BQ1114"/>
      <c r="BR1114"/>
      <c r="CD1114"/>
      <c r="CE1114"/>
      <c r="CF1114"/>
      <c r="CR1114"/>
      <c r="CS1114"/>
      <c r="CT1114"/>
      <c r="CU1114"/>
    </row>
    <row r="1115" spans="12:99" x14ac:dyDescent="0.25">
      <c r="L1115"/>
      <c r="M1115"/>
      <c r="N1115"/>
      <c r="O1115"/>
      <c r="Z1115"/>
      <c r="AA1115"/>
      <c r="AB1115"/>
      <c r="AC1115"/>
      <c r="AN1115"/>
      <c r="AO1115"/>
      <c r="AP1115"/>
      <c r="BB1115"/>
      <c r="BC1115"/>
      <c r="BD1115"/>
      <c r="BE1115"/>
      <c r="BP1115"/>
      <c r="BQ1115"/>
      <c r="BR1115"/>
      <c r="CD1115"/>
      <c r="CE1115"/>
      <c r="CF1115"/>
      <c r="CR1115"/>
      <c r="CS1115"/>
      <c r="CT1115"/>
      <c r="CU1115"/>
    </row>
    <row r="1116" spans="12:99" x14ac:dyDescent="0.25">
      <c r="L1116"/>
      <c r="M1116"/>
      <c r="N1116"/>
      <c r="O1116"/>
      <c r="Z1116"/>
      <c r="AA1116"/>
      <c r="AB1116"/>
      <c r="AC1116"/>
      <c r="AN1116"/>
      <c r="AO1116"/>
      <c r="AP1116"/>
      <c r="BB1116"/>
      <c r="BC1116"/>
      <c r="BD1116"/>
      <c r="BE1116"/>
      <c r="BP1116"/>
      <c r="BQ1116"/>
      <c r="BR1116"/>
      <c r="CD1116"/>
      <c r="CE1116"/>
      <c r="CF1116"/>
      <c r="CR1116"/>
      <c r="CS1116"/>
      <c r="CT1116"/>
      <c r="CU1116"/>
    </row>
    <row r="1117" spans="12:99" x14ac:dyDescent="0.25">
      <c r="L1117"/>
      <c r="M1117"/>
      <c r="N1117"/>
      <c r="O1117"/>
      <c r="Z1117"/>
      <c r="AA1117"/>
      <c r="AB1117"/>
      <c r="AC1117"/>
      <c r="AN1117"/>
      <c r="AO1117"/>
      <c r="AP1117"/>
      <c r="BB1117"/>
      <c r="BC1117"/>
      <c r="BD1117"/>
      <c r="BE1117"/>
      <c r="BP1117"/>
      <c r="BQ1117"/>
      <c r="BR1117"/>
      <c r="CD1117"/>
      <c r="CE1117"/>
      <c r="CF1117"/>
      <c r="CR1117"/>
      <c r="CS1117"/>
      <c r="CT1117"/>
      <c r="CU1117"/>
    </row>
    <row r="1118" spans="12:99" x14ac:dyDescent="0.25">
      <c r="L1118"/>
      <c r="M1118"/>
      <c r="N1118"/>
      <c r="O1118"/>
      <c r="Z1118"/>
      <c r="AA1118"/>
      <c r="AB1118"/>
      <c r="AC1118"/>
      <c r="AN1118"/>
      <c r="AO1118"/>
      <c r="AP1118"/>
      <c r="BB1118"/>
      <c r="BC1118"/>
      <c r="BD1118"/>
      <c r="BE1118"/>
      <c r="BP1118"/>
      <c r="BQ1118"/>
      <c r="BR1118"/>
      <c r="CD1118"/>
      <c r="CE1118"/>
      <c r="CF1118"/>
      <c r="CR1118"/>
      <c r="CS1118"/>
      <c r="CT1118"/>
      <c r="CU1118"/>
    </row>
    <row r="1119" spans="12:99" x14ac:dyDescent="0.25">
      <c r="L1119"/>
      <c r="M1119"/>
      <c r="N1119"/>
      <c r="O1119"/>
      <c r="Z1119"/>
      <c r="AA1119"/>
      <c r="AB1119"/>
      <c r="AC1119"/>
      <c r="AN1119"/>
      <c r="AO1119"/>
      <c r="AP1119"/>
      <c r="BB1119"/>
      <c r="BC1119"/>
      <c r="BD1119"/>
      <c r="BE1119"/>
      <c r="BP1119"/>
      <c r="BQ1119"/>
      <c r="BR1119"/>
      <c r="CD1119"/>
      <c r="CE1119"/>
      <c r="CF1119"/>
      <c r="CR1119"/>
      <c r="CS1119"/>
      <c r="CT1119"/>
      <c r="CU1119"/>
    </row>
    <row r="1120" spans="12:99" x14ac:dyDescent="0.25">
      <c r="L1120"/>
      <c r="M1120"/>
      <c r="N1120"/>
      <c r="O1120"/>
      <c r="Z1120"/>
      <c r="AA1120"/>
      <c r="AB1120"/>
      <c r="AC1120"/>
      <c r="AN1120"/>
      <c r="AO1120"/>
      <c r="AP1120"/>
      <c r="BB1120"/>
      <c r="BC1120"/>
      <c r="BD1120"/>
      <c r="BE1120"/>
      <c r="BP1120"/>
      <c r="BQ1120"/>
      <c r="BR1120"/>
      <c r="CD1120"/>
      <c r="CE1120"/>
      <c r="CF1120"/>
      <c r="CR1120"/>
      <c r="CS1120"/>
      <c r="CT1120"/>
      <c r="CU1120"/>
    </row>
    <row r="1121" spans="12:99" x14ac:dyDescent="0.25">
      <c r="L1121"/>
      <c r="M1121"/>
      <c r="N1121"/>
      <c r="O1121"/>
      <c r="Z1121"/>
      <c r="AA1121"/>
      <c r="AB1121"/>
      <c r="AC1121"/>
      <c r="AN1121"/>
      <c r="AO1121"/>
      <c r="AP1121"/>
      <c r="BB1121"/>
      <c r="BC1121"/>
      <c r="BD1121"/>
      <c r="BE1121"/>
      <c r="BP1121"/>
      <c r="BQ1121"/>
      <c r="BR1121"/>
      <c r="CD1121"/>
      <c r="CE1121"/>
      <c r="CF1121"/>
      <c r="CR1121"/>
      <c r="CS1121"/>
      <c r="CT1121"/>
      <c r="CU1121"/>
    </row>
    <row r="1122" spans="12:99" x14ac:dyDescent="0.25">
      <c r="L1122"/>
      <c r="M1122"/>
      <c r="N1122"/>
      <c r="O1122"/>
      <c r="Z1122"/>
      <c r="AA1122"/>
      <c r="AB1122"/>
      <c r="AC1122"/>
      <c r="AN1122"/>
      <c r="AO1122"/>
      <c r="AP1122"/>
      <c r="BB1122"/>
      <c r="BC1122"/>
      <c r="BD1122"/>
      <c r="BE1122"/>
      <c r="BP1122"/>
      <c r="BQ1122"/>
      <c r="BR1122"/>
      <c r="CD1122"/>
      <c r="CE1122"/>
      <c r="CF1122"/>
      <c r="CR1122"/>
      <c r="CS1122"/>
      <c r="CT1122"/>
      <c r="CU1122"/>
    </row>
    <row r="1123" spans="12:99" x14ac:dyDescent="0.25">
      <c r="L1123"/>
      <c r="M1123"/>
      <c r="N1123"/>
      <c r="O1123"/>
      <c r="Z1123"/>
      <c r="AA1123"/>
      <c r="AB1123"/>
      <c r="AC1123"/>
      <c r="AN1123"/>
      <c r="AO1123"/>
      <c r="AP1123"/>
      <c r="BB1123"/>
      <c r="BC1123"/>
      <c r="BD1123"/>
      <c r="BE1123"/>
      <c r="BP1123"/>
      <c r="BQ1123"/>
      <c r="BR1123"/>
      <c r="CD1123"/>
      <c r="CE1123"/>
      <c r="CF1123"/>
      <c r="CR1123"/>
      <c r="CS1123"/>
      <c r="CT1123"/>
      <c r="CU1123"/>
    </row>
    <row r="1124" spans="12:99" x14ac:dyDescent="0.25">
      <c r="L1124"/>
      <c r="M1124"/>
      <c r="N1124"/>
      <c r="O1124"/>
      <c r="Z1124"/>
      <c r="AA1124"/>
      <c r="AB1124"/>
      <c r="AC1124"/>
      <c r="AN1124"/>
      <c r="AO1124"/>
      <c r="AP1124"/>
      <c r="BB1124"/>
      <c r="BC1124"/>
      <c r="BD1124"/>
      <c r="BE1124"/>
      <c r="BP1124"/>
      <c r="BQ1124"/>
      <c r="BR1124"/>
      <c r="CD1124"/>
      <c r="CE1124"/>
      <c r="CF1124"/>
      <c r="CR1124"/>
      <c r="CS1124"/>
      <c r="CT1124"/>
      <c r="CU1124"/>
    </row>
    <row r="1125" spans="12:99" x14ac:dyDescent="0.25">
      <c r="L1125"/>
      <c r="M1125"/>
      <c r="N1125"/>
      <c r="O1125"/>
      <c r="Z1125"/>
      <c r="AA1125"/>
      <c r="AB1125"/>
      <c r="AC1125"/>
      <c r="AN1125"/>
      <c r="AO1125"/>
      <c r="AP1125"/>
      <c r="BB1125"/>
      <c r="BC1125"/>
      <c r="BD1125"/>
      <c r="BE1125"/>
      <c r="BP1125"/>
      <c r="BQ1125"/>
      <c r="BR1125"/>
      <c r="CD1125"/>
      <c r="CE1125"/>
      <c r="CF1125"/>
      <c r="CR1125"/>
      <c r="CS1125"/>
      <c r="CT1125"/>
      <c r="CU1125"/>
    </row>
    <row r="1126" spans="12:99" x14ac:dyDescent="0.25">
      <c r="L1126"/>
      <c r="M1126"/>
      <c r="N1126"/>
      <c r="O1126"/>
      <c r="Z1126"/>
      <c r="AA1126"/>
      <c r="AB1126"/>
      <c r="AC1126"/>
      <c r="AN1126"/>
      <c r="AO1126"/>
      <c r="AP1126"/>
      <c r="BB1126"/>
      <c r="BC1126"/>
      <c r="BD1126"/>
      <c r="BE1126"/>
      <c r="BP1126"/>
      <c r="BQ1126"/>
      <c r="BR1126"/>
      <c r="CD1126"/>
      <c r="CE1126"/>
      <c r="CF1126"/>
      <c r="CR1126"/>
      <c r="CS1126"/>
      <c r="CT1126"/>
      <c r="CU1126"/>
    </row>
    <row r="1127" spans="12:99" x14ac:dyDescent="0.25">
      <c r="L1127"/>
      <c r="M1127"/>
      <c r="N1127"/>
      <c r="O1127"/>
      <c r="Z1127"/>
      <c r="AA1127"/>
      <c r="AB1127"/>
      <c r="AC1127"/>
      <c r="AN1127"/>
      <c r="AO1127"/>
      <c r="AP1127"/>
      <c r="BB1127"/>
      <c r="BC1127"/>
      <c r="BD1127"/>
      <c r="BE1127"/>
      <c r="BP1127"/>
      <c r="BQ1127"/>
      <c r="BR1127"/>
      <c r="CD1127"/>
      <c r="CE1127"/>
      <c r="CF1127"/>
      <c r="CR1127"/>
      <c r="CS1127"/>
      <c r="CT1127"/>
      <c r="CU1127"/>
    </row>
    <row r="1128" spans="12:99" x14ac:dyDescent="0.25">
      <c r="L1128"/>
      <c r="M1128"/>
      <c r="N1128"/>
      <c r="O1128"/>
      <c r="Z1128"/>
      <c r="AA1128"/>
      <c r="AB1128"/>
      <c r="AC1128"/>
      <c r="AN1128"/>
      <c r="AO1128"/>
      <c r="AP1128"/>
      <c r="BB1128"/>
      <c r="BC1128"/>
      <c r="BD1128"/>
      <c r="BE1128"/>
      <c r="BP1128"/>
      <c r="BQ1128"/>
      <c r="BR1128"/>
      <c r="CD1128"/>
      <c r="CE1128"/>
      <c r="CF1128"/>
      <c r="CR1128"/>
      <c r="CS1128"/>
      <c r="CT1128"/>
      <c r="CU1128"/>
    </row>
    <row r="1129" spans="12:99" x14ac:dyDescent="0.25">
      <c r="L1129"/>
      <c r="M1129"/>
      <c r="N1129"/>
      <c r="O1129"/>
      <c r="Z1129"/>
      <c r="AA1129"/>
      <c r="AB1129"/>
      <c r="AC1129"/>
      <c r="AN1129"/>
      <c r="AO1129"/>
      <c r="AP1129"/>
      <c r="BB1129"/>
      <c r="BC1129"/>
      <c r="BD1129"/>
      <c r="BE1129"/>
      <c r="BP1129"/>
      <c r="BQ1129"/>
      <c r="BR1129"/>
      <c r="CD1129"/>
      <c r="CE1129"/>
      <c r="CF1129"/>
      <c r="CR1129"/>
      <c r="CS1129"/>
      <c r="CT1129"/>
      <c r="CU1129"/>
    </row>
    <row r="1130" spans="12:99" x14ac:dyDescent="0.25">
      <c r="L1130"/>
      <c r="M1130"/>
      <c r="N1130"/>
      <c r="O1130"/>
      <c r="Z1130"/>
      <c r="AA1130"/>
      <c r="AB1130"/>
      <c r="AC1130"/>
      <c r="AN1130"/>
      <c r="AO1130"/>
      <c r="AP1130"/>
      <c r="BB1130"/>
      <c r="BC1130"/>
      <c r="BD1130"/>
      <c r="BE1130"/>
      <c r="BP1130"/>
      <c r="BQ1130"/>
      <c r="BR1130"/>
      <c r="CD1130"/>
      <c r="CE1130"/>
      <c r="CF1130"/>
      <c r="CR1130"/>
      <c r="CS1130"/>
      <c r="CT1130"/>
      <c r="CU1130"/>
    </row>
    <row r="1131" spans="12:99" x14ac:dyDescent="0.25">
      <c r="L1131"/>
      <c r="M1131"/>
      <c r="N1131"/>
      <c r="O1131"/>
      <c r="Z1131"/>
      <c r="AA1131"/>
      <c r="AB1131"/>
      <c r="AC1131"/>
      <c r="AN1131"/>
      <c r="AO1131"/>
      <c r="AP1131"/>
      <c r="BB1131"/>
      <c r="BC1131"/>
      <c r="BD1131"/>
      <c r="BE1131"/>
      <c r="BP1131"/>
      <c r="BQ1131"/>
      <c r="BR1131"/>
      <c r="CD1131"/>
      <c r="CE1131"/>
      <c r="CF1131"/>
      <c r="CR1131"/>
      <c r="CS1131"/>
      <c r="CT1131"/>
      <c r="CU1131"/>
    </row>
    <row r="1132" spans="12:99" x14ac:dyDescent="0.25">
      <c r="L1132"/>
      <c r="M1132"/>
      <c r="N1132"/>
      <c r="O1132"/>
      <c r="Z1132"/>
      <c r="AA1132"/>
      <c r="AB1132"/>
      <c r="AC1132"/>
      <c r="AN1132"/>
      <c r="AO1132"/>
      <c r="AP1132"/>
      <c r="BB1132"/>
      <c r="BC1132"/>
      <c r="BD1132"/>
      <c r="BE1132"/>
      <c r="BP1132"/>
      <c r="BQ1132"/>
      <c r="BR1132"/>
      <c r="CD1132"/>
      <c r="CE1132"/>
      <c r="CF1132"/>
      <c r="CR1132"/>
      <c r="CS1132"/>
      <c r="CT1132"/>
      <c r="CU1132"/>
    </row>
    <row r="1133" spans="12:99" x14ac:dyDescent="0.25">
      <c r="L1133"/>
      <c r="M1133"/>
      <c r="N1133"/>
      <c r="O1133"/>
      <c r="Z1133"/>
      <c r="AA1133"/>
      <c r="AB1133"/>
      <c r="AC1133"/>
      <c r="AN1133"/>
      <c r="AO1133"/>
      <c r="AP1133"/>
      <c r="BB1133"/>
      <c r="BC1133"/>
      <c r="BD1133"/>
      <c r="BE1133"/>
      <c r="BP1133"/>
      <c r="BQ1133"/>
      <c r="BR1133"/>
      <c r="CD1133"/>
      <c r="CE1133"/>
      <c r="CF1133"/>
      <c r="CR1133"/>
      <c r="CS1133"/>
      <c r="CT1133"/>
      <c r="CU1133"/>
    </row>
    <row r="1134" spans="12:99" x14ac:dyDescent="0.25">
      <c r="L1134"/>
      <c r="M1134"/>
      <c r="N1134"/>
      <c r="O1134"/>
      <c r="Z1134"/>
      <c r="AA1134"/>
      <c r="AB1134"/>
      <c r="AC1134"/>
      <c r="AN1134"/>
      <c r="AO1134"/>
      <c r="AP1134"/>
      <c r="BB1134"/>
      <c r="BC1134"/>
      <c r="BD1134"/>
      <c r="BE1134"/>
      <c r="BP1134"/>
      <c r="BQ1134"/>
      <c r="BR1134"/>
      <c r="CD1134"/>
      <c r="CE1134"/>
      <c r="CF1134"/>
      <c r="CR1134"/>
      <c r="CS1134"/>
      <c r="CT1134"/>
      <c r="CU1134"/>
    </row>
    <row r="1135" spans="12:99" x14ac:dyDescent="0.25">
      <c r="L1135"/>
      <c r="M1135"/>
      <c r="N1135"/>
      <c r="O1135"/>
      <c r="Z1135"/>
      <c r="AA1135"/>
      <c r="AB1135"/>
      <c r="AC1135"/>
      <c r="AN1135"/>
      <c r="AO1135"/>
      <c r="AP1135"/>
      <c r="BB1135"/>
      <c r="BC1135"/>
      <c r="BD1135"/>
      <c r="BE1135"/>
      <c r="BP1135"/>
      <c r="BQ1135"/>
      <c r="BR1135"/>
      <c r="CD1135"/>
      <c r="CE1135"/>
      <c r="CF1135"/>
      <c r="CR1135"/>
      <c r="CS1135"/>
      <c r="CT1135"/>
      <c r="CU1135"/>
    </row>
    <row r="1136" spans="12:99" x14ac:dyDescent="0.25">
      <c r="L1136"/>
      <c r="M1136"/>
      <c r="N1136"/>
      <c r="O1136"/>
      <c r="Z1136"/>
      <c r="AA1136"/>
      <c r="AB1136"/>
      <c r="AC1136"/>
      <c r="AN1136"/>
      <c r="AO1136"/>
      <c r="AP1136"/>
      <c r="BB1136"/>
      <c r="BC1136"/>
      <c r="BD1136"/>
      <c r="BE1136"/>
      <c r="BP1136"/>
      <c r="BQ1136"/>
      <c r="BR1136"/>
      <c r="CD1136"/>
      <c r="CE1136"/>
      <c r="CF1136"/>
      <c r="CR1136"/>
      <c r="CS1136"/>
      <c r="CT1136"/>
      <c r="CU1136"/>
    </row>
    <row r="1137" spans="12:99" x14ac:dyDescent="0.25">
      <c r="L1137"/>
      <c r="M1137"/>
      <c r="N1137"/>
      <c r="O1137"/>
      <c r="Z1137"/>
      <c r="AA1137"/>
      <c r="AB1137"/>
      <c r="AC1137"/>
      <c r="AN1137"/>
      <c r="AO1137"/>
      <c r="AP1137"/>
      <c r="BB1137"/>
      <c r="BC1137"/>
      <c r="BD1137"/>
      <c r="BE1137"/>
      <c r="BP1137"/>
      <c r="BQ1137"/>
      <c r="BR1137"/>
      <c r="CD1137"/>
      <c r="CE1137"/>
      <c r="CF1137"/>
      <c r="CR1137"/>
      <c r="CS1137"/>
      <c r="CT1137"/>
      <c r="CU1137"/>
    </row>
    <row r="1138" spans="12:99" x14ac:dyDescent="0.25">
      <c r="L1138"/>
      <c r="M1138"/>
      <c r="N1138"/>
      <c r="O1138"/>
      <c r="Z1138"/>
      <c r="AA1138"/>
      <c r="AB1138"/>
      <c r="AC1138"/>
      <c r="AN1138"/>
      <c r="AO1138"/>
      <c r="AP1138"/>
      <c r="BB1138"/>
      <c r="BC1138"/>
      <c r="BD1138"/>
      <c r="BE1138"/>
      <c r="BP1138"/>
      <c r="BQ1138"/>
      <c r="BR1138"/>
      <c r="CD1138"/>
      <c r="CE1138"/>
      <c r="CF1138"/>
      <c r="CR1138"/>
      <c r="CS1138"/>
      <c r="CT1138"/>
      <c r="CU1138"/>
    </row>
    <row r="1139" spans="12:99" x14ac:dyDescent="0.25">
      <c r="L1139"/>
      <c r="M1139"/>
      <c r="N1139"/>
      <c r="O1139"/>
      <c r="Z1139"/>
      <c r="AA1139"/>
      <c r="AB1139"/>
      <c r="AC1139"/>
      <c r="AN1139"/>
      <c r="AO1139"/>
      <c r="AP1139"/>
      <c r="BB1139"/>
      <c r="BC1139"/>
      <c r="BD1139"/>
      <c r="BE1139"/>
      <c r="BP1139"/>
      <c r="BQ1139"/>
      <c r="BR1139"/>
      <c r="CD1139"/>
      <c r="CE1139"/>
      <c r="CF1139"/>
      <c r="CR1139"/>
      <c r="CS1139"/>
      <c r="CT1139"/>
      <c r="CU1139"/>
    </row>
    <row r="1140" spans="12:99" x14ac:dyDescent="0.25">
      <c r="L1140"/>
      <c r="M1140"/>
      <c r="N1140"/>
      <c r="O1140"/>
      <c r="Z1140"/>
      <c r="AA1140"/>
      <c r="AB1140"/>
      <c r="AC1140"/>
      <c r="AN1140"/>
      <c r="AO1140"/>
      <c r="AP1140"/>
      <c r="BB1140"/>
      <c r="BC1140"/>
      <c r="BD1140"/>
      <c r="BE1140"/>
      <c r="BP1140"/>
      <c r="BQ1140"/>
      <c r="BR1140"/>
      <c r="CD1140"/>
      <c r="CE1140"/>
      <c r="CF1140"/>
      <c r="CR1140"/>
      <c r="CS1140"/>
      <c r="CT1140"/>
      <c r="CU1140"/>
    </row>
    <row r="1141" spans="12:99" x14ac:dyDescent="0.25">
      <c r="L1141"/>
      <c r="M1141"/>
      <c r="N1141"/>
      <c r="O1141"/>
      <c r="Z1141"/>
      <c r="AA1141"/>
      <c r="AB1141"/>
      <c r="AC1141"/>
      <c r="AN1141"/>
      <c r="AO1141"/>
      <c r="AP1141"/>
      <c r="BB1141"/>
      <c r="BC1141"/>
      <c r="BD1141"/>
      <c r="BE1141"/>
      <c r="BP1141"/>
      <c r="BQ1141"/>
      <c r="BR1141"/>
      <c r="CD1141"/>
      <c r="CE1141"/>
      <c r="CF1141"/>
      <c r="CR1141"/>
      <c r="CS1141"/>
      <c r="CT1141"/>
      <c r="CU1141"/>
    </row>
    <row r="1142" spans="12:99" x14ac:dyDescent="0.25">
      <c r="L1142"/>
      <c r="M1142"/>
      <c r="N1142"/>
      <c r="O1142"/>
      <c r="Z1142"/>
      <c r="AA1142"/>
      <c r="AB1142"/>
      <c r="AC1142"/>
      <c r="AN1142"/>
      <c r="AO1142"/>
      <c r="AP1142"/>
      <c r="BB1142"/>
      <c r="BC1142"/>
      <c r="BD1142"/>
      <c r="BE1142"/>
      <c r="BP1142"/>
      <c r="BQ1142"/>
      <c r="BR1142"/>
      <c r="CD1142"/>
      <c r="CE1142"/>
      <c r="CF1142"/>
      <c r="CR1142"/>
      <c r="CS1142"/>
      <c r="CT1142"/>
      <c r="CU1142"/>
    </row>
    <row r="1143" spans="12:99" x14ac:dyDescent="0.25">
      <c r="L1143"/>
      <c r="M1143"/>
      <c r="N1143"/>
      <c r="O1143"/>
      <c r="Z1143"/>
      <c r="AA1143"/>
      <c r="AB1143"/>
      <c r="AC1143"/>
      <c r="AN1143"/>
      <c r="AO1143"/>
      <c r="AP1143"/>
      <c r="BB1143"/>
      <c r="BC1143"/>
      <c r="BD1143"/>
      <c r="BE1143"/>
      <c r="BP1143"/>
      <c r="BQ1143"/>
      <c r="BR1143"/>
      <c r="CD1143"/>
      <c r="CE1143"/>
      <c r="CF1143"/>
      <c r="CR1143"/>
      <c r="CS1143"/>
      <c r="CT1143"/>
      <c r="CU1143"/>
    </row>
    <row r="1144" spans="12:99" x14ac:dyDescent="0.25">
      <c r="L1144"/>
      <c r="M1144"/>
      <c r="N1144"/>
      <c r="O1144"/>
      <c r="Z1144"/>
      <c r="AA1144"/>
      <c r="AB1144"/>
      <c r="AC1144"/>
      <c r="AN1144"/>
      <c r="AO1144"/>
      <c r="AP1144"/>
      <c r="BB1144"/>
      <c r="BC1144"/>
      <c r="BD1144"/>
      <c r="BE1144"/>
      <c r="BP1144"/>
      <c r="BQ1144"/>
      <c r="BR1144"/>
      <c r="CD1144"/>
      <c r="CE1144"/>
      <c r="CF1144"/>
      <c r="CR1144"/>
      <c r="CS1144"/>
      <c r="CT1144"/>
      <c r="CU1144"/>
    </row>
    <row r="1145" spans="12:99" x14ac:dyDescent="0.25">
      <c r="L1145"/>
      <c r="M1145"/>
      <c r="N1145"/>
      <c r="O1145"/>
      <c r="Z1145"/>
      <c r="AA1145"/>
      <c r="AB1145"/>
      <c r="AC1145"/>
      <c r="AN1145"/>
      <c r="AO1145"/>
      <c r="AP1145"/>
      <c r="BB1145"/>
      <c r="BC1145"/>
      <c r="BD1145"/>
      <c r="BE1145"/>
      <c r="BP1145"/>
      <c r="BQ1145"/>
      <c r="BR1145"/>
      <c r="CD1145"/>
      <c r="CE1145"/>
      <c r="CF1145"/>
      <c r="CR1145"/>
      <c r="CS1145"/>
      <c r="CT1145"/>
      <c r="CU1145"/>
    </row>
    <row r="1146" spans="12:99" x14ac:dyDescent="0.25">
      <c r="L1146"/>
      <c r="M1146"/>
      <c r="N1146"/>
      <c r="O1146"/>
      <c r="Z1146"/>
      <c r="AA1146"/>
      <c r="AB1146"/>
      <c r="AC1146"/>
      <c r="AN1146"/>
      <c r="AO1146"/>
      <c r="AP1146"/>
      <c r="BB1146"/>
      <c r="BC1146"/>
      <c r="BD1146"/>
      <c r="BE1146"/>
      <c r="BP1146"/>
      <c r="BQ1146"/>
      <c r="BR1146"/>
      <c r="CD1146"/>
      <c r="CE1146"/>
      <c r="CF1146"/>
      <c r="CR1146"/>
      <c r="CS1146"/>
      <c r="CT1146"/>
      <c r="CU1146"/>
    </row>
    <row r="1147" spans="12:99" x14ac:dyDescent="0.25">
      <c r="L1147"/>
      <c r="M1147"/>
      <c r="N1147"/>
      <c r="O1147"/>
      <c r="Z1147"/>
      <c r="AA1147"/>
      <c r="AB1147"/>
      <c r="AC1147"/>
      <c r="AN1147"/>
      <c r="AO1147"/>
      <c r="AP1147"/>
      <c r="BB1147"/>
      <c r="BC1147"/>
      <c r="BD1147"/>
      <c r="BE1147"/>
      <c r="BP1147"/>
      <c r="BQ1147"/>
      <c r="BR1147"/>
      <c r="CD1147"/>
      <c r="CE1147"/>
      <c r="CF1147"/>
      <c r="CR1147"/>
      <c r="CS1147"/>
      <c r="CT1147"/>
      <c r="CU1147"/>
    </row>
    <row r="1148" spans="12:99" x14ac:dyDescent="0.25">
      <c r="L1148"/>
      <c r="M1148"/>
      <c r="N1148"/>
      <c r="O1148"/>
      <c r="Z1148"/>
      <c r="AA1148"/>
      <c r="AB1148"/>
      <c r="AC1148"/>
      <c r="AN1148"/>
      <c r="AO1148"/>
      <c r="AP1148"/>
      <c r="BB1148"/>
      <c r="BC1148"/>
      <c r="BD1148"/>
      <c r="BE1148"/>
      <c r="BP1148"/>
      <c r="BQ1148"/>
      <c r="BR1148"/>
      <c r="CD1148"/>
      <c r="CE1148"/>
      <c r="CF1148"/>
      <c r="CR1148"/>
      <c r="CS1148"/>
      <c r="CT1148"/>
      <c r="CU1148"/>
    </row>
    <row r="1149" spans="12:99" x14ac:dyDescent="0.25">
      <c r="L1149"/>
      <c r="M1149"/>
      <c r="N1149"/>
      <c r="O1149"/>
      <c r="Z1149"/>
      <c r="AA1149"/>
      <c r="AB1149"/>
      <c r="AC1149"/>
      <c r="AN1149"/>
      <c r="AO1149"/>
      <c r="AP1149"/>
      <c r="BB1149"/>
      <c r="BC1149"/>
      <c r="BD1149"/>
      <c r="BE1149"/>
      <c r="BP1149"/>
      <c r="BQ1149"/>
      <c r="BR1149"/>
      <c r="CD1149"/>
      <c r="CE1149"/>
      <c r="CF1149"/>
      <c r="CR1149"/>
      <c r="CS1149"/>
      <c r="CT1149"/>
      <c r="CU1149"/>
    </row>
    <row r="1150" spans="12:99" x14ac:dyDescent="0.25">
      <c r="L1150"/>
      <c r="M1150"/>
      <c r="N1150"/>
      <c r="O1150"/>
      <c r="Z1150"/>
      <c r="AA1150"/>
      <c r="AB1150"/>
      <c r="AC1150"/>
      <c r="AN1150"/>
      <c r="AO1150"/>
      <c r="AP1150"/>
      <c r="BB1150"/>
      <c r="BC1150"/>
      <c r="BD1150"/>
      <c r="BE1150"/>
      <c r="BP1150"/>
      <c r="BQ1150"/>
      <c r="BR1150"/>
      <c r="CD1150"/>
      <c r="CE1150"/>
      <c r="CF1150"/>
      <c r="CR1150"/>
      <c r="CS1150"/>
      <c r="CT1150"/>
      <c r="CU1150"/>
    </row>
    <row r="1151" spans="12:99" x14ac:dyDescent="0.25">
      <c r="L1151"/>
      <c r="M1151"/>
      <c r="N1151"/>
      <c r="O1151"/>
      <c r="Z1151"/>
      <c r="AA1151"/>
      <c r="AB1151"/>
      <c r="AC1151"/>
      <c r="AN1151"/>
      <c r="AO1151"/>
      <c r="AP1151"/>
      <c r="BB1151"/>
      <c r="BC1151"/>
      <c r="BD1151"/>
      <c r="BE1151"/>
      <c r="BP1151"/>
      <c r="BQ1151"/>
      <c r="BR1151"/>
      <c r="CD1151"/>
      <c r="CE1151"/>
      <c r="CF1151"/>
      <c r="CR1151"/>
      <c r="CS1151"/>
      <c r="CT1151"/>
      <c r="CU1151"/>
    </row>
    <row r="1152" spans="12:99" x14ac:dyDescent="0.25">
      <c r="L1152"/>
      <c r="M1152"/>
      <c r="N1152"/>
      <c r="O1152"/>
      <c r="Z1152"/>
      <c r="AA1152"/>
      <c r="AB1152"/>
      <c r="AC1152"/>
      <c r="AN1152"/>
      <c r="AO1152"/>
      <c r="AP1152"/>
      <c r="BB1152"/>
      <c r="BC1152"/>
      <c r="BD1152"/>
      <c r="BE1152"/>
      <c r="BP1152"/>
      <c r="BQ1152"/>
      <c r="BR1152"/>
      <c r="CD1152"/>
      <c r="CE1152"/>
      <c r="CF1152"/>
      <c r="CR1152"/>
      <c r="CS1152"/>
      <c r="CT1152"/>
      <c r="CU1152"/>
    </row>
    <row r="1153" spans="12:99" x14ac:dyDescent="0.25">
      <c r="L1153"/>
      <c r="M1153"/>
      <c r="N1153"/>
      <c r="O1153"/>
      <c r="Z1153"/>
      <c r="AA1153"/>
      <c r="AB1153"/>
      <c r="AC1153"/>
      <c r="AN1153"/>
      <c r="AO1153"/>
      <c r="AP1153"/>
      <c r="BB1153"/>
      <c r="BC1153"/>
      <c r="BD1153"/>
      <c r="BE1153"/>
      <c r="BP1153"/>
      <c r="BQ1153"/>
      <c r="BR1153"/>
      <c r="CD1153"/>
      <c r="CE1153"/>
      <c r="CF1153"/>
      <c r="CR1153"/>
      <c r="CS1153"/>
      <c r="CT1153"/>
      <c r="CU1153"/>
    </row>
    <row r="1154" spans="12:99" x14ac:dyDescent="0.25">
      <c r="L1154"/>
      <c r="M1154"/>
      <c r="N1154"/>
      <c r="O1154"/>
      <c r="Z1154"/>
      <c r="AA1154"/>
      <c r="AB1154"/>
      <c r="AC1154"/>
      <c r="AN1154"/>
      <c r="AO1154"/>
      <c r="AP1154"/>
      <c r="BB1154"/>
      <c r="BC1154"/>
      <c r="BD1154"/>
      <c r="BE1154"/>
      <c r="BP1154"/>
      <c r="BQ1154"/>
      <c r="BR1154"/>
      <c r="CD1154"/>
      <c r="CE1154"/>
      <c r="CF1154"/>
      <c r="CR1154"/>
      <c r="CS1154"/>
      <c r="CT1154"/>
      <c r="CU1154"/>
    </row>
    <row r="1155" spans="12:99" x14ac:dyDescent="0.25">
      <c r="L1155"/>
      <c r="M1155"/>
      <c r="N1155"/>
      <c r="O1155"/>
      <c r="Z1155"/>
      <c r="AA1155"/>
      <c r="AB1155"/>
      <c r="AC1155"/>
      <c r="AN1155"/>
      <c r="AO1155"/>
      <c r="AP1155"/>
      <c r="BB1155"/>
      <c r="BC1155"/>
      <c r="BD1155"/>
      <c r="BE1155"/>
      <c r="BP1155"/>
      <c r="BQ1155"/>
      <c r="BR1155"/>
      <c r="CD1155"/>
      <c r="CE1155"/>
      <c r="CF1155"/>
      <c r="CR1155"/>
      <c r="CS1155"/>
      <c r="CT1155"/>
      <c r="CU1155"/>
    </row>
    <row r="1156" spans="12:99" x14ac:dyDescent="0.25">
      <c r="L1156"/>
      <c r="M1156"/>
      <c r="N1156"/>
      <c r="O1156"/>
      <c r="Z1156"/>
      <c r="AA1156"/>
      <c r="AB1156"/>
      <c r="AC1156"/>
      <c r="AN1156"/>
      <c r="AO1156"/>
      <c r="AP1156"/>
      <c r="BB1156"/>
      <c r="BC1156"/>
      <c r="BD1156"/>
      <c r="BE1156"/>
      <c r="BP1156"/>
      <c r="BQ1156"/>
      <c r="BR1156"/>
      <c r="CD1156"/>
      <c r="CE1156"/>
      <c r="CF1156"/>
      <c r="CR1156"/>
      <c r="CS1156"/>
      <c r="CT1156"/>
      <c r="CU1156"/>
    </row>
    <row r="1157" spans="12:99" x14ac:dyDescent="0.25">
      <c r="L1157"/>
      <c r="M1157"/>
      <c r="N1157"/>
      <c r="O1157"/>
      <c r="Z1157"/>
      <c r="AA1157"/>
      <c r="AB1157"/>
      <c r="AC1157"/>
      <c r="AN1157"/>
      <c r="AO1157"/>
      <c r="AP1157"/>
      <c r="BB1157"/>
      <c r="BC1157"/>
      <c r="BD1157"/>
      <c r="BE1157"/>
      <c r="BP1157"/>
      <c r="BQ1157"/>
      <c r="BR1157"/>
      <c r="CD1157"/>
      <c r="CE1157"/>
      <c r="CF1157"/>
      <c r="CR1157"/>
      <c r="CS1157"/>
      <c r="CT1157"/>
      <c r="CU1157"/>
    </row>
    <row r="1158" spans="12:99" x14ac:dyDescent="0.25">
      <c r="L1158"/>
      <c r="M1158"/>
      <c r="N1158"/>
      <c r="O1158"/>
      <c r="Z1158"/>
      <c r="AA1158"/>
      <c r="AB1158"/>
      <c r="AC1158"/>
      <c r="AN1158"/>
      <c r="AO1158"/>
      <c r="AP1158"/>
      <c r="BB1158"/>
      <c r="BC1158"/>
      <c r="BD1158"/>
      <c r="BE1158"/>
      <c r="BP1158"/>
      <c r="BQ1158"/>
      <c r="BR1158"/>
      <c r="CD1158"/>
      <c r="CE1158"/>
      <c r="CF1158"/>
      <c r="CR1158"/>
      <c r="CS1158"/>
      <c r="CT1158"/>
      <c r="CU1158"/>
    </row>
    <row r="1159" spans="12:99" x14ac:dyDescent="0.25">
      <c r="L1159"/>
      <c r="M1159"/>
      <c r="N1159"/>
      <c r="O1159"/>
      <c r="Z1159"/>
      <c r="AA1159"/>
      <c r="AB1159"/>
      <c r="AC1159"/>
      <c r="AN1159"/>
      <c r="AO1159"/>
      <c r="AP1159"/>
      <c r="BB1159"/>
      <c r="BC1159"/>
      <c r="BD1159"/>
      <c r="BE1159"/>
      <c r="BP1159"/>
      <c r="BQ1159"/>
      <c r="BR1159"/>
      <c r="CD1159"/>
      <c r="CE1159"/>
      <c r="CF1159"/>
      <c r="CR1159"/>
      <c r="CS1159"/>
      <c r="CT1159"/>
      <c r="CU1159"/>
    </row>
    <row r="1160" spans="12:99" x14ac:dyDescent="0.25">
      <c r="L1160"/>
      <c r="M1160"/>
      <c r="N1160"/>
      <c r="O1160"/>
      <c r="Z1160"/>
      <c r="AA1160"/>
      <c r="AB1160"/>
      <c r="AC1160"/>
      <c r="AN1160"/>
      <c r="AO1160"/>
      <c r="AP1160"/>
      <c r="BB1160"/>
      <c r="BC1160"/>
      <c r="BD1160"/>
      <c r="BE1160"/>
      <c r="BP1160"/>
      <c r="BQ1160"/>
      <c r="BR1160"/>
      <c r="CD1160"/>
      <c r="CE1160"/>
      <c r="CF1160"/>
      <c r="CR1160"/>
      <c r="CS1160"/>
      <c r="CT1160"/>
      <c r="CU1160"/>
    </row>
    <row r="1161" spans="12:99" x14ac:dyDescent="0.25">
      <c r="L1161"/>
      <c r="M1161"/>
      <c r="N1161"/>
      <c r="O1161"/>
      <c r="Z1161"/>
      <c r="AA1161"/>
      <c r="AB1161"/>
      <c r="AC1161"/>
      <c r="AN1161"/>
      <c r="AO1161"/>
      <c r="AP1161"/>
      <c r="BB1161"/>
      <c r="BC1161"/>
      <c r="BD1161"/>
      <c r="BE1161"/>
      <c r="BP1161"/>
      <c r="BQ1161"/>
      <c r="BR1161"/>
      <c r="CD1161"/>
      <c r="CE1161"/>
      <c r="CF1161"/>
      <c r="CR1161"/>
      <c r="CS1161"/>
      <c r="CT1161"/>
      <c r="CU1161"/>
    </row>
    <row r="1162" spans="12:99" x14ac:dyDescent="0.25">
      <c r="L1162"/>
      <c r="M1162"/>
      <c r="N1162"/>
      <c r="O1162"/>
      <c r="Z1162"/>
      <c r="AA1162"/>
      <c r="AB1162"/>
      <c r="AC1162"/>
      <c r="AN1162"/>
      <c r="AO1162"/>
      <c r="AP1162"/>
      <c r="BB1162"/>
      <c r="BC1162"/>
      <c r="BD1162"/>
      <c r="BE1162"/>
      <c r="BP1162"/>
      <c r="BQ1162"/>
      <c r="BR1162"/>
      <c r="CD1162"/>
      <c r="CE1162"/>
      <c r="CF1162"/>
      <c r="CR1162"/>
      <c r="CS1162"/>
      <c r="CT1162"/>
      <c r="CU1162"/>
    </row>
    <row r="1163" spans="12:99" x14ac:dyDescent="0.25">
      <c r="L1163"/>
      <c r="M1163"/>
      <c r="N1163"/>
      <c r="O1163"/>
      <c r="Z1163"/>
      <c r="AA1163"/>
      <c r="AB1163"/>
      <c r="AC1163"/>
      <c r="AN1163"/>
      <c r="AO1163"/>
      <c r="AP1163"/>
      <c r="BB1163"/>
      <c r="BC1163"/>
      <c r="BD1163"/>
      <c r="BE1163"/>
      <c r="BP1163"/>
      <c r="BQ1163"/>
      <c r="BR1163"/>
      <c r="CD1163"/>
      <c r="CE1163"/>
      <c r="CF1163"/>
      <c r="CR1163"/>
      <c r="CS1163"/>
      <c r="CT1163"/>
      <c r="CU1163"/>
    </row>
    <row r="1164" spans="12:99" x14ac:dyDescent="0.25">
      <c r="L1164"/>
      <c r="M1164"/>
      <c r="N1164"/>
      <c r="O1164"/>
      <c r="Z1164"/>
      <c r="AA1164"/>
      <c r="AB1164"/>
      <c r="AC1164"/>
      <c r="AN1164"/>
      <c r="AO1164"/>
      <c r="AP1164"/>
      <c r="BB1164"/>
      <c r="BC1164"/>
      <c r="BD1164"/>
      <c r="BE1164"/>
      <c r="BP1164"/>
      <c r="BQ1164"/>
      <c r="BR1164"/>
      <c r="CD1164"/>
      <c r="CE1164"/>
      <c r="CF1164"/>
      <c r="CR1164"/>
      <c r="CS1164"/>
      <c r="CT1164"/>
      <c r="CU1164"/>
    </row>
    <row r="1165" spans="12:99" x14ac:dyDescent="0.25">
      <c r="L1165"/>
      <c r="M1165"/>
      <c r="N1165"/>
      <c r="O1165"/>
      <c r="Z1165"/>
      <c r="AA1165"/>
      <c r="AB1165"/>
      <c r="AC1165"/>
      <c r="AN1165"/>
      <c r="AO1165"/>
      <c r="AP1165"/>
      <c r="BB1165"/>
      <c r="BC1165"/>
      <c r="BD1165"/>
      <c r="BE1165"/>
      <c r="BP1165"/>
      <c r="BQ1165"/>
      <c r="BR1165"/>
      <c r="CD1165"/>
      <c r="CE1165"/>
      <c r="CF1165"/>
      <c r="CR1165"/>
      <c r="CS1165"/>
      <c r="CT1165"/>
      <c r="CU1165"/>
    </row>
    <row r="1166" spans="12:99" x14ac:dyDescent="0.25">
      <c r="L1166"/>
      <c r="M1166"/>
      <c r="N1166"/>
      <c r="O1166"/>
      <c r="Z1166"/>
      <c r="AA1166"/>
      <c r="AB1166"/>
      <c r="AC1166"/>
      <c r="AN1166"/>
      <c r="AO1166"/>
      <c r="AP1166"/>
      <c r="BB1166"/>
      <c r="BC1166"/>
      <c r="BD1166"/>
      <c r="BE1166"/>
      <c r="BP1166"/>
      <c r="BQ1166"/>
      <c r="BR1166"/>
      <c r="CD1166"/>
      <c r="CE1166"/>
      <c r="CF1166"/>
      <c r="CR1166"/>
      <c r="CS1166"/>
      <c r="CT1166"/>
      <c r="CU1166"/>
    </row>
    <row r="1167" spans="12:99" x14ac:dyDescent="0.25">
      <c r="L1167"/>
      <c r="M1167"/>
      <c r="N1167"/>
      <c r="O1167"/>
      <c r="Z1167"/>
      <c r="AA1167"/>
      <c r="AB1167"/>
      <c r="AC1167"/>
      <c r="AN1167"/>
      <c r="AO1167"/>
      <c r="AP1167"/>
      <c r="BB1167"/>
      <c r="BC1167"/>
      <c r="BD1167"/>
      <c r="BE1167"/>
      <c r="BP1167"/>
      <c r="BQ1167"/>
      <c r="BR1167"/>
      <c r="CD1167"/>
      <c r="CE1167"/>
      <c r="CF1167"/>
      <c r="CR1167"/>
      <c r="CS1167"/>
      <c r="CT1167"/>
      <c r="CU1167"/>
    </row>
    <row r="1168" spans="12:99" x14ac:dyDescent="0.25">
      <c r="L1168"/>
      <c r="M1168"/>
      <c r="N1168"/>
      <c r="O1168"/>
      <c r="Z1168"/>
      <c r="AA1168"/>
      <c r="AB1168"/>
      <c r="AC1168"/>
      <c r="AN1168"/>
      <c r="AO1168"/>
      <c r="AP1168"/>
      <c r="BB1168"/>
      <c r="BC1168"/>
      <c r="BD1168"/>
      <c r="BE1168"/>
      <c r="BP1168"/>
      <c r="BQ1168"/>
      <c r="BR1168"/>
      <c r="CD1168"/>
      <c r="CE1168"/>
      <c r="CF1168"/>
      <c r="CR1168"/>
      <c r="CS1168"/>
      <c r="CT1168"/>
      <c r="CU1168"/>
    </row>
    <row r="1169" spans="12:99" x14ac:dyDescent="0.25">
      <c r="L1169"/>
      <c r="M1169"/>
      <c r="N1169"/>
      <c r="O1169"/>
      <c r="Z1169"/>
      <c r="AA1169"/>
      <c r="AB1169"/>
      <c r="AC1169"/>
      <c r="AN1169"/>
      <c r="AO1169"/>
      <c r="AP1169"/>
      <c r="BB1169"/>
      <c r="BC1169"/>
      <c r="BD1169"/>
      <c r="BE1169"/>
      <c r="BP1169"/>
      <c r="BQ1169"/>
      <c r="BR1169"/>
      <c r="CD1169"/>
      <c r="CE1169"/>
      <c r="CF1169"/>
      <c r="CR1169"/>
      <c r="CS1169"/>
      <c r="CT1169"/>
      <c r="CU1169"/>
    </row>
    <row r="1170" spans="12:99" x14ac:dyDescent="0.25">
      <c r="L1170"/>
      <c r="M1170"/>
      <c r="N1170"/>
      <c r="O1170"/>
      <c r="Z1170"/>
      <c r="AA1170"/>
      <c r="AB1170"/>
      <c r="AC1170"/>
      <c r="AN1170"/>
      <c r="AO1170"/>
      <c r="AP1170"/>
      <c r="BB1170"/>
      <c r="BC1170"/>
      <c r="BD1170"/>
      <c r="BE1170"/>
      <c r="BP1170"/>
      <c r="BQ1170"/>
      <c r="BR1170"/>
      <c r="CD1170"/>
      <c r="CE1170"/>
      <c r="CF1170"/>
      <c r="CR1170"/>
      <c r="CS1170"/>
      <c r="CT1170"/>
      <c r="CU1170"/>
    </row>
    <row r="1171" spans="12:99" x14ac:dyDescent="0.25">
      <c r="L1171"/>
      <c r="M1171"/>
      <c r="N1171"/>
      <c r="O1171"/>
      <c r="Z1171"/>
      <c r="AA1171"/>
      <c r="AB1171"/>
      <c r="AC1171"/>
      <c r="AN1171"/>
      <c r="AO1171"/>
      <c r="AP1171"/>
      <c r="BB1171"/>
      <c r="BC1171"/>
      <c r="BD1171"/>
      <c r="BE1171"/>
      <c r="BP1171"/>
      <c r="BQ1171"/>
      <c r="BR1171"/>
      <c r="CD1171"/>
      <c r="CE1171"/>
      <c r="CF1171"/>
      <c r="CR1171"/>
      <c r="CS1171"/>
      <c r="CT1171"/>
      <c r="CU1171"/>
    </row>
    <row r="1172" spans="12:99" x14ac:dyDescent="0.25">
      <c r="L1172"/>
      <c r="M1172"/>
      <c r="N1172"/>
      <c r="O1172"/>
      <c r="Z1172"/>
      <c r="AA1172"/>
      <c r="AB1172"/>
      <c r="AC1172"/>
      <c r="AN1172"/>
      <c r="AO1172"/>
      <c r="AP1172"/>
      <c r="BB1172"/>
      <c r="BC1172"/>
      <c r="BD1172"/>
      <c r="BE1172"/>
      <c r="BP1172"/>
      <c r="BQ1172"/>
      <c r="BR1172"/>
      <c r="CD1172"/>
      <c r="CE1172"/>
      <c r="CF1172"/>
      <c r="CR1172"/>
      <c r="CS1172"/>
      <c r="CT1172"/>
      <c r="CU1172"/>
    </row>
    <row r="1173" spans="12:99" x14ac:dyDescent="0.25">
      <c r="L1173"/>
      <c r="M1173"/>
      <c r="N1173"/>
      <c r="O1173"/>
      <c r="Z1173"/>
      <c r="AA1173"/>
      <c r="AB1173"/>
      <c r="AC1173"/>
      <c r="AN1173"/>
      <c r="AO1173"/>
      <c r="AP1173"/>
      <c r="BB1173"/>
      <c r="BC1173"/>
      <c r="BD1173"/>
      <c r="BE1173"/>
      <c r="BP1173"/>
      <c r="BQ1173"/>
      <c r="BR1173"/>
      <c r="CD1173"/>
      <c r="CE1173"/>
      <c r="CF1173"/>
      <c r="CR1173"/>
      <c r="CS1173"/>
      <c r="CT1173"/>
      <c r="CU1173"/>
    </row>
    <row r="1174" spans="12:99" x14ac:dyDescent="0.25">
      <c r="L1174"/>
      <c r="M1174"/>
      <c r="N1174"/>
      <c r="O1174"/>
      <c r="Z1174"/>
      <c r="AA1174"/>
      <c r="AB1174"/>
      <c r="AC1174"/>
      <c r="AN1174"/>
      <c r="AO1174"/>
      <c r="AP1174"/>
      <c r="BB1174"/>
      <c r="BC1174"/>
      <c r="BD1174"/>
      <c r="BE1174"/>
      <c r="BP1174"/>
      <c r="BQ1174"/>
      <c r="BR1174"/>
      <c r="CD1174"/>
      <c r="CE1174"/>
      <c r="CF1174"/>
      <c r="CR1174"/>
      <c r="CS1174"/>
      <c r="CT1174"/>
      <c r="CU1174"/>
    </row>
    <row r="1175" spans="12:99" x14ac:dyDescent="0.25">
      <c r="L1175"/>
      <c r="M1175"/>
      <c r="N1175"/>
      <c r="O1175"/>
      <c r="Z1175"/>
      <c r="AA1175"/>
      <c r="AB1175"/>
      <c r="AC1175"/>
      <c r="AN1175"/>
      <c r="AO1175"/>
      <c r="AP1175"/>
      <c r="BB1175"/>
      <c r="BC1175"/>
      <c r="BD1175"/>
      <c r="BE1175"/>
      <c r="BP1175"/>
      <c r="BQ1175"/>
      <c r="BR1175"/>
      <c r="CD1175"/>
      <c r="CE1175"/>
      <c r="CF1175"/>
      <c r="CR1175"/>
      <c r="CS1175"/>
      <c r="CT1175"/>
      <c r="CU1175"/>
    </row>
    <row r="1176" spans="12:99" x14ac:dyDescent="0.25">
      <c r="L1176"/>
      <c r="M1176"/>
      <c r="N1176"/>
      <c r="O1176"/>
      <c r="Z1176"/>
      <c r="AA1176"/>
      <c r="AB1176"/>
      <c r="AC1176"/>
      <c r="AN1176"/>
      <c r="AO1176"/>
      <c r="AP1176"/>
      <c r="BB1176"/>
      <c r="BC1176"/>
      <c r="BD1176"/>
      <c r="BE1176"/>
      <c r="BP1176"/>
      <c r="BQ1176"/>
      <c r="BR1176"/>
      <c r="CD1176"/>
      <c r="CE1176"/>
      <c r="CF1176"/>
      <c r="CR1176"/>
      <c r="CS1176"/>
      <c r="CT1176"/>
      <c r="CU1176"/>
    </row>
    <row r="1177" spans="12:99" x14ac:dyDescent="0.25">
      <c r="L1177"/>
      <c r="M1177"/>
      <c r="N1177"/>
      <c r="O1177"/>
      <c r="Z1177"/>
      <c r="AA1177"/>
      <c r="AB1177"/>
      <c r="AC1177"/>
      <c r="AN1177"/>
      <c r="AO1177"/>
      <c r="AP1177"/>
      <c r="BB1177"/>
      <c r="BC1177"/>
      <c r="BD1177"/>
      <c r="BE1177"/>
      <c r="BP1177"/>
      <c r="BQ1177"/>
      <c r="BR1177"/>
      <c r="CD1177"/>
      <c r="CE1177"/>
      <c r="CF1177"/>
      <c r="CR1177"/>
      <c r="CS1177"/>
      <c r="CT1177"/>
      <c r="CU1177"/>
    </row>
    <row r="1178" spans="12:99" x14ac:dyDescent="0.25">
      <c r="L1178"/>
      <c r="M1178"/>
      <c r="N1178"/>
      <c r="O1178"/>
      <c r="Z1178"/>
      <c r="AA1178"/>
      <c r="AB1178"/>
      <c r="AC1178"/>
      <c r="AN1178"/>
      <c r="AO1178"/>
      <c r="AP1178"/>
      <c r="BB1178"/>
      <c r="BC1178"/>
      <c r="BD1178"/>
      <c r="BE1178"/>
      <c r="BP1178"/>
      <c r="BQ1178"/>
      <c r="BR1178"/>
      <c r="CD1178"/>
      <c r="CE1178"/>
      <c r="CF1178"/>
      <c r="CR1178"/>
      <c r="CS1178"/>
      <c r="CT1178"/>
      <c r="CU1178"/>
    </row>
    <row r="1179" spans="12:99" x14ac:dyDescent="0.25">
      <c r="L1179"/>
      <c r="M1179"/>
      <c r="N1179"/>
      <c r="O1179"/>
      <c r="Z1179"/>
      <c r="AA1179"/>
      <c r="AB1179"/>
      <c r="AC1179"/>
      <c r="AN1179"/>
      <c r="AO1179"/>
      <c r="AP1179"/>
      <c r="BB1179"/>
      <c r="BC1179"/>
      <c r="BD1179"/>
      <c r="BE1179"/>
      <c r="BP1179"/>
      <c r="BQ1179"/>
      <c r="BR1179"/>
      <c r="CD1179"/>
      <c r="CE1179"/>
      <c r="CF1179"/>
      <c r="CR1179"/>
      <c r="CS1179"/>
      <c r="CT1179"/>
      <c r="CU1179"/>
    </row>
    <row r="1180" spans="12:99" x14ac:dyDescent="0.25">
      <c r="L1180"/>
      <c r="M1180"/>
      <c r="N1180"/>
      <c r="O1180"/>
      <c r="Z1180"/>
      <c r="AA1180"/>
      <c r="AB1180"/>
      <c r="AC1180"/>
      <c r="AN1180"/>
      <c r="AO1180"/>
      <c r="AP1180"/>
      <c r="BB1180"/>
      <c r="BC1180"/>
      <c r="BD1180"/>
      <c r="BE1180"/>
      <c r="BP1180"/>
      <c r="BQ1180"/>
      <c r="BR1180"/>
      <c r="CD1180"/>
      <c r="CE1180"/>
      <c r="CF1180"/>
      <c r="CR1180"/>
      <c r="CS1180"/>
      <c r="CT1180"/>
      <c r="CU1180"/>
    </row>
    <row r="1181" spans="12:99" x14ac:dyDescent="0.25">
      <c r="L1181"/>
      <c r="M1181"/>
      <c r="N1181"/>
      <c r="O1181"/>
      <c r="Z1181"/>
      <c r="AA1181"/>
      <c r="AB1181"/>
      <c r="AC1181"/>
      <c r="AN1181"/>
      <c r="AO1181"/>
      <c r="AP1181"/>
      <c r="BB1181"/>
      <c r="BC1181"/>
      <c r="BD1181"/>
      <c r="BE1181"/>
      <c r="BP1181"/>
      <c r="BQ1181"/>
      <c r="BR1181"/>
      <c r="CD1181"/>
      <c r="CE1181"/>
      <c r="CF1181"/>
      <c r="CR1181"/>
      <c r="CS1181"/>
      <c r="CT1181"/>
      <c r="CU1181"/>
    </row>
    <row r="1182" spans="12:99" x14ac:dyDescent="0.25">
      <c r="L1182"/>
      <c r="M1182"/>
      <c r="N1182"/>
      <c r="O1182"/>
      <c r="Z1182"/>
      <c r="AA1182"/>
      <c r="AB1182"/>
      <c r="AC1182"/>
      <c r="AN1182"/>
      <c r="AO1182"/>
      <c r="AP1182"/>
      <c r="BB1182"/>
      <c r="BC1182"/>
      <c r="BD1182"/>
      <c r="BE1182"/>
      <c r="BP1182"/>
      <c r="BQ1182"/>
      <c r="BR1182"/>
      <c r="CD1182"/>
      <c r="CE1182"/>
      <c r="CF1182"/>
      <c r="CR1182"/>
      <c r="CS1182"/>
      <c r="CT1182"/>
      <c r="CU1182"/>
    </row>
    <row r="1183" spans="12:99" x14ac:dyDescent="0.25">
      <c r="L1183"/>
      <c r="M1183"/>
      <c r="N1183"/>
      <c r="O1183"/>
      <c r="Z1183"/>
      <c r="AA1183"/>
      <c r="AB1183"/>
      <c r="AC1183"/>
      <c r="AN1183"/>
      <c r="AO1183"/>
      <c r="AP1183"/>
      <c r="BB1183"/>
      <c r="BC1183"/>
      <c r="BD1183"/>
      <c r="BE1183"/>
      <c r="BP1183"/>
      <c r="BQ1183"/>
      <c r="BR1183"/>
      <c r="CD1183"/>
      <c r="CE1183"/>
      <c r="CF1183"/>
      <c r="CR1183"/>
      <c r="CS1183"/>
      <c r="CT1183"/>
      <c r="CU1183"/>
    </row>
    <row r="1184" spans="12:99" x14ac:dyDescent="0.25">
      <c r="L1184"/>
      <c r="M1184"/>
      <c r="N1184"/>
      <c r="O1184"/>
      <c r="Z1184"/>
      <c r="AA1184"/>
      <c r="AB1184"/>
      <c r="AC1184"/>
      <c r="AN1184"/>
      <c r="AO1184"/>
      <c r="AP1184"/>
      <c r="BB1184"/>
      <c r="BC1184"/>
      <c r="BD1184"/>
      <c r="BE1184"/>
      <c r="BP1184"/>
      <c r="BQ1184"/>
      <c r="BR1184"/>
      <c r="CD1184"/>
      <c r="CE1184"/>
      <c r="CF1184"/>
      <c r="CR1184"/>
      <c r="CS1184"/>
      <c r="CT1184"/>
      <c r="CU1184"/>
    </row>
    <row r="1185" spans="12:99" x14ac:dyDescent="0.25">
      <c r="L1185"/>
      <c r="M1185"/>
      <c r="N1185"/>
      <c r="O1185"/>
      <c r="Z1185"/>
      <c r="AA1185"/>
      <c r="AB1185"/>
      <c r="AC1185"/>
      <c r="AN1185"/>
      <c r="AO1185"/>
      <c r="AP1185"/>
      <c r="BB1185"/>
      <c r="BC1185"/>
      <c r="BD1185"/>
      <c r="BE1185"/>
      <c r="BP1185"/>
      <c r="BQ1185"/>
      <c r="BR1185"/>
      <c r="CD1185"/>
      <c r="CE1185"/>
      <c r="CF1185"/>
      <c r="CR1185"/>
      <c r="CS1185"/>
      <c r="CT1185"/>
      <c r="CU1185"/>
    </row>
    <row r="1186" spans="12:99" x14ac:dyDescent="0.25">
      <c r="L1186"/>
      <c r="M1186"/>
      <c r="N1186"/>
      <c r="O1186"/>
      <c r="Z1186"/>
      <c r="AA1186"/>
      <c r="AB1186"/>
      <c r="AC1186"/>
      <c r="AN1186"/>
      <c r="AO1186"/>
      <c r="AP1186"/>
      <c r="BB1186"/>
      <c r="BC1186"/>
      <c r="BD1186"/>
      <c r="BE1186"/>
      <c r="BP1186"/>
      <c r="BQ1186"/>
      <c r="BR1186"/>
      <c r="CD1186"/>
      <c r="CE1186"/>
      <c r="CF1186"/>
      <c r="CR1186"/>
      <c r="CS1186"/>
      <c r="CT1186"/>
      <c r="CU1186"/>
    </row>
    <row r="1187" spans="12:99" x14ac:dyDescent="0.25">
      <c r="L1187"/>
      <c r="M1187"/>
      <c r="N1187"/>
      <c r="O1187"/>
      <c r="Z1187"/>
      <c r="AA1187"/>
      <c r="AB1187"/>
      <c r="AC1187"/>
      <c r="AN1187"/>
      <c r="AO1187"/>
      <c r="AP1187"/>
      <c r="BB1187"/>
      <c r="BC1187"/>
      <c r="BD1187"/>
      <c r="BE1187"/>
      <c r="BP1187"/>
      <c r="BQ1187"/>
      <c r="BR1187"/>
      <c r="CD1187"/>
      <c r="CE1187"/>
      <c r="CF1187"/>
      <c r="CR1187"/>
      <c r="CS1187"/>
      <c r="CT1187"/>
      <c r="CU1187"/>
    </row>
    <row r="1188" spans="12:99" x14ac:dyDescent="0.25">
      <c r="L1188"/>
      <c r="M1188"/>
      <c r="N1188"/>
      <c r="O1188"/>
      <c r="Z1188"/>
      <c r="AA1188"/>
      <c r="AB1188"/>
      <c r="AC1188"/>
      <c r="AN1188"/>
      <c r="AO1188"/>
      <c r="AP1188"/>
      <c r="BB1188"/>
      <c r="BC1188"/>
      <c r="BD1188"/>
      <c r="BE1188"/>
      <c r="BP1188"/>
      <c r="BQ1188"/>
      <c r="BR1188"/>
      <c r="CD1188"/>
      <c r="CE1188"/>
      <c r="CF1188"/>
      <c r="CR1188"/>
      <c r="CS1188"/>
      <c r="CT1188"/>
      <c r="CU1188"/>
    </row>
    <row r="1189" spans="12:99" x14ac:dyDescent="0.25">
      <c r="L1189"/>
      <c r="M1189"/>
      <c r="N1189"/>
      <c r="O1189"/>
      <c r="Z1189"/>
      <c r="AA1189"/>
      <c r="AB1189"/>
      <c r="AC1189"/>
      <c r="AN1189"/>
      <c r="AO1189"/>
      <c r="AP1189"/>
      <c r="BB1189"/>
      <c r="BC1189"/>
      <c r="BD1189"/>
      <c r="BE1189"/>
      <c r="BP1189"/>
      <c r="BQ1189"/>
      <c r="BR1189"/>
      <c r="CD1189"/>
      <c r="CE1189"/>
      <c r="CF1189"/>
      <c r="CR1189"/>
      <c r="CS1189"/>
      <c r="CT1189"/>
      <c r="CU1189"/>
    </row>
    <row r="1190" spans="12:99" x14ac:dyDescent="0.25">
      <c r="L1190"/>
      <c r="M1190"/>
      <c r="N1190"/>
      <c r="O1190"/>
      <c r="Z1190"/>
      <c r="AA1190"/>
      <c r="AB1190"/>
      <c r="AC1190"/>
      <c r="AN1190"/>
      <c r="AO1190"/>
      <c r="AP1190"/>
      <c r="BB1190"/>
      <c r="BC1190"/>
      <c r="BD1190"/>
      <c r="BE1190"/>
      <c r="BP1190"/>
      <c r="BQ1190"/>
      <c r="BR1190"/>
      <c r="CD1190"/>
      <c r="CE1190"/>
      <c r="CF1190"/>
      <c r="CR1190"/>
      <c r="CS1190"/>
      <c r="CT1190"/>
      <c r="CU1190"/>
    </row>
    <row r="1191" spans="12:99" x14ac:dyDescent="0.25">
      <c r="L1191"/>
      <c r="M1191"/>
      <c r="N1191"/>
      <c r="O1191"/>
      <c r="Z1191"/>
      <c r="AA1191"/>
      <c r="AB1191"/>
      <c r="AC1191"/>
      <c r="AN1191"/>
      <c r="AO1191"/>
      <c r="AP1191"/>
      <c r="BB1191"/>
      <c r="BC1191"/>
      <c r="BD1191"/>
      <c r="BE1191"/>
      <c r="BP1191"/>
      <c r="BQ1191"/>
      <c r="BR1191"/>
      <c r="CD1191"/>
      <c r="CE1191"/>
      <c r="CF1191"/>
      <c r="CR1191"/>
      <c r="CS1191"/>
      <c r="CT1191"/>
      <c r="CU1191"/>
    </row>
    <row r="1192" spans="12:99" x14ac:dyDescent="0.25">
      <c r="L1192"/>
      <c r="M1192"/>
      <c r="N1192"/>
      <c r="O1192"/>
      <c r="Z1192"/>
      <c r="AA1192"/>
      <c r="AB1192"/>
      <c r="AC1192"/>
      <c r="AN1192"/>
      <c r="AO1192"/>
      <c r="AP1192"/>
      <c r="BB1192"/>
      <c r="BC1192"/>
      <c r="BD1192"/>
      <c r="BE1192"/>
      <c r="BP1192"/>
      <c r="BQ1192"/>
      <c r="BR1192"/>
      <c r="CD1192"/>
      <c r="CE1192"/>
      <c r="CF1192"/>
      <c r="CR1192"/>
      <c r="CS1192"/>
      <c r="CT1192"/>
      <c r="CU1192"/>
    </row>
    <row r="1193" spans="12:99" x14ac:dyDescent="0.25">
      <c r="L1193"/>
      <c r="M1193"/>
      <c r="N1193"/>
      <c r="O1193"/>
      <c r="Z1193"/>
      <c r="AA1193"/>
      <c r="AB1193"/>
      <c r="AC1193"/>
      <c r="AN1193"/>
      <c r="AO1193"/>
      <c r="AP1193"/>
      <c r="BB1193"/>
      <c r="BC1193"/>
      <c r="BD1193"/>
      <c r="BE1193"/>
      <c r="BP1193"/>
      <c r="BQ1193"/>
      <c r="BR1193"/>
      <c r="CD1193"/>
      <c r="CE1193"/>
      <c r="CF1193"/>
      <c r="CR1193"/>
      <c r="CS1193"/>
      <c r="CT1193"/>
      <c r="CU1193"/>
    </row>
    <row r="1194" spans="12:99" x14ac:dyDescent="0.25">
      <c r="L1194"/>
      <c r="M1194"/>
      <c r="N1194"/>
      <c r="O1194"/>
      <c r="Z1194"/>
      <c r="AA1194"/>
      <c r="AB1194"/>
      <c r="AC1194"/>
      <c r="AN1194"/>
      <c r="AO1194"/>
      <c r="AP1194"/>
      <c r="BB1194"/>
      <c r="BC1194"/>
      <c r="BD1194"/>
      <c r="BE1194"/>
      <c r="BP1194"/>
      <c r="BQ1194"/>
      <c r="BR1194"/>
      <c r="CD1194"/>
      <c r="CE1194"/>
      <c r="CF1194"/>
      <c r="CR1194"/>
      <c r="CS1194"/>
      <c r="CT1194"/>
      <c r="CU1194"/>
    </row>
    <row r="1195" spans="12:99" x14ac:dyDescent="0.25">
      <c r="L1195"/>
      <c r="M1195"/>
      <c r="N1195"/>
      <c r="O1195"/>
      <c r="Z1195"/>
      <c r="AA1195"/>
      <c r="AB1195"/>
      <c r="AC1195"/>
      <c r="AN1195"/>
      <c r="AO1195"/>
      <c r="AP1195"/>
      <c r="BB1195"/>
      <c r="BC1195"/>
      <c r="BD1195"/>
      <c r="BE1195"/>
      <c r="BP1195"/>
      <c r="BQ1195"/>
      <c r="BR1195"/>
      <c r="CD1195"/>
      <c r="CE1195"/>
      <c r="CF1195"/>
      <c r="CR1195"/>
      <c r="CS1195"/>
      <c r="CT1195"/>
      <c r="CU1195"/>
    </row>
    <row r="1196" spans="12:99" x14ac:dyDescent="0.25">
      <c r="L1196"/>
      <c r="M1196"/>
      <c r="N1196"/>
      <c r="O1196"/>
      <c r="Z1196"/>
      <c r="AA1196"/>
      <c r="AB1196"/>
      <c r="AC1196"/>
      <c r="AN1196"/>
      <c r="AO1196"/>
      <c r="AP1196"/>
      <c r="BB1196"/>
      <c r="BC1196"/>
      <c r="BD1196"/>
      <c r="BE1196"/>
      <c r="BP1196"/>
      <c r="BQ1196"/>
      <c r="BR1196"/>
      <c r="CD1196"/>
      <c r="CE1196"/>
      <c r="CF1196"/>
      <c r="CR1196"/>
      <c r="CS1196"/>
      <c r="CT1196"/>
      <c r="CU1196"/>
    </row>
    <row r="1197" spans="12:99" x14ac:dyDescent="0.25">
      <c r="L1197"/>
      <c r="M1197"/>
      <c r="N1197"/>
      <c r="O1197"/>
      <c r="Z1197"/>
      <c r="AA1197"/>
      <c r="AB1197"/>
      <c r="AC1197"/>
      <c r="AN1197"/>
      <c r="AO1197"/>
      <c r="AP1197"/>
      <c r="BB1197"/>
      <c r="BC1197"/>
      <c r="BD1197"/>
      <c r="BE1197"/>
      <c r="BP1197"/>
      <c r="BQ1197"/>
      <c r="BR1197"/>
      <c r="CD1197"/>
      <c r="CE1197"/>
      <c r="CF1197"/>
      <c r="CR1197"/>
      <c r="CS1197"/>
      <c r="CT1197"/>
      <c r="CU1197"/>
    </row>
    <row r="1198" spans="12:99" x14ac:dyDescent="0.25">
      <c r="L1198"/>
      <c r="M1198"/>
      <c r="N1198"/>
      <c r="O1198"/>
      <c r="Z1198"/>
      <c r="AA1198"/>
      <c r="AB1198"/>
      <c r="AC1198"/>
      <c r="AN1198"/>
      <c r="AO1198"/>
      <c r="AP1198"/>
      <c r="BB1198"/>
      <c r="BC1198"/>
      <c r="BD1198"/>
      <c r="BE1198"/>
      <c r="BP1198"/>
      <c r="BQ1198"/>
      <c r="BR1198"/>
      <c r="CD1198"/>
      <c r="CE1198"/>
      <c r="CF1198"/>
      <c r="CR1198"/>
      <c r="CS1198"/>
      <c r="CT1198"/>
      <c r="CU1198"/>
    </row>
    <row r="1199" spans="12:99" x14ac:dyDescent="0.25">
      <c r="L1199"/>
      <c r="M1199"/>
      <c r="N1199"/>
      <c r="O1199"/>
      <c r="Z1199"/>
      <c r="AA1199"/>
      <c r="AB1199"/>
      <c r="AC1199"/>
      <c r="AN1199"/>
      <c r="AO1199"/>
      <c r="AP1199"/>
      <c r="BB1199"/>
      <c r="BC1199"/>
      <c r="BD1199"/>
      <c r="BE1199"/>
      <c r="BP1199"/>
      <c r="BQ1199"/>
      <c r="BR1199"/>
      <c r="CD1199"/>
      <c r="CE1199"/>
      <c r="CF1199"/>
      <c r="CR1199"/>
      <c r="CS1199"/>
      <c r="CT1199"/>
      <c r="CU1199"/>
    </row>
    <row r="1200" spans="12:99" x14ac:dyDescent="0.25">
      <c r="L1200"/>
      <c r="M1200"/>
      <c r="N1200"/>
      <c r="O1200"/>
      <c r="Z1200"/>
      <c r="AA1200"/>
      <c r="AB1200"/>
      <c r="AC1200"/>
      <c r="AN1200"/>
      <c r="AO1200"/>
      <c r="AP1200"/>
      <c r="BB1200"/>
      <c r="BC1200"/>
      <c r="BD1200"/>
      <c r="BE1200"/>
      <c r="BP1200"/>
      <c r="BQ1200"/>
      <c r="BR1200"/>
      <c r="CD1200"/>
      <c r="CE1200"/>
      <c r="CF1200"/>
      <c r="CR1200"/>
      <c r="CS1200"/>
      <c r="CT1200"/>
      <c r="CU1200"/>
    </row>
    <row r="1201" spans="12:99" x14ac:dyDescent="0.25">
      <c r="L1201"/>
      <c r="M1201"/>
      <c r="N1201"/>
      <c r="O1201"/>
      <c r="Z1201"/>
      <c r="AA1201"/>
      <c r="AB1201"/>
      <c r="AC1201"/>
      <c r="AN1201"/>
      <c r="AO1201"/>
      <c r="AP1201"/>
      <c r="BB1201"/>
      <c r="BC1201"/>
      <c r="BD1201"/>
      <c r="BE1201"/>
      <c r="BP1201"/>
      <c r="BQ1201"/>
      <c r="BR1201"/>
      <c r="CD1201"/>
      <c r="CE1201"/>
      <c r="CF1201"/>
      <c r="CR1201"/>
      <c r="CS1201"/>
      <c r="CT1201"/>
      <c r="CU1201"/>
    </row>
    <row r="1202" spans="12:99" x14ac:dyDescent="0.25">
      <c r="L1202"/>
      <c r="M1202"/>
      <c r="N1202"/>
      <c r="O1202"/>
      <c r="Z1202"/>
      <c r="AA1202"/>
      <c r="AB1202"/>
      <c r="AC1202"/>
      <c r="AN1202"/>
      <c r="AO1202"/>
      <c r="AP1202"/>
      <c r="BB1202"/>
      <c r="BC1202"/>
      <c r="BD1202"/>
      <c r="BE1202"/>
      <c r="BP1202"/>
      <c r="BQ1202"/>
      <c r="BR1202"/>
      <c r="CD1202"/>
      <c r="CE1202"/>
      <c r="CF1202"/>
      <c r="CR1202"/>
      <c r="CS1202"/>
      <c r="CT1202"/>
      <c r="CU1202"/>
    </row>
    <row r="1203" spans="12:99" x14ac:dyDescent="0.25">
      <c r="L1203"/>
      <c r="M1203"/>
      <c r="N1203"/>
      <c r="O1203"/>
      <c r="Z1203"/>
      <c r="AA1203"/>
      <c r="AB1203"/>
      <c r="AC1203"/>
      <c r="AN1203"/>
      <c r="AO1203"/>
      <c r="AP1203"/>
      <c r="BB1203"/>
      <c r="BC1203"/>
      <c r="BD1203"/>
      <c r="BE1203"/>
      <c r="BP1203"/>
      <c r="BQ1203"/>
      <c r="BR1203"/>
      <c r="CD1203"/>
      <c r="CE1203"/>
      <c r="CF1203"/>
      <c r="CR1203"/>
      <c r="CS1203"/>
      <c r="CT1203"/>
      <c r="CU1203"/>
    </row>
    <row r="1204" spans="12:99" x14ac:dyDescent="0.25">
      <c r="L1204"/>
      <c r="M1204"/>
      <c r="N1204"/>
      <c r="O1204"/>
      <c r="Z1204"/>
      <c r="AA1204"/>
      <c r="AB1204"/>
      <c r="AC1204"/>
      <c r="AN1204"/>
      <c r="AO1204"/>
      <c r="AP1204"/>
      <c r="BB1204"/>
      <c r="BC1204"/>
      <c r="BD1204"/>
      <c r="BE1204"/>
      <c r="BP1204"/>
      <c r="BQ1204"/>
      <c r="BR1204"/>
      <c r="CD1204"/>
      <c r="CE1204"/>
      <c r="CF1204"/>
      <c r="CR1204"/>
      <c r="CS1204"/>
      <c r="CT1204"/>
      <c r="CU1204"/>
    </row>
    <row r="1205" spans="12:99" x14ac:dyDescent="0.25">
      <c r="L1205"/>
      <c r="M1205"/>
      <c r="N1205"/>
      <c r="O1205"/>
      <c r="Z1205"/>
      <c r="AA1205"/>
      <c r="AB1205"/>
      <c r="AC1205"/>
      <c r="AN1205"/>
      <c r="AO1205"/>
      <c r="AP1205"/>
      <c r="BB1205"/>
      <c r="BC1205"/>
      <c r="BD1205"/>
      <c r="BE1205"/>
      <c r="BP1205"/>
      <c r="BQ1205"/>
      <c r="BR1205"/>
      <c r="CD1205"/>
      <c r="CE1205"/>
      <c r="CF1205"/>
      <c r="CR1205"/>
      <c r="CS1205"/>
      <c r="CT1205"/>
      <c r="CU1205"/>
    </row>
    <row r="1206" spans="12:99" x14ac:dyDescent="0.25">
      <c r="L1206"/>
      <c r="M1206"/>
      <c r="N1206"/>
      <c r="O1206"/>
      <c r="Z1206"/>
      <c r="AA1206"/>
      <c r="AB1206"/>
      <c r="AC1206"/>
      <c r="AN1206"/>
      <c r="AO1206"/>
      <c r="AP1206"/>
      <c r="BB1206"/>
      <c r="BC1206"/>
      <c r="BD1206"/>
      <c r="BE1206"/>
      <c r="BP1206"/>
      <c r="BQ1206"/>
      <c r="BR1206"/>
      <c r="CD1206"/>
      <c r="CE1206"/>
      <c r="CF1206"/>
      <c r="CR1206"/>
      <c r="CS1206"/>
      <c r="CT1206"/>
      <c r="CU1206"/>
    </row>
    <row r="1207" spans="12:99" x14ac:dyDescent="0.25">
      <c r="L1207"/>
      <c r="M1207"/>
      <c r="N1207"/>
      <c r="O1207"/>
      <c r="Z1207"/>
      <c r="AA1207"/>
      <c r="AB1207"/>
      <c r="AC1207"/>
      <c r="AN1207"/>
      <c r="AO1207"/>
      <c r="AP1207"/>
      <c r="BB1207"/>
      <c r="BC1207"/>
      <c r="BD1207"/>
      <c r="BE1207"/>
      <c r="BP1207"/>
      <c r="BQ1207"/>
      <c r="BR1207"/>
      <c r="CD1207"/>
      <c r="CE1207"/>
      <c r="CF1207"/>
      <c r="CR1207"/>
      <c r="CS1207"/>
      <c r="CT1207"/>
      <c r="CU1207"/>
    </row>
    <row r="1208" spans="12:99" x14ac:dyDescent="0.25">
      <c r="L1208"/>
      <c r="M1208"/>
      <c r="N1208"/>
      <c r="O1208"/>
      <c r="Z1208"/>
      <c r="AA1208"/>
      <c r="AB1208"/>
      <c r="AC1208"/>
      <c r="AN1208"/>
      <c r="AO1208"/>
      <c r="AP1208"/>
      <c r="BB1208"/>
      <c r="BC1208"/>
      <c r="BD1208"/>
      <c r="BE1208"/>
      <c r="BP1208"/>
      <c r="BQ1208"/>
      <c r="BR1208"/>
      <c r="CD1208"/>
      <c r="CE1208"/>
      <c r="CF1208"/>
      <c r="CR1208"/>
      <c r="CS1208"/>
      <c r="CT1208"/>
      <c r="CU1208"/>
    </row>
    <row r="1209" spans="12:99" x14ac:dyDescent="0.25">
      <c r="L1209"/>
      <c r="M1209"/>
      <c r="N1209"/>
      <c r="O1209"/>
      <c r="Z1209"/>
      <c r="AA1209"/>
      <c r="AB1209"/>
      <c r="AC1209"/>
      <c r="AN1209"/>
      <c r="AO1209"/>
      <c r="AP1209"/>
      <c r="BB1209"/>
      <c r="BC1209"/>
      <c r="BD1209"/>
      <c r="BE1209"/>
      <c r="BP1209"/>
      <c r="BQ1209"/>
      <c r="BR1209"/>
      <c r="CD1209"/>
      <c r="CE1209"/>
      <c r="CF1209"/>
      <c r="CR1209"/>
      <c r="CS1209"/>
      <c r="CT1209"/>
      <c r="CU1209"/>
    </row>
    <row r="1210" spans="12:99" x14ac:dyDescent="0.25">
      <c r="L1210"/>
      <c r="M1210"/>
      <c r="N1210"/>
      <c r="O1210"/>
      <c r="Z1210"/>
      <c r="AA1210"/>
      <c r="AB1210"/>
      <c r="AC1210"/>
      <c r="AN1210"/>
      <c r="AO1210"/>
      <c r="AP1210"/>
      <c r="BB1210"/>
      <c r="BC1210"/>
      <c r="BD1210"/>
      <c r="BE1210"/>
      <c r="BP1210"/>
      <c r="BQ1210"/>
      <c r="BR1210"/>
      <c r="CD1210"/>
      <c r="CE1210"/>
      <c r="CF1210"/>
      <c r="CR1210"/>
      <c r="CS1210"/>
      <c r="CT1210"/>
      <c r="CU1210"/>
    </row>
    <row r="1211" spans="12:99" x14ac:dyDescent="0.25">
      <c r="L1211"/>
      <c r="M1211"/>
      <c r="N1211"/>
      <c r="O1211"/>
      <c r="Z1211"/>
      <c r="AA1211"/>
      <c r="AB1211"/>
      <c r="AC1211"/>
      <c r="AN1211"/>
      <c r="AO1211"/>
      <c r="AP1211"/>
      <c r="BB1211"/>
      <c r="BC1211"/>
      <c r="BD1211"/>
      <c r="BE1211"/>
      <c r="BP1211"/>
      <c r="BQ1211"/>
      <c r="BR1211"/>
      <c r="CD1211"/>
      <c r="CE1211"/>
      <c r="CF1211"/>
      <c r="CR1211"/>
      <c r="CS1211"/>
      <c r="CT1211"/>
      <c r="CU1211"/>
    </row>
    <row r="1212" spans="12:99" x14ac:dyDescent="0.25">
      <c r="L1212"/>
      <c r="M1212"/>
      <c r="N1212"/>
      <c r="O1212"/>
      <c r="Z1212"/>
      <c r="AA1212"/>
      <c r="AB1212"/>
      <c r="AC1212"/>
      <c r="AN1212"/>
      <c r="AO1212"/>
      <c r="AP1212"/>
      <c r="BB1212"/>
      <c r="BC1212"/>
      <c r="BD1212"/>
      <c r="BE1212"/>
      <c r="BP1212"/>
      <c r="BQ1212"/>
      <c r="BR1212"/>
      <c r="CD1212"/>
      <c r="CE1212"/>
      <c r="CF1212"/>
      <c r="CR1212"/>
      <c r="CS1212"/>
      <c r="CT1212"/>
      <c r="CU1212"/>
    </row>
    <row r="1213" spans="12:99" x14ac:dyDescent="0.25">
      <c r="L1213"/>
      <c r="M1213"/>
      <c r="N1213"/>
      <c r="O1213"/>
      <c r="Z1213"/>
      <c r="AA1213"/>
      <c r="AB1213"/>
      <c r="AC1213"/>
      <c r="AN1213"/>
      <c r="AO1213"/>
      <c r="AP1213"/>
      <c r="BE1213"/>
      <c r="BP1213"/>
      <c r="BQ1213"/>
      <c r="BR1213"/>
      <c r="CD1213"/>
      <c r="CE1213"/>
      <c r="CF1213"/>
      <c r="CR1213"/>
      <c r="CS1213"/>
      <c r="CT1213"/>
      <c r="CU1213"/>
    </row>
    <row r="1214" spans="12:99" x14ac:dyDescent="0.25">
      <c r="L1214"/>
      <c r="M1214"/>
      <c r="N1214"/>
      <c r="O1214"/>
      <c r="Z1214"/>
      <c r="AA1214"/>
      <c r="AB1214"/>
      <c r="AC1214"/>
      <c r="AN1214"/>
      <c r="AO1214"/>
      <c r="AP1214"/>
      <c r="BE1214"/>
      <c r="BP1214"/>
      <c r="BQ1214"/>
      <c r="BR1214"/>
      <c r="CD1214"/>
      <c r="CE1214"/>
      <c r="CF1214"/>
      <c r="CR1214"/>
      <c r="CS1214"/>
      <c r="CT1214"/>
      <c r="CU1214"/>
    </row>
    <row r="1215" spans="12:99" x14ac:dyDescent="0.25">
      <c r="L1215"/>
      <c r="M1215"/>
      <c r="N1215"/>
      <c r="O1215"/>
      <c r="Z1215"/>
      <c r="AA1215"/>
      <c r="AB1215"/>
      <c r="AC1215"/>
      <c r="AN1215"/>
      <c r="AO1215"/>
      <c r="AP1215"/>
      <c r="BE1215"/>
      <c r="BP1215"/>
      <c r="BQ1215"/>
      <c r="BR1215"/>
      <c r="CD1215"/>
      <c r="CE1215"/>
      <c r="CF1215"/>
      <c r="CR1215"/>
      <c r="CS1215"/>
      <c r="CT1215"/>
      <c r="CU1215"/>
    </row>
    <row r="1216" spans="12:99" x14ac:dyDescent="0.25">
      <c r="L1216"/>
      <c r="M1216"/>
      <c r="N1216"/>
      <c r="O1216"/>
      <c r="Z1216"/>
      <c r="AA1216"/>
      <c r="AB1216"/>
      <c r="AC1216"/>
      <c r="AN1216"/>
      <c r="AO1216"/>
      <c r="AP1216"/>
      <c r="BE1216"/>
      <c r="BP1216"/>
      <c r="BQ1216"/>
      <c r="BR1216"/>
      <c r="CD1216"/>
      <c r="CE1216"/>
      <c r="CF1216"/>
      <c r="CR1216"/>
      <c r="CS1216"/>
      <c r="CT1216"/>
      <c r="CU1216"/>
    </row>
    <row r="1217" spans="12:99" x14ac:dyDescent="0.25">
      <c r="L1217"/>
      <c r="M1217"/>
      <c r="N1217"/>
      <c r="O1217"/>
      <c r="Z1217"/>
      <c r="AA1217"/>
      <c r="AB1217"/>
      <c r="AC1217"/>
      <c r="AN1217"/>
      <c r="AO1217"/>
      <c r="AP1217"/>
      <c r="BE1217"/>
      <c r="BP1217"/>
      <c r="BQ1217"/>
      <c r="BR1217"/>
      <c r="CD1217"/>
      <c r="CE1217"/>
      <c r="CF1217"/>
      <c r="CR1217"/>
      <c r="CS1217"/>
      <c r="CT1217"/>
      <c r="CU1217"/>
    </row>
    <row r="1218" spans="12:99" x14ac:dyDescent="0.25">
      <c r="L1218"/>
      <c r="M1218"/>
      <c r="N1218"/>
      <c r="O1218"/>
      <c r="Z1218"/>
      <c r="AA1218"/>
      <c r="AB1218"/>
      <c r="AC1218"/>
      <c r="AN1218"/>
      <c r="AO1218"/>
      <c r="AP1218"/>
      <c r="BE1218"/>
      <c r="BP1218"/>
      <c r="BQ1218"/>
      <c r="BR1218"/>
      <c r="CD1218"/>
      <c r="CE1218"/>
      <c r="CF1218"/>
      <c r="CR1218"/>
      <c r="CS1218"/>
      <c r="CT1218"/>
      <c r="CU1218"/>
    </row>
    <row r="1219" spans="12:99" x14ac:dyDescent="0.25">
      <c r="L1219"/>
      <c r="M1219"/>
      <c r="N1219"/>
      <c r="O1219"/>
      <c r="Z1219"/>
      <c r="AA1219"/>
      <c r="AB1219"/>
      <c r="AC1219"/>
      <c r="AN1219"/>
      <c r="AO1219"/>
      <c r="AP1219"/>
      <c r="BE1219"/>
      <c r="BP1219"/>
      <c r="BQ1219"/>
      <c r="BR1219"/>
      <c r="CD1219"/>
      <c r="CE1219"/>
      <c r="CF1219"/>
      <c r="CR1219"/>
      <c r="CS1219"/>
      <c r="CT1219"/>
      <c r="CU1219"/>
    </row>
    <row r="1220" spans="12:99" x14ac:dyDescent="0.25">
      <c r="L1220"/>
      <c r="M1220"/>
      <c r="N1220"/>
      <c r="O1220"/>
      <c r="Z1220"/>
      <c r="AA1220"/>
      <c r="AB1220"/>
      <c r="AC1220"/>
      <c r="AN1220"/>
      <c r="AO1220"/>
      <c r="AP1220"/>
      <c r="BE1220"/>
      <c r="BP1220"/>
      <c r="BQ1220"/>
      <c r="BR1220"/>
      <c r="CD1220"/>
      <c r="CE1220"/>
      <c r="CF1220"/>
      <c r="CR1220"/>
      <c r="CS1220"/>
      <c r="CT1220"/>
      <c r="CU1220"/>
    </row>
    <row r="1221" spans="12:99" x14ac:dyDescent="0.25">
      <c r="L1221"/>
      <c r="M1221"/>
      <c r="N1221"/>
      <c r="O1221"/>
      <c r="Z1221"/>
      <c r="AA1221"/>
      <c r="AB1221"/>
      <c r="AC1221"/>
      <c r="AN1221"/>
      <c r="AO1221"/>
      <c r="AP1221"/>
      <c r="BE1221"/>
      <c r="BP1221"/>
      <c r="BQ1221"/>
      <c r="BR1221"/>
      <c r="CD1221"/>
      <c r="CE1221"/>
      <c r="CF1221"/>
      <c r="CR1221"/>
      <c r="CS1221"/>
      <c r="CT1221"/>
      <c r="CU1221"/>
    </row>
    <row r="1222" spans="12:99" x14ac:dyDescent="0.25">
      <c r="L1222"/>
      <c r="M1222"/>
      <c r="N1222"/>
      <c r="AN1222"/>
      <c r="AO1222"/>
      <c r="AP1222"/>
      <c r="BP1222"/>
      <c r="BQ1222"/>
      <c r="BR1222"/>
      <c r="CD1222"/>
      <c r="CE1222"/>
      <c r="CF1222"/>
    </row>
    <row r="1223" spans="12:99" x14ac:dyDescent="0.25">
      <c r="L1223"/>
      <c r="M1223"/>
      <c r="N1223"/>
      <c r="AN1223"/>
      <c r="AO1223"/>
      <c r="AP1223"/>
      <c r="BP1223"/>
      <c r="BQ1223"/>
      <c r="BR1223"/>
      <c r="CD1223"/>
      <c r="CE1223"/>
      <c r="CF1223"/>
    </row>
    <row r="1224" spans="12:99" x14ac:dyDescent="0.25">
      <c r="L1224"/>
      <c r="M1224"/>
      <c r="N1224"/>
      <c r="AN1224"/>
      <c r="AO1224"/>
      <c r="AP1224"/>
      <c r="BP1224"/>
      <c r="BQ1224"/>
      <c r="BR1224"/>
      <c r="CD1224"/>
      <c r="CE1224"/>
      <c r="CF1224"/>
    </row>
    <row r="1225" spans="12:99" x14ac:dyDescent="0.25">
      <c r="L1225"/>
      <c r="M1225"/>
      <c r="N1225"/>
      <c r="AN1225"/>
      <c r="AO1225"/>
      <c r="AP1225"/>
      <c r="BP1225"/>
      <c r="BQ1225"/>
      <c r="BR1225"/>
      <c r="CD1225"/>
      <c r="CE1225"/>
      <c r="CF1225"/>
    </row>
    <row r="1226" spans="12:99" x14ac:dyDescent="0.25">
      <c r="L1226"/>
      <c r="M1226"/>
      <c r="N1226"/>
      <c r="AN1226"/>
      <c r="AO1226"/>
      <c r="AP1226"/>
      <c r="BP1226"/>
      <c r="BQ1226"/>
      <c r="BR1226"/>
      <c r="CD1226"/>
      <c r="CE1226"/>
      <c r="CF1226"/>
    </row>
    <row r="1227" spans="12:99" x14ac:dyDescent="0.25">
      <c r="L1227"/>
      <c r="M1227"/>
      <c r="N1227"/>
      <c r="AN1227"/>
      <c r="AO1227"/>
      <c r="AP1227"/>
      <c r="BP1227"/>
      <c r="BQ1227"/>
      <c r="BR1227"/>
      <c r="CD1227"/>
      <c r="CE1227"/>
      <c r="CF1227"/>
    </row>
    <row r="1228" spans="12:99" x14ac:dyDescent="0.25">
      <c r="L1228"/>
      <c r="M1228"/>
      <c r="N1228"/>
      <c r="AN1228"/>
      <c r="AO1228"/>
      <c r="AP1228"/>
      <c r="BP1228"/>
      <c r="BQ1228"/>
      <c r="BR1228"/>
      <c r="CD1228"/>
      <c r="CE1228"/>
      <c r="CF1228"/>
    </row>
    <row r="1229" spans="12:99" x14ac:dyDescent="0.25">
      <c r="L1229"/>
      <c r="M1229"/>
      <c r="N1229"/>
      <c r="AN1229"/>
      <c r="AO1229"/>
      <c r="AP1229"/>
      <c r="BP1229"/>
      <c r="BQ1229"/>
      <c r="BR1229"/>
      <c r="CD1229"/>
      <c r="CE1229"/>
      <c r="CF1229"/>
    </row>
    <row r="1230" spans="12:99" x14ac:dyDescent="0.25">
      <c r="L1230"/>
      <c r="M1230"/>
      <c r="N1230"/>
      <c r="AN1230"/>
      <c r="AO1230"/>
      <c r="AP1230"/>
      <c r="BP1230"/>
      <c r="BQ1230"/>
      <c r="BR1230"/>
      <c r="CD1230"/>
      <c r="CE1230"/>
      <c r="CF1230"/>
    </row>
    <row r="1231" spans="12:99" x14ac:dyDescent="0.25">
      <c r="L1231"/>
      <c r="M1231"/>
      <c r="N1231"/>
      <c r="AN1231"/>
      <c r="AO1231"/>
      <c r="AP1231"/>
      <c r="BP1231"/>
      <c r="BQ1231"/>
      <c r="BR1231"/>
      <c r="CD1231"/>
      <c r="CE1231"/>
      <c r="CF1231"/>
    </row>
    <row r="1232" spans="12:99" x14ac:dyDescent="0.25">
      <c r="L1232"/>
      <c r="M1232"/>
      <c r="N1232"/>
      <c r="AN1232"/>
      <c r="AO1232"/>
      <c r="AP1232"/>
      <c r="BP1232"/>
      <c r="BQ1232"/>
      <c r="BR1232"/>
      <c r="CD1232"/>
      <c r="CE1232"/>
      <c r="CF1232"/>
    </row>
    <row r="1233" spans="12:84" x14ac:dyDescent="0.25">
      <c r="L1233"/>
      <c r="M1233"/>
      <c r="N1233"/>
      <c r="AN1233"/>
      <c r="AO1233"/>
      <c r="AP1233"/>
      <c r="BP1233"/>
      <c r="BQ1233"/>
      <c r="BR1233"/>
      <c r="CD1233"/>
      <c r="CE1233"/>
      <c r="CF1233"/>
    </row>
    <row r="1234" spans="12:84" x14ac:dyDescent="0.25">
      <c r="L1234"/>
      <c r="M1234"/>
      <c r="N1234"/>
      <c r="AN1234"/>
      <c r="AO1234"/>
      <c r="AP1234"/>
      <c r="BP1234"/>
      <c r="BQ1234"/>
      <c r="BR1234"/>
      <c r="CD1234"/>
      <c r="CE1234"/>
      <c r="CF1234"/>
    </row>
    <row r="1235" spans="12:84" x14ac:dyDescent="0.25">
      <c r="L1235"/>
      <c r="M1235"/>
      <c r="N1235"/>
      <c r="AN1235"/>
      <c r="AO1235"/>
      <c r="AP1235"/>
      <c r="BP1235"/>
      <c r="BQ1235"/>
      <c r="BR1235"/>
      <c r="CD1235"/>
      <c r="CE1235"/>
      <c r="CF1235"/>
    </row>
    <row r="1236" spans="12:84" x14ac:dyDescent="0.25">
      <c r="L1236"/>
      <c r="M1236"/>
      <c r="N1236"/>
      <c r="AN1236"/>
      <c r="AO1236"/>
      <c r="AP1236"/>
      <c r="BP1236"/>
      <c r="BQ1236"/>
      <c r="BR1236"/>
      <c r="CD1236"/>
      <c r="CE1236"/>
      <c r="CF1236"/>
    </row>
    <row r="1237" spans="12:84" x14ac:dyDescent="0.25">
      <c r="L1237"/>
      <c r="M1237"/>
      <c r="N1237"/>
      <c r="AN1237"/>
      <c r="AO1237"/>
      <c r="AP1237"/>
      <c r="BP1237"/>
      <c r="BQ1237"/>
      <c r="BR1237"/>
      <c r="CD1237"/>
      <c r="CE1237"/>
      <c r="CF1237"/>
    </row>
    <row r="1238" spans="12:84" x14ac:dyDescent="0.25">
      <c r="L1238"/>
      <c r="M1238"/>
      <c r="N1238"/>
      <c r="AN1238"/>
      <c r="AO1238"/>
      <c r="AP1238"/>
      <c r="BP1238"/>
      <c r="BQ1238"/>
      <c r="BR1238"/>
      <c r="CD1238"/>
      <c r="CE1238"/>
      <c r="CF1238"/>
    </row>
    <row r="1239" spans="12:84" x14ac:dyDescent="0.25">
      <c r="L1239"/>
      <c r="M1239"/>
      <c r="N1239"/>
      <c r="AN1239"/>
      <c r="AO1239"/>
      <c r="AP1239"/>
      <c r="BP1239"/>
      <c r="BQ1239"/>
      <c r="BR1239"/>
      <c r="CD1239"/>
      <c r="CE1239"/>
      <c r="CF1239"/>
    </row>
    <row r="1240" spans="12:84" x14ac:dyDescent="0.25">
      <c r="L1240"/>
      <c r="M1240"/>
      <c r="N1240"/>
      <c r="AN1240"/>
      <c r="AO1240"/>
      <c r="AP1240"/>
      <c r="BP1240"/>
      <c r="BQ1240"/>
      <c r="BR1240"/>
      <c r="CD1240"/>
      <c r="CE1240"/>
      <c r="CF1240"/>
    </row>
    <row r="1241" spans="12:84" x14ac:dyDescent="0.25">
      <c r="L1241"/>
      <c r="M1241"/>
      <c r="N1241"/>
      <c r="AN1241"/>
      <c r="AO1241"/>
      <c r="AP1241"/>
      <c r="BP1241"/>
      <c r="BQ1241"/>
      <c r="BR1241"/>
      <c r="CD1241"/>
      <c r="CE1241"/>
      <c r="CF1241"/>
    </row>
    <row r="1242" spans="12:84" x14ac:dyDescent="0.25">
      <c r="L1242"/>
      <c r="M1242"/>
      <c r="N1242"/>
      <c r="AN1242"/>
      <c r="AO1242"/>
      <c r="AP1242"/>
      <c r="BP1242"/>
      <c r="BQ1242"/>
      <c r="BR1242"/>
      <c r="CD1242"/>
      <c r="CE1242"/>
      <c r="CF1242"/>
    </row>
    <row r="1243" spans="12:84" x14ac:dyDescent="0.25">
      <c r="L1243"/>
      <c r="M1243"/>
      <c r="N1243"/>
      <c r="AN1243"/>
      <c r="AO1243"/>
      <c r="AP1243"/>
      <c r="BP1243"/>
      <c r="BQ1243"/>
      <c r="BR1243"/>
      <c r="CD1243"/>
      <c r="CE1243"/>
      <c r="CF1243"/>
    </row>
    <row r="1244" spans="12:84" x14ac:dyDescent="0.25">
      <c r="L1244"/>
      <c r="M1244"/>
      <c r="N1244"/>
      <c r="AN1244"/>
      <c r="AO1244"/>
      <c r="AP1244"/>
      <c r="BP1244"/>
      <c r="BQ1244"/>
      <c r="BR1244"/>
      <c r="CD1244"/>
      <c r="CE1244"/>
      <c r="CF1244"/>
    </row>
    <row r="1245" spans="12:84" x14ac:dyDescent="0.25">
      <c r="L1245"/>
      <c r="M1245"/>
      <c r="N1245"/>
      <c r="AN1245"/>
      <c r="AO1245"/>
      <c r="AP1245"/>
      <c r="BP1245"/>
      <c r="BQ1245"/>
      <c r="BR1245"/>
      <c r="CD1245"/>
      <c r="CE1245"/>
      <c r="CF1245"/>
    </row>
    <row r="1246" spans="12:84" x14ac:dyDescent="0.25">
      <c r="L1246"/>
      <c r="M1246"/>
      <c r="N1246"/>
      <c r="AN1246"/>
      <c r="AO1246"/>
      <c r="AP1246"/>
      <c r="BP1246"/>
      <c r="BQ1246"/>
      <c r="BR1246"/>
      <c r="CD1246"/>
      <c r="CE1246"/>
      <c r="CF1246"/>
    </row>
    <row r="1247" spans="12:84" x14ac:dyDescent="0.25">
      <c r="L1247"/>
      <c r="M1247"/>
      <c r="N1247"/>
      <c r="AN1247"/>
      <c r="AO1247"/>
      <c r="AP1247"/>
      <c r="BP1247"/>
      <c r="BQ1247"/>
      <c r="BR1247"/>
      <c r="CD1247"/>
      <c r="CE1247"/>
      <c r="CF1247"/>
    </row>
    <row r="1248" spans="12:84" x14ac:dyDescent="0.25">
      <c r="L1248"/>
      <c r="M1248"/>
      <c r="N1248"/>
      <c r="AN1248"/>
      <c r="AO1248"/>
      <c r="AP1248"/>
      <c r="BP1248"/>
      <c r="BQ1248"/>
      <c r="BR1248"/>
      <c r="CD1248"/>
      <c r="CE1248"/>
      <c r="CF1248"/>
    </row>
    <row r="1249" spans="12:84" x14ac:dyDescent="0.25">
      <c r="L1249"/>
      <c r="M1249"/>
      <c r="N1249"/>
      <c r="AN1249"/>
      <c r="AO1249"/>
      <c r="AP1249"/>
      <c r="BP1249"/>
      <c r="BQ1249"/>
      <c r="BR1249"/>
      <c r="CD1249"/>
      <c r="CE1249"/>
      <c r="CF1249"/>
    </row>
    <row r="1250" spans="12:84" x14ac:dyDescent="0.25">
      <c r="L1250"/>
      <c r="M1250"/>
      <c r="N1250"/>
      <c r="BP1250"/>
      <c r="BQ1250"/>
      <c r="BR1250"/>
      <c r="CD1250"/>
      <c r="CE1250"/>
      <c r="CF1250"/>
    </row>
    <row r="1251" spans="12:84" x14ac:dyDescent="0.25">
      <c r="L1251"/>
      <c r="M1251"/>
      <c r="N1251"/>
      <c r="BP1251"/>
      <c r="BQ1251"/>
      <c r="BR1251"/>
      <c r="CD1251"/>
      <c r="CE1251"/>
      <c r="CF1251"/>
    </row>
    <row r="1252" spans="12:84" x14ac:dyDescent="0.25">
      <c r="L1252"/>
      <c r="M1252"/>
      <c r="N1252"/>
      <c r="BP1252"/>
      <c r="BQ1252"/>
      <c r="BR1252"/>
    </row>
    <row r="1253" spans="12:84" x14ac:dyDescent="0.25">
      <c r="L1253"/>
      <c r="M1253"/>
      <c r="N1253"/>
      <c r="BP1253"/>
      <c r="BQ1253"/>
      <c r="BR1253"/>
    </row>
    <row r="1254" spans="12:84" x14ac:dyDescent="0.25">
      <c r="L1254"/>
      <c r="M1254"/>
      <c r="N1254"/>
      <c r="BP1254"/>
      <c r="BQ1254"/>
      <c r="BR1254"/>
    </row>
    <row r="1255" spans="12:84" x14ac:dyDescent="0.25">
      <c r="L1255"/>
      <c r="M1255"/>
      <c r="N1255"/>
      <c r="BP1255"/>
      <c r="BQ1255"/>
      <c r="BR1255"/>
    </row>
    <row r="1256" spans="12:84" x14ac:dyDescent="0.25">
      <c r="L1256"/>
      <c r="M1256"/>
      <c r="N1256"/>
      <c r="BP1256"/>
      <c r="BQ1256"/>
      <c r="BR1256"/>
    </row>
    <row r="1257" spans="12:84" x14ac:dyDescent="0.25">
      <c r="L1257"/>
      <c r="M1257"/>
      <c r="N1257"/>
      <c r="BP1257"/>
      <c r="BQ1257"/>
      <c r="BR1257"/>
    </row>
    <row r="1258" spans="12:84" x14ac:dyDescent="0.25">
      <c r="L1258"/>
      <c r="M1258"/>
      <c r="N1258"/>
      <c r="BP1258"/>
      <c r="BQ1258"/>
      <c r="BR1258"/>
    </row>
    <row r="1259" spans="12:84" x14ac:dyDescent="0.25">
      <c r="L1259"/>
      <c r="M1259"/>
      <c r="N1259"/>
      <c r="BP1259"/>
      <c r="BQ1259"/>
      <c r="BR1259"/>
    </row>
    <row r="1260" spans="12:84" x14ac:dyDescent="0.25">
      <c r="L1260"/>
      <c r="M1260"/>
      <c r="N1260"/>
      <c r="BP1260"/>
      <c r="BQ1260"/>
      <c r="BR1260"/>
    </row>
    <row r="1261" spans="12:84" x14ac:dyDescent="0.25">
      <c r="L1261"/>
      <c r="M1261"/>
      <c r="N1261"/>
      <c r="BP1261"/>
      <c r="BQ1261"/>
      <c r="BR1261"/>
    </row>
    <row r="1262" spans="12:84" x14ac:dyDescent="0.25">
      <c r="L1262"/>
      <c r="M1262"/>
      <c r="N1262"/>
      <c r="BP1262"/>
      <c r="BQ1262"/>
      <c r="BR1262"/>
    </row>
    <row r="1263" spans="12:84" x14ac:dyDescent="0.25">
      <c r="L1263"/>
      <c r="M1263"/>
      <c r="N1263"/>
      <c r="BP1263"/>
      <c r="BQ1263"/>
      <c r="BR1263"/>
    </row>
    <row r="1264" spans="12:84" x14ac:dyDescent="0.25">
      <c r="L1264"/>
      <c r="M1264"/>
      <c r="N1264"/>
      <c r="BP1264"/>
      <c r="BQ1264"/>
      <c r="BR1264"/>
    </row>
    <row r="1265" spans="12:70" x14ac:dyDescent="0.25">
      <c r="L1265"/>
      <c r="M1265"/>
      <c r="N1265"/>
      <c r="BP1265"/>
      <c r="BQ1265"/>
      <c r="BR1265"/>
    </row>
    <row r="1266" spans="12:70" x14ac:dyDescent="0.25">
      <c r="L1266"/>
      <c r="M1266"/>
      <c r="N1266"/>
      <c r="BP1266"/>
      <c r="BQ1266"/>
      <c r="BR1266"/>
    </row>
    <row r="1267" spans="12:70" x14ac:dyDescent="0.25">
      <c r="L1267"/>
      <c r="M1267"/>
      <c r="N1267"/>
      <c r="BP1267"/>
      <c r="BQ1267"/>
      <c r="BR1267"/>
    </row>
    <row r="1268" spans="12:70" x14ac:dyDescent="0.25">
      <c r="L1268"/>
      <c r="M1268"/>
      <c r="N1268"/>
      <c r="BP1268"/>
      <c r="BQ1268"/>
      <c r="BR1268"/>
    </row>
    <row r="1269" spans="12:70" x14ac:dyDescent="0.25">
      <c r="L1269"/>
      <c r="M1269"/>
      <c r="N1269"/>
      <c r="BP1269"/>
      <c r="BQ1269"/>
      <c r="BR1269"/>
    </row>
    <row r="1270" spans="12:70" x14ac:dyDescent="0.25">
      <c r="BP1270"/>
      <c r="BQ1270"/>
      <c r="BR1270"/>
    </row>
    <row r="1271" spans="12:70" x14ac:dyDescent="0.25">
      <c r="BP1271"/>
      <c r="BQ1271"/>
      <c r="BR1271"/>
    </row>
    <row r="1272" spans="12:70" x14ac:dyDescent="0.25">
      <c r="BP1272"/>
      <c r="BQ1272"/>
      <c r="BR1272"/>
    </row>
    <row r="1273" spans="12:70" x14ac:dyDescent="0.25">
      <c r="BP1273"/>
      <c r="BQ1273"/>
      <c r="BR1273"/>
    </row>
    <row r="1274" spans="12:70" x14ac:dyDescent="0.25">
      <c r="BP1274"/>
      <c r="BQ1274"/>
      <c r="BR1274"/>
    </row>
    <row r="1275" spans="12:70" x14ac:dyDescent="0.25">
      <c r="BP1275"/>
      <c r="BQ1275"/>
      <c r="BR1275"/>
    </row>
    <row r="1276" spans="12:70" x14ac:dyDescent="0.25">
      <c r="BP1276"/>
      <c r="BQ1276"/>
      <c r="BR1276"/>
    </row>
    <row r="1277" spans="12:70" x14ac:dyDescent="0.25">
      <c r="BP1277"/>
      <c r="BQ1277"/>
      <c r="BR1277"/>
    </row>
    <row r="1278" spans="12:70" x14ac:dyDescent="0.25">
      <c r="BP1278"/>
      <c r="BQ1278"/>
      <c r="BR1278"/>
    </row>
    <row r="1279" spans="12:70" x14ac:dyDescent="0.25">
      <c r="BP1279"/>
      <c r="BQ1279"/>
      <c r="BR1279"/>
    </row>
    <row r="1280" spans="12:70" x14ac:dyDescent="0.25">
      <c r="BP1280"/>
      <c r="BQ1280"/>
      <c r="BR1280"/>
    </row>
    <row r="1281" spans="68:70" x14ac:dyDescent="0.25">
      <c r="BP1281"/>
      <c r="BQ1281"/>
      <c r="BR1281"/>
    </row>
    <row r="1282" spans="68:70" x14ac:dyDescent="0.25">
      <c r="BP1282"/>
      <c r="BQ1282"/>
      <c r="BR1282"/>
    </row>
    <row r="1283" spans="68:70" x14ac:dyDescent="0.25">
      <c r="BP1283"/>
      <c r="BQ1283"/>
      <c r="BR1283"/>
    </row>
    <row r="1284" spans="68:70" x14ac:dyDescent="0.25">
      <c r="BP1284"/>
      <c r="BQ1284"/>
      <c r="BR1284"/>
    </row>
    <row r="1285" spans="68:70" x14ac:dyDescent="0.25">
      <c r="BP1285"/>
      <c r="BQ1285"/>
      <c r="BR1285"/>
    </row>
    <row r="1286" spans="68:70" x14ac:dyDescent="0.25">
      <c r="BP1286"/>
      <c r="BQ1286"/>
      <c r="BR1286"/>
    </row>
    <row r="1287" spans="68:70" x14ac:dyDescent="0.25">
      <c r="BP1287"/>
      <c r="BQ1287"/>
      <c r="BR1287"/>
    </row>
    <row r="1288" spans="68:70" x14ac:dyDescent="0.25">
      <c r="BP1288"/>
      <c r="BQ1288"/>
      <c r="BR1288"/>
    </row>
    <row r="1289" spans="68:70" x14ac:dyDescent="0.25">
      <c r="BP1289"/>
      <c r="BQ1289"/>
      <c r="BR1289"/>
    </row>
    <row r="1290" spans="68:70" x14ac:dyDescent="0.25">
      <c r="BP1290"/>
      <c r="BQ1290"/>
      <c r="BR1290"/>
    </row>
    <row r="1291" spans="68:70" x14ac:dyDescent="0.25">
      <c r="BP1291"/>
      <c r="BQ1291"/>
      <c r="BR1291"/>
    </row>
    <row r="1292" spans="68:70" x14ac:dyDescent="0.25">
      <c r="BP1292"/>
      <c r="BQ1292"/>
      <c r="BR1292"/>
    </row>
    <row r="1293" spans="68:70" x14ac:dyDescent="0.25">
      <c r="BP1293"/>
      <c r="BQ1293"/>
      <c r="BR1293"/>
    </row>
    <row r="1294" spans="68:70" x14ac:dyDescent="0.25">
      <c r="BP1294"/>
      <c r="BQ1294"/>
      <c r="BR1294"/>
    </row>
    <row r="1295" spans="68:70" x14ac:dyDescent="0.25">
      <c r="BP1295"/>
      <c r="BQ1295"/>
      <c r="BR1295"/>
    </row>
    <row r="1296" spans="68:70" x14ac:dyDescent="0.25">
      <c r="BP1296"/>
      <c r="BQ1296"/>
      <c r="BR1296"/>
    </row>
    <row r="1297" spans="68:70" x14ac:dyDescent="0.25">
      <c r="BP1297"/>
      <c r="BQ1297"/>
      <c r="BR1297"/>
    </row>
    <row r="1298" spans="68:70" x14ac:dyDescent="0.25">
      <c r="BP1298"/>
      <c r="BQ1298"/>
      <c r="BR1298"/>
    </row>
    <row r="1299" spans="68:70" x14ac:dyDescent="0.25">
      <c r="BP1299"/>
      <c r="BQ1299"/>
      <c r="BR1299"/>
    </row>
    <row r="1300" spans="68:70" x14ac:dyDescent="0.25">
      <c r="BP1300"/>
      <c r="BQ1300"/>
      <c r="BR1300"/>
    </row>
    <row r="1301" spans="68:70" x14ac:dyDescent="0.25">
      <c r="BP1301"/>
      <c r="BQ1301"/>
      <c r="BR1301"/>
    </row>
    <row r="1302" spans="68:70" x14ac:dyDescent="0.25">
      <c r="BP1302"/>
      <c r="BQ1302"/>
      <c r="BR1302"/>
    </row>
  </sheetData>
  <mergeCells count="105">
    <mergeCell ref="BT75:BU75"/>
    <mergeCell ref="CH29:CI29"/>
    <mergeCell ref="CP6:CP7"/>
    <mergeCell ref="CQ6:CQ7"/>
    <mergeCell ref="CR6:CR7"/>
    <mergeCell ref="CS6:CS7"/>
    <mergeCell ref="CT6:CT7"/>
    <mergeCell ref="CJ6:CJ7"/>
    <mergeCell ref="CK6:CK7"/>
    <mergeCell ref="CL6:CL7"/>
    <mergeCell ref="CM6:CM7"/>
    <mergeCell ref="CO6:CO7"/>
    <mergeCell ref="CB6:CB7"/>
    <mergeCell ref="CC6:CC7"/>
    <mergeCell ref="CD6:CD7"/>
    <mergeCell ref="CE6:CE7"/>
    <mergeCell ref="CF6:CF7"/>
    <mergeCell ref="BV6:BV7"/>
    <mergeCell ref="BW6:BW7"/>
    <mergeCell ref="BX6:BX7"/>
    <mergeCell ref="BY6:BY7"/>
    <mergeCell ref="CA6:CA7"/>
    <mergeCell ref="BQ6:BQ7"/>
    <mergeCell ref="BR6:BR7"/>
    <mergeCell ref="BT6:BT7"/>
    <mergeCell ref="BU6:BU7"/>
    <mergeCell ref="BU3:CD3"/>
    <mergeCell ref="BZ6:BZ7"/>
    <mergeCell ref="CH6:CH7"/>
    <mergeCell ref="CI3:CR3"/>
    <mergeCell ref="CI6:CI7"/>
    <mergeCell ref="CN6:CN7"/>
    <mergeCell ref="AD139:AE139"/>
    <mergeCell ref="AD6:AD7"/>
    <mergeCell ref="BG3:BP3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AR123:AS123"/>
    <mergeCell ref="AS3:BB3"/>
    <mergeCell ref="BB6:BB7"/>
    <mergeCell ref="AE3:AN3"/>
    <mergeCell ref="AE6:AE7"/>
    <mergeCell ref="AF6:AF7"/>
    <mergeCell ref="AG6:AG7"/>
    <mergeCell ref="AH6:AH7"/>
    <mergeCell ref="AI6:AI7"/>
    <mergeCell ref="AJ6:AJ7"/>
    <mergeCell ref="AK6:AK7"/>
    <mergeCell ref="P85:Q85"/>
    <mergeCell ref="W6:W7"/>
    <mergeCell ref="X6:X7"/>
    <mergeCell ref="Y6:Y7"/>
    <mergeCell ref="Z6:Z7"/>
    <mergeCell ref="BF171:BG171"/>
    <mergeCell ref="BF6:BF7"/>
    <mergeCell ref="BC6:BC7"/>
    <mergeCell ref="BD6:BD7"/>
    <mergeCell ref="AO6:AO7"/>
    <mergeCell ref="AP6:AP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AL6:AL7"/>
    <mergeCell ref="AM6:AM7"/>
    <mergeCell ref="AN6:AN7"/>
    <mergeCell ref="B6:B7"/>
    <mergeCell ref="B151:C151"/>
    <mergeCell ref="C3:L3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AB6:AB7"/>
    <mergeCell ref="U6:U7"/>
    <mergeCell ref="V6:V7"/>
    <mergeCell ref="M6:M7"/>
    <mergeCell ref="N6:N7"/>
    <mergeCell ref="P6:P7"/>
    <mergeCell ref="Q3:Z3"/>
    <mergeCell ref="Q6:Q7"/>
    <mergeCell ref="R6:R7"/>
    <mergeCell ref="S6:S7"/>
    <mergeCell ref="T6:T7"/>
    <mergeCell ref="AA6:AA7"/>
  </mergeCells>
  <pageMargins left="0.7" right="0.7" top="0.75" bottom="0.75" header="0.3" footer="0.3"/>
  <pageSetup paperSize="256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zoomScaleNormal="100" workbookViewId="0">
      <pane ySplit="3" topLeftCell="A4" activePane="bottomLeft" state="frozen"/>
      <selection activeCell="F1" sqref="F1"/>
      <selection pane="bottomLeft" activeCell="G6" sqref="G6"/>
    </sheetView>
  </sheetViews>
  <sheetFormatPr defaultRowHeight="15" x14ac:dyDescent="0.25"/>
  <cols>
    <col min="1" max="1" width="8.7109375" style="99"/>
    <col min="2" max="2" width="6" style="99"/>
    <col min="3" max="3" width="10.28515625" style="99" customWidth="1"/>
    <col min="4" max="4" width="20.140625" style="99" customWidth="1"/>
    <col min="5" max="5" width="18.42578125" style="99" customWidth="1"/>
    <col min="6" max="6" width="2.5703125" style="99" customWidth="1"/>
    <col min="7" max="7" width="43.85546875" style="99" customWidth="1"/>
    <col min="8" max="8" width="12.5703125" style="99" customWidth="1"/>
    <col min="9" max="9" width="7.7109375" style="99" bestFit="1" customWidth="1"/>
    <col min="10" max="10" width="7.7109375" style="99" customWidth="1"/>
    <col min="11" max="11" width="8.7109375" style="99" customWidth="1"/>
    <col min="12" max="13" width="7.7109375" style="99" customWidth="1"/>
    <col min="14" max="14" width="8.7109375" style="99" customWidth="1"/>
    <col min="15" max="16" width="7.7109375" style="99" customWidth="1"/>
    <col min="17" max="17" width="8.7109375" style="99" customWidth="1"/>
    <col min="18" max="19" width="7.7109375" style="99" customWidth="1"/>
    <col min="20" max="20" width="8.7109375" style="99" customWidth="1"/>
    <col min="21" max="21" width="7.7109375" style="99" customWidth="1"/>
    <col min="22" max="22" width="10.140625" style="99" customWidth="1"/>
    <col min="23" max="1031" width="8.7109375" style="99"/>
    <col min="1032" max="16384" width="9.140625" style="99"/>
  </cols>
  <sheetData>
    <row r="1" spans="1:22" x14ac:dyDescent="0.25">
      <c r="A1" s="99" t="s">
        <v>138</v>
      </c>
    </row>
    <row r="2" spans="1:22" x14ac:dyDescent="0.25">
      <c r="G2" s="67" t="s">
        <v>139</v>
      </c>
      <c r="I2" s="384" t="s">
        <v>140</v>
      </c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</row>
    <row r="3" spans="1:22" ht="30" x14ac:dyDescent="0.25">
      <c r="C3" s="100" t="s">
        <v>5</v>
      </c>
      <c r="D3" s="100" t="s">
        <v>141</v>
      </c>
      <c r="E3" s="100" t="s">
        <v>142</v>
      </c>
      <c r="G3" s="99" t="s">
        <v>143</v>
      </c>
      <c r="H3" s="99">
        <v>3500</v>
      </c>
      <c r="I3" s="101" t="s">
        <v>5</v>
      </c>
      <c r="J3" s="100" t="s">
        <v>89</v>
      </c>
      <c r="K3" s="100" t="s">
        <v>7</v>
      </c>
      <c r="L3" s="100" t="s">
        <v>6</v>
      </c>
      <c r="M3" s="100" t="s">
        <v>89</v>
      </c>
      <c r="N3" s="100" t="s">
        <v>7</v>
      </c>
      <c r="O3" s="100" t="s">
        <v>6</v>
      </c>
      <c r="P3" s="100" t="s">
        <v>89</v>
      </c>
      <c r="Q3" s="100" t="s">
        <v>7</v>
      </c>
      <c r="R3" s="100" t="s">
        <v>6</v>
      </c>
      <c r="S3" s="100" t="s">
        <v>89</v>
      </c>
      <c r="T3" s="100" t="s">
        <v>7</v>
      </c>
      <c r="U3" s="100" t="s">
        <v>6</v>
      </c>
      <c r="V3" s="37" t="s">
        <v>144</v>
      </c>
    </row>
    <row r="4" spans="1:22" x14ac:dyDescent="0.25">
      <c r="C4" s="102" t="s">
        <v>840</v>
      </c>
      <c r="D4" s="102">
        <v>40</v>
      </c>
      <c r="E4" s="102"/>
      <c r="G4" s="99" t="s">
        <v>145</v>
      </c>
      <c r="H4" s="99">
        <v>700</v>
      </c>
      <c r="I4" s="102" t="s">
        <v>840</v>
      </c>
      <c r="J4" s="102">
        <v>40</v>
      </c>
      <c r="K4" s="102">
        <v>6000</v>
      </c>
      <c r="L4" s="102">
        <f>J4*K4</f>
        <v>240000</v>
      </c>
      <c r="M4" s="102"/>
      <c r="N4" s="102"/>
      <c r="O4" s="102">
        <f>M4*N4</f>
        <v>0</v>
      </c>
      <c r="P4" s="102"/>
      <c r="Q4" s="102"/>
      <c r="R4" s="102">
        <f>P4*Q4</f>
        <v>0</v>
      </c>
      <c r="S4" s="102"/>
      <c r="T4" s="102"/>
      <c r="U4" s="102">
        <f>S4*T4</f>
        <v>0</v>
      </c>
      <c r="V4" s="102">
        <f>L4+O4+R4</f>
        <v>240000</v>
      </c>
    </row>
    <row r="5" spans="1:22" x14ac:dyDescent="0.25">
      <c r="C5" s="102" t="s">
        <v>1038</v>
      </c>
      <c r="D5" s="102">
        <v>60</v>
      </c>
      <c r="E5" s="102"/>
      <c r="G5" s="99" t="s">
        <v>146</v>
      </c>
      <c r="H5" s="99">
        <v>458</v>
      </c>
      <c r="I5" s="102" t="s">
        <v>1038</v>
      </c>
      <c r="J5" s="102">
        <v>60</v>
      </c>
      <c r="K5" s="102">
        <v>6000</v>
      </c>
      <c r="L5" s="102">
        <f t="shared" ref="L5:L34" si="0">J5*K5</f>
        <v>360000</v>
      </c>
      <c r="M5" s="102"/>
      <c r="N5" s="102"/>
      <c r="O5" s="102">
        <f t="shared" ref="O5:O34" si="1">M5*N5</f>
        <v>0</v>
      </c>
      <c r="P5" s="102"/>
      <c r="Q5" s="102"/>
      <c r="R5" s="102">
        <f t="shared" ref="R5:R34" si="2">P5*Q5</f>
        <v>0</v>
      </c>
      <c r="S5" s="102"/>
      <c r="T5" s="102"/>
      <c r="U5" s="102">
        <f t="shared" ref="U5:U34" si="3">S5*T5</f>
        <v>0</v>
      </c>
      <c r="V5" s="102">
        <f t="shared" ref="V5:V34" si="4">L5+O5+R5</f>
        <v>360000</v>
      </c>
    </row>
    <row r="6" spans="1:22" x14ac:dyDescent="0.25">
      <c r="C6" s="102" t="s">
        <v>1044</v>
      </c>
      <c r="D6" s="102"/>
      <c r="E6" s="102">
        <v>40</v>
      </c>
      <c r="G6" s="103" t="s">
        <v>147</v>
      </c>
      <c r="H6" s="103">
        <f>SUM(H3:H5)</f>
        <v>4658</v>
      </c>
      <c r="I6" s="102" t="s">
        <v>1044</v>
      </c>
      <c r="J6" s="102">
        <v>40</v>
      </c>
      <c r="K6" s="102">
        <v>6000</v>
      </c>
      <c r="L6" s="102">
        <f t="shared" si="0"/>
        <v>240000</v>
      </c>
      <c r="M6" s="102"/>
      <c r="N6" s="102"/>
      <c r="O6" s="102">
        <f t="shared" si="1"/>
        <v>0</v>
      </c>
      <c r="P6" s="102"/>
      <c r="Q6" s="102"/>
      <c r="R6" s="102">
        <f t="shared" si="2"/>
        <v>0</v>
      </c>
      <c r="S6" s="102"/>
      <c r="T6" s="102"/>
      <c r="U6" s="102">
        <f t="shared" si="3"/>
        <v>0</v>
      </c>
      <c r="V6" s="102">
        <f t="shared" si="4"/>
        <v>240000</v>
      </c>
    </row>
    <row r="7" spans="1:22" x14ac:dyDescent="0.25">
      <c r="C7" s="102" t="s">
        <v>1121</v>
      </c>
      <c r="D7" s="102">
        <v>10</v>
      </c>
      <c r="E7" s="102">
        <v>42</v>
      </c>
      <c r="I7" s="102" t="s">
        <v>1121</v>
      </c>
      <c r="J7" s="102">
        <v>52</v>
      </c>
      <c r="K7" s="102">
        <v>6000</v>
      </c>
      <c r="L7" s="102">
        <f>J7*K7</f>
        <v>312000</v>
      </c>
      <c r="M7" s="102"/>
      <c r="N7" s="102"/>
      <c r="O7" s="102">
        <f t="shared" si="1"/>
        <v>0</v>
      </c>
      <c r="P7" s="102"/>
      <c r="Q7" s="102"/>
      <c r="R7" s="102">
        <f t="shared" si="2"/>
        <v>0</v>
      </c>
      <c r="S7" s="102"/>
      <c r="T7" s="102"/>
      <c r="U7" s="102">
        <f t="shared" si="3"/>
        <v>0</v>
      </c>
      <c r="V7" s="102">
        <f t="shared" si="4"/>
        <v>312000</v>
      </c>
    </row>
    <row r="8" spans="1:22" x14ac:dyDescent="0.25">
      <c r="C8" s="102" t="s">
        <v>1156</v>
      </c>
      <c r="D8" s="102">
        <v>25</v>
      </c>
      <c r="E8" s="102">
        <v>40</v>
      </c>
      <c r="I8" s="102" t="s">
        <v>1156</v>
      </c>
      <c r="J8" s="102">
        <v>65</v>
      </c>
      <c r="K8" s="102">
        <v>6000</v>
      </c>
      <c r="L8" s="102">
        <f>J8*K8</f>
        <v>390000</v>
      </c>
      <c r="M8" s="102"/>
      <c r="N8" s="102"/>
      <c r="O8" s="102">
        <f t="shared" si="1"/>
        <v>0</v>
      </c>
      <c r="P8" s="102"/>
      <c r="Q8" s="102"/>
      <c r="R8" s="102">
        <f t="shared" si="2"/>
        <v>0</v>
      </c>
      <c r="S8" s="102"/>
      <c r="T8" s="102"/>
      <c r="U8" s="102">
        <f t="shared" si="3"/>
        <v>0</v>
      </c>
      <c r="V8" s="102">
        <f t="shared" si="4"/>
        <v>390000</v>
      </c>
    </row>
    <row r="9" spans="1:22" x14ac:dyDescent="0.25">
      <c r="C9" s="102" t="s">
        <v>1188</v>
      </c>
      <c r="D9" s="102"/>
      <c r="E9" s="102">
        <v>40</v>
      </c>
      <c r="I9" s="102" t="s">
        <v>1188</v>
      </c>
      <c r="J9" s="102">
        <v>40</v>
      </c>
      <c r="K9" s="102">
        <v>6000</v>
      </c>
      <c r="L9" s="102">
        <f t="shared" si="0"/>
        <v>240000</v>
      </c>
      <c r="M9" s="102"/>
      <c r="N9" s="102"/>
      <c r="O9" s="102">
        <f t="shared" si="1"/>
        <v>0</v>
      </c>
      <c r="P9" s="102"/>
      <c r="Q9" s="102"/>
      <c r="R9" s="102">
        <f t="shared" si="2"/>
        <v>0</v>
      </c>
      <c r="S9" s="102"/>
      <c r="T9" s="102"/>
      <c r="U9" s="102">
        <f t="shared" si="3"/>
        <v>0</v>
      </c>
      <c r="V9" s="102">
        <f t="shared" si="4"/>
        <v>240000</v>
      </c>
    </row>
    <row r="10" spans="1:22" x14ac:dyDescent="0.25">
      <c r="C10" s="102" t="s">
        <v>1193</v>
      </c>
      <c r="D10" s="102">
        <v>8</v>
      </c>
      <c r="E10" s="102"/>
      <c r="I10" s="102" t="s">
        <v>1193</v>
      </c>
      <c r="J10" s="102">
        <v>8</v>
      </c>
      <c r="K10" s="102">
        <v>6000</v>
      </c>
      <c r="L10" s="102">
        <f t="shared" si="0"/>
        <v>48000</v>
      </c>
      <c r="M10" s="102"/>
      <c r="N10" s="102"/>
      <c r="O10" s="102">
        <f t="shared" si="1"/>
        <v>0</v>
      </c>
      <c r="P10" s="102"/>
      <c r="Q10" s="102"/>
      <c r="R10" s="102">
        <f t="shared" si="2"/>
        <v>0</v>
      </c>
      <c r="S10" s="102"/>
      <c r="T10" s="102"/>
      <c r="U10" s="102">
        <f t="shared" si="3"/>
        <v>0</v>
      </c>
      <c r="V10" s="102">
        <f t="shared" si="4"/>
        <v>48000</v>
      </c>
    </row>
    <row r="11" spans="1:22" x14ac:dyDescent="0.25">
      <c r="C11" s="102" t="s">
        <v>1266</v>
      </c>
      <c r="D11" s="102">
        <v>25</v>
      </c>
      <c r="E11" s="102"/>
      <c r="I11" s="102" t="s">
        <v>1272</v>
      </c>
      <c r="J11" s="102">
        <v>25</v>
      </c>
      <c r="K11" s="102">
        <v>6000</v>
      </c>
      <c r="L11" s="102">
        <f t="shared" si="0"/>
        <v>150000</v>
      </c>
      <c r="M11" s="102"/>
      <c r="N11" s="102"/>
      <c r="O11" s="102">
        <f t="shared" si="1"/>
        <v>0</v>
      </c>
      <c r="P11" s="102"/>
      <c r="Q11" s="102"/>
      <c r="R11" s="102">
        <f t="shared" si="2"/>
        <v>0</v>
      </c>
      <c r="S11" s="102"/>
      <c r="T11" s="102"/>
      <c r="U11" s="102">
        <f t="shared" si="3"/>
        <v>0</v>
      </c>
      <c r="V11" s="102">
        <f t="shared" si="4"/>
        <v>150000</v>
      </c>
    </row>
    <row r="12" spans="1:22" x14ac:dyDescent="0.25">
      <c r="C12" s="102" t="s">
        <v>1273</v>
      </c>
      <c r="D12" s="102">
        <v>10</v>
      </c>
      <c r="E12" s="102"/>
      <c r="I12" s="102" t="s">
        <v>1273</v>
      </c>
      <c r="J12" s="102">
        <v>10</v>
      </c>
      <c r="K12" s="102">
        <v>6000</v>
      </c>
      <c r="L12" s="102">
        <f t="shared" si="0"/>
        <v>60000</v>
      </c>
      <c r="M12" s="102"/>
      <c r="N12" s="102"/>
      <c r="O12" s="102">
        <f t="shared" si="1"/>
        <v>0</v>
      </c>
      <c r="P12" s="102"/>
      <c r="Q12" s="102"/>
      <c r="R12" s="102">
        <f t="shared" si="2"/>
        <v>0</v>
      </c>
      <c r="S12" s="102"/>
      <c r="T12" s="102"/>
      <c r="U12" s="102">
        <f t="shared" si="3"/>
        <v>0</v>
      </c>
      <c r="V12" s="102">
        <f t="shared" si="4"/>
        <v>60000</v>
      </c>
    </row>
    <row r="13" spans="1:22" x14ac:dyDescent="0.25">
      <c r="C13" s="102" t="s">
        <v>1290</v>
      </c>
      <c r="D13" s="102">
        <v>27</v>
      </c>
      <c r="E13" s="102"/>
      <c r="I13" s="102" t="s">
        <v>1290</v>
      </c>
      <c r="J13" s="102">
        <v>27</v>
      </c>
      <c r="K13" s="102">
        <v>6000</v>
      </c>
      <c r="L13" s="102">
        <f t="shared" si="0"/>
        <v>162000</v>
      </c>
      <c r="M13" s="102"/>
      <c r="N13" s="102"/>
      <c r="O13" s="102">
        <f t="shared" si="1"/>
        <v>0</v>
      </c>
      <c r="P13" s="102"/>
      <c r="Q13" s="102"/>
      <c r="R13" s="102">
        <f t="shared" si="2"/>
        <v>0</v>
      </c>
      <c r="S13" s="102"/>
      <c r="T13" s="102"/>
      <c r="U13" s="102">
        <f t="shared" si="3"/>
        <v>0</v>
      </c>
      <c r="V13" s="102">
        <f t="shared" si="4"/>
        <v>162000</v>
      </c>
    </row>
    <row r="14" spans="1:22" x14ac:dyDescent="0.25">
      <c r="C14" s="102"/>
      <c r="D14" s="102"/>
      <c r="E14" s="102"/>
      <c r="I14" s="102"/>
      <c r="J14" s="102"/>
      <c r="K14" s="102"/>
      <c r="L14" s="102">
        <f t="shared" si="0"/>
        <v>0</v>
      </c>
      <c r="M14" s="102"/>
      <c r="N14" s="102"/>
      <c r="O14" s="102">
        <f t="shared" si="1"/>
        <v>0</v>
      </c>
      <c r="P14" s="102"/>
      <c r="Q14" s="102"/>
      <c r="R14" s="102">
        <f t="shared" si="2"/>
        <v>0</v>
      </c>
      <c r="S14" s="102"/>
      <c r="T14" s="102"/>
      <c r="U14" s="102">
        <f t="shared" si="3"/>
        <v>0</v>
      </c>
      <c r="V14" s="102">
        <f t="shared" si="4"/>
        <v>0</v>
      </c>
    </row>
    <row r="15" spans="1:22" x14ac:dyDescent="0.25">
      <c r="C15" s="102"/>
      <c r="D15" s="102"/>
      <c r="E15" s="102"/>
      <c r="I15" s="102"/>
      <c r="J15" s="102"/>
      <c r="K15" s="102"/>
      <c r="L15" s="102">
        <f t="shared" si="0"/>
        <v>0</v>
      </c>
      <c r="M15" s="102"/>
      <c r="N15" s="102"/>
      <c r="O15" s="102">
        <f t="shared" si="1"/>
        <v>0</v>
      </c>
      <c r="P15" s="102"/>
      <c r="Q15" s="102"/>
      <c r="R15" s="102">
        <f t="shared" si="2"/>
        <v>0</v>
      </c>
      <c r="S15" s="102"/>
      <c r="T15" s="102"/>
      <c r="U15" s="102">
        <f t="shared" si="3"/>
        <v>0</v>
      </c>
      <c r="V15" s="102">
        <f t="shared" si="4"/>
        <v>0</v>
      </c>
    </row>
    <row r="16" spans="1:22" x14ac:dyDescent="0.25">
      <c r="C16" s="102"/>
      <c r="D16" s="102"/>
      <c r="E16" s="102"/>
      <c r="I16" s="102"/>
      <c r="J16" s="102"/>
      <c r="K16" s="102"/>
      <c r="L16" s="102">
        <f t="shared" si="0"/>
        <v>0</v>
      </c>
      <c r="M16" s="102"/>
      <c r="N16" s="102"/>
      <c r="O16" s="102">
        <f t="shared" si="1"/>
        <v>0</v>
      </c>
      <c r="P16" s="102"/>
      <c r="Q16" s="102"/>
      <c r="R16" s="102">
        <f t="shared" si="2"/>
        <v>0</v>
      </c>
      <c r="S16" s="102"/>
      <c r="T16" s="102"/>
      <c r="U16" s="102">
        <f t="shared" si="3"/>
        <v>0</v>
      </c>
      <c r="V16" s="102">
        <f t="shared" si="4"/>
        <v>0</v>
      </c>
    </row>
    <row r="17" spans="3:22" x14ac:dyDescent="0.25">
      <c r="C17" s="102"/>
      <c r="D17" s="102"/>
      <c r="E17" s="102"/>
      <c r="I17" s="102"/>
      <c r="J17" s="102"/>
      <c r="K17" s="102"/>
      <c r="L17" s="102">
        <f t="shared" si="0"/>
        <v>0</v>
      </c>
      <c r="M17" s="102"/>
      <c r="N17" s="102"/>
      <c r="O17" s="102">
        <f t="shared" si="1"/>
        <v>0</v>
      </c>
      <c r="P17" s="102"/>
      <c r="Q17" s="102"/>
      <c r="R17" s="102">
        <f t="shared" si="2"/>
        <v>0</v>
      </c>
      <c r="S17" s="102"/>
      <c r="T17" s="102"/>
      <c r="U17" s="102">
        <f t="shared" si="3"/>
        <v>0</v>
      </c>
      <c r="V17" s="102">
        <f t="shared" si="4"/>
        <v>0</v>
      </c>
    </row>
    <row r="18" spans="3:22" x14ac:dyDescent="0.25">
      <c r="C18" s="102"/>
      <c r="D18" s="102"/>
      <c r="E18" s="102"/>
      <c r="I18" s="102"/>
      <c r="J18" s="354"/>
      <c r="K18" s="102"/>
      <c r="L18" s="102">
        <f t="shared" si="0"/>
        <v>0</v>
      </c>
      <c r="M18" s="102"/>
      <c r="N18" s="102"/>
      <c r="O18" s="102">
        <f t="shared" si="1"/>
        <v>0</v>
      </c>
      <c r="P18" s="102"/>
      <c r="Q18" s="102"/>
      <c r="R18" s="102">
        <f t="shared" si="2"/>
        <v>0</v>
      </c>
      <c r="S18" s="102"/>
      <c r="T18" s="102"/>
      <c r="U18" s="102">
        <f t="shared" si="3"/>
        <v>0</v>
      </c>
      <c r="V18" s="102">
        <f t="shared" si="4"/>
        <v>0</v>
      </c>
    </row>
    <row r="19" spans="3:22" x14ac:dyDescent="0.25">
      <c r="C19" s="102"/>
      <c r="D19" s="102"/>
      <c r="E19" s="102"/>
      <c r="I19" s="102"/>
      <c r="J19" s="102"/>
      <c r="K19" s="102"/>
      <c r="L19" s="102">
        <f t="shared" si="0"/>
        <v>0</v>
      </c>
      <c r="M19" s="102"/>
      <c r="N19" s="102"/>
      <c r="O19" s="102">
        <f t="shared" si="1"/>
        <v>0</v>
      </c>
      <c r="P19" s="102"/>
      <c r="Q19" s="102"/>
      <c r="R19" s="102">
        <f t="shared" si="2"/>
        <v>0</v>
      </c>
      <c r="S19" s="102"/>
      <c r="T19" s="102"/>
      <c r="U19" s="102">
        <f t="shared" si="3"/>
        <v>0</v>
      </c>
      <c r="V19" s="102">
        <f t="shared" si="4"/>
        <v>0</v>
      </c>
    </row>
    <row r="20" spans="3:22" x14ac:dyDescent="0.25">
      <c r="C20" s="102"/>
      <c r="D20" s="102"/>
      <c r="E20" s="102"/>
      <c r="I20" s="102"/>
      <c r="J20" s="102"/>
      <c r="K20" s="102"/>
      <c r="L20" s="102">
        <f t="shared" si="0"/>
        <v>0</v>
      </c>
      <c r="M20" s="102"/>
      <c r="N20" s="102"/>
      <c r="O20" s="102">
        <f t="shared" si="1"/>
        <v>0</v>
      </c>
      <c r="P20" s="102"/>
      <c r="Q20" s="102"/>
      <c r="R20" s="102">
        <f t="shared" si="2"/>
        <v>0</v>
      </c>
      <c r="S20" s="102"/>
      <c r="T20" s="102"/>
      <c r="U20" s="102">
        <f t="shared" si="3"/>
        <v>0</v>
      </c>
      <c r="V20" s="102">
        <f t="shared" si="4"/>
        <v>0</v>
      </c>
    </row>
    <row r="21" spans="3:22" x14ac:dyDescent="0.25">
      <c r="C21" s="102"/>
      <c r="D21" s="102"/>
      <c r="E21" s="102"/>
      <c r="I21" s="102"/>
      <c r="J21" s="102"/>
      <c r="K21" s="102"/>
      <c r="L21" s="102">
        <f t="shared" si="0"/>
        <v>0</v>
      </c>
      <c r="M21" s="102"/>
      <c r="N21" s="102"/>
      <c r="O21" s="102">
        <f t="shared" si="1"/>
        <v>0</v>
      </c>
      <c r="P21" s="102"/>
      <c r="Q21" s="102"/>
      <c r="R21" s="102">
        <f t="shared" si="2"/>
        <v>0</v>
      </c>
      <c r="S21" s="102"/>
      <c r="T21" s="102"/>
      <c r="U21" s="102">
        <f t="shared" si="3"/>
        <v>0</v>
      </c>
      <c r="V21" s="102">
        <f t="shared" si="4"/>
        <v>0</v>
      </c>
    </row>
    <row r="22" spans="3:22" x14ac:dyDescent="0.25">
      <c r="C22" s="102"/>
      <c r="D22" s="102"/>
      <c r="E22" s="102"/>
      <c r="I22" s="102"/>
      <c r="J22" s="102"/>
      <c r="K22" s="102"/>
      <c r="L22" s="102">
        <f t="shared" si="0"/>
        <v>0</v>
      </c>
      <c r="M22" s="102"/>
      <c r="N22" s="102"/>
      <c r="O22" s="102">
        <f t="shared" si="1"/>
        <v>0</v>
      </c>
      <c r="P22" s="102"/>
      <c r="Q22" s="102"/>
      <c r="R22" s="102">
        <f t="shared" si="2"/>
        <v>0</v>
      </c>
      <c r="S22" s="102"/>
      <c r="T22" s="102"/>
      <c r="U22" s="102">
        <f t="shared" si="3"/>
        <v>0</v>
      </c>
      <c r="V22" s="102">
        <f t="shared" si="4"/>
        <v>0</v>
      </c>
    </row>
    <row r="23" spans="3:22" x14ac:dyDescent="0.25">
      <c r="C23" s="102"/>
      <c r="D23" s="102"/>
      <c r="E23" s="102"/>
      <c r="I23" s="102"/>
      <c r="J23" s="102"/>
      <c r="K23" s="102"/>
      <c r="L23" s="102">
        <f t="shared" si="0"/>
        <v>0</v>
      </c>
      <c r="M23" s="102"/>
      <c r="N23" s="102"/>
      <c r="O23" s="102">
        <f t="shared" si="1"/>
        <v>0</v>
      </c>
      <c r="P23" s="102"/>
      <c r="Q23" s="102"/>
      <c r="R23" s="102">
        <f t="shared" si="2"/>
        <v>0</v>
      </c>
      <c r="S23" s="102"/>
      <c r="T23" s="102"/>
      <c r="U23" s="102">
        <f t="shared" si="3"/>
        <v>0</v>
      </c>
      <c r="V23" s="102">
        <f t="shared" si="4"/>
        <v>0</v>
      </c>
    </row>
    <row r="24" spans="3:22" x14ac:dyDescent="0.25">
      <c r="C24" s="104" t="s">
        <v>148</v>
      </c>
      <c r="D24" s="104">
        <f>SUM(D4:D23)</f>
        <v>205</v>
      </c>
      <c r="E24" s="104">
        <f>SUM(E4:E23)</f>
        <v>162</v>
      </c>
      <c r="I24" s="102"/>
      <c r="J24" s="102"/>
      <c r="K24" s="102"/>
      <c r="L24" s="102">
        <f t="shared" si="0"/>
        <v>0</v>
      </c>
      <c r="M24" s="102"/>
      <c r="N24" s="102"/>
      <c r="O24" s="102">
        <f t="shared" si="1"/>
        <v>0</v>
      </c>
      <c r="P24" s="102"/>
      <c r="Q24" s="102"/>
      <c r="R24" s="102">
        <f t="shared" si="2"/>
        <v>0</v>
      </c>
      <c r="S24" s="102"/>
      <c r="T24" s="102"/>
      <c r="U24" s="102">
        <f t="shared" si="3"/>
        <v>0</v>
      </c>
      <c r="V24" s="102">
        <f t="shared" si="4"/>
        <v>0</v>
      </c>
    </row>
    <row r="25" spans="3:22" x14ac:dyDescent="0.25">
      <c r="C25" s="385" t="s">
        <v>149</v>
      </c>
      <c r="D25" s="385"/>
      <c r="E25" s="106">
        <f>D24+E24</f>
        <v>367</v>
      </c>
      <c r="I25" s="102"/>
      <c r="J25" s="102"/>
      <c r="K25" s="102"/>
      <c r="L25" s="102">
        <f t="shared" si="0"/>
        <v>0</v>
      </c>
      <c r="M25" s="102"/>
      <c r="N25" s="102"/>
      <c r="O25" s="102">
        <f t="shared" si="1"/>
        <v>0</v>
      </c>
      <c r="P25" s="102"/>
      <c r="Q25" s="102"/>
      <c r="R25" s="102">
        <f t="shared" si="2"/>
        <v>0</v>
      </c>
      <c r="S25" s="102"/>
      <c r="T25" s="102"/>
      <c r="U25" s="102">
        <f t="shared" si="3"/>
        <v>0</v>
      </c>
      <c r="V25" s="102">
        <f t="shared" si="4"/>
        <v>0</v>
      </c>
    </row>
    <row r="26" spans="3:22" x14ac:dyDescent="0.25">
      <c r="C26" s="107"/>
      <c r="D26" s="107"/>
      <c r="E26" s="107"/>
      <c r="I26" s="102"/>
      <c r="J26" s="102"/>
      <c r="K26" s="102"/>
      <c r="L26" s="102">
        <f t="shared" si="0"/>
        <v>0</v>
      </c>
      <c r="M26" s="102"/>
      <c r="N26" s="102"/>
      <c r="O26" s="102">
        <f t="shared" si="1"/>
        <v>0</v>
      </c>
      <c r="P26" s="102"/>
      <c r="Q26" s="102"/>
      <c r="R26" s="102">
        <f t="shared" si="2"/>
        <v>0</v>
      </c>
      <c r="S26" s="102"/>
      <c r="T26" s="102"/>
      <c r="U26" s="102">
        <f t="shared" si="3"/>
        <v>0</v>
      </c>
      <c r="V26" s="102">
        <f t="shared" si="4"/>
        <v>0</v>
      </c>
    </row>
    <row r="27" spans="3:22" x14ac:dyDescent="0.25">
      <c r="C27" s="99" t="s">
        <v>150</v>
      </c>
      <c r="E27" s="103">
        <f>E25*4658</f>
        <v>1709486</v>
      </c>
      <c r="I27" s="102"/>
      <c r="J27" s="102"/>
      <c r="K27" s="102"/>
      <c r="L27" s="102">
        <f t="shared" si="0"/>
        <v>0</v>
      </c>
      <c r="M27" s="102"/>
      <c r="N27" s="102"/>
      <c r="O27" s="102">
        <f t="shared" si="1"/>
        <v>0</v>
      </c>
      <c r="P27" s="102"/>
      <c r="Q27" s="102"/>
      <c r="R27" s="102">
        <f t="shared" si="2"/>
        <v>0</v>
      </c>
      <c r="S27" s="102"/>
      <c r="T27" s="102"/>
      <c r="U27" s="102">
        <f t="shared" si="3"/>
        <v>0</v>
      </c>
      <c r="V27" s="102">
        <f t="shared" si="4"/>
        <v>0</v>
      </c>
    </row>
    <row r="28" spans="3:22" x14ac:dyDescent="0.25">
      <c r="C28" s="99" t="s">
        <v>151</v>
      </c>
      <c r="E28" s="108">
        <f>V39</f>
        <v>2626986</v>
      </c>
      <c r="I28" s="102"/>
      <c r="J28" s="102"/>
      <c r="K28" s="102"/>
      <c r="L28" s="102">
        <f t="shared" si="0"/>
        <v>0</v>
      </c>
      <c r="M28" s="102"/>
      <c r="N28" s="102"/>
      <c r="O28" s="102">
        <f t="shared" si="1"/>
        <v>0</v>
      </c>
      <c r="P28" s="102"/>
      <c r="Q28" s="102"/>
      <c r="R28" s="102">
        <f t="shared" si="2"/>
        <v>0</v>
      </c>
      <c r="S28" s="102"/>
      <c r="T28" s="102"/>
      <c r="U28" s="102">
        <f t="shared" si="3"/>
        <v>0</v>
      </c>
      <c r="V28" s="102">
        <f t="shared" si="4"/>
        <v>0</v>
      </c>
    </row>
    <row r="29" spans="3:22" x14ac:dyDescent="0.25">
      <c r="C29" s="99" t="s">
        <v>152</v>
      </c>
      <c r="E29" s="99">
        <f>E27-E28</f>
        <v>-917500</v>
      </c>
      <c r="I29" s="102"/>
      <c r="J29" s="102"/>
      <c r="K29" s="102"/>
      <c r="L29" s="102">
        <f t="shared" si="0"/>
        <v>0</v>
      </c>
      <c r="M29" s="102"/>
      <c r="N29" s="102"/>
      <c r="O29" s="102">
        <f t="shared" si="1"/>
        <v>0</v>
      </c>
      <c r="P29" s="102"/>
      <c r="Q29" s="102"/>
      <c r="R29" s="102">
        <f t="shared" si="2"/>
        <v>0</v>
      </c>
      <c r="S29" s="102"/>
      <c r="T29" s="102"/>
      <c r="U29" s="102">
        <f t="shared" si="3"/>
        <v>0</v>
      </c>
      <c r="V29" s="102">
        <f t="shared" si="4"/>
        <v>0</v>
      </c>
    </row>
    <row r="30" spans="3:22" x14ac:dyDescent="0.25">
      <c r="C30" s="107"/>
      <c r="D30" s="107"/>
      <c r="E30" s="107"/>
      <c r="I30" s="102"/>
      <c r="J30" s="102"/>
      <c r="K30" s="102"/>
      <c r="L30" s="102">
        <f t="shared" si="0"/>
        <v>0</v>
      </c>
      <c r="M30" s="102"/>
      <c r="N30" s="102"/>
      <c r="O30" s="102">
        <f t="shared" si="1"/>
        <v>0</v>
      </c>
      <c r="P30" s="102"/>
      <c r="Q30" s="102"/>
      <c r="R30" s="102">
        <f t="shared" si="2"/>
        <v>0</v>
      </c>
      <c r="S30" s="102"/>
      <c r="T30" s="102"/>
      <c r="U30" s="102">
        <f t="shared" si="3"/>
        <v>0</v>
      </c>
      <c r="V30" s="102">
        <f t="shared" si="4"/>
        <v>0</v>
      </c>
    </row>
    <row r="31" spans="3:22" x14ac:dyDescent="0.25">
      <c r="C31" s="107"/>
      <c r="D31" s="107"/>
      <c r="E31" s="107"/>
      <c r="I31" s="102"/>
      <c r="J31" s="102"/>
      <c r="K31" s="102"/>
      <c r="L31" s="102">
        <f t="shared" si="0"/>
        <v>0</v>
      </c>
      <c r="M31" s="102"/>
      <c r="N31" s="102"/>
      <c r="O31" s="102">
        <f t="shared" si="1"/>
        <v>0</v>
      </c>
      <c r="P31" s="102"/>
      <c r="Q31" s="102"/>
      <c r="R31" s="102">
        <f t="shared" si="2"/>
        <v>0</v>
      </c>
      <c r="S31" s="102"/>
      <c r="T31" s="102"/>
      <c r="U31" s="102">
        <f t="shared" si="3"/>
        <v>0</v>
      </c>
      <c r="V31" s="102">
        <f t="shared" si="4"/>
        <v>0</v>
      </c>
    </row>
    <row r="32" spans="3:22" x14ac:dyDescent="0.25">
      <c r="C32" s="107"/>
      <c r="D32" s="107"/>
      <c r="E32" s="107"/>
      <c r="I32" s="102"/>
      <c r="J32" s="102"/>
      <c r="K32" s="102"/>
      <c r="L32" s="102">
        <f t="shared" si="0"/>
        <v>0</v>
      </c>
      <c r="M32" s="102"/>
      <c r="N32" s="102"/>
      <c r="O32" s="102">
        <f t="shared" si="1"/>
        <v>0</v>
      </c>
      <c r="P32" s="102"/>
      <c r="Q32" s="102"/>
      <c r="R32" s="102">
        <f t="shared" si="2"/>
        <v>0</v>
      </c>
      <c r="S32" s="102"/>
      <c r="T32" s="102"/>
      <c r="U32" s="102">
        <f t="shared" si="3"/>
        <v>0</v>
      </c>
      <c r="V32" s="102">
        <f t="shared" si="4"/>
        <v>0</v>
      </c>
    </row>
    <row r="33" spans="3:23" x14ac:dyDescent="0.25">
      <c r="C33" s="107"/>
      <c r="D33" s="107"/>
      <c r="E33" s="107"/>
      <c r="I33" s="102"/>
      <c r="J33" s="102"/>
      <c r="K33" s="102"/>
      <c r="L33" s="102">
        <f t="shared" si="0"/>
        <v>0</v>
      </c>
      <c r="M33" s="102"/>
      <c r="N33" s="102"/>
      <c r="O33" s="102">
        <f t="shared" si="1"/>
        <v>0</v>
      </c>
      <c r="P33" s="102"/>
      <c r="Q33" s="102"/>
      <c r="R33" s="102">
        <f t="shared" si="2"/>
        <v>0</v>
      </c>
      <c r="S33" s="102"/>
      <c r="T33" s="102"/>
      <c r="U33" s="102">
        <f t="shared" si="3"/>
        <v>0</v>
      </c>
      <c r="V33" s="102">
        <f t="shared" si="4"/>
        <v>0</v>
      </c>
    </row>
    <row r="34" spans="3:23" x14ac:dyDescent="0.25">
      <c r="C34" s="107"/>
      <c r="D34" s="107"/>
      <c r="E34" s="107"/>
      <c r="I34" s="102"/>
      <c r="J34" s="102"/>
      <c r="K34" s="102"/>
      <c r="L34" s="102">
        <f t="shared" si="0"/>
        <v>0</v>
      </c>
      <c r="M34" s="102"/>
      <c r="N34" s="102"/>
      <c r="O34" s="102">
        <f t="shared" si="1"/>
        <v>0</v>
      </c>
      <c r="P34" s="102"/>
      <c r="Q34" s="102"/>
      <c r="R34" s="102">
        <f t="shared" si="2"/>
        <v>0</v>
      </c>
      <c r="S34" s="102"/>
      <c r="T34" s="102"/>
      <c r="U34" s="102">
        <f t="shared" si="3"/>
        <v>0</v>
      </c>
      <c r="V34" s="102">
        <f t="shared" si="4"/>
        <v>0</v>
      </c>
    </row>
    <row r="35" spans="3:23" ht="15" customHeight="1" x14ac:dyDescent="0.25">
      <c r="I35" s="109" t="s">
        <v>147</v>
      </c>
      <c r="J35" s="109">
        <f>SUM(J4:J34)</f>
        <v>367</v>
      </c>
      <c r="K35" s="109"/>
      <c r="L35" s="110">
        <f>SUM(L4:L34)</f>
        <v>2202000</v>
      </c>
      <c r="M35" s="109">
        <f>SUM(M4:M34)</f>
        <v>0</v>
      </c>
      <c r="N35" s="110"/>
      <c r="O35" s="110">
        <f>SUM(O4:O34)</f>
        <v>0</v>
      </c>
      <c r="P35" s="109">
        <f>SUM(P4:P34)</f>
        <v>0</v>
      </c>
      <c r="Q35" s="110"/>
      <c r="R35" s="110">
        <f>SUM(R4:R34)</f>
        <v>0</v>
      </c>
      <c r="S35" s="109">
        <f>SUM(S4:S34)</f>
        <v>0</v>
      </c>
      <c r="T35" s="110"/>
      <c r="U35" s="110">
        <f>SUM(U4:U34)</f>
        <v>0</v>
      </c>
      <c r="V35" s="111">
        <f>SUM(V4:V34)</f>
        <v>2202000</v>
      </c>
    </row>
    <row r="36" spans="3:23" x14ac:dyDescent="0.25">
      <c r="I36" s="112"/>
      <c r="J36" s="112"/>
      <c r="K36" s="112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1">
        <f>L35+O35+R35</f>
        <v>2202000</v>
      </c>
    </row>
    <row r="37" spans="3:23" x14ac:dyDescent="0.25">
      <c r="V37" s="114">
        <f>J35+M35</f>
        <v>367</v>
      </c>
      <c r="W37" s="114" t="s">
        <v>153</v>
      </c>
    </row>
    <row r="38" spans="3:23" x14ac:dyDescent="0.25">
      <c r="S38" s="114">
        <f>H4+H5</f>
        <v>1158</v>
      </c>
      <c r="T38" s="114" t="s">
        <v>154</v>
      </c>
      <c r="V38" s="99">
        <f>S38*V37</f>
        <v>424986</v>
      </c>
    </row>
    <row r="39" spans="3:23" ht="45" x14ac:dyDescent="0.25">
      <c r="V39" s="108">
        <f>V36+V38</f>
        <v>2626986</v>
      </c>
      <c r="W39" s="115" t="s">
        <v>155</v>
      </c>
    </row>
  </sheetData>
  <mergeCells count="2">
    <mergeCell ref="I2:V2"/>
    <mergeCell ref="C25:D25"/>
  </mergeCells>
  <pageMargins left="0.7" right="0.14027780000000001" top="0.42013889999999998" bottom="0.3" header="0.51180550000000002" footer="0.51180550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zoomScaleNormal="100" workbookViewId="0">
      <pane ySplit="3" topLeftCell="A4" activePane="bottomLeft" state="frozen"/>
      <selection pane="bottomLeft" activeCell="E41" sqref="E41:E45"/>
    </sheetView>
  </sheetViews>
  <sheetFormatPr defaultRowHeight="15" x14ac:dyDescent="0.25"/>
  <cols>
    <col min="1" max="1" width="15.5703125" style="99" customWidth="1"/>
    <col min="2" max="2" width="11.42578125" style="99" bestFit="1" customWidth="1"/>
    <col min="3" max="4" width="12.28515625" style="99" customWidth="1"/>
    <col min="5" max="5" width="16.28515625" style="99" bestFit="1" customWidth="1"/>
    <col min="6" max="6" width="16.28515625" style="99" customWidth="1"/>
    <col min="7" max="7" width="17.28515625" style="99" customWidth="1"/>
    <col min="8" max="8" width="41.42578125" style="99" customWidth="1"/>
    <col min="9" max="9" width="8.85546875" style="99" customWidth="1"/>
    <col min="10" max="16384" width="9.140625" style="99"/>
  </cols>
  <sheetData>
    <row r="1" spans="1:9" x14ac:dyDescent="0.25">
      <c r="A1" s="99" t="s">
        <v>2</v>
      </c>
    </row>
    <row r="2" spans="1:9" x14ac:dyDescent="0.25">
      <c r="H2" s="67" t="s">
        <v>156</v>
      </c>
    </row>
    <row r="3" spans="1:9" x14ac:dyDescent="0.25">
      <c r="B3" s="100" t="s">
        <v>5</v>
      </c>
      <c r="C3" s="37" t="s">
        <v>157</v>
      </c>
      <c r="D3" s="37" t="s">
        <v>158</v>
      </c>
      <c r="E3" s="100" t="s">
        <v>159</v>
      </c>
      <c r="F3" s="100" t="s">
        <v>160</v>
      </c>
      <c r="G3" s="100" t="s">
        <v>161</v>
      </c>
      <c r="H3" s="99" t="s">
        <v>162</v>
      </c>
      <c r="I3" s="99">
        <v>12000</v>
      </c>
    </row>
    <row r="4" spans="1:9" x14ac:dyDescent="0.25">
      <c r="B4" s="102"/>
      <c r="C4" s="102"/>
      <c r="D4" s="102"/>
      <c r="E4" s="102">
        <v>40</v>
      </c>
      <c r="F4" s="102"/>
      <c r="G4" s="72"/>
      <c r="H4" s="99" t="s">
        <v>145</v>
      </c>
      <c r="I4" s="99">
        <v>700</v>
      </c>
    </row>
    <row r="5" spans="1:9" x14ac:dyDescent="0.25">
      <c r="B5" s="102"/>
      <c r="C5" s="102"/>
      <c r="D5" s="102"/>
      <c r="E5" s="102"/>
      <c r="F5" s="102"/>
      <c r="G5" s="72"/>
    </row>
    <row r="6" spans="1:9" x14ac:dyDescent="0.25">
      <c r="B6" s="347"/>
      <c r="C6" s="102"/>
      <c r="D6" s="102"/>
      <c r="E6" s="102"/>
      <c r="F6" s="102"/>
      <c r="G6" s="72"/>
      <c r="H6" s="99" t="s">
        <v>163</v>
      </c>
      <c r="I6" s="99">
        <v>1541</v>
      </c>
    </row>
    <row r="7" spans="1:9" x14ac:dyDescent="0.25">
      <c r="B7" s="102"/>
      <c r="C7" s="102"/>
      <c r="D7" s="102"/>
      <c r="E7" s="102"/>
      <c r="F7" s="102"/>
      <c r="G7" s="72"/>
      <c r="H7" s="103" t="s">
        <v>147</v>
      </c>
      <c r="I7" s="103">
        <f>SUM(I3:I6)</f>
        <v>14241</v>
      </c>
    </row>
    <row r="8" spans="1:9" x14ac:dyDescent="0.25">
      <c r="B8" s="102"/>
      <c r="C8" s="102"/>
      <c r="D8" s="102"/>
      <c r="E8" s="102"/>
      <c r="F8" s="102"/>
      <c r="G8" s="72"/>
    </row>
    <row r="9" spans="1:9" x14ac:dyDescent="0.25">
      <c r="B9" s="102"/>
      <c r="C9" s="102"/>
      <c r="D9" s="102"/>
      <c r="E9" s="102"/>
      <c r="F9" s="102"/>
      <c r="G9" s="72"/>
      <c r="H9" s="67" t="s">
        <v>164</v>
      </c>
    </row>
    <row r="10" spans="1:9" x14ac:dyDescent="0.25">
      <c r="B10" s="102"/>
      <c r="C10" s="102"/>
      <c r="D10" s="102"/>
      <c r="E10" s="102"/>
      <c r="F10" s="102"/>
      <c r="G10" s="72"/>
      <c r="H10" s="99" t="s">
        <v>165</v>
      </c>
      <c r="I10" s="99">
        <v>30000</v>
      </c>
    </row>
    <row r="11" spans="1:9" x14ac:dyDescent="0.25">
      <c r="B11" s="102"/>
      <c r="C11" s="102"/>
      <c r="D11" s="102"/>
      <c r="E11" s="102"/>
      <c r="F11" s="102"/>
      <c r="G11" s="72"/>
      <c r="H11" s="99" t="s">
        <v>163</v>
      </c>
      <c r="I11" s="99">
        <v>1541</v>
      </c>
    </row>
    <row r="12" spans="1:9" x14ac:dyDescent="0.25">
      <c r="B12" s="102"/>
      <c r="C12" s="102"/>
      <c r="D12" s="102"/>
      <c r="E12" s="102"/>
      <c r="F12" s="102"/>
      <c r="G12" s="72"/>
      <c r="H12" s="103" t="s">
        <v>162</v>
      </c>
      <c r="I12" s="103">
        <f>SUM(I10:I11)</f>
        <v>31541</v>
      </c>
    </row>
    <row r="13" spans="1:9" x14ac:dyDescent="0.25">
      <c r="B13" s="102"/>
      <c r="C13" s="102"/>
      <c r="D13" s="102"/>
      <c r="E13" s="102"/>
      <c r="F13" s="102"/>
      <c r="G13" s="72"/>
    </row>
    <row r="14" spans="1:9" x14ac:dyDescent="0.25">
      <c r="B14" s="102"/>
      <c r="C14" s="102"/>
      <c r="D14" s="102"/>
      <c r="E14" s="102"/>
      <c r="F14" s="102"/>
      <c r="G14" s="72"/>
    </row>
    <row r="15" spans="1:9" x14ac:dyDescent="0.25">
      <c r="B15" s="322"/>
      <c r="C15" s="102"/>
      <c r="D15" s="102"/>
      <c r="E15" s="102"/>
      <c r="F15" s="102"/>
      <c r="G15" s="72"/>
    </row>
    <row r="16" spans="1:9" x14ac:dyDescent="0.25">
      <c r="B16" s="102"/>
      <c r="C16" s="102"/>
      <c r="D16" s="102"/>
      <c r="E16" s="102"/>
      <c r="F16" s="102"/>
      <c r="G16" s="72"/>
    </row>
    <row r="17" spans="2:7" x14ac:dyDescent="0.25">
      <c r="B17" s="102"/>
      <c r="C17" s="102"/>
      <c r="D17" s="102"/>
      <c r="E17" s="102"/>
      <c r="F17" s="102"/>
      <c r="G17" s="72"/>
    </row>
    <row r="18" spans="2:7" x14ac:dyDescent="0.25">
      <c r="B18" s="102"/>
      <c r="C18" s="102"/>
      <c r="D18" s="102"/>
      <c r="E18" s="102"/>
      <c r="F18" s="102"/>
      <c r="G18" s="72"/>
    </row>
    <row r="19" spans="2:7" x14ac:dyDescent="0.25">
      <c r="B19" s="102"/>
      <c r="C19" s="102"/>
      <c r="D19" s="102"/>
      <c r="E19" s="102"/>
      <c r="F19" s="102"/>
      <c r="G19" s="72"/>
    </row>
    <row r="20" spans="2:7" x14ac:dyDescent="0.25">
      <c r="B20" s="102"/>
      <c r="C20" s="102"/>
      <c r="D20" s="102"/>
      <c r="E20" s="102"/>
      <c r="F20" s="102"/>
      <c r="G20" s="72"/>
    </row>
    <row r="21" spans="2:7" x14ac:dyDescent="0.25">
      <c r="B21" s="102"/>
      <c r="C21" s="102"/>
      <c r="D21" s="102"/>
      <c r="E21" s="102"/>
      <c r="F21" s="102"/>
      <c r="G21" s="72"/>
    </row>
    <row r="22" spans="2:7" x14ac:dyDescent="0.25">
      <c r="B22" s="102"/>
      <c r="C22" s="102"/>
      <c r="D22" s="102"/>
      <c r="E22" s="102"/>
      <c r="F22" s="102"/>
      <c r="G22" s="72"/>
    </row>
    <row r="23" spans="2:7" x14ac:dyDescent="0.25">
      <c r="B23" s="102"/>
      <c r="C23" s="102"/>
      <c r="D23" s="102"/>
      <c r="E23" s="102"/>
      <c r="F23" s="102"/>
      <c r="G23" s="72"/>
    </row>
    <row r="24" spans="2:7" x14ac:dyDescent="0.25">
      <c r="B24" s="102"/>
      <c r="C24" s="102"/>
      <c r="D24" s="102"/>
      <c r="E24" s="102"/>
      <c r="F24" s="102"/>
      <c r="G24" s="72"/>
    </row>
    <row r="25" spans="2:7" x14ac:dyDescent="0.25">
      <c r="B25" s="104" t="s">
        <v>6</v>
      </c>
      <c r="C25" s="104">
        <f>SUM(C4:C24)</f>
        <v>0</v>
      </c>
      <c r="D25" s="104"/>
      <c r="E25" s="104">
        <f>SUM(E4:E24)</f>
        <v>40</v>
      </c>
      <c r="F25" s="104">
        <f>SUM(F4:F24)</f>
        <v>0</v>
      </c>
      <c r="G25" s="105"/>
    </row>
    <row r="26" spans="2:7" ht="15" customHeight="1" x14ac:dyDescent="0.25">
      <c r="C26" s="116">
        <v>12000</v>
      </c>
      <c r="D26" s="116"/>
      <c r="E26" s="99">
        <v>1541</v>
      </c>
      <c r="F26" s="99">
        <v>1958</v>
      </c>
    </row>
    <row r="27" spans="2:7" x14ac:dyDescent="0.25">
      <c r="B27" s="117" t="s">
        <v>78</v>
      </c>
      <c r="C27" s="99">
        <f>C25*C26</f>
        <v>0</v>
      </c>
      <c r="E27" s="99">
        <f>E25*E26</f>
        <v>61640</v>
      </c>
      <c r="F27" s="114">
        <f>F25*F26</f>
        <v>0</v>
      </c>
    </row>
    <row r="28" spans="2:7" x14ac:dyDescent="0.25">
      <c r="B28" s="108" t="s">
        <v>107</v>
      </c>
      <c r="C28" s="108">
        <f>C27+E27+F27</f>
        <v>61640</v>
      </c>
      <c r="D28" s="108"/>
    </row>
    <row r="30" spans="2:7" x14ac:dyDescent="0.25">
      <c r="C30" s="114"/>
      <c r="D30" s="114"/>
      <c r="E30" s="114"/>
    </row>
  </sheetData>
  <pageMargins left="0.7" right="0.7" top="0.75" bottom="0.75" header="0.51180550000000002" footer="0.51180550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pane ySplit="3" topLeftCell="A4" activePane="bottomLeft" state="frozen"/>
      <selection pane="bottomLeft" activeCell="H38" sqref="H38"/>
    </sheetView>
  </sheetViews>
  <sheetFormatPr defaultRowHeight="15" x14ac:dyDescent="0.25"/>
  <cols>
    <col min="1" max="1" width="1.85546875" style="99" customWidth="1"/>
    <col min="2" max="2" width="10.28515625" style="99" customWidth="1"/>
    <col min="3" max="3" width="13.28515625" style="99" customWidth="1"/>
    <col min="4" max="4" width="14.28515625" style="99" customWidth="1"/>
    <col min="5" max="5" width="0.140625" style="99" customWidth="1"/>
    <col min="6" max="7" width="14.28515625" style="99" customWidth="1"/>
    <col min="8" max="10" width="19" style="99" customWidth="1"/>
    <col min="11" max="11" width="41.42578125" style="99" customWidth="1"/>
    <col min="12" max="12" width="8.85546875" style="99" customWidth="1"/>
    <col min="13" max="16384" width="9.140625" style="99"/>
  </cols>
  <sheetData>
    <row r="1" spans="1:12" x14ac:dyDescent="0.25">
      <c r="A1" s="99" t="s">
        <v>2</v>
      </c>
    </row>
    <row r="2" spans="1:12" x14ac:dyDescent="0.25">
      <c r="K2" s="67" t="s">
        <v>164</v>
      </c>
    </row>
    <row r="3" spans="1:12" x14ac:dyDescent="0.25">
      <c r="B3" s="100" t="s">
        <v>5</v>
      </c>
      <c r="C3" s="100" t="s">
        <v>166</v>
      </c>
      <c r="D3" s="100" t="s">
        <v>167</v>
      </c>
      <c r="E3" s="100"/>
      <c r="F3" s="100" t="s">
        <v>168</v>
      </c>
      <c r="G3" s="100" t="s">
        <v>126</v>
      </c>
      <c r="H3" s="100" t="s">
        <v>169</v>
      </c>
      <c r="I3" s="100" t="s">
        <v>170</v>
      </c>
      <c r="J3" s="100" t="s">
        <v>171</v>
      </c>
      <c r="K3" s="99" t="s">
        <v>165</v>
      </c>
      <c r="L3" s="99">
        <v>30000</v>
      </c>
    </row>
    <row r="4" spans="1:12" x14ac:dyDescent="0.25">
      <c r="B4" s="102"/>
      <c r="C4" s="102"/>
      <c r="D4" s="72"/>
      <c r="E4" s="72"/>
      <c r="F4" s="72"/>
      <c r="G4" s="72"/>
      <c r="H4" s="72"/>
      <c r="I4" s="72"/>
      <c r="J4" s="72"/>
      <c r="K4" s="99" t="s">
        <v>163</v>
      </c>
      <c r="L4" s="99">
        <v>1541</v>
      </c>
    </row>
    <row r="5" spans="1:12" x14ac:dyDescent="0.25">
      <c r="B5" s="102"/>
      <c r="C5" s="102"/>
      <c r="D5" s="72"/>
      <c r="E5" s="72"/>
      <c r="F5" s="72"/>
      <c r="G5" s="72"/>
      <c r="H5" s="72"/>
      <c r="I5" s="72"/>
      <c r="J5" s="72"/>
      <c r="K5" s="103" t="s">
        <v>147</v>
      </c>
      <c r="L5" s="103">
        <f>SUM(L3:L4)</f>
        <v>31541</v>
      </c>
    </row>
    <row r="6" spans="1:12" x14ac:dyDescent="0.25">
      <c r="B6" s="102"/>
      <c r="C6" s="102"/>
      <c r="D6" s="72"/>
      <c r="E6" s="72"/>
      <c r="F6" s="72"/>
      <c r="G6" s="72"/>
      <c r="H6" s="72"/>
      <c r="I6" s="72"/>
      <c r="J6" s="72"/>
    </row>
    <row r="7" spans="1:12" x14ac:dyDescent="0.25">
      <c r="B7" s="102"/>
      <c r="C7" s="102"/>
      <c r="D7" s="72"/>
      <c r="E7" s="72"/>
      <c r="F7" s="72"/>
      <c r="G7" s="72"/>
      <c r="H7" s="72"/>
      <c r="I7" s="72"/>
      <c r="J7" s="72"/>
    </row>
    <row r="8" spans="1:12" x14ac:dyDescent="0.25">
      <c r="B8" s="102"/>
      <c r="C8" s="102"/>
      <c r="D8" s="72"/>
      <c r="E8" s="72"/>
      <c r="F8" s="72"/>
      <c r="G8" s="72"/>
      <c r="H8" s="72"/>
      <c r="I8" s="72"/>
      <c r="J8" s="72"/>
    </row>
    <row r="9" spans="1:12" x14ac:dyDescent="0.25">
      <c r="B9" s="102"/>
      <c r="C9" s="102"/>
      <c r="D9" s="72"/>
      <c r="E9" s="72"/>
      <c r="F9" s="72"/>
      <c r="G9" s="72"/>
      <c r="H9" s="72"/>
      <c r="I9" s="72"/>
      <c r="J9" s="72"/>
    </row>
    <row r="10" spans="1:12" x14ac:dyDescent="0.25">
      <c r="B10" s="102"/>
      <c r="C10" s="102"/>
      <c r="D10" s="72"/>
      <c r="E10" s="72"/>
      <c r="F10" s="72"/>
      <c r="G10" s="72"/>
      <c r="H10" s="72"/>
      <c r="I10" s="72"/>
      <c r="J10" s="72"/>
    </row>
    <row r="11" spans="1:12" x14ac:dyDescent="0.25">
      <c r="B11" s="102"/>
      <c r="C11" s="102"/>
      <c r="D11" s="72"/>
      <c r="E11" s="72"/>
      <c r="F11" s="72"/>
      <c r="G11" s="72"/>
      <c r="H11" s="72"/>
      <c r="I11" s="72"/>
      <c r="J11" s="72"/>
    </row>
    <row r="12" spans="1:12" x14ac:dyDescent="0.25">
      <c r="B12" s="102"/>
      <c r="C12" s="102"/>
      <c r="D12" s="72"/>
      <c r="E12" s="72"/>
      <c r="F12" s="72"/>
      <c r="G12" s="72"/>
      <c r="H12" s="72"/>
      <c r="I12" s="72"/>
      <c r="J12" s="72"/>
    </row>
    <row r="13" spans="1:12" x14ac:dyDescent="0.25">
      <c r="B13" s="102"/>
      <c r="C13" s="102"/>
      <c r="D13" s="72"/>
      <c r="E13" s="72"/>
      <c r="F13" s="72"/>
      <c r="G13" s="72"/>
      <c r="H13" s="72"/>
      <c r="I13" s="72"/>
      <c r="J13" s="72"/>
    </row>
    <row r="14" spans="1:12" x14ac:dyDescent="0.25">
      <c r="B14" s="102"/>
      <c r="C14" s="102"/>
      <c r="D14" s="72"/>
      <c r="E14" s="72"/>
      <c r="F14" s="72"/>
      <c r="G14" s="72"/>
      <c r="H14" s="72"/>
      <c r="I14" s="72"/>
      <c r="J14" s="72"/>
    </row>
    <row r="15" spans="1:12" x14ac:dyDescent="0.25">
      <c r="B15" s="102"/>
      <c r="C15" s="102"/>
      <c r="D15" s="72"/>
      <c r="E15" s="72"/>
      <c r="F15" s="72"/>
      <c r="G15" s="72"/>
      <c r="H15" s="72"/>
      <c r="I15" s="72"/>
      <c r="J15" s="72"/>
    </row>
    <row r="16" spans="1:12" x14ac:dyDescent="0.25">
      <c r="B16" s="102"/>
      <c r="C16" s="102"/>
      <c r="D16" s="72"/>
      <c r="E16" s="72"/>
      <c r="F16" s="72"/>
      <c r="G16" s="72"/>
      <c r="H16" s="72"/>
      <c r="I16" s="72"/>
      <c r="J16" s="72"/>
    </row>
    <row r="17" spans="2:10" x14ac:dyDescent="0.25">
      <c r="B17" s="102"/>
      <c r="C17" s="102"/>
      <c r="D17" s="72"/>
      <c r="E17" s="72"/>
      <c r="F17" s="72"/>
      <c r="G17" s="72"/>
      <c r="H17" s="72"/>
      <c r="I17" s="72"/>
      <c r="J17" s="72"/>
    </row>
    <row r="18" spans="2:10" x14ac:dyDescent="0.25">
      <c r="B18" s="102"/>
      <c r="C18" s="102"/>
      <c r="D18" s="72"/>
      <c r="E18" s="72"/>
      <c r="F18" s="72"/>
      <c r="G18" s="72"/>
      <c r="H18" s="72"/>
      <c r="I18" s="72"/>
      <c r="J18" s="72"/>
    </row>
    <row r="19" spans="2:10" x14ac:dyDescent="0.25">
      <c r="B19" s="102"/>
      <c r="C19" s="102"/>
      <c r="D19" s="72"/>
      <c r="E19" s="72"/>
      <c r="F19" s="72"/>
      <c r="G19" s="72"/>
      <c r="H19" s="72"/>
      <c r="I19" s="72"/>
      <c r="J19" s="72"/>
    </row>
    <row r="20" spans="2:10" x14ac:dyDescent="0.25">
      <c r="B20" s="102"/>
      <c r="C20" s="102"/>
      <c r="D20" s="72"/>
      <c r="E20" s="72"/>
      <c r="F20" s="72"/>
      <c r="G20" s="72"/>
      <c r="H20" s="72"/>
      <c r="I20" s="72"/>
      <c r="J20" s="72"/>
    </row>
    <row r="21" spans="2:10" x14ac:dyDescent="0.25">
      <c r="B21" s="102"/>
      <c r="C21" s="102"/>
      <c r="D21" s="72"/>
      <c r="E21" s="72"/>
      <c r="F21" s="72"/>
      <c r="G21" s="72"/>
      <c r="H21" s="72"/>
      <c r="I21" s="72"/>
      <c r="J21" s="72"/>
    </row>
    <row r="22" spans="2:10" x14ac:dyDescent="0.25">
      <c r="B22" s="102"/>
      <c r="C22" s="102"/>
      <c r="D22" s="72"/>
      <c r="E22" s="72"/>
      <c r="F22" s="72"/>
      <c r="G22" s="72"/>
      <c r="H22" s="72"/>
      <c r="I22" s="72"/>
      <c r="J22" s="72"/>
    </row>
    <row r="23" spans="2:10" x14ac:dyDescent="0.25">
      <c r="B23" s="102"/>
      <c r="C23" s="102"/>
      <c r="D23" s="72"/>
      <c r="E23" s="72"/>
      <c r="F23" s="72"/>
      <c r="G23" s="72"/>
      <c r="H23" s="72"/>
      <c r="I23" s="72"/>
      <c r="J23" s="72"/>
    </row>
    <row r="24" spans="2:10" x14ac:dyDescent="0.25">
      <c r="B24" s="102"/>
      <c r="C24" s="102"/>
      <c r="D24" s="72"/>
      <c r="E24" s="72"/>
      <c r="F24" s="72"/>
      <c r="G24" s="72"/>
      <c r="H24" s="72"/>
      <c r="I24" s="72"/>
      <c r="J24" s="72"/>
    </row>
    <row r="25" spans="2:10" x14ac:dyDescent="0.25">
      <c r="B25" s="102"/>
      <c r="C25" s="102"/>
      <c r="D25" s="72"/>
      <c r="E25" s="72"/>
      <c r="F25" s="72"/>
      <c r="G25" s="72"/>
      <c r="H25" s="72"/>
      <c r="I25" s="72"/>
      <c r="J25" s="72"/>
    </row>
    <row r="26" spans="2:10" x14ac:dyDescent="0.25">
      <c r="B26" s="102"/>
      <c r="C26" s="102"/>
      <c r="D26" s="72"/>
      <c r="E26" s="72"/>
      <c r="F26" s="72"/>
      <c r="G26" s="72"/>
      <c r="H26" s="72"/>
      <c r="I26" s="72"/>
      <c r="J26" s="72"/>
    </row>
    <row r="27" spans="2:10" x14ac:dyDescent="0.25">
      <c r="B27" s="102"/>
      <c r="C27" s="102"/>
      <c r="D27" s="72"/>
      <c r="E27" s="72"/>
      <c r="F27" s="72"/>
      <c r="G27" s="72"/>
      <c r="H27" s="72"/>
      <c r="I27" s="72"/>
      <c r="J27" s="72"/>
    </row>
    <row r="28" spans="2:10" x14ac:dyDescent="0.25">
      <c r="B28" s="102"/>
      <c r="C28" s="102"/>
      <c r="D28" s="72"/>
      <c r="E28" s="72"/>
      <c r="F28" s="72"/>
      <c r="G28" s="72"/>
      <c r="H28" s="72"/>
      <c r="I28" s="72"/>
      <c r="J28" s="72"/>
    </row>
    <row r="29" spans="2:10" x14ac:dyDescent="0.25">
      <c r="B29" s="102"/>
      <c r="C29" s="102"/>
      <c r="D29" s="72"/>
      <c r="E29" s="72"/>
      <c r="F29" s="72"/>
      <c r="G29" s="72"/>
      <c r="H29" s="72"/>
      <c r="I29" s="72"/>
      <c r="J29" s="72"/>
    </row>
    <row r="30" spans="2:10" x14ac:dyDescent="0.25">
      <c r="B30" s="102"/>
      <c r="C30" s="102"/>
      <c r="D30" s="72"/>
      <c r="E30" s="72"/>
      <c r="F30" s="72"/>
      <c r="G30" s="72"/>
      <c r="H30" s="72"/>
      <c r="I30" s="72"/>
      <c r="J30" s="72"/>
    </row>
    <row r="31" spans="2:10" x14ac:dyDescent="0.25">
      <c r="B31" s="102"/>
      <c r="C31" s="102"/>
      <c r="D31" s="72"/>
      <c r="E31" s="72"/>
      <c r="F31" s="72"/>
      <c r="G31" s="72"/>
      <c r="H31" s="72"/>
      <c r="I31" s="72"/>
      <c r="J31" s="72"/>
    </row>
    <row r="32" spans="2:10" x14ac:dyDescent="0.25">
      <c r="B32" s="102"/>
      <c r="C32" s="102"/>
      <c r="D32" s="72"/>
      <c r="E32" s="72"/>
      <c r="F32" s="72"/>
      <c r="G32" s="72"/>
      <c r="H32" s="72"/>
      <c r="I32" s="72"/>
      <c r="J32" s="72"/>
    </row>
    <row r="33" spans="2:10" x14ac:dyDescent="0.25">
      <c r="B33" s="102"/>
      <c r="C33" s="102"/>
      <c r="D33" s="72"/>
      <c r="E33" s="72"/>
      <c r="F33" s="72"/>
      <c r="G33" s="72"/>
      <c r="H33" s="72"/>
      <c r="I33" s="72"/>
      <c r="J33" s="72"/>
    </row>
    <row r="35" spans="2:10" ht="1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90" zoomScaleNormal="90" workbookViewId="0">
      <selection activeCell="G32" sqref="G32"/>
    </sheetView>
  </sheetViews>
  <sheetFormatPr defaultRowHeight="15" x14ac:dyDescent="0.25"/>
  <cols>
    <col min="1" max="1" width="10.140625" style="99" customWidth="1"/>
    <col min="2" max="2" width="10.28515625" style="99" customWidth="1"/>
    <col min="3" max="3" width="17.140625" style="99" customWidth="1"/>
    <col min="4" max="5" width="13.5703125" style="99" bestFit="1" customWidth="1"/>
    <col min="6" max="6" width="12.42578125" style="99" customWidth="1"/>
    <col min="7" max="7" width="48.140625" style="99" bestFit="1" customWidth="1"/>
    <col min="8" max="8" width="8.85546875" style="99" customWidth="1"/>
    <col min="9" max="16384" width="9.140625" style="99"/>
  </cols>
  <sheetData>
    <row r="1" spans="1:8" x14ac:dyDescent="0.25">
      <c r="A1" s="99" t="s">
        <v>2</v>
      </c>
    </row>
    <row r="2" spans="1:8" x14ac:dyDescent="0.25">
      <c r="G2" s="67" t="s">
        <v>164</v>
      </c>
    </row>
    <row r="3" spans="1:8" x14ac:dyDescent="0.25">
      <c r="B3" s="100" t="s">
        <v>5</v>
      </c>
      <c r="C3" s="100" t="s">
        <v>172</v>
      </c>
      <c r="D3" s="100" t="s">
        <v>92</v>
      </c>
      <c r="E3" s="100" t="s">
        <v>126</v>
      </c>
      <c r="F3" s="118" t="s">
        <v>173</v>
      </c>
      <c r="G3" s="99" t="s">
        <v>165</v>
      </c>
      <c r="H3" s="99">
        <v>30000</v>
      </c>
    </row>
    <row r="4" spans="1:8" x14ac:dyDescent="0.25">
      <c r="B4" s="102" t="s">
        <v>1145</v>
      </c>
      <c r="C4" s="102"/>
      <c r="D4" s="72">
        <v>15</v>
      </c>
      <c r="E4" s="72"/>
      <c r="F4" s="72"/>
      <c r="G4" s="99" t="s">
        <v>163</v>
      </c>
      <c r="H4" s="99">
        <v>1541</v>
      </c>
    </row>
    <row r="5" spans="1:8" x14ac:dyDescent="0.25">
      <c r="B5" s="102" t="s">
        <v>1203</v>
      </c>
      <c r="C5" s="102"/>
      <c r="D5" s="72">
        <v>48</v>
      </c>
      <c r="E5" s="72"/>
      <c r="F5" s="72">
        <v>6</v>
      </c>
      <c r="G5" s="103" t="s">
        <v>147</v>
      </c>
      <c r="H5" s="103">
        <f>SUM(H3:H4)</f>
        <v>31541</v>
      </c>
    </row>
    <row r="6" spans="1:8" x14ac:dyDescent="0.25">
      <c r="B6" s="102" t="s">
        <v>1259</v>
      </c>
      <c r="C6" s="102"/>
      <c r="D6" s="323">
        <v>35</v>
      </c>
      <c r="F6" s="119"/>
    </row>
    <row r="7" spans="1:8" x14ac:dyDescent="0.25">
      <c r="B7" s="102" t="s">
        <v>1274</v>
      </c>
      <c r="C7" s="102"/>
      <c r="D7" s="119">
        <v>24</v>
      </c>
      <c r="E7" s="119"/>
      <c r="F7" s="72"/>
    </row>
    <row r="8" spans="1:8" x14ac:dyDescent="0.25">
      <c r="B8" s="102"/>
      <c r="C8" s="102"/>
      <c r="D8" s="72"/>
      <c r="E8" s="72"/>
      <c r="F8" s="72"/>
    </row>
    <row r="9" spans="1:8" x14ac:dyDescent="0.25">
      <c r="B9" s="102"/>
      <c r="C9" s="102"/>
      <c r="D9" s="72"/>
      <c r="E9" s="72"/>
      <c r="F9" s="72"/>
    </row>
    <row r="10" spans="1:8" x14ac:dyDescent="0.25">
      <c r="B10" s="102"/>
      <c r="C10" s="102"/>
      <c r="D10" s="72"/>
      <c r="E10" s="72"/>
      <c r="F10" s="72"/>
    </row>
    <row r="11" spans="1:8" x14ac:dyDescent="0.25">
      <c r="B11" s="102"/>
      <c r="C11" s="102"/>
      <c r="D11" s="72"/>
      <c r="E11" s="72"/>
      <c r="F11" s="72"/>
    </row>
    <row r="12" spans="1:8" x14ac:dyDescent="0.25">
      <c r="B12" s="102"/>
      <c r="C12" s="102"/>
      <c r="D12" s="72"/>
      <c r="E12" s="72"/>
      <c r="F12" s="72"/>
    </row>
    <row r="13" spans="1:8" x14ac:dyDescent="0.25">
      <c r="B13" s="102"/>
      <c r="C13" s="102"/>
      <c r="D13" s="72"/>
      <c r="E13" s="72"/>
      <c r="F13" s="72"/>
    </row>
    <row r="14" spans="1:8" x14ac:dyDescent="0.25">
      <c r="B14" s="102"/>
      <c r="C14" s="102"/>
      <c r="D14" s="72"/>
      <c r="E14" s="72"/>
      <c r="F14" s="72"/>
    </row>
    <row r="15" spans="1:8" x14ac:dyDescent="0.25">
      <c r="B15" s="102"/>
      <c r="C15" s="102"/>
      <c r="D15" s="72"/>
      <c r="E15" s="72"/>
      <c r="F15" s="72"/>
    </row>
    <row r="16" spans="1:8" x14ac:dyDescent="0.25">
      <c r="B16" s="102"/>
      <c r="C16" s="102"/>
      <c r="D16" s="72"/>
      <c r="E16" s="72"/>
      <c r="F16" s="72"/>
    </row>
    <row r="17" spans="2:6" x14ac:dyDescent="0.25">
      <c r="B17" s="102"/>
      <c r="C17" s="102"/>
      <c r="D17" s="72"/>
      <c r="E17" s="72"/>
      <c r="F17" s="72"/>
    </row>
    <row r="18" spans="2:6" x14ac:dyDescent="0.25">
      <c r="B18" s="102"/>
      <c r="C18" s="102"/>
      <c r="D18" s="72"/>
      <c r="E18" s="72"/>
      <c r="F18" s="72"/>
    </row>
    <row r="19" spans="2:6" x14ac:dyDescent="0.25">
      <c r="B19" s="104" t="s">
        <v>78</v>
      </c>
      <c r="C19" s="104">
        <f>SUM(C4:C18)</f>
        <v>0</v>
      </c>
      <c r="D19" s="104">
        <f>SUM(D4:D18)</f>
        <v>122</v>
      </c>
      <c r="E19" s="104">
        <f>SUM(E4:E18)</f>
        <v>0</v>
      </c>
      <c r="F19" s="104">
        <f>SUM(F4:F18)</f>
        <v>6</v>
      </c>
    </row>
    <row r="20" spans="2:6" x14ac:dyDescent="0.25">
      <c r="C20" s="99">
        <v>12000</v>
      </c>
      <c r="D20" s="99">
        <v>1541</v>
      </c>
      <c r="E20" s="99">
        <v>1958</v>
      </c>
      <c r="F20" s="99">
        <v>5833</v>
      </c>
    </row>
    <row r="21" spans="2:6" x14ac:dyDescent="0.25">
      <c r="B21" s="108" t="s">
        <v>78</v>
      </c>
      <c r="C21" s="108">
        <f>C20*C19</f>
        <v>0</v>
      </c>
      <c r="D21" s="108">
        <f>D20*D19</f>
        <v>188002</v>
      </c>
      <c r="E21" s="108">
        <f>E20*E19</f>
        <v>0</v>
      </c>
      <c r="F21" s="108">
        <f>F20*F19</f>
        <v>34998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191"/>
  <sheetViews>
    <sheetView workbookViewId="0">
      <pane ySplit="4" topLeftCell="A23" activePane="bottomLeft" state="frozen"/>
      <selection pane="bottomLeft" activeCell="I61" sqref="I61"/>
    </sheetView>
  </sheetViews>
  <sheetFormatPr defaultRowHeight="15" x14ac:dyDescent="0.25"/>
  <cols>
    <col min="2" max="2" width="11.42578125" customWidth="1"/>
    <col min="3" max="3" width="16" style="1" bestFit="1" customWidth="1"/>
    <col min="4" max="7" width="13.5703125" style="1" customWidth="1"/>
    <col min="9" max="9" width="11.42578125" customWidth="1"/>
    <col min="10" max="10" width="17.28515625" style="1" customWidth="1"/>
    <col min="11" max="11" width="17.5703125" style="1" customWidth="1"/>
  </cols>
  <sheetData>
    <row r="2" spans="2:12" x14ac:dyDescent="0.25">
      <c r="I2" s="120" t="s">
        <v>174</v>
      </c>
      <c r="J2" s="121"/>
    </row>
    <row r="3" spans="2:12" ht="15.75" customHeight="1" x14ac:dyDescent="0.25">
      <c r="B3" s="389" t="s">
        <v>175</v>
      </c>
      <c r="C3" s="390" t="s">
        <v>9</v>
      </c>
      <c r="D3" s="391" t="s">
        <v>176</v>
      </c>
      <c r="E3" s="391" t="s">
        <v>177</v>
      </c>
      <c r="F3" s="391" t="s">
        <v>178</v>
      </c>
      <c r="G3" s="391" t="s">
        <v>179</v>
      </c>
      <c r="I3" s="389" t="s">
        <v>175</v>
      </c>
      <c r="J3" s="386" t="s">
        <v>180</v>
      </c>
      <c r="K3" s="387"/>
      <c r="L3" s="388"/>
    </row>
    <row r="4" spans="2:12" x14ac:dyDescent="0.25">
      <c r="B4" s="389"/>
      <c r="C4" s="390"/>
      <c r="D4" s="391"/>
      <c r="E4" s="391"/>
      <c r="F4" s="391"/>
      <c r="G4" s="391"/>
      <c r="I4" s="389"/>
      <c r="J4" s="122" t="s">
        <v>181</v>
      </c>
      <c r="K4" s="122" t="s">
        <v>178</v>
      </c>
      <c r="L4" s="122" t="s">
        <v>102</v>
      </c>
    </row>
    <row r="5" spans="2:12" x14ac:dyDescent="0.25">
      <c r="B5" s="71">
        <v>46266</v>
      </c>
      <c r="C5" s="41">
        <v>5</v>
      </c>
      <c r="D5" s="41">
        <v>5</v>
      </c>
      <c r="E5" s="41"/>
      <c r="F5" s="41"/>
      <c r="G5" s="41"/>
      <c r="I5" s="71">
        <v>46266</v>
      </c>
      <c r="J5" s="41">
        <v>5</v>
      </c>
      <c r="K5" s="123">
        <v>5</v>
      </c>
      <c r="L5" s="42">
        <v>5</v>
      </c>
    </row>
    <row r="6" spans="2:12" x14ac:dyDescent="0.25">
      <c r="B6" s="42"/>
      <c r="C6" s="41">
        <v>5</v>
      </c>
      <c r="D6" s="41"/>
      <c r="E6" s="41">
        <v>5</v>
      </c>
      <c r="F6" s="41">
        <v>2</v>
      </c>
      <c r="G6" s="41">
        <v>2</v>
      </c>
      <c r="I6" s="42" t="s">
        <v>1128</v>
      </c>
      <c r="J6" s="41">
        <v>5</v>
      </c>
      <c r="K6" s="123">
        <v>5</v>
      </c>
      <c r="L6" s="42">
        <v>5</v>
      </c>
    </row>
    <row r="7" spans="2:12" x14ac:dyDescent="0.25">
      <c r="B7" s="42" t="s">
        <v>1127</v>
      </c>
      <c r="C7" s="41">
        <v>3</v>
      </c>
      <c r="D7" s="41">
        <v>4</v>
      </c>
      <c r="E7" s="41"/>
      <c r="F7" s="41"/>
      <c r="G7" s="41"/>
      <c r="I7" s="42" t="s">
        <v>1133</v>
      </c>
      <c r="J7" s="41">
        <v>5</v>
      </c>
      <c r="K7" s="123">
        <v>5</v>
      </c>
      <c r="L7" s="42">
        <v>5</v>
      </c>
    </row>
    <row r="8" spans="2:12" x14ac:dyDescent="0.25">
      <c r="B8" s="42"/>
      <c r="C8" s="41">
        <v>2</v>
      </c>
      <c r="D8" s="41"/>
      <c r="E8" s="41">
        <v>3</v>
      </c>
      <c r="F8" s="41"/>
      <c r="G8" s="41"/>
      <c r="I8" s="71" t="s">
        <v>967</v>
      </c>
      <c r="J8" s="41">
        <v>5</v>
      </c>
      <c r="K8" s="123">
        <v>3</v>
      </c>
      <c r="L8" s="42">
        <v>5</v>
      </c>
    </row>
    <row r="9" spans="2:12" x14ac:dyDescent="0.25">
      <c r="B9" s="42" t="s">
        <v>1133</v>
      </c>
      <c r="C9" s="41">
        <v>2</v>
      </c>
      <c r="D9" s="41">
        <v>6</v>
      </c>
      <c r="E9" s="41"/>
      <c r="F9" s="41"/>
      <c r="G9" s="41"/>
      <c r="I9" s="124" t="s">
        <v>1016</v>
      </c>
      <c r="J9" s="41">
        <v>5</v>
      </c>
      <c r="K9" s="123">
        <v>5</v>
      </c>
      <c r="L9" s="42">
        <v>5</v>
      </c>
    </row>
    <row r="10" spans="2:12" x14ac:dyDescent="0.25">
      <c r="B10" s="71"/>
      <c r="C10" s="41">
        <v>3</v>
      </c>
      <c r="D10" s="41"/>
      <c r="E10" s="41">
        <v>3</v>
      </c>
      <c r="F10" s="41">
        <v>3</v>
      </c>
      <c r="G10" s="41">
        <v>2</v>
      </c>
      <c r="I10" s="42" t="s">
        <v>1118</v>
      </c>
      <c r="J10" s="41">
        <v>5</v>
      </c>
      <c r="K10" s="123">
        <v>5</v>
      </c>
      <c r="L10" s="42">
        <v>5</v>
      </c>
    </row>
    <row r="11" spans="2:12" x14ac:dyDescent="0.25">
      <c r="B11" s="71" t="s">
        <v>1012</v>
      </c>
      <c r="C11" s="41">
        <v>5</v>
      </c>
      <c r="D11" s="41">
        <v>4</v>
      </c>
      <c r="E11" s="41"/>
      <c r="F11" s="41"/>
      <c r="G11" s="41"/>
      <c r="I11" s="42" t="s">
        <v>1047</v>
      </c>
      <c r="J11" s="41">
        <v>5</v>
      </c>
      <c r="K11" s="123">
        <v>5</v>
      </c>
      <c r="L11" s="42">
        <v>5</v>
      </c>
    </row>
    <row r="12" spans="2:12" x14ac:dyDescent="0.25">
      <c r="B12" s="124"/>
      <c r="C12" s="41">
        <v>4</v>
      </c>
      <c r="D12" s="41"/>
      <c r="E12" s="41">
        <v>3</v>
      </c>
      <c r="F12" s="41">
        <v>3</v>
      </c>
      <c r="G12" s="41">
        <v>2</v>
      </c>
      <c r="I12" s="42" t="s">
        <v>1126</v>
      </c>
      <c r="J12" s="41">
        <v>5</v>
      </c>
      <c r="K12" s="123">
        <v>5</v>
      </c>
      <c r="L12" s="42">
        <v>5</v>
      </c>
    </row>
    <row r="13" spans="2:12" x14ac:dyDescent="0.25">
      <c r="B13" s="42" t="s">
        <v>967</v>
      </c>
      <c r="C13" s="41">
        <v>8</v>
      </c>
      <c r="D13" s="41">
        <v>5</v>
      </c>
      <c r="E13" s="41"/>
      <c r="F13" s="41"/>
      <c r="G13" s="41"/>
      <c r="I13" s="124" t="s">
        <v>1124</v>
      </c>
      <c r="J13" s="41">
        <v>5</v>
      </c>
      <c r="K13" s="123">
        <v>5</v>
      </c>
      <c r="L13" s="42">
        <v>5</v>
      </c>
    </row>
    <row r="14" spans="2:12" x14ac:dyDescent="0.25">
      <c r="B14" s="42"/>
      <c r="C14" s="41">
        <v>7</v>
      </c>
      <c r="D14" s="41"/>
      <c r="E14" s="41">
        <v>5</v>
      </c>
      <c r="F14" s="41">
        <v>3</v>
      </c>
      <c r="G14" s="41">
        <v>2</v>
      </c>
      <c r="I14" s="42" t="s">
        <v>1131</v>
      </c>
      <c r="J14" s="41">
        <v>2</v>
      </c>
      <c r="K14" s="123">
        <v>2</v>
      </c>
      <c r="L14" s="42">
        <v>3</v>
      </c>
    </row>
    <row r="15" spans="2:12" x14ac:dyDescent="0.25">
      <c r="B15" s="42" t="s">
        <v>1016</v>
      </c>
      <c r="C15" s="41">
        <v>5</v>
      </c>
      <c r="D15" s="41">
        <v>6</v>
      </c>
      <c r="E15" s="41"/>
      <c r="F15" s="41"/>
      <c r="G15" s="41"/>
      <c r="I15" s="71" t="s">
        <v>1137</v>
      </c>
      <c r="J15" s="41">
        <v>5</v>
      </c>
      <c r="K15" s="123">
        <v>3</v>
      </c>
      <c r="L15" s="42">
        <v>5</v>
      </c>
    </row>
    <row r="16" spans="2:12" x14ac:dyDescent="0.25">
      <c r="B16" s="124" t="s">
        <v>1040</v>
      </c>
      <c r="C16" s="41">
        <v>3</v>
      </c>
      <c r="D16" s="41">
        <v>2</v>
      </c>
      <c r="E16" s="41"/>
      <c r="F16" s="41"/>
      <c r="G16" s="41"/>
      <c r="I16" s="42" t="s">
        <v>1142</v>
      </c>
      <c r="J16" s="41">
        <v>5</v>
      </c>
      <c r="K16" s="123">
        <v>5</v>
      </c>
      <c r="L16" s="42">
        <v>5</v>
      </c>
    </row>
    <row r="17" spans="2:12" x14ac:dyDescent="0.25">
      <c r="B17" s="42"/>
      <c r="C17" s="41">
        <v>6</v>
      </c>
      <c r="D17" s="41"/>
      <c r="E17" s="41">
        <v>3</v>
      </c>
      <c r="F17" s="41">
        <v>3</v>
      </c>
      <c r="G17" s="41">
        <v>2</v>
      </c>
      <c r="I17" s="71" t="s">
        <v>1157</v>
      </c>
      <c r="J17" s="41">
        <v>0</v>
      </c>
      <c r="K17" s="123">
        <v>0</v>
      </c>
      <c r="L17" s="42">
        <v>3</v>
      </c>
    </row>
    <row r="18" spans="2:12" x14ac:dyDescent="0.25">
      <c r="B18" s="71"/>
      <c r="C18" s="41"/>
      <c r="D18" s="41"/>
      <c r="E18" s="41"/>
      <c r="F18" s="41"/>
      <c r="G18" s="41"/>
      <c r="I18" s="42" t="s">
        <v>1156</v>
      </c>
      <c r="J18" s="41">
        <v>5</v>
      </c>
      <c r="K18" s="123">
        <v>5</v>
      </c>
      <c r="L18" s="42">
        <v>5</v>
      </c>
    </row>
    <row r="19" spans="2:12" x14ac:dyDescent="0.25">
      <c r="B19" s="42" t="s">
        <v>1047</v>
      </c>
      <c r="C19" s="41">
        <v>3</v>
      </c>
      <c r="D19" s="41">
        <v>5</v>
      </c>
      <c r="E19" s="41">
        <v>4</v>
      </c>
      <c r="F19" s="41"/>
      <c r="G19" s="41"/>
      <c r="I19" s="42" t="s">
        <v>1190</v>
      </c>
      <c r="J19" s="41">
        <v>5</v>
      </c>
      <c r="K19" s="123">
        <v>5</v>
      </c>
      <c r="L19" s="42">
        <v>5</v>
      </c>
    </row>
    <row r="20" spans="2:12" x14ac:dyDescent="0.25">
      <c r="B20" s="71"/>
      <c r="C20" s="41"/>
      <c r="D20" s="41"/>
      <c r="E20" s="41"/>
      <c r="F20" s="41"/>
      <c r="G20" s="41"/>
      <c r="I20" s="42" t="s">
        <v>1194</v>
      </c>
      <c r="J20" s="41">
        <v>0</v>
      </c>
      <c r="K20" s="123">
        <v>0</v>
      </c>
      <c r="L20" s="42">
        <v>5</v>
      </c>
    </row>
    <row r="21" spans="2:12" x14ac:dyDescent="0.25">
      <c r="B21" s="42" t="s">
        <v>1046</v>
      </c>
      <c r="C21" s="41">
        <v>2</v>
      </c>
      <c r="D21" s="41">
        <v>4</v>
      </c>
      <c r="E21" s="41"/>
      <c r="F21" s="41"/>
      <c r="G21" s="41"/>
      <c r="I21" s="42" t="s">
        <v>1201</v>
      </c>
      <c r="J21" s="41">
        <v>5</v>
      </c>
      <c r="K21" s="123">
        <v>5</v>
      </c>
      <c r="L21" s="42">
        <v>5</v>
      </c>
    </row>
    <row r="22" spans="2:12" x14ac:dyDescent="0.25">
      <c r="B22" s="42"/>
      <c r="C22" s="41">
        <v>3</v>
      </c>
      <c r="D22" s="41"/>
      <c r="E22" s="41">
        <v>3</v>
      </c>
      <c r="F22" s="41">
        <v>3</v>
      </c>
      <c r="G22" s="41">
        <v>2</v>
      </c>
      <c r="I22" s="71" t="s">
        <v>1202</v>
      </c>
      <c r="J22" s="41">
        <v>5</v>
      </c>
      <c r="K22" s="123">
        <v>5</v>
      </c>
      <c r="L22" s="42">
        <v>5</v>
      </c>
    </row>
    <row r="23" spans="2:12" x14ac:dyDescent="0.25">
      <c r="B23" s="42" t="s">
        <v>1226</v>
      </c>
      <c r="C23" s="41">
        <v>5</v>
      </c>
      <c r="D23" s="41">
        <v>5</v>
      </c>
      <c r="E23" s="41"/>
      <c r="F23" s="41"/>
      <c r="G23" s="41"/>
      <c r="I23" s="42" t="s">
        <v>1252</v>
      </c>
      <c r="J23" s="41">
        <v>5</v>
      </c>
      <c r="K23" s="123">
        <v>5</v>
      </c>
      <c r="L23" s="42">
        <v>5</v>
      </c>
    </row>
    <row r="24" spans="2:12" x14ac:dyDescent="0.25">
      <c r="B24" s="42"/>
      <c r="C24" s="41">
        <v>2</v>
      </c>
      <c r="D24" s="41"/>
      <c r="E24" s="41">
        <v>6</v>
      </c>
      <c r="F24" s="41">
        <v>3</v>
      </c>
      <c r="G24" s="41">
        <v>2</v>
      </c>
      <c r="I24" s="42" t="s">
        <v>1260</v>
      </c>
      <c r="J24" s="41"/>
      <c r="K24" s="123"/>
      <c r="L24" s="42"/>
    </row>
    <row r="25" spans="2:12" x14ac:dyDescent="0.25">
      <c r="B25" s="71" t="s">
        <v>1131</v>
      </c>
      <c r="C25" s="41">
        <v>3</v>
      </c>
      <c r="D25" s="41">
        <v>3</v>
      </c>
      <c r="E25" s="41"/>
      <c r="F25" s="41"/>
      <c r="G25" s="41"/>
      <c r="I25" s="71" t="s">
        <v>1272</v>
      </c>
      <c r="J25" s="41"/>
      <c r="K25" s="123"/>
      <c r="L25" s="42"/>
    </row>
    <row r="26" spans="2:12" x14ac:dyDescent="0.25">
      <c r="B26" s="42"/>
      <c r="C26" s="41">
        <v>3</v>
      </c>
      <c r="D26" s="41"/>
      <c r="E26" s="41">
        <v>5</v>
      </c>
      <c r="F26" s="41">
        <v>3</v>
      </c>
      <c r="G26" s="41">
        <v>2</v>
      </c>
      <c r="I26" s="42" t="s">
        <v>1271</v>
      </c>
      <c r="J26" s="41">
        <v>5</v>
      </c>
      <c r="K26" s="123">
        <v>5</v>
      </c>
      <c r="L26" s="42">
        <v>5</v>
      </c>
    </row>
    <row r="27" spans="2:12" x14ac:dyDescent="0.25">
      <c r="B27" s="42" t="s">
        <v>1137</v>
      </c>
      <c r="C27" s="41">
        <v>8</v>
      </c>
      <c r="D27" s="41">
        <v>5</v>
      </c>
      <c r="E27" s="41"/>
      <c r="F27" s="41"/>
      <c r="G27" s="41"/>
      <c r="I27" s="42" t="s">
        <v>1274</v>
      </c>
      <c r="J27" s="41">
        <v>5</v>
      </c>
      <c r="K27" s="123">
        <v>5</v>
      </c>
      <c r="L27" s="42">
        <v>5</v>
      </c>
    </row>
    <row r="28" spans="2:12" x14ac:dyDescent="0.25">
      <c r="B28" s="42"/>
      <c r="C28" s="41">
        <v>7</v>
      </c>
      <c r="D28" s="41"/>
      <c r="E28" s="41">
        <v>5</v>
      </c>
      <c r="F28" s="41">
        <v>3</v>
      </c>
      <c r="G28" s="41">
        <v>3</v>
      </c>
      <c r="I28" s="42" t="s">
        <v>1276</v>
      </c>
      <c r="J28" s="41">
        <v>5</v>
      </c>
      <c r="K28" s="123">
        <v>5</v>
      </c>
      <c r="L28" s="42">
        <v>5</v>
      </c>
    </row>
    <row r="29" spans="2:12" x14ac:dyDescent="0.25">
      <c r="B29" s="42" t="s">
        <v>1142</v>
      </c>
      <c r="C29" s="41">
        <v>3</v>
      </c>
      <c r="D29" s="41">
        <v>3</v>
      </c>
      <c r="E29" s="41"/>
      <c r="F29" s="41"/>
      <c r="G29" s="41"/>
      <c r="I29" s="42" t="s">
        <v>1280</v>
      </c>
      <c r="J29" s="52"/>
      <c r="K29" s="52"/>
      <c r="L29" s="42"/>
    </row>
    <row r="30" spans="2:12" x14ac:dyDescent="0.25">
      <c r="B30" s="71" t="s">
        <v>1157</v>
      </c>
      <c r="C30" s="41">
        <v>3</v>
      </c>
      <c r="D30" s="41">
        <v>3</v>
      </c>
      <c r="E30" s="41">
        <v>2</v>
      </c>
      <c r="F30" s="41">
        <v>5</v>
      </c>
      <c r="G30" s="41">
        <v>3</v>
      </c>
      <c r="I30" s="42" t="s">
        <v>1281</v>
      </c>
      <c r="J30" s="41">
        <v>5</v>
      </c>
      <c r="K30" s="123">
        <v>5</v>
      </c>
      <c r="L30" s="42">
        <v>5</v>
      </c>
    </row>
    <row r="31" spans="2:12" x14ac:dyDescent="0.25">
      <c r="B31" s="42"/>
      <c r="C31" s="41">
        <v>8</v>
      </c>
      <c r="D31" s="41"/>
      <c r="E31" s="41"/>
      <c r="F31" s="41"/>
      <c r="G31" s="41"/>
      <c r="I31" s="42" t="s">
        <v>1285</v>
      </c>
      <c r="J31" s="41">
        <v>5</v>
      </c>
      <c r="K31" s="123">
        <v>5</v>
      </c>
      <c r="L31" s="42">
        <v>5</v>
      </c>
    </row>
    <row r="32" spans="2:12" x14ac:dyDescent="0.25">
      <c r="B32" s="42" t="s">
        <v>1156</v>
      </c>
      <c r="C32" s="41">
        <v>3</v>
      </c>
      <c r="D32" s="41">
        <v>4</v>
      </c>
      <c r="E32" s="41"/>
      <c r="F32" s="41"/>
      <c r="G32" s="41"/>
      <c r="I32" s="42"/>
      <c r="J32" s="41"/>
      <c r="K32" s="123"/>
      <c r="L32" s="42"/>
    </row>
    <row r="33" spans="2:13" x14ac:dyDescent="0.25">
      <c r="B33" s="42"/>
      <c r="C33" s="41">
        <v>4</v>
      </c>
      <c r="D33" s="41"/>
      <c r="E33" s="41">
        <v>6</v>
      </c>
      <c r="F33" s="41">
        <v>3</v>
      </c>
      <c r="G33" s="41">
        <v>2</v>
      </c>
      <c r="I33" s="42"/>
      <c r="J33" s="41"/>
      <c r="K33" s="123"/>
      <c r="L33" s="42"/>
    </row>
    <row r="34" spans="2:13" x14ac:dyDescent="0.25">
      <c r="B34" s="42" t="s">
        <v>1190</v>
      </c>
      <c r="C34" s="41">
        <v>2</v>
      </c>
      <c r="D34" s="41">
        <v>2</v>
      </c>
      <c r="E34" s="41"/>
      <c r="F34" s="41"/>
      <c r="G34" s="41"/>
      <c r="I34" s="42"/>
      <c r="J34" s="41"/>
      <c r="K34" s="123"/>
      <c r="L34" s="42"/>
    </row>
    <row r="35" spans="2:13" x14ac:dyDescent="0.25">
      <c r="B35" s="42"/>
      <c r="C35" s="41">
        <v>3</v>
      </c>
      <c r="D35" s="41"/>
      <c r="E35" s="41">
        <v>5</v>
      </c>
      <c r="F35" s="41">
        <v>3</v>
      </c>
      <c r="G35" s="41">
        <v>2</v>
      </c>
      <c r="I35" s="42"/>
      <c r="J35" s="41"/>
      <c r="K35" s="123"/>
      <c r="L35" s="42"/>
    </row>
    <row r="36" spans="2:13" x14ac:dyDescent="0.25">
      <c r="B36" s="42"/>
      <c r="C36" s="41"/>
      <c r="D36" s="41"/>
      <c r="E36" s="41"/>
      <c r="F36" s="41"/>
      <c r="G36" s="41"/>
      <c r="I36" s="42"/>
      <c r="J36" s="41"/>
      <c r="K36" s="123"/>
      <c r="L36" s="42"/>
    </row>
    <row r="37" spans="2:13" x14ac:dyDescent="0.25">
      <c r="B37" s="42" t="s">
        <v>1193</v>
      </c>
      <c r="C37" s="41">
        <v>4</v>
      </c>
      <c r="D37" s="41">
        <v>6</v>
      </c>
      <c r="E37" s="41"/>
      <c r="F37" s="41"/>
      <c r="G37" s="41"/>
      <c r="I37" s="125" t="s">
        <v>78</v>
      </c>
      <c r="J37" s="126">
        <f>SUM(J5:J36)</f>
        <v>107</v>
      </c>
      <c r="K37" s="126">
        <f>SUM(K5:K36)</f>
        <v>103</v>
      </c>
      <c r="L37" s="126">
        <f>SUM(L5:L36)</f>
        <v>116</v>
      </c>
    </row>
    <row r="38" spans="2:13" x14ac:dyDescent="0.25">
      <c r="B38" s="42"/>
      <c r="C38" s="41">
        <v>4</v>
      </c>
      <c r="D38" s="41"/>
      <c r="E38" s="41">
        <v>6</v>
      </c>
      <c r="F38" s="41">
        <v>3</v>
      </c>
      <c r="G38" s="41">
        <v>2</v>
      </c>
      <c r="I38" s="5"/>
      <c r="J38" s="127">
        <v>4424</v>
      </c>
      <c r="K38" s="127">
        <v>1310</v>
      </c>
      <c r="L38" s="5">
        <v>7500</v>
      </c>
      <c r="M38" s="5"/>
    </row>
    <row r="39" spans="2:13" x14ac:dyDescent="0.25">
      <c r="B39" s="42" t="s">
        <v>1201</v>
      </c>
      <c r="C39" s="41">
        <v>2</v>
      </c>
      <c r="D39" s="41">
        <v>5</v>
      </c>
      <c r="E39" s="41"/>
      <c r="F39" s="41"/>
      <c r="G39" s="41"/>
      <c r="I39" s="77"/>
      <c r="J39" s="128">
        <f>J37*J38</f>
        <v>473368</v>
      </c>
      <c r="K39" s="128">
        <f>K37*K38</f>
        <v>134930</v>
      </c>
      <c r="L39" s="77">
        <f>L37*L38</f>
        <v>870000</v>
      </c>
      <c r="M39" s="5"/>
    </row>
    <row r="40" spans="2:13" x14ac:dyDescent="0.25">
      <c r="B40" s="42"/>
      <c r="C40" s="41">
        <v>4</v>
      </c>
      <c r="D40" s="41"/>
      <c r="E40" s="41">
        <v>5</v>
      </c>
      <c r="F40" s="41">
        <v>3</v>
      </c>
      <c r="G40" s="41">
        <v>2</v>
      </c>
      <c r="I40" s="5"/>
      <c r="J40" s="127"/>
      <c r="K40" s="127"/>
      <c r="L40" s="5"/>
      <c r="M40" s="5"/>
    </row>
    <row r="41" spans="2:13" x14ac:dyDescent="0.25">
      <c r="B41" s="42" t="s">
        <v>1202</v>
      </c>
      <c r="C41" s="41">
        <v>1</v>
      </c>
      <c r="D41" s="41">
        <v>2</v>
      </c>
      <c r="E41" s="41"/>
      <c r="F41" s="41"/>
      <c r="G41" s="41"/>
      <c r="I41" s="82" t="s">
        <v>182</v>
      </c>
      <c r="J41" s="129">
        <f>J39+K39+L39</f>
        <v>1478298</v>
      </c>
      <c r="K41" s="127"/>
      <c r="L41" s="5"/>
      <c r="M41" s="5"/>
    </row>
    <row r="42" spans="2:13" x14ac:dyDescent="0.25">
      <c r="B42" s="42"/>
      <c r="C42" s="41">
        <v>4</v>
      </c>
      <c r="D42" s="41"/>
      <c r="E42" s="41">
        <v>4</v>
      </c>
      <c r="F42" s="41">
        <v>3</v>
      </c>
      <c r="G42" s="41">
        <v>2</v>
      </c>
      <c r="I42" s="5"/>
      <c r="J42" s="127"/>
      <c r="K42" s="127"/>
      <c r="L42" s="5"/>
      <c r="M42" s="5"/>
    </row>
    <row r="43" spans="2:13" x14ac:dyDescent="0.25">
      <c r="B43" s="42" t="s">
        <v>1252</v>
      </c>
      <c r="C43" s="41">
        <v>10</v>
      </c>
      <c r="D43" s="41">
        <v>2</v>
      </c>
      <c r="E43" s="41"/>
      <c r="F43" s="41"/>
      <c r="G43" s="41"/>
      <c r="I43" s="5"/>
      <c r="J43" s="127"/>
      <c r="K43" s="127"/>
      <c r="L43" s="5"/>
      <c r="M43" s="5"/>
    </row>
    <row r="44" spans="2:13" x14ac:dyDescent="0.25">
      <c r="B44" s="42" t="s">
        <v>1257</v>
      </c>
      <c r="C44" s="41">
        <v>5</v>
      </c>
      <c r="D44" s="41">
        <v>3</v>
      </c>
      <c r="E44" s="41"/>
      <c r="F44" s="41"/>
      <c r="G44" s="41"/>
      <c r="I44" s="5"/>
      <c r="J44" s="127"/>
      <c r="K44" s="127"/>
      <c r="L44" s="5"/>
      <c r="M44" s="5"/>
    </row>
    <row r="45" spans="2:13" x14ac:dyDescent="0.25">
      <c r="B45" s="42"/>
      <c r="C45" s="41">
        <v>5</v>
      </c>
      <c r="D45" s="41"/>
      <c r="E45" s="41">
        <v>6</v>
      </c>
      <c r="F45" s="41"/>
      <c r="G45" s="41"/>
      <c r="I45" s="5"/>
      <c r="J45" s="127"/>
      <c r="K45" s="127"/>
      <c r="L45" s="5"/>
      <c r="M45" s="5"/>
    </row>
    <row r="46" spans="2:13" x14ac:dyDescent="0.25">
      <c r="B46" s="71"/>
      <c r="C46" s="41"/>
      <c r="D46" s="41"/>
      <c r="E46" s="41"/>
      <c r="F46" s="41"/>
      <c r="G46" s="41"/>
      <c r="I46" s="130"/>
      <c r="J46" s="127"/>
      <c r="K46" s="127"/>
      <c r="L46" s="5"/>
      <c r="M46" s="5"/>
    </row>
    <row r="47" spans="2:13" x14ac:dyDescent="0.25">
      <c r="B47" s="71"/>
      <c r="C47" s="41"/>
      <c r="D47" s="41"/>
      <c r="E47" s="41"/>
      <c r="F47" s="41"/>
      <c r="G47" s="41"/>
      <c r="I47" s="5"/>
      <c r="J47" s="127"/>
      <c r="K47" s="127"/>
      <c r="L47" s="5"/>
      <c r="M47" s="5"/>
    </row>
    <row r="48" spans="2:13" x14ac:dyDescent="0.25">
      <c r="B48" s="42" t="s">
        <v>1271</v>
      </c>
      <c r="C48" s="41">
        <v>1</v>
      </c>
      <c r="D48" s="41">
        <v>3</v>
      </c>
      <c r="E48" s="41"/>
      <c r="F48" s="41"/>
      <c r="G48" s="41"/>
      <c r="I48" s="130"/>
      <c r="J48" s="127"/>
      <c r="K48" s="127"/>
      <c r="L48" s="5"/>
      <c r="M48" s="5"/>
    </row>
    <row r="49" spans="2:13" x14ac:dyDescent="0.25">
      <c r="B49" s="71"/>
      <c r="C49" s="41">
        <v>3</v>
      </c>
      <c r="D49" s="41"/>
      <c r="E49" s="41">
        <v>5</v>
      </c>
      <c r="F49" s="41">
        <v>3</v>
      </c>
      <c r="G49" s="41">
        <v>3</v>
      </c>
      <c r="I49" s="5"/>
      <c r="J49" s="127"/>
      <c r="K49" s="127"/>
      <c r="L49" s="5"/>
      <c r="M49" s="5"/>
    </row>
    <row r="50" spans="2:13" x14ac:dyDescent="0.25">
      <c r="B50" s="42"/>
      <c r="C50" s="41"/>
      <c r="D50" s="41"/>
      <c r="E50" s="41"/>
      <c r="F50" s="41"/>
      <c r="G50" s="41"/>
      <c r="I50" s="5"/>
      <c r="J50" s="127"/>
      <c r="K50" s="127"/>
      <c r="L50" s="5"/>
      <c r="M50" s="5"/>
    </row>
    <row r="51" spans="2:13" x14ac:dyDescent="0.25">
      <c r="B51" s="42" t="s">
        <v>1274</v>
      </c>
      <c r="C51" s="41">
        <v>4</v>
      </c>
      <c r="D51" s="41">
        <v>5</v>
      </c>
      <c r="E51" s="41"/>
      <c r="F51" s="41"/>
      <c r="G51" s="41"/>
      <c r="I51" s="5"/>
      <c r="J51" s="127"/>
      <c r="K51" s="127"/>
      <c r="L51" s="5"/>
      <c r="M51" s="5"/>
    </row>
    <row r="52" spans="2:13" x14ac:dyDescent="0.25">
      <c r="B52" s="42"/>
      <c r="C52" s="41">
        <v>4</v>
      </c>
      <c r="D52" s="41"/>
      <c r="E52" s="41">
        <v>3</v>
      </c>
      <c r="F52" s="41"/>
      <c r="G52" s="41"/>
      <c r="I52" s="5"/>
      <c r="J52" s="127"/>
      <c r="K52" s="127"/>
      <c r="L52" s="5"/>
      <c r="M52" s="5"/>
    </row>
    <row r="53" spans="2:13" x14ac:dyDescent="0.25">
      <c r="B53" s="42" t="s">
        <v>1279</v>
      </c>
      <c r="C53" s="41">
        <v>2</v>
      </c>
      <c r="D53" s="41">
        <v>4</v>
      </c>
      <c r="E53" s="41"/>
      <c r="F53" s="41"/>
      <c r="G53" s="41"/>
      <c r="I53" s="130"/>
      <c r="J53" s="127"/>
      <c r="K53" s="127"/>
      <c r="L53" s="5"/>
      <c r="M53" s="5"/>
    </row>
    <row r="54" spans="2:13" x14ac:dyDescent="0.25">
      <c r="B54" s="42"/>
      <c r="C54" s="41">
        <v>2</v>
      </c>
      <c r="D54" s="41"/>
      <c r="E54" s="41">
        <v>3</v>
      </c>
      <c r="F54" s="41"/>
      <c r="G54" s="41"/>
      <c r="I54" s="5"/>
      <c r="J54" s="127"/>
      <c r="K54" s="127"/>
      <c r="L54" s="5"/>
      <c r="M54" s="5"/>
    </row>
    <row r="55" spans="2:13" x14ac:dyDescent="0.25">
      <c r="B55" s="71" t="s">
        <v>1278</v>
      </c>
      <c r="C55" s="41"/>
      <c r="D55" s="41"/>
      <c r="E55" s="41"/>
      <c r="F55" s="41"/>
      <c r="G55" s="41"/>
      <c r="I55" s="5"/>
      <c r="J55" s="127"/>
      <c r="K55" s="127"/>
      <c r="L55" s="5"/>
      <c r="M55" s="5"/>
    </row>
    <row r="56" spans="2:13" x14ac:dyDescent="0.25">
      <c r="B56" s="42"/>
      <c r="C56" s="41"/>
      <c r="D56" s="41"/>
      <c r="E56" s="41"/>
      <c r="F56" s="41"/>
      <c r="G56" s="41"/>
      <c r="I56" s="5"/>
      <c r="J56" s="127"/>
      <c r="K56" s="127"/>
      <c r="L56" s="5"/>
      <c r="M56" s="5"/>
    </row>
    <row r="57" spans="2:13" x14ac:dyDescent="0.25">
      <c r="B57" s="42" t="s">
        <v>1281</v>
      </c>
      <c r="C57" s="41">
        <v>2</v>
      </c>
      <c r="D57" s="41">
        <v>4</v>
      </c>
      <c r="E57" s="41"/>
      <c r="F57" s="41"/>
      <c r="G57" s="41"/>
      <c r="I57" s="5"/>
      <c r="J57" s="127"/>
      <c r="K57" s="127"/>
      <c r="L57" s="5"/>
      <c r="M57" s="5"/>
    </row>
    <row r="58" spans="2:13" x14ac:dyDescent="0.25">
      <c r="B58" s="42" t="s">
        <v>1285</v>
      </c>
      <c r="C58" s="41">
        <v>3</v>
      </c>
      <c r="D58" s="41">
        <v>5</v>
      </c>
      <c r="E58" s="41"/>
      <c r="F58" s="41"/>
      <c r="G58" s="41"/>
      <c r="I58" s="5"/>
      <c r="J58" s="127"/>
      <c r="K58" s="127"/>
      <c r="L58" s="5"/>
      <c r="M58" s="5"/>
    </row>
    <row r="59" spans="2:13" x14ac:dyDescent="0.25">
      <c r="B59" s="42"/>
      <c r="C59" s="41">
        <v>1</v>
      </c>
      <c r="D59" s="41"/>
      <c r="E59" s="41">
        <v>2</v>
      </c>
      <c r="F59" s="41"/>
      <c r="G59" s="41"/>
      <c r="I59" s="130"/>
      <c r="J59" s="127"/>
      <c r="K59" s="127"/>
      <c r="L59" s="5"/>
      <c r="M59" s="5"/>
    </row>
    <row r="60" spans="2:13" x14ac:dyDescent="0.25">
      <c r="B60" s="42"/>
      <c r="C60" s="41"/>
      <c r="D60" s="41"/>
      <c r="E60" s="41"/>
      <c r="F60" s="41"/>
      <c r="G60" s="41"/>
      <c r="I60" s="5"/>
      <c r="J60" s="127"/>
      <c r="K60" s="127"/>
      <c r="L60" s="5"/>
      <c r="M60" s="5"/>
    </row>
    <row r="61" spans="2:13" x14ac:dyDescent="0.25">
      <c r="B61" s="42"/>
      <c r="C61" s="41"/>
      <c r="D61" s="41"/>
      <c r="E61" s="41"/>
      <c r="F61" s="41"/>
      <c r="G61" s="41"/>
      <c r="I61" s="5"/>
      <c r="J61" s="127"/>
      <c r="K61" s="127"/>
      <c r="L61" s="5"/>
      <c r="M61" s="5"/>
    </row>
    <row r="62" spans="2:13" x14ac:dyDescent="0.25">
      <c r="B62" s="42"/>
      <c r="C62" s="41"/>
      <c r="D62" s="41"/>
      <c r="E62" s="41"/>
      <c r="F62" s="41"/>
      <c r="G62" s="41"/>
      <c r="I62" s="5"/>
      <c r="J62" s="127"/>
      <c r="K62" s="127"/>
      <c r="L62" s="5"/>
      <c r="M62" s="5"/>
    </row>
    <row r="63" spans="2:13" x14ac:dyDescent="0.25">
      <c r="B63" s="42"/>
      <c r="C63" s="41"/>
      <c r="D63" s="41"/>
      <c r="E63" s="41"/>
      <c r="F63" s="41"/>
      <c r="G63" s="41"/>
      <c r="I63" s="5"/>
      <c r="J63" s="127"/>
      <c r="K63" s="127"/>
      <c r="L63" s="5"/>
      <c r="M63" s="5"/>
    </row>
    <row r="64" spans="2:13" x14ac:dyDescent="0.25">
      <c r="B64" s="42"/>
      <c r="C64" s="41"/>
      <c r="D64" s="41"/>
      <c r="E64" s="41"/>
      <c r="F64" s="41"/>
      <c r="G64" s="41"/>
      <c r="I64" s="5"/>
      <c r="J64" s="127"/>
      <c r="K64" s="127"/>
      <c r="L64" s="5"/>
      <c r="M64" s="5"/>
    </row>
    <row r="65" spans="2:13" x14ac:dyDescent="0.25">
      <c r="B65" s="42"/>
      <c r="C65" s="41"/>
      <c r="D65" s="41"/>
      <c r="E65" s="41"/>
      <c r="F65" s="41"/>
      <c r="G65" s="41"/>
      <c r="I65" s="5"/>
      <c r="J65" s="127"/>
      <c r="K65" s="127"/>
      <c r="L65" s="5"/>
      <c r="M65" s="5"/>
    </row>
    <row r="66" spans="2:13" x14ac:dyDescent="0.25">
      <c r="B66" s="131" t="s">
        <v>78</v>
      </c>
      <c r="C66" s="132">
        <f>SUM(C5:C65)</f>
        <v>181</v>
      </c>
      <c r="D66" s="132">
        <f>SUM(D5:D56)</f>
        <v>96</v>
      </c>
      <c r="E66" s="132">
        <f>SUM(E5:E55)</f>
        <v>90</v>
      </c>
      <c r="F66" s="132">
        <f>SUM(F5:F55)</f>
        <v>49</v>
      </c>
      <c r="G66" s="132">
        <f>SUM(G5:G55)</f>
        <v>35</v>
      </c>
      <c r="I66" s="5"/>
      <c r="J66" s="127"/>
      <c r="K66" s="127"/>
      <c r="L66" s="5"/>
      <c r="M66" s="5"/>
    </row>
    <row r="67" spans="2:13" x14ac:dyDescent="0.25">
      <c r="B67" s="8"/>
      <c r="C67" s="52"/>
      <c r="D67" s="52">
        <v>8000</v>
      </c>
      <c r="E67" s="52">
        <v>8000</v>
      </c>
      <c r="F67" s="52">
        <v>1310</v>
      </c>
      <c r="G67" s="52">
        <v>1400</v>
      </c>
      <c r="I67" s="5"/>
      <c r="J67" s="127"/>
      <c r="K67" s="127"/>
      <c r="L67" s="5"/>
      <c r="M67" s="5"/>
    </row>
    <row r="68" spans="2:13" x14ac:dyDescent="0.25">
      <c r="B68" s="131" t="s">
        <v>78</v>
      </c>
      <c r="C68" s="132"/>
      <c r="D68" s="132">
        <f>D66*D67</f>
        <v>768000</v>
      </c>
      <c r="E68" s="132">
        <f>E66*E67</f>
        <v>720000</v>
      </c>
      <c r="F68" s="132">
        <f>F66*F67</f>
        <v>64190</v>
      </c>
      <c r="G68" s="132">
        <f>G66*G67</f>
        <v>49000</v>
      </c>
      <c r="I68" s="5"/>
      <c r="J68" s="127"/>
      <c r="K68" s="127"/>
      <c r="L68" s="5"/>
      <c r="M68" s="5"/>
    </row>
    <row r="69" spans="2:13" x14ac:dyDescent="0.25">
      <c r="B69" s="8"/>
      <c r="C69" s="52"/>
      <c r="D69" s="52"/>
      <c r="E69" s="52"/>
      <c r="F69" s="52"/>
      <c r="G69" s="52"/>
      <c r="I69" s="5"/>
      <c r="J69" s="127"/>
      <c r="K69" s="127"/>
      <c r="L69" s="5"/>
      <c r="M69" s="5"/>
    </row>
    <row r="70" spans="2:13" ht="30" x14ac:dyDescent="0.25">
      <c r="C70" s="133" t="s">
        <v>183</v>
      </c>
      <c r="D70" s="1">
        <f>C66</f>
        <v>181</v>
      </c>
      <c r="F70" s="134">
        <f>F68+G68+K39+L39+J39</f>
        <v>1591488</v>
      </c>
      <c r="G70" s="134" t="s">
        <v>132</v>
      </c>
      <c r="I70" s="5"/>
      <c r="J70" s="127"/>
      <c r="K70" s="127"/>
      <c r="L70" s="5"/>
      <c r="M70" s="5"/>
    </row>
    <row r="71" spans="2:13" x14ac:dyDescent="0.25">
      <c r="D71" s="1">
        <f>D70*8000</f>
        <v>1448000</v>
      </c>
      <c r="I71" s="5"/>
      <c r="J71" s="127"/>
      <c r="K71" s="127"/>
      <c r="L71" s="5"/>
      <c r="M71" s="5"/>
    </row>
    <row r="72" spans="2:13" ht="30" x14ac:dyDescent="0.25">
      <c r="C72" s="133" t="s">
        <v>184</v>
      </c>
      <c r="D72" s="1">
        <f>D68+E68+F68+G68</f>
        <v>1601190</v>
      </c>
      <c r="I72" s="5"/>
      <c r="J72" s="127"/>
      <c r="K72" s="127"/>
      <c r="L72" s="5"/>
      <c r="M72" s="5"/>
    </row>
    <row r="73" spans="2:13" x14ac:dyDescent="0.25">
      <c r="C73" s="133" t="s">
        <v>137</v>
      </c>
      <c r="D73" s="1">
        <f>D71-D72</f>
        <v>-153190</v>
      </c>
      <c r="F73" s="135"/>
      <c r="I73" s="5"/>
      <c r="J73" s="127"/>
      <c r="K73" s="127"/>
      <c r="L73" s="5"/>
      <c r="M73" s="5"/>
    </row>
    <row r="74" spans="2:13" x14ac:dyDescent="0.25">
      <c r="D74" s="67"/>
      <c r="I74" s="5"/>
      <c r="J74" s="127"/>
      <c r="K74" s="127"/>
      <c r="L74" s="5"/>
      <c r="M74" s="5"/>
    </row>
    <row r="75" spans="2:13" x14ac:dyDescent="0.25">
      <c r="I75" s="5"/>
      <c r="J75" s="127"/>
      <c r="K75" s="127"/>
      <c r="L75" s="5"/>
      <c r="M75" s="5"/>
    </row>
    <row r="76" spans="2:13" x14ac:dyDescent="0.25">
      <c r="I76" s="5"/>
      <c r="J76" s="127"/>
      <c r="K76" s="127"/>
      <c r="L76" s="5"/>
      <c r="M76" s="5"/>
    </row>
    <row r="77" spans="2:13" x14ac:dyDescent="0.25">
      <c r="B77" s="8"/>
      <c r="C77" s="52"/>
      <c r="D77" s="52"/>
      <c r="E77" s="52"/>
      <c r="F77" s="52"/>
      <c r="G77" s="52"/>
      <c r="I77" s="5"/>
      <c r="J77" s="127"/>
      <c r="K77" s="127"/>
      <c r="L77" s="5"/>
      <c r="M77" s="5"/>
    </row>
    <row r="78" spans="2:13" x14ac:dyDescent="0.25">
      <c r="B78" s="8"/>
      <c r="C78" s="52"/>
      <c r="D78" s="52"/>
      <c r="E78" s="52"/>
      <c r="F78" s="52"/>
      <c r="G78" s="52"/>
      <c r="I78" s="5"/>
      <c r="J78" s="127"/>
      <c r="K78" s="127"/>
      <c r="L78" s="5"/>
      <c r="M78" s="5"/>
    </row>
    <row r="79" spans="2:13" x14ac:dyDescent="0.25">
      <c r="B79" s="8"/>
      <c r="C79" s="52"/>
      <c r="D79" s="52"/>
      <c r="E79" s="52"/>
      <c r="F79" s="52"/>
      <c r="G79" s="52"/>
      <c r="I79" s="5"/>
      <c r="J79" s="127"/>
      <c r="K79" s="127"/>
      <c r="L79" s="5"/>
      <c r="M79" s="5"/>
    </row>
    <row r="80" spans="2:13" x14ac:dyDescent="0.25">
      <c r="B80" s="8"/>
      <c r="C80" s="52"/>
      <c r="D80" s="52"/>
      <c r="E80" s="52"/>
      <c r="F80" s="52"/>
      <c r="G80" s="52"/>
      <c r="I80" s="5"/>
      <c r="J80" s="127"/>
      <c r="K80" s="127"/>
      <c r="L80" s="5"/>
      <c r="M80" s="5"/>
    </row>
    <row r="81" spans="2:13" x14ac:dyDescent="0.25">
      <c r="B81" s="8"/>
      <c r="C81" s="52"/>
      <c r="D81" s="52"/>
      <c r="E81" s="52"/>
      <c r="F81" s="52"/>
      <c r="G81" s="52"/>
      <c r="I81" s="5"/>
      <c r="J81" s="127"/>
      <c r="K81" s="127"/>
      <c r="L81" s="5"/>
      <c r="M81" s="5"/>
    </row>
    <row r="82" spans="2:13" x14ac:dyDescent="0.25">
      <c r="B82" s="8"/>
      <c r="C82" s="52"/>
      <c r="D82" s="52"/>
      <c r="E82" s="52"/>
      <c r="F82" s="52"/>
      <c r="G82" s="52"/>
      <c r="I82" s="5"/>
      <c r="J82" s="127"/>
      <c r="K82" s="127"/>
      <c r="L82" s="5"/>
      <c r="M82" s="5"/>
    </row>
    <row r="83" spans="2:13" x14ac:dyDescent="0.25">
      <c r="B83" s="8"/>
      <c r="C83" s="52"/>
      <c r="D83" s="52"/>
      <c r="E83" s="52"/>
      <c r="F83" s="52"/>
      <c r="G83" s="52"/>
      <c r="I83" s="5"/>
      <c r="J83" s="127"/>
      <c r="K83" s="127"/>
      <c r="L83" s="5"/>
      <c r="M83" s="5"/>
    </row>
    <row r="84" spans="2:13" x14ac:dyDescent="0.25">
      <c r="B84" s="8"/>
      <c r="C84" s="52"/>
      <c r="D84" s="52"/>
      <c r="E84" s="52"/>
      <c r="F84" s="52"/>
      <c r="G84" s="52"/>
      <c r="I84" s="5"/>
      <c r="J84" s="127"/>
      <c r="K84" s="127"/>
      <c r="L84" s="5"/>
      <c r="M84" s="5"/>
    </row>
    <row r="85" spans="2:13" x14ac:dyDescent="0.25">
      <c r="B85" s="8"/>
      <c r="C85" s="52"/>
      <c r="D85" s="52"/>
      <c r="E85" s="52"/>
      <c r="F85" s="52"/>
      <c r="G85" s="52"/>
      <c r="I85" s="5"/>
      <c r="J85" s="127"/>
      <c r="K85" s="127"/>
      <c r="L85" s="5"/>
      <c r="M85" s="5"/>
    </row>
    <row r="86" spans="2:13" x14ac:dyDescent="0.25">
      <c r="B86" s="8"/>
      <c r="C86" s="52"/>
      <c r="D86" s="52"/>
      <c r="E86" s="52"/>
      <c r="F86" s="52"/>
      <c r="G86" s="52"/>
      <c r="I86" s="5"/>
      <c r="J86" s="127"/>
      <c r="K86" s="127"/>
      <c r="L86" s="5"/>
      <c r="M86" s="5"/>
    </row>
    <row r="87" spans="2:13" x14ac:dyDescent="0.25">
      <c r="B87" s="8"/>
      <c r="C87" s="52"/>
      <c r="D87" s="52"/>
      <c r="E87" s="52"/>
      <c r="F87" s="52"/>
      <c r="G87" s="52"/>
      <c r="I87" s="5"/>
      <c r="J87" s="127"/>
      <c r="K87" s="127"/>
      <c r="L87" s="5"/>
      <c r="M87" s="5"/>
    </row>
    <row r="88" spans="2:13" x14ac:dyDescent="0.25">
      <c r="B88" s="8"/>
      <c r="C88" s="52"/>
      <c r="D88" s="52"/>
      <c r="E88" s="52"/>
      <c r="F88" s="52"/>
      <c r="G88" s="52"/>
      <c r="I88" s="5"/>
      <c r="J88" s="127"/>
      <c r="K88" s="127"/>
      <c r="L88" s="5"/>
      <c r="M88" s="5"/>
    </row>
    <row r="89" spans="2:13" x14ac:dyDescent="0.25">
      <c r="B89" s="8"/>
      <c r="C89" s="52"/>
      <c r="D89" s="52"/>
      <c r="E89" s="52"/>
      <c r="F89" s="52"/>
      <c r="G89" s="52"/>
      <c r="I89" s="5"/>
      <c r="J89" s="127"/>
      <c r="K89" s="127"/>
      <c r="L89" s="5"/>
      <c r="M89" s="5"/>
    </row>
    <row r="90" spans="2:13" x14ac:dyDescent="0.25">
      <c r="B90" s="8"/>
      <c r="C90" s="52"/>
      <c r="D90" s="52"/>
      <c r="E90" s="52"/>
      <c r="F90" s="52"/>
      <c r="G90" s="52"/>
      <c r="I90" s="5"/>
      <c r="J90" s="127"/>
      <c r="K90" s="127"/>
      <c r="L90" s="5"/>
      <c r="M90" s="5"/>
    </row>
    <row r="91" spans="2:13" x14ac:dyDescent="0.25">
      <c r="B91" s="8"/>
      <c r="C91" s="52"/>
      <c r="D91" s="52"/>
      <c r="E91" s="52"/>
      <c r="F91" s="52"/>
      <c r="G91" s="52"/>
      <c r="I91" s="5"/>
      <c r="J91" s="127"/>
      <c r="K91" s="127"/>
      <c r="L91" s="5"/>
      <c r="M91" s="5"/>
    </row>
    <row r="92" spans="2:13" x14ac:dyDescent="0.25">
      <c r="B92" s="8"/>
      <c r="C92" s="52"/>
      <c r="D92" s="52"/>
      <c r="E92" s="52"/>
      <c r="F92" s="52"/>
      <c r="G92" s="52"/>
      <c r="I92" s="5"/>
      <c r="J92" s="127"/>
      <c r="K92" s="127"/>
      <c r="L92" s="5"/>
      <c r="M92" s="5"/>
    </row>
    <row r="93" spans="2:13" x14ac:dyDescent="0.25">
      <c r="B93" s="8"/>
      <c r="C93" s="52"/>
      <c r="D93" s="52"/>
      <c r="E93" s="52"/>
      <c r="F93" s="52"/>
      <c r="G93" s="52"/>
      <c r="I93" s="5"/>
      <c r="J93" s="127"/>
      <c r="K93" s="127"/>
      <c r="L93" s="5"/>
      <c r="M93" s="5"/>
    </row>
    <row r="94" spans="2:13" x14ac:dyDescent="0.25">
      <c r="B94" s="8"/>
      <c r="C94" s="52"/>
      <c r="D94" s="52"/>
      <c r="E94" s="52"/>
      <c r="F94" s="52"/>
      <c r="G94" s="52"/>
      <c r="I94" s="5"/>
      <c r="J94" s="127"/>
      <c r="K94" s="127"/>
      <c r="L94" s="5"/>
      <c r="M94" s="5"/>
    </row>
    <row r="95" spans="2:13" x14ac:dyDescent="0.25">
      <c r="B95" s="8"/>
      <c r="C95" s="52"/>
      <c r="D95" s="52"/>
      <c r="E95" s="52"/>
      <c r="F95" s="52"/>
      <c r="G95" s="52"/>
      <c r="I95" s="5"/>
      <c r="J95" s="127"/>
      <c r="K95" s="127"/>
      <c r="L95" s="5"/>
      <c r="M95" s="5"/>
    </row>
    <row r="96" spans="2:13" x14ac:dyDescent="0.25">
      <c r="B96" s="8"/>
      <c r="C96" s="52"/>
      <c r="D96" s="52"/>
      <c r="E96" s="52"/>
      <c r="F96" s="52"/>
      <c r="G96" s="52"/>
      <c r="I96" s="5"/>
      <c r="J96" s="5"/>
      <c r="K96" s="5"/>
      <c r="L96" s="5"/>
      <c r="M96" s="5"/>
    </row>
    <row r="97" spans="2:13" x14ac:dyDescent="0.25">
      <c r="B97" s="8"/>
      <c r="C97" s="52"/>
      <c r="D97" s="52"/>
      <c r="E97" s="52"/>
      <c r="F97" s="52"/>
      <c r="G97" s="52"/>
      <c r="I97" s="5"/>
      <c r="J97" s="127"/>
      <c r="K97" s="127"/>
      <c r="L97" s="5"/>
      <c r="M97" s="5"/>
    </row>
    <row r="98" spans="2:13" x14ac:dyDescent="0.25">
      <c r="B98" s="8"/>
      <c r="C98" s="52"/>
      <c r="D98" s="52"/>
      <c r="E98" s="52"/>
      <c r="F98" s="52"/>
      <c r="G98" s="52"/>
      <c r="I98" s="5"/>
      <c r="J98" s="127"/>
      <c r="K98" s="127"/>
      <c r="L98" s="5"/>
      <c r="M98" s="5"/>
    </row>
    <row r="99" spans="2:13" x14ac:dyDescent="0.25">
      <c r="B99" s="8"/>
      <c r="C99" s="52"/>
      <c r="D99" s="52"/>
      <c r="E99" s="52"/>
      <c r="F99" s="52"/>
      <c r="G99" s="52"/>
      <c r="I99" s="5"/>
      <c r="J99" s="127"/>
      <c r="K99" s="127"/>
      <c r="L99" s="5"/>
      <c r="M99" s="5"/>
    </row>
    <row r="100" spans="2:13" x14ac:dyDescent="0.25">
      <c r="B100" s="8"/>
      <c r="C100" s="52"/>
      <c r="D100" s="52"/>
      <c r="E100" s="52"/>
      <c r="F100" s="52"/>
      <c r="G100" s="52"/>
      <c r="I100" s="5"/>
      <c r="J100" s="127"/>
      <c r="K100" s="127"/>
      <c r="L100" s="5"/>
      <c r="M100" s="5"/>
    </row>
    <row r="101" spans="2:13" x14ac:dyDescent="0.25">
      <c r="B101" s="8"/>
      <c r="C101" s="52"/>
      <c r="D101" s="52"/>
      <c r="E101" s="52"/>
      <c r="F101" s="52"/>
      <c r="G101" s="52"/>
      <c r="I101" s="5"/>
      <c r="J101" s="127"/>
      <c r="K101" s="127"/>
      <c r="L101" s="5"/>
      <c r="M101" s="5"/>
    </row>
    <row r="102" spans="2:13" x14ac:dyDescent="0.25">
      <c r="B102" s="8"/>
      <c r="C102" s="8"/>
      <c r="D102" s="8"/>
      <c r="E102" s="8"/>
      <c r="F102" s="8"/>
      <c r="G102" s="8"/>
      <c r="I102" s="5"/>
      <c r="J102" s="127"/>
      <c r="K102" s="127"/>
      <c r="L102" s="5"/>
      <c r="M102" s="5"/>
    </row>
    <row r="103" spans="2:13" x14ac:dyDescent="0.25">
      <c r="B103" s="8"/>
      <c r="C103" s="52"/>
      <c r="D103" s="52"/>
      <c r="E103" s="52"/>
      <c r="F103" s="52"/>
      <c r="G103" s="52"/>
      <c r="I103" s="5"/>
      <c r="J103" s="127"/>
      <c r="K103" s="127"/>
      <c r="L103" s="5"/>
      <c r="M103" s="5"/>
    </row>
    <row r="104" spans="2:13" x14ac:dyDescent="0.25">
      <c r="B104" s="8"/>
      <c r="C104" s="52"/>
      <c r="D104" s="52"/>
      <c r="E104" s="52"/>
      <c r="F104" s="52"/>
      <c r="G104" s="52"/>
      <c r="I104" s="5"/>
      <c r="J104" s="127"/>
      <c r="K104" s="127"/>
      <c r="L104" s="5"/>
      <c r="M104" s="5"/>
    </row>
    <row r="105" spans="2:13" x14ac:dyDescent="0.25">
      <c r="B105" s="8"/>
      <c r="C105" s="52"/>
      <c r="D105" s="52"/>
      <c r="E105" s="52"/>
      <c r="F105" s="52"/>
      <c r="G105" s="52"/>
      <c r="I105" s="5"/>
      <c r="J105" s="127"/>
      <c r="K105" s="127"/>
      <c r="L105" s="5"/>
      <c r="M105" s="5"/>
    </row>
    <row r="106" spans="2:13" x14ac:dyDescent="0.25">
      <c r="B106" s="8"/>
      <c r="C106" s="52"/>
      <c r="D106" s="52"/>
      <c r="E106" s="52"/>
      <c r="F106" s="52"/>
      <c r="G106" s="52"/>
      <c r="I106" s="5"/>
      <c r="J106" s="127"/>
      <c r="K106" s="127"/>
      <c r="L106" s="5"/>
      <c r="M106" s="5"/>
    </row>
    <row r="107" spans="2:13" x14ac:dyDescent="0.25">
      <c r="B107" s="8"/>
      <c r="C107" s="52"/>
      <c r="D107" s="52"/>
      <c r="E107" s="52"/>
      <c r="F107" s="52"/>
      <c r="G107" s="52"/>
      <c r="I107" s="5"/>
      <c r="J107" s="127"/>
      <c r="K107" s="127"/>
      <c r="L107" s="5"/>
      <c r="M107" s="5"/>
    </row>
    <row r="108" spans="2:13" x14ac:dyDescent="0.25">
      <c r="B108" s="8"/>
      <c r="C108" s="52"/>
      <c r="D108" s="52"/>
      <c r="E108" s="52"/>
      <c r="F108" s="52"/>
      <c r="G108" s="52"/>
      <c r="I108" s="5"/>
      <c r="J108" s="127"/>
      <c r="K108" s="127"/>
      <c r="L108" s="5"/>
      <c r="M108" s="5"/>
    </row>
    <row r="109" spans="2:13" x14ac:dyDescent="0.25">
      <c r="B109" s="8"/>
      <c r="C109" s="52"/>
      <c r="D109" s="52"/>
      <c r="E109" s="52"/>
      <c r="F109" s="52"/>
      <c r="G109" s="52"/>
      <c r="I109" s="5"/>
      <c r="J109" s="127"/>
      <c r="K109" s="127"/>
      <c r="L109" s="5"/>
      <c r="M109" s="5"/>
    </row>
    <row r="110" spans="2:13" x14ac:dyDescent="0.25">
      <c r="B110" s="8"/>
      <c r="C110" s="52"/>
      <c r="D110" s="52"/>
      <c r="E110" s="52"/>
      <c r="F110" s="52"/>
      <c r="G110" s="52"/>
      <c r="I110" s="5"/>
      <c r="J110" s="127"/>
      <c r="K110" s="127"/>
      <c r="L110" s="5"/>
      <c r="M110" s="5"/>
    </row>
    <row r="111" spans="2:13" x14ac:dyDescent="0.25">
      <c r="B111" s="8"/>
      <c r="C111" s="52"/>
      <c r="D111" s="52"/>
      <c r="E111" s="52"/>
      <c r="F111" s="52"/>
      <c r="G111" s="52"/>
      <c r="I111" s="5"/>
      <c r="J111" s="127"/>
      <c r="K111" s="127"/>
      <c r="L111" s="5"/>
      <c r="M111" s="5"/>
    </row>
    <row r="112" spans="2:13" x14ac:dyDescent="0.25">
      <c r="B112" s="8"/>
      <c r="C112" s="52"/>
      <c r="D112" s="52"/>
      <c r="E112" s="52"/>
      <c r="F112" s="52"/>
      <c r="G112" s="52"/>
      <c r="I112" s="5"/>
      <c r="J112" s="127"/>
      <c r="K112" s="127"/>
      <c r="L112" s="5"/>
      <c r="M112" s="5"/>
    </row>
    <row r="113" spans="2:13" x14ac:dyDescent="0.25">
      <c r="B113" s="8"/>
      <c r="C113" s="52"/>
      <c r="D113" s="52"/>
      <c r="E113" s="52"/>
      <c r="F113" s="52"/>
      <c r="G113" s="52"/>
      <c r="I113" s="5"/>
      <c r="J113" s="127"/>
      <c r="K113" s="127"/>
      <c r="L113" s="5"/>
      <c r="M113" s="5"/>
    </row>
    <row r="114" spans="2:13" x14ac:dyDescent="0.25">
      <c r="B114" s="8"/>
      <c r="C114" s="52"/>
      <c r="D114" s="52"/>
      <c r="E114" s="52"/>
      <c r="F114" s="52"/>
      <c r="G114" s="52"/>
      <c r="I114" s="5"/>
      <c r="J114" s="127"/>
      <c r="K114" s="127"/>
      <c r="L114" s="5"/>
      <c r="M114" s="5"/>
    </row>
    <row r="115" spans="2:13" x14ac:dyDescent="0.25">
      <c r="B115" s="8"/>
      <c r="C115" s="52"/>
      <c r="D115" s="52"/>
      <c r="E115" s="52"/>
      <c r="F115" s="52"/>
      <c r="G115" s="52"/>
      <c r="I115" s="5"/>
      <c r="J115" s="127"/>
      <c r="K115" s="127"/>
      <c r="L115" s="5"/>
      <c r="M115" s="5"/>
    </row>
    <row r="116" spans="2:13" x14ac:dyDescent="0.25">
      <c r="B116" s="8"/>
      <c r="C116" s="52"/>
      <c r="D116" s="52"/>
      <c r="E116" s="52"/>
      <c r="F116" s="52"/>
      <c r="G116" s="52"/>
      <c r="I116" s="5"/>
      <c r="J116" s="127"/>
      <c r="K116" s="127"/>
      <c r="L116" s="5"/>
      <c r="M116" s="5"/>
    </row>
    <row r="117" spans="2:13" x14ac:dyDescent="0.25">
      <c r="B117" s="8"/>
      <c r="C117" s="52"/>
      <c r="D117" s="52"/>
      <c r="E117" s="52"/>
      <c r="F117" s="52"/>
      <c r="G117" s="52"/>
      <c r="I117" s="5"/>
      <c r="J117" s="127"/>
      <c r="K117" s="127"/>
      <c r="L117" s="5"/>
      <c r="M117" s="5"/>
    </row>
    <row r="118" spans="2:13" x14ac:dyDescent="0.25">
      <c r="B118" s="8"/>
      <c r="C118" s="52"/>
      <c r="D118" s="52"/>
      <c r="E118" s="52"/>
      <c r="F118" s="52"/>
      <c r="G118" s="52"/>
      <c r="I118" s="5"/>
      <c r="J118" s="127"/>
      <c r="K118" s="127"/>
      <c r="L118" s="5"/>
      <c r="M118" s="5"/>
    </row>
    <row r="119" spans="2:13" x14ac:dyDescent="0.25">
      <c r="B119" s="8"/>
      <c r="C119" s="52"/>
      <c r="D119" s="52"/>
      <c r="E119" s="52"/>
      <c r="F119" s="52"/>
      <c r="G119" s="52"/>
      <c r="I119" s="5"/>
      <c r="J119" s="127"/>
      <c r="K119" s="127"/>
      <c r="L119" s="5"/>
      <c r="M119" s="5"/>
    </row>
    <row r="120" spans="2:13" x14ac:dyDescent="0.25">
      <c r="B120" s="8"/>
      <c r="C120" s="52"/>
      <c r="D120" s="52"/>
      <c r="E120" s="52"/>
      <c r="F120" s="52"/>
      <c r="G120" s="52"/>
      <c r="I120" s="130"/>
      <c r="J120" s="127"/>
      <c r="K120" s="127"/>
      <c r="L120" s="5"/>
      <c r="M120" s="5"/>
    </row>
    <row r="121" spans="2:13" x14ac:dyDescent="0.25">
      <c r="B121" s="8"/>
      <c r="C121" s="52"/>
      <c r="D121" s="52"/>
      <c r="E121" s="52"/>
      <c r="F121" s="52"/>
      <c r="G121" s="52"/>
      <c r="I121" s="5"/>
      <c r="J121" s="127"/>
      <c r="K121" s="127"/>
      <c r="L121" s="5"/>
      <c r="M121" s="5"/>
    </row>
    <row r="122" spans="2:13" x14ac:dyDescent="0.25">
      <c r="B122" s="8"/>
      <c r="C122" s="52"/>
      <c r="D122" s="52"/>
      <c r="E122" s="52"/>
      <c r="F122" s="52"/>
      <c r="G122" s="52"/>
      <c r="I122" s="5"/>
      <c r="J122" s="127"/>
      <c r="K122" s="127"/>
      <c r="L122" s="5"/>
      <c r="M122" s="5"/>
    </row>
    <row r="123" spans="2:13" x14ac:dyDescent="0.25">
      <c r="B123" s="8"/>
      <c r="C123" s="52"/>
      <c r="D123" s="52"/>
      <c r="E123" s="52"/>
      <c r="F123" s="52"/>
      <c r="G123" s="52"/>
      <c r="I123" s="5"/>
      <c r="J123" s="127"/>
      <c r="K123" s="127"/>
      <c r="L123" s="5"/>
      <c r="M123" s="5"/>
    </row>
    <row r="124" spans="2:13" x14ac:dyDescent="0.25">
      <c r="B124" s="8"/>
      <c r="C124" s="52"/>
      <c r="D124" s="52"/>
      <c r="E124" s="52"/>
      <c r="F124" s="52"/>
      <c r="G124" s="52"/>
      <c r="I124" s="5"/>
      <c r="J124" s="127"/>
      <c r="K124" s="127"/>
      <c r="L124" s="5"/>
      <c r="M124" s="5"/>
    </row>
    <row r="125" spans="2:13" x14ac:dyDescent="0.25">
      <c r="B125" s="8"/>
      <c r="C125" s="52"/>
      <c r="D125" s="52"/>
      <c r="E125" s="52"/>
      <c r="F125" s="52"/>
      <c r="G125" s="52"/>
      <c r="I125" s="5"/>
      <c r="J125" s="127"/>
      <c r="K125" s="127"/>
      <c r="L125" s="5"/>
      <c r="M125" s="5"/>
    </row>
    <row r="126" spans="2:13" x14ac:dyDescent="0.25">
      <c r="B126" s="136"/>
      <c r="C126" s="52"/>
      <c r="D126" s="52"/>
      <c r="E126" s="52"/>
      <c r="F126" s="52"/>
      <c r="G126" s="52"/>
      <c r="I126" s="5"/>
      <c r="J126" s="127"/>
      <c r="K126" s="127"/>
      <c r="L126" s="5"/>
      <c r="M126" s="5"/>
    </row>
    <row r="127" spans="2:13" x14ac:dyDescent="0.25">
      <c r="B127" s="8"/>
      <c r="C127" s="52"/>
      <c r="D127" s="52"/>
      <c r="E127" s="52"/>
      <c r="F127" s="52"/>
      <c r="G127" s="52"/>
      <c r="I127" s="5"/>
      <c r="J127" s="127"/>
      <c r="K127" s="127"/>
      <c r="L127" s="5"/>
      <c r="M127" s="5"/>
    </row>
    <row r="128" spans="2:13" x14ac:dyDescent="0.25">
      <c r="B128" s="8"/>
      <c r="C128" s="52"/>
      <c r="D128" s="52"/>
      <c r="E128" s="52"/>
      <c r="F128" s="52"/>
      <c r="G128" s="52"/>
      <c r="I128" s="5"/>
      <c r="J128" s="127"/>
      <c r="K128" s="127"/>
      <c r="L128" s="5"/>
      <c r="M128" s="5"/>
    </row>
    <row r="129" spans="2:13" x14ac:dyDescent="0.25">
      <c r="B129" s="8"/>
      <c r="C129" s="52"/>
      <c r="D129" s="52"/>
      <c r="E129" s="52"/>
      <c r="F129" s="52"/>
      <c r="G129" s="52"/>
      <c r="I129" s="5"/>
      <c r="J129" s="127"/>
      <c r="K129" s="127"/>
      <c r="L129" s="5"/>
      <c r="M129" s="5"/>
    </row>
    <row r="130" spans="2:13" x14ac:dyDescent="0.25">
      <c r="B130" s="8"/>
      <c r="C130" s="52"/>
      <c r="D130" s="52"/>
      <c r="E130" s="52"/>
      <c r="F130" s="52"/>
      <c r="G130" s="52"/>
      <c r="I130" s="5"/>
      <c r="J130" s="127"/>
      <c r="K130" s="127"/>
      <c r="L130" s="5"/>
      <c r="M130" s="5"/>
    </row>
    <row r="131" spans="2:13" x14ac:dyDescent="0.25">
      <c r="B131" s="8"/>
      <c r="C131" s="52"/>
      <c r="D131" s="52"/>
      <c r="E131" s="52"/>
      <c r="F131" s="52"/>
      <c r="G131" s="52"/>
      <c r="I131" s="130"/>
      <c r="J131" s="127"/>
      <c r="K131" s="127"/>
      <c r="L131" s="5"/>
      <c r="M131" s="5"/>
    </row>
    <row r="132" spans="2:13" x14ac:dyDescent="0.25">
      <c r="B132" s="8"/>
      <c r="C132" s="52"/>
      <c r="D132" s="52"/>
      <c r="E132" s="52"/>
      <c r="F132" s="52"/>
      <c r="G132" s="52"/>
      <c r="I132" s="5"/>
      <c r="J132" s="127"/>
      <c r="K132" s="127"/>
      <c r="L132" s="5"/>
      <c r="M132" s="5"/>
    </row>
    <row r="133" spans="2:13" x14ac:dyDescent="0.25">
      <c r="B133" s="8"/>
      <c r="C133" s="52"/>
      <c r="D133" s="52"/>
      <c r="E133" s="52"/>
      <c r="F133" s="52"/>
      <c r="G133" s="52"/>
      <c r="I133" s="5"/>
      <c r="J133" s="127"/>
      <c r="K133" s="127"/>
      <c r="L133" s="5"/>
      <c r="M133" s="5"/>
    </row>
    <row r="134" spans="2:13" x14ac:dyDescent="0.25">
      <c r="B134" s="8"/>
      <c r="C134" s="52"/>
      <c r="D134" s="52"/>
      <c r="E134" s="52"/>
      <c r="F134" s="52"/>
      <c r="G134" s="52"/>
      <c r="I134" s="5"/>
      <c r="J134" s="127"/>
      <c r="K134" s="127"/>
      <c r="L134" s="5"/>
      <c r="M134" s="5"/>
    </row>
    <row r="135" spans="2:13" x14ac:dyDescent="0.25">
      <c r="B135" s="8"/>
      <c r="C135" s="52"/>
      <c r="D135" s="52"/>
      <c r="E135" s="52"/>
      <c r="F135" s="52"/>
      <c r="G135" s="52"/>
      <c r="I135" s="5"/>
      <c r="J135" s="127"/>
      <c r="K135" s="127"/>
      <c r="L135" s="5"/>
      <c r="M135" s="5"/>
    </row>
    <row r="136" spans="2:13" x14ac:dyDescent="0.25">
      <c r="B136" s="8"/>
      <c r="C136" s="52"/>
      <c r="D136" s="52"/>
      <c r="E136" s="52"/>
      <c r="F136" s="52"/>
      <c r="G136" s="52"/>
      <c r="I136" s="5"/>
      <c r="J136" s="127"/>
      <c r="K136" s="127"/>
      <c r="L136" s="5"/>
      <c r="M136" s="5"/>
    </row>
    <row r="137" spans="2:13" x14ac:dyDescent="0.25">
      <c r="B137" s="136"/>
      <c r="C137" s="52"/>
      <c r="D137" s="52"/>
      <c r="E137" s="52"/>
      <c r="F137" s="52"/>
      <c r="G137" s="52"/>
      <c r="I137" s="5"/>
      <c r="J137" s="127"/>
      <c r="K137" s="127"/>
      <c r="L137" s="5"/>
      <c r="M137" s="5"/>
    </row>
    <row r="138" spans="2:13" x14ac:dyDescent="0.25">
      <c r="B138" s="8"/>
      <c r="C138" s="52"/>
      <c r="D138" s="52"/>
      <c r="E138" s="52"/>
      <c r="F138" s="52"/>
      <c r="G138" s="52"/>
      <c r="I138" s="5"/>
      <c r="J138" s="127"/>
      <c r="K138" s="127"/>
      <c r="L138" s="5"/>
      <c r="M138" s="5"/>
    </row>
    <row r="139" spans="2:13" x14ac:dyDescent="0.25">
      <c r="B139" s="8"/>
      <c r="C139" s="52"/>
      <c r="D139" s="52"/>
      <c r="E139" s="52"/>
      <c r="F139" s="52"/>
      <c r="G139" s="52"/>
      <c r="I139" s="5"/>
      <c r="J139" s="127"/>
      <c r="K139" s="127"/>
      <c r="L139" s="5"/>
      <c r="M139" s="5"/>
    </row>
    <row r="140" spans="2:13" x14ac:dyDescent="0.25">
      <c r="B140" s="8"/>
      <c r="C140" s="52"/>
      <c r="D140" s="52"/>
      <c r="E140" s="52"/>
      <c r="F140" s="52"/>
      <c r="G140" s="52"/>
      <c r="I140" s="5"/>
      <c r="J140" s="127"/>
      <c r="K140" s="127"/>
      <c r="L140" s="5"/>
      <c r="M140" s="5"/>
    </row>
    <row r="141" spans="2:13" x14ac:dyDescent="0.25">
      <c r="B141" s="8"/>
      <c r="C141" s="52"/>
      <c r="D141" s="52"/>
      <c r="E141" s="52"/>
      <c r="F141" s="52"/>
      <c r="G141" s="52"/>
      <c r="I141" s="130"/>
      <c r="J141" s="127"/>
      <c r="K141" s="127"/>
      <c r="L141" s="5"/>
      <c r="M141" s="5"/>
    </row>
    <row r="142" spans="2:13" x14ac:dyDescent="0.25">
      <c r="B142" s="8"/>
      <c r="C142" s="52"/>
      <c r="D142" s="52"/>
      <c r="E142" s="52"/>
      <c r="F142" s="52"/>
      <c r="G142" s="52"/>
      <c r="I142" s="5"/>
      <c r="J142" s="127"/>
      <c r="K142" s="127"/>
      <c r="L142" s="5"/>
      <c r="M142" s="5"/>
    </row>
    <row r="143" spans="2:13" x14ac:dyDescent="0.25">
      <c r="B143" s="8"/>
      <c r="C143" s="52"/>
      <c r="D143" s="52"/>
      <c r="E143" s="52"/>
      <c r="F143" s="52"/>
      <c r="G143" s="52"/>
      <c r="I143" s="5"/>
      <c r="J143" s="127"/>
      <c r="K143" s="127"/>
      <c r="L143" s="5"/>
      <c r="M143" s="5"/>
    </row>
    <row r="144" spans="2:13" x14ac:dyDescent="0.25">
      <c r="B144" s="8"/>
      <c r="C144" s="52"/>
      <c r="D144" s="52"/>
      <c r="E144" s="52"/>
      <c r="F144" s="52"/>
      <c r="G144" s="52"/>
      <c r="I144" s="5"/>
      <c r="J144" s="127"/>
      <c r="K144" s="127"/>
      <c r="L144" s="5"/>
      <c r="M144" s="5"/>
    </row>
    <row r="145" spans="2:13" x14ac:dyDescent="0.25">
      <c r="B145" s="8"/>
      <c r="C145" s="52"/>
      <c r="D145" s="52"/>
      <c r="E145" s="52"/>
      <c r="F145" s="52"/>
      <c r="G145" s="52"/>
      <c r="I145" s="5"/>
      <c r="J145" s="127"/>
      <c r="K145" s="127"/>
      <c r="L145" s="5"/>
      <c r="M145" s="5"/>
    </row>
    <row r="146" spans="2:13" x14ac:dyDescent="0.25">
      <c r="B146" s="8"/>
      <c r="C146" s="52"/>
      <c r="D146" s="52"/>
      <c r="E146" s="52"/>
      <c r="F146" s="52"/>
      <c r="G146" s="52"/>
      <c r="I146" s="5"/>
      <c r="J146" s="127"/>
      <c r="K146" s="127"/>
      <c r="L146" s="5"/>
      <c r="M146" s="5"/>
    </row>
    <row r="147" spans="2:13" x14ac:dyDescent="0.25">
      <c r="B147" s="136"/>
      <c r="C147" s="52"/>
      <c r="D147" s="52"/>
      <c r="E147" s="52"/>
      <c r="F147" s="52"/>
      <c r="G147" s="52"/>
      <c r="I147" s="5"/>
      <c r="J147" s="127"/>
      <c r="K147" s="127"/>
      <c r="L147" s="5"/>
      <c r="M147" s="5"/>
    </row>
    <row r="148" spans="2:13" x14ac:dyDescent="0.25">
      <c r="B148" s="8"/>
      <c r="C148" s="52"/>
      <c r="D148" s="52"/>
      <c r="E148" s="52"/>
      <c r="F148" s="52"/>
      <c r="G148" s="52"/>
      <c r="I148" s="5"/>
      <c r="J148" s="127"/>
      <c r="K148" s="127"/>
      <c r="L148" s="5"/>
      <c r="M148" s="5"/>
    </row>
    <row r="149" spans="2:13" x14ac:dyDescent="0.25">
      <c r="B149" s="8"/>
      <c r="C149" s="52"/>
      <c r="D149" s="52"/>
      <c r="E149" s="52"/>
      <c r="F149" s="52"/>
      <c r="G149" s="52"/>
      <c r="I149" s="5"/>
      <c r="J149" s="127"/>
      <c r="K149" s="127"/>
      <c r="L149" s="5"/>
      <c r="M149" s="5"/>
    </row>
    <row r="150" spans="2:13" x14ac:dyDescent="0.25">
      <c r="B150" s="8"/>
      <c r="C150" s="52"/>
      <c r="D150" s="52"/>
      <c r="E150" s="52"/>
      <c r="F150" s="52"/>
      <c r="G150" s="52"/>
      <c r="I150" s="5"/>
      <c r="J150" s="127"/>
      <c r="K150" s="127"/>
      <c r="L150" s="5"/>
      <c r="M150" s="5"/>
    </row>
    <row r="151" spans="2:13" x14ac:dyDescent="0.25">
      <c r="B151" s="8"/>
      <c r="C151" s="52"/>
      <c r="D151" s="52"/>
      <c r="E151" s="52"/>
      <c r="F151" s="52"/>
      <c r="G151" s="52"/>
      <c r="I151" s="5"/>
      <c r="J151" s="127"/>
      <c r="K151" s="127"/>
      <c r="L151" s="5"/>
      <c r="M151" s="5"/>
    </row>
    <row r="152" spans="2:13" x14ac:dyDescent="0.25">
      <c r="B152" s="8"/>
      <c r="C152" s="52"/>
      <c r="D152" s="52"/>
      <c r="E152" s="52"/>
      <c r="F152" s="52"/>
      <c r="G152" s="52"/>
      <c r="I152" s="5"/>
      <c r="J152" s="127"/>
      <c r="K152" s="127"/>
      <c r="L152" s="5"/>
      <c r="M152" s="5"/>
    </row>
    <row r="153" spans="2:13" x14ac:dyDescent="0.25">
      <c r="B153" s="8"/>
      <c r="C153" s="52"/>
      <c r="D153" s="52"/>
      <c r="E153" s="52"/>
      <c r="F153" s="52"/>
      <c r="G153" s="52"/>
      <c r="I153" s="5"/>
      <c r="J153" s="127"/>
      <c r="K153" s="127"/>
      <c r="L153" s="5"/>
      <c r="M153" s="5"/>
    </row>
    <row r="154" spans="2:13" x14ac:dyDescent="0.25">
      <c r="B154" s="8"/>
      <c r="C154" s="52"/>
      <c r="D154" s="52"/>
      <c r="E154" s="52"/>
      <c r="F154" s="52"/>
      <c r="G154" s="52"/>
      <c r="I154" s="5"/>
      <c r="J154" s="127"/>
      <c r="K154" s="127"/>
      <c r="L154" s="5"/>
      <c r="M154" s="5"/>
    </row>
    <row r="155" spans="2:13" x14ac:dyDescent="0.25">
      <c r="B155" s="8"/>
      <c r="C155" s="52"/>
      <c r="D155" s="52"/>
      <c r="E155" s="52"/>
      <c r="F155" s="52"/>
      <c r="G155" s="52"/>
      <c r="I155" s="5"/>
      <c r="J155" s="127"/>
      <c r="K155" s="127"/>
      <c r="L155" s="5"/>
      <c r="M155" s="5"/>
    </row>
    <row r="156" spans="2:13" x14ac:dyDescent="0.25">
      <c r="B156" s="8"/>
      <c r="C156" s="52"/>
      <c r="D156" s="52"/>
      <c r="E156" s="52"/>
      <c r="F156" s="52"/>
      <c r="G156" s="52"/>
      <c r="I156" s="5"/>
      <c r="J156" s="127"/>
      <c r="K156" s="127"/>
      <c r="L156" s="5"/>
      <c r="M156" s="5"/>
    </row>
    <row r="157" spans="2:13" x14ac:dyDescent="0.25">
      <c r="B157" s="8"/>
      <c r="C157" s="52"/>
      <c r="D157" s="52"/>
      <c r="E157" s="52"/>
      <c r="F157" s="52"/>
      <c r="G157" s="52"/>
      <c r="I157" s="5"/>
      <c r="J157" s="127"/>
      <c r="K157" s="127"/>
      <c r="L157" s="5"/>
      <c r="M157" s="5"/>
    </row>
    <row r="158" spans="2:13" x14ac:dyDescent="0.25">
      <c r="B158" s="8"/>
      <c r="C158" s="52"/>
      <c r="D158" s="52"/>
      <c r="E158" s="52"/>
      <c r="F158" s="52"/>
      <c r="G158" s="52"/>
      <c r="I158" s="5"/>
      <c r="J158" s="127"/>
      <c r="K158" s="127"/>
      <c r="L158" s="5"/>
      <c r="M158" s="5"/>
    </row>
    <row r="159" spans="2:13" x14ac:dyDescent="0.25">
      <c r="B159" s="8"/>
      <c r="C159" s="52"/>
      <c r="D159" s="52"/>
      <c r="E159" s="52"/>
      <c r="F159" s="52"/>
      <c r="G159" s="52"/>
      <c r="I159" s="5"/>
      <c r="J159" s="127"/>
      <c r="K159" s="127"/>
      <c r="L159" s="5"/>
      <c r="M159" s="5"/>
    </row>
    <row r="160" spans="2:13" x14ac:dyDescent="0.25">
      <c r="B160" s="8"/>
      <c r="C160" s="52"/>
      <c r="D160" s="52"/>
      <c r="E160" s="52"/>
      <c r="F160" s="52"/>
      <c r="G160" s="52"/>
      <c r="I160" s="5"/>
      <c r="J160" s="127"/>
      <c r="K160" s="127"/>
      <c r="L160" s="5"/>
      <c r="M160" s="5"/>
    </row>
    <row r="161" spans="2:13" x14ac:dyDescent="0.25">
      <c r="B161" s="8"/>
      <c r="C161" s="52"/>
      <c r="D161" s="52"/>
      <c r="E161" s="52"/>
      <c r="F161" s="52"/>
      <c r="G161" s="52"/>
      <c r="I161" s="5"/>
      <c r="J161" s="127"/>
      <c r="K161" s="127"/>
      <c r="L161" s="5"/>
      <c r="M161" s="5"/>
    </row>
    <row r="162" spans="2:13" x14ac:dyDescent="0.25">
      <c r="B162" s="8"/>
      <c r="C162" s="52"/>
      <c r="D162" s="52"/>
      <c r="E162" s="52"/>
      <c r="F162" s="52"/>
      <c r="G162" s="52"/>
      <c r="I162" s="5"/>
      <c r="J162" s="127"/>
      <c r="K162" s="127"/>
      <c r="L162" s="5"/>
      <c r="M162" s="5"/>
    </row>
    <row r="163" spans="2:13" x14ac:dyDescent="0.25">
      <c r="B163" s="8"/>
      <c r="C163" s="52"/>
      <c r="D163" s="52"/>
      <c r="E163" s="52"/>
      <c r="F163" s="52"/>
      <c r="G163" s="52"/>
      <c r="I163" s="5"/>
      <c r="J163" s="127"/>
      <c r="K163" s="127"/>
      <c r="L163" s="5"/>
      <c r="M163" s="5"/>
    </row>
    <row r="164" spans="2:13" x14ac:dyDescent="0.25">
      <c r="B164" s="8"/>
      <c r="C164" s="52"/>
      <c r="D164" s="137"/>
      <c r="E164" s="137"/>
      <c r="F164" s="137"/>
      <c r="G164" s="137"/>
      <c r="I164" s="5"/>
      <c r="J164" s="127"/>
      <c r="K164" s="127"/>
      <c r="L164" s="5"/>
      <c r="M164" s="5"/>
    </row>
    <row r="165" spans="2:13" x14ac:dyDescent="0.25">
      <c r="B165" s="8"/>
      <c r="C165" s="52"/>
      <c r="D165" s="52"/>
      <c r="E165" s="52"/>
      <c r="F165" s="52"/>
      <c r="G165" s="52"/>
      <c r="I165" s="5"/>
      <c r="J165" s="127"/>
      <c r="K165" s="127"/>
      <c r="L165" s="5"/>
      <c r="M165" s="5"/>
    </row>
    <row r="166" spans="2:13" x14ac:dyDescent="0.25">
      <c r="B166" s="8"/>
      <c r="C166" s="52"/>
      <c r="D166" s="52"/>
      <c r="E166" s="52"/>
      <c r="F166" s="52"/>
      <c r="G166" s="52"/>
      <c r="I166" s="5"/>
      <c r="J166" s="127"/>
      <c r="K166" s="127"/>
      <c r="L166" s="5"/>
      <c r="M166" s="5"/>
    </row>
    <row r="167" spans="2:13" x14ac:dyDescent="0.25">
      <c r="B167" s="8"/>
      <c r="C167" s="52"/>
      <c r="D167" s="52"/>
      <c r="E167" s="52"/>
      <c r="F167" s="52"/>
      <c r="G167" s="52"/>
      <c r="I167" s="5"/>
      <c r="J167" s="127"/>
      <c r="K167" s="127"/>
      <c r="L167" s="5"/>
      <c r="M167" s="5"/>
    </row>
    <row r="168" spans="2:13" x14ac:dyDescent="0.25">
      <c r="B168" s="8"/>
      <c r="C168" s="52"/>
      <c r="D168" s="52"/>
      <c r="E168" s="52"/>
      <c r="F168" s="52"/>
      <c r="G168" s="52"/>
      <c r="I168" s="5"/>
      <c r="J168" s="127"/>
      <c r="K168" s="127"/>
      <c r="L168" s="5"/>
      <c r="M168" s="5"/>
    </row>
    <row r="169" spans="2:13" x14ac:dyDescent="0.25">
      <c r="B169" s="8"/>
      <c r="C169" s="52"/>
      <c r="D169" s="52"/>
      <c r="E169" s="52"/>
      <c r="F169" s="52"/>
      <c r="G169" s="52"/>
      <c r="I169" s="5"/>
      <c r="J169" s="127"/>
      <c r="K169" s="127"/>
      <c r="L169" s="5"/>
      <c r="M169" s="5"/>
    </row>
    <row r="170" spans="2:13" x14ac:dyDescent="0.25">
      <c r="B170" s="8"/>
      <c r="C170" s="52"/>
      <c r="D170" s="52"/>
      <c r="E170" s="52"/>
      <c r="F170" s="52"/>
      <c r="G170" s="52"/>
      <c r="I170" s="5"/>
      <c r="J170" s="127"/>
      <c r="K170" s="127"/>
      <c r="L170" s="5"/>
      <c r="M170" s="5"/>
    </row>
    <row r="171" spans="2:13" x14ac:dyDescent="0.25">
      <c r="B171" s="8"/>
      <c r="C171" s="52"/>
      <c r="D171" s="52"/>
      <c r="E171" s="52"/>
      <c r="F171" s="52"/>
      <c r="G171" s="52"/>
      <c r="I171" s="5"/>
      <c r="J171" s="127"/>
      <c r="K171" s="127"/>
      <c r="L171" s="5"/>
      <c r="M171" s="5"/>
    </row>
    <row r="172" spans="2:13" x14ac:dyDescent="0.25">
      <c r="B172" s="8"/>
      <c r="C172" s="52"/>
      <c r="D172" s="52"/>
      <c r="E172" s="52"/>
      <c r="F172" s="52"/>
      <c r="G172" s="52"/>
      <c r="I172" s="5"/>
      <c r="J172" s="127"/>
      <c r="K172" s="127"/>
      <c r="L172" s="5"/>
      <c r="M172" s="5"/>
    </row>
    <row r="173" spans="2:13" x14ac:dyDescent="0.25">
      <c r="B173" s="8"/>
      <c r="C173" s="52"/>
      <c r="D173" s="52"/>
      <c r="E173" s="52"/>
      <c r="F173" s="52"/>
      <c r="G173" s="52"/>
      <c r="I173" s="5"/>
      <c r="J173" s="127"/>
      <c r="K173" s="127"/>
      <c r="L173" s="5"/>
      <c r="M173" s="5"/>
    </row>
    <row r="174" spans="2:13" x14ac:dyDescent="0.25">
      <c r="B174" s="8"/>
      <c r="C174" s="52"/>
      <c r="D174" s="52"/>
      <c r="E174" s="52"/>
      <c r="F174" s="52"/>
      <c r="G174" s="52"/>
      <c r="I174" s="5"/>
      <c r="J174" s="127"/>
      <c r="K174" s="127"/>
      <c r="L174" s="5"/>
      <c r="M174" s="5"/>
    </row>
    <row r="175" spans="2:13" x14ac:dyDescent="0.25">
      <c r="B175" s="8"/>
      <c r="C175" s="52"/>
      <c r="D175" s="52"/>
      <c r="E175" s="52"/>
      <c r="F175" s="52"/>
      <c r="G175" s="52"/>
      <c r="I175" s="5"/>
      <c r="J175" s="127"/>
      <c r="K175" s="127"/>
      <c r="L175" s="5"/>
      <c r="M175" s="5"/>
    </row>
    <row r="176" spans="2:13" x14ac:dyDescent="0.25">
      <c r="B176" s="8"/>
      <c r="C176" s="52"/>
      <c r="D176" s="52"/>
      <c r="E176" s="52"/>
      <c r="F176" s="52"/>
      <c r="G176" s="52"/>
      <c r="I176" s="5"/>
      <c r="J176" s="127"/>
      <c r="K176" s="127"/>
      <c r="L176" s="5"/>
      <c r="M176" s="5"/>
    </row>
    <row r="177" spans="2:13" x14ac:dyDescent="0.25">
      <c r="B177" s="8"/>
      <c r="C177" s="52"/>
      <c r="D177" s="52"/>
      <c r="E177" s="52"/>
      <c r="F177" s="52"/>
      <c r="G177" s="52"/>
      <c r="I177" s="5"/>
      <c r="J177" s="127"/>
      <c r="K177" s="127"/>
      <c r="L177" s="5"/>
      <c r="M177" s="5"/>
    </row>
    <row r="178" spans="2:13" x14ac:dyDescent="0.25">
      <c r="B178" s="8"/>
      <c r="C178" s="52"/>
      <c r="D178" s="52"/>
      <c r="E178" s="52"/>
      <c r="F178" s="52"/>
      <c r="G178" s="52"/>
      <c r="I178" s="5"/>
      <c r="J178" s="127"/>
      <c r="K178" s="127"/>
      <c r="L178" s="5"/>
      <c r="M178" s="5"/>
    </row>
    <row r="179" spans="2:13" x14ac:dyDescent="0.25">
      <c r="B179" s="8"/>
      <c r="C179" s="52"/>
      <c r="D179" s="52"/>
      <c r="E179" s="52"/>
      <c r="F179" s="52"/>
      <c r="G179" s="52"/>
      <c r="I179" s="5"/>
      <c r="J179" s="127"/>
      <c r="K179" s="127"/>
      <c r="L179" s="5"/>
      <c r="M179" s="5"/>
    </row>
    <row r="180" spans="2:13" x14ac:dyDescent="0.25">
      <c r="B180" s="8"/>
      <c r="C180" s="52"/>
      <c r="D180" s="52"/>
      <c r="E180" s="52"/>
      <c r="F180" s="52"/>
      <c r="G180" s="52"/>
      <c r="I180" s="5"/>
      <c r="J180" s="127"/>
      <c r="K180" s="127"/>
      <c r="L180" s="5"/>
      <c r="M180" s="5"/>
    </row>
    <row r="181" spans="2:13" x14ac:dyDescent="0.25">
      <c r="B181" s="8"/>
      <c r="C181" s="52"/>
      <c r="D181" s="52"/>
      <c r="E181" s="52"/>
      <c r="F181" s="52"/>
      <c r="G181" s="52"/>
      <c r="I181" s="5"/>
      <c r="J181" s="127"/>
      <c r="K181" s="127"/>
      <c r="L181" s="5"/>
      <c r="M181" s="5"/>
    </row>
    <row r="182" spans="2:13" x14ac:dyDescent="0.25">
      <c r="B182" s="8"/>
      <c r="C182" s="52"/>
      <c r="D182" s="52"/>
      <c r="E182" s="52"/>
      <c r="F182" s="52"/>
      <c r="G182" s="52"/>
      <c r="I182" s="5"/>
      <c r="J182" s="127"/>
      <c r="K182" s="127"/>
      <c r="L182" s="5"/>
      <c r="M182" s="5"/>
    </row>
    <row r="183" spans="2:13" x14ac:dyDescent="0.25">
      <c r="B183" s="8"/>
      <c r="C183" s="52"/>
      <c r="D183" s="52"/>
      <c r="E183" s="52"/>
      <c r="F183" s="52"/>
      <c r="G183" s="52"/>
      <c r="I183" s="5"/>
      <c r="J183" s="127"/>
      <c r="K183" s="127"/>
      <c r="L183" s="5"/>
      <c r="M183" s="5"/>
    </row>
    <row r="184" spans="2:13" x14ac:dyDescent="0.25">
      <c r="B184" s="8"/>
      <c r="C184" s="52"/>
      <c r="D184" s="52"/>
      <c r="E184" s="52"/>
      <c r="F184" s="52"/>
      <c r="G184" s="52"/>
      <c r="I184" s="5"/>
      <c r="J184" s="127"/>
      <c r="K184" s="127"/>
      <c r="L184" s="5"/>
      <c r="M184" s="5"/>
    </row>
    <row r="185" spans="2:13" x14ac:dyDescent="0.25">
      <c r="B185" s="8"/>
      <c r="C185" s="52"/>
      <c r="D185" s="52"/>
      <c r="E185" s="52"/>
      <c r="F185" s="52"/>
      <c r="G185" s="52"/>
      <c r="I185" s="5"/>
      <c r="J185" s="127"/>
      <c r="K185" s="127"/>
      <c r="L185" s="5"/>
      <c r="M185" s="5"/>
    </row>
    <row r="186" spans="2:13" x14ac:dyDescent="0.25">
      <c r="B186" s="8"/>
      <c r="C186" s="52"/>
      <c r="D186" s="52"/>
      <c r="E186" s="52"/>
      <c r="F186" s="52"/>
      <c r="G186" s="52"/>
      <c r="I186" s="5"/>
      <c r="J186" s="127"/>
      <c r="K186" s="127"/>
      <c r="L186" s="5"/>
      <c r="M186" s="5"/>
    </row>
    <row r="187" spans="2:13" x14ac:dyDescent="0.25">
      <c r="B187" s="8"/>
      <c r="C187" s="52"/>
      <c r="D187" s="52"/>
      <c r="E187" s="52"/>
      <c r="F187" s="52"/>
      <c r="G187" s="52"/>
      <c r="I187" s="5"/>
      <c r="J187" s="127"/>
      <c r="K187" s="127"/>
      <c r="L187" s="5"/>
      <c r="M187" s="5"/>
    </row>
    <row r="188" spans="2:13" x14ac:dyDescent="0.25">
      <c r="B188" s="8"/>
      <c r="C188" s="52"/>
      <c r="D188" s="52"/>
      <c r="E188" s="52"/>
      <c r="F188" s="52"/>
      <c r="G188" s="52"/>
      <c r="I188" s="5"/>
      <c r="J188" s="127"/>
      <c r="K188" s="127"/>
      <c r="L188" s="5"/>
      <c r="M188" s="5"/>
    </row>
    <row r="189" spans="2:13" x14ac:dyDescent="0.25">
      <c r="B189" s="8"/>
      <c r="C189" s="52"/>
      <c r="D189" s="52"/>
      <c r="E189" s="52"/>
      <c r="F189" s="52"/>
      <c r="G189" s="52"/>
      <c r="I189" s="5"/>
      <c r="J189" s="127"/>
      <c r="K189" s="127"/>
      <c r="L189" s="5"/>
      <c r="M189" s="5"/>
    </row>
    <row r="190" spans="2:13" x14ac:dyDescent="0.25">
      <c r="B190" s="8"/>
      <c r="C190" s="52"/>
      <c r="D190" s="52"/>
      <c r="E190" s="52"/>
      <c r="F190" s="52"/>
      <c r="G190" s="52"/>
      <c r="I190" s="5"/>
      <c r="J190" s="127"/>
      <c r="K190" s="127"/>
      <c r="L190" s="5"/>
      <c r="M190" s="5"/>
    </row>
    <row r="191" spans="2:13" x14ac:dyDescent="0.25">
      <c r="B191" s="8"/>
      <c r="C191" s="52"/>
      <c r="D191" s="52"/>
      <c r="E191" s="52"/>
      <c r="F191" s="52"/>
      <c r="G191" s="52"/>
      <c r="I191" s="5"/>
      <c r="J191" s="127"/>
      <c r="K191" s="127"/>
      <c r="L191" s="5"/>
      <c r="M191" s="5"/>
    </row>
    <row r="192" spans="2:13" x14ac:dyDescent="0.25">
      <c r="B192" s="8"/>
      <c r="C192" s="52"/>
      <c r="D192" s="52"/>
      <c r="E192" s="52"/>
      <c r="F192" s="52"/>
      <c r="G192" s="52"/>
      <c r="I192" s="5"/>
      <c r="J192" s="127"/>
      <c r="K192" s="127"/>
      <c r="L192" s="5"/>
      <c r="M192" s="5"/>
    </row>
    <row r="193" spans="2:13" x14ac:dyDescent="0.25">
      <c r="B193" s="8"/>
      <c r="C193" s="52"/>
      <c r="D193" s="52"/>
      <c r="E193" s="52"/>
      <c r="F193" s="52"/>
      <c r="G193" s="52"/>
      <c r="I193" s="5"/>
      <c r="J193" s="127"/>
      <c r="K193" s="127"/>
      <c r="L193" s="5"/>
      <c r="M193" s="5"/>
    </row>
    <row r="194" spans="2:13" x14ac:dyDescent="0.25">
      <c r="B194" s="8"/>
      <c r="C194" s="52"/>
      <c r="D194" s="52"/>
      <c r="E194" s="52"/>
      <c r="F194" s="52"/>
      <c r="G194" s="52"/>
      <c r="I194" s="5"/>
      <c r="J194" s="127"/>
      <c r="K194" s="127"/>
      <c r="L194" s="5"/>
      <c r="M194" s="5"/>
    </row>
    <row r="195" spans="2:13" x14ac:dyDescent="0.25">
      <c r="B195" s="8"/>
      <c r="C195" s="52"/>
      <c r="D195" s="52"/>
      <c r="E195" s="52"/>
      <c r="F195" s="52"/>
      <c r="G195" s="52"/>
      <c r="I195" s="5"/>
      <c r="J195" s="127"/>
      <c r="K195" s="127"/>
      <c r="L195" s="5"/>
      <c r="M195" s="5"/>
    </row>
    <row r="196" spans="2:13" x14ac:dyDescent="0.25">
      <c r="B196" s="8"/>
      <c r="C196" s="52"/>
      <c r="D196" s="52"/>
      <c r="E196" s="52"/>
      <c r="F196" s="52"/>
      <c r="G196" s="52"/>
      <c r="I196" s="5"/>
      <c r="J196" s="127"/>
      <c r="K196" s="127"/>
      <c r="L196" s="5"/>
      <c r="M196" s="5"/>
    </row>
    <row r="197" spans="2:13" x14ac:dyDescent="0.25">
      <c r="B197" s="8"/>
      <c r="C197" s="52"/>
      <c r="D197" s="52"/>
      <c r="E197" s="52"/>
      <c r="F197" s="52"/>
      <c r="G197" s="52"/>
      <c r="I197" s="5"/>
      <c r="J197" s="127"/>
      <c r="K197" s="127"/>
      <c r="L197" s="5"/>
      <c r="M197" s="5"/>
    </row>
    <row r="198" spans="2:13" x14ac:dyDescent="0.25">
      <c r="B198" s="8"/>
      <c r="C198" s="52"/>
      <c r="D198" s="52"/>
      <c r="E198" s="52"/>
      <c r="F198" s="52"/>
      <c r="G198" s="52"/>
      <c r="I198" s="5"/>
      <c r="J198" s="127"/>
      <c r="K198" s="127"/>
      <c r="L198" s="5"/>
      <c r="M198" s="5"/>
    </row>
    <row r="199" spans="2:13" x14ac:dyDescent="0.25">
      <c r="B199" s="8"/>
      <c r="C199" s="52"/>
      <c r="D199" s="52"/>
      <c r="E199" s="52"/>
      <c r="F199" s="52"/>
      <c r="G199" s="52"/>
      <c r="I199" s="5"/>
      <c r="J199" s="127"/>
      <c r="K199" s="127"/>
      <c r="L199" s="5"/>
      <c r="M199" s="5"/>
    </row>
    <row r="200" spans="2:13" x14ac:dyDescent="0.25">
      <c r="B200" s="8"/>
      <c r="C200" s="52"/>
      <c r="D200" s="52"/>
      <c r="E200" s="52"/>
      <c r="F200" s="52"/>
      <c r="G200" s="52"/>
      <c r="I200" s="5"/>
      <c r="J200" s="127"/>
      <c r="K200" s="127"/>
      <c r="L200" s="5"/>
      <c r="M200" s="5"/>
    </row>
    <row r="201" spans="2:13" x14ac:dyDescent="0.25">
      <c r="B201" s="8"/>
      <c r="C201" s="52"/>
      <c r="D201" s="52"/>
      <c r="E201" s="52"/>
      <c r="F201" s="52"/>
      <c r="G201" s="52"/>
      <c r="I201" s="5"/>
      <c r="J201" s="127"/>
      <c r="K201" s="127"/>
      <c r="L201" s="5"/>
      <c r="M201" s="5"/>
    </row>
    <row r="202" spans="2:13" x14ac:dyDescent="0.25">
      <c r="B202" s="8"/>
      <c r="C202" s="52"/>
      <c r="D202" s="52"/>
      <c r="E202" s="52"/>
      <c r="F202" s="52"/>
      <c r="G202" s="52"/>
      <c r="I202" s="5"/>
      <c r="J202" s="127"/>
      <c r="K202" s="127"/>
      <c r="L202" s="5"/>
      <c r="M202" s="5"/>
    </row>
    <row r="203" spans="2:13" x14ac:dyDescent="0.25">
      <c r="B203" s="8"/>
      <c r="C203" s="52"/>
      <c r="D203" s="52"/>
      <c r="E203" s="52"/>
      <c r="F203" s="52"/>
      <c r="G203" s="52"/>
      <c r="I203" s="5"/>
      <c r="J203" s="127"/>
      <c r="K203" s="127"/>
      <c r="L203" s="5"/>
      <c r="M203" s="5"/>
    </row>
    <row r="204" spans="2:13" x14ac:dyDescent="0.25">
      <c r="B204" s="8"/>
      <c r="C204" s="52"/>
      <c r="D204" s="52"/>
      <c r="E204" s="52"/>
      <c r="F204" s="52"/>
      <c r="G204" s="52"/>
      <c r="I204" s="5"/>
      <c r="J204" s="127"/>
      <c r="K204" s="127"/>
      <c r="L204" s="5"/>
      <c r="M204" s="5"/>
    </row>
    <row r="205" spans="2:13" x14ac:dyDescent="0.25">
      <c r="B205" s="8"/>
      <c r="C205" s="52"/>
      <c r="D205" s="52"/>
      <c r="E205" s="52"/>
      <c r="F205" s="52"/>
      <c r="G205" s="52"/>
      <c r="I205" s="5"/>
      <c r="J205" s="127"/>
      <c r="K205" s="127"/>
      <c r="L205" s="5"/>
      <c r="M205" s="5"/>
    </row>
    <row r="206" spans="2:13" x14ac:dyDescent="0.25">
      <c r="B206" s="8"/>
      <c r="C206" s="52"/>
      <c r="D206" s="52"/>
      <c r="E206" s="52"/>
      <c r="F206" s="52"/>
      <c r="G206" s="52"/>
      <c r="I206" s="5"/>
      <c r="J206" s="127"/>
      <c r="K206" s="127"/>
      <c r="L206" s="5"/>
      <c r="M206" s="5"/>
    </row>
    <row r="207" spans="2:13" x14ac:dyDescent="0.25">
      <c r="B207" s="8"/>
      <c r="C207" s="52"/>
      <c r="D207" s="52"/>
      <c r="E207" s="52"/>
      <c r="F207" s="52"/>
      <c r="G207" s="52"/>
      <c r="I207" s="5"/>
      <c r="J207" s="127"/>
      <c r="K207" s="127"/>
      <c r="L207" s="5"/>
      <c r="M207" s="5"/>
    </row>
    <row r="208" spans="2:13" x14ac:dyDescent="0.25">
      <c r="B208" s="8"/>
      <c r="C208" s="52"/>
      <c r="D208" s="52"/>
      <c r="E208" s="52"/>
      <c r="F208" s="52"/>
      <c r="G208" s="52"/>
      <c r="I208" s="5"/>
      <c r="J208" s="127"/>
      <c r="K208" s="127"/>
      <c r="L208" s="5"/>
      <c r="M208" s="5"/>
    </row>
    <row r="209" spans="2:13" x14ac:dyDescent="0.25">
      <c r="B209" s="8"/>
      <c r="C209" s="52"/>
      <c r="D209" s="52"/>
      <c r="E209" s="52"/>
      <c r="F209" s="52"/>
      <c r="G209" s="52"/>
      <c r="I209" s="5"/>
      <c r="J209" s="127"/>
      <c r="K209" s="127"/>
      <c r="L209" s="5"/>
      <c r="M209" s="5"/>
    </row>
    <row r="210" spans="2:13" x14ac:dyDescent="0.25">
      <c r="B210" s="8"/>
      <c r="C210" s="52"/>
      <c r="D210" s="52"/>
      <c r="E210" s="52"/>
      <c r="F210" s="52"/>
      <c r="G210" s="52"/>
      <c r="I210" s="5"/>
      <c r="J210" s="127"/>
      <c r="K210" s="127"/>
      <c r="L210" s="5"/>
      <c r="M210" s="5"/>
    </row>
    <row r="211" spans="2:13" x14ac:dyDescent="0.25">
      <c r="B211" s="8"/>
      <c r="C211" s="52"/>
      <c r="D211" s="52"/>
      <c r="E211" s="52"/>
      <c r="F211" s="52"/>
      <c r="G211" s="52"/>
      <c r="I211" s="5"/>
      <c r="J211" s="127"/>
      <c r="K211" s="127"/>
      <c r="L211" s="5"/>
      <c r="M211" s="5"/>
    </row>
    <row r="212" spans="2:13" x14ac:dyDescent="0.25">
      <c r="B212" s="8"/>
      <c r="C212" s="52"/>
      <c r="D212" s="52"/>
      <c r="E212" s="52"/>
      <c r="F212" s="52"/>
      <c r="G212" s="52"/>
      <c r="I212" s="5"/>
      <c r="J212" s="127"/>
      <c r="K212" s="127"/>
      <c r="L212" s="5"/>
      <c r="M212" s="5"/>
    </row>
    <row r="213" spans="2:13" x14ac:dyDescent="0.25">
      <c r="B213" s="8"/>
      <c r="C213" s="52"/>
      <c r="D213" s="52"/>
      <c r="E213" s="52"/>
      <c r="F213" s="52"/>
      <c r="G213" s="52"/>
      <c r="I213" s="5"/>
      <c r="J213" s="127"/>
      <c r="K213" s="127"/>
      <c r="L213" s="5"/>
      <c r="M213" s="5"/>
    </row>
    <row r="214" spans="2:13" x14ac:dyDescent="0.25">
      <c r="B214" s="8"/>
      <c r="C214" s="52"/>
      <c r="D214" s="52"/>
      <c r="E214" s="52"/>
      <c r="F214" s="52"/>
      <c r="G214" s="52"/>
      <c r="I214" s="5"/>
      <c r="J214" s="127"/>
      <c r="K214" s="127"/>
      <c r="L214" s="5"/>
      <c r="M214" s="5"/>
    </row>
    <row r="215" spans="2:13" x14ac:dyDescent="0.25">
      <c r="B215" s="8"/>
      <c r="C215" s="52"/>
      <c r="D215" s="52"/>
      <c r="E215" s="52"/>
      <c r="F215" s="52"/>
      <c r="G215" s="52"/>
      <c r="I215" s="5"/>
      <c r="J215" s="127"/>
      <c r="K215" s="127"/>
      <c r="L215" s="5"/>
      <c r="M215" s="5"/>
    </row>
    <row r="216" spans="2:13" x14ac:dyDescent="0.25">
      <c r="B216" s="8"/>
      <c r="C216" s="52"/>
      <c r="D216" s="52"/>
      <c r="E216" s="52"/>
      <c r="F216" s="52"/>
      <c r="G216" s="52"/>
      <c r="I216" s="5"/>
      <c r="J216" s="127"/>
      <c r="K216" s="127"/>
      <c r="L216" s="5"/>
      <c r="M216" s="5"/>
    </row>
    <row r="217" spans="2:13" x14ac:dyDescent="0.25">
      <c r="B217" s="8"/>
      <c r="C217" s="52"/>
      <c r="D217" s="52"/>
      <c r="E217" s="52"/>
      <c r="F217" s="52"/>
      <c r="G217" s="52"/>
      <c r="I217" s="5"/>
      <c r="J217" s="127"/>
      <c r="K217" s="127"/>
      <c r="L217" s="5"/>
      <c r="M217" s="5"/>
    </row>
    <row r="218" spans="2:13" x14ac:dyDescent="0.25">
      <c r="B218" s="8"/>
      <c r="C218" s="52"/>
      <c r="D218" s="52"/>
      <c r="E218" s="52"/>
      <c r="F218" s="52"/>
      <c r="G218" s="52"/>
    </row>
    <row r="325" spans="3:11" x14ac:dyDescent="0.25">
      <c r="J325"/>
      <c r="K325"/>
    </row>
    <row r="326" spans="3:11" x14ac:dyDescent="0.25">
      <c r="J326"/>
      <c r="K326"/>
    </row>
    <row r="327" spans="3:11" x14ac:dyDescent="0.25">
      <c r="J327"/>
      <c r="K327"/>
    </row>
    <row r="330" spans="3:11" x14ac:dyDescent="0.25">
      <c r="J330"/>
      <c r="K330"/>
    </row>
    <row r="331" spans="3:11" x14ac:dyDescent="0.25">
      <c r="C331"/>
      <c r="D331"/>
      <c r="E331"/>
      <c r="F331"/>
      <c r="G331"/>
    </row>
    <row r="332" spans="3:11" x14ac:dyDescent="0.25">
      <c r="C332"/>
      <c r="D332"/>
      <c r="E332"/>
      <c r="F332"/>
      <c r="G332"/>
    </row>
    <row r="333" spans="3:11" x14ac:dyDescent="0.25">
      <c r="C333"/>
      <c r="D333"/>
      <c r="E333"/>
      <c r="F333"/>
      <c r="G333"/>
      <c r="J333"/>
      <c r="K333"/>
    </row>
    <row r="334" spans="3:11" x14ac:dyDescent="0.25">
      <c r="J334"/>
      <c r="K334"/>
    </row>
    <row r="335" spans="3:11" x14ac:dyDescent="0.25">
      <c r="J335"/>
      <c r="K335"/>
    </row>
    <row r="336" spans="3:11" x14ac:dyDescent="0.25">
      <c r="C336"/>
      <c r="D336"/>
      <c r="E336"/>
      <c r="F336"/>
      <c r="G336"/>
    </row>
    <row r="339" spans="3:11" x14ac:dyDescent="0.25">
      <c r="C339"/>
      <c r="D339"/>
      <c r="E339"/>
      <c r="F339"/>
      <c r="G339"/>
    </row>
    <row r="340" spans="3:11" x14ac:dyDescent="0.25">
      <c r="C340"/>
      <c r="D340"/>
      <c r="E340"/>
      <c r="F340"/>
      <c r="G340"/>
    </row>
    <row r="341" spans="3:11" x14ac:dyDescent="0.25">
      <c r="C341"/>
      <c r="D341"/>
      <c r="E341"/>
      <c r="F341"/>
      <c r="G341"/>
    </row>
    <row r="347" spans="3:11" x14ac:dyDescent="0.25">
      <c r="J347"/>
      <c r="K347"/>
    </row>
    <row r="348" spans="3:11" x14ac:dyDescent="0.25">
      <c r="J348"/>
      <c r="K348"/>
    </row>
    <row r="349" spans="3:11" x14ac:dyDescent="0.25">
      <c r="J349"/>
      <c r="K349"/>
    </row>
    <row r="353" spans="3:11" x14ac:dyDescent="0.25">
      <c r="C353"/>
      <c r="D353"/>
      <c r="E353"/>
      <c r="F353"/>
      <c r="G353"/>
    </row>
    <row r="354" spans="3:11" x14ac:dyDescent="0.25">
      <c r="C354"/>
      <c r="D354"/>
      <c r="E354"/>
      <c r="F354"/>
      <c r="G354"/>
    </row>
    <row r="355" spans="3:11" x14ac:dyDescent="0.25">
      <c r="C355"/>
      <c r="D355"/>
      <c r="E355"/>
      <c r="F355"/>
      <c r="G355"/>
    </row>
    <row r="359" spans="3:11" x14ac:dyDescent="0.25">
      <c r="J359"/>
      <c r="K359"/>
    </row>
    <row r="360" spans="3:11" x14ac:dyDescent="0.25">
      <c r="J360"/>
      <c r="K360"/>
    </row>
    <row r="361" spans="3:11" x14ac:dyDescent="0.25">
      <c r="J361"/>
      <c r="K361"/>
    </row>
    <row r="365" spans="3:11" x14ac:dyDescent="0.25">
      <c r="C365"/>
      <c r="D365"/>
      <c r="E365"/>
      <c r="F365"/>
      <c r="G365"/>
    </row>
    <row r="366" spans="3:11" x14ac:dyDescent="0.25">
      <c r="C366"/>
      <c r="D366"/>
      <c r="E366"/>
      <c r="F366"/>
      <c r="G366"/>
    </row>
    <row r="367" spans="3:11" x14ac:dyDescent="0.25">
      <c r="C367"/>
      <c r="D367"/>
      <c r="E367"/>
      <c r="F367"/>
      <c r="G367"/>
    </row>
    <row r="434" spans="3:11" x14ac:dyDescent="0.25">
      <c r="J434"/>
      <c r="K434"/>
    </row>
    <row r="435" spans="3:11" x14ac:dyDescent="0.25">
      <c r="J435"/>
      <c r="K435"/>
    </row>
    <row r="436" spans="3:11" x14ac:dyDescent="0.25">
      <c r="J436"/>
      <c r="K436"/>
    </row>
    <row r="440" spans="3:11" x14ac:dyDescent="0.25">
      <c r="C440"/>
      <c r="D440"/>
      <c r="E440"/>
      <c r="F440"/>
      <c r="G440"/>
    </row>
    <row r="441" spans="3:11" x14ac:dyDescent="0.25">
      <c r="C441"/>
      <c r="D441"/>
      <c r="E441"/>
      <c r="F441"/>
      <c r="G441"/>
    </row>
    <row r="442" spans="3:11" x14ac:dyDescent="0.25">
      <c r="C442"/>
      <c r="D442"/>
      <c r="E442"/>
      <c r="F442"/>
      <c r="G442"/>
    </row>
    <row r="505" spans="3:11" x14ac:dyDescent="0.25">
      <c r="J505"/>
      <c r="K505"/>
    </row>
    <row r="508" spans="3:11" x14ac:dyDescent="0.25">
      <c r="J508"/>
      <c r="K508"/>
    </row>
    <row r="509" spans="3:11" x14ac:dyDescent="0.25">
      <c r="J509"/>
      <c r="K509"/>
    </row>
    <row r="510" spans="3:11" x14ac:dyDescent="0.25">
      <c r="J510"/>
      <c r="K510"/>
    </row>
    <row r="511" spans="3:11" x14ac:dyDescent="0.25">
      <c r="C511"/>
      <c r="D511"/>
      <c r="E511"/>
      <c r="F511"/>
      <c r="G511"/>
    </row>
    <row r="514" spans="3:7" x14ac:dyDescent="0.25">
      <c r="C514"/>
      <c r="D514"/>
      <c r="E514"/>
      <c r="F514"/>
      <c r="G514"/>
    </row>
    <row r="515" spans="3:7" x14ac:dyDescent="0.25">
      <c r="C515"/>
      <c r="D515"/>
      <c r="E515"/>
      <c r="F515"/>
      <c r="G515"/>
    </row>
    <row r="516" spans="3:7" x14ac:dyDescent="0.25">
      <c r="C516"/>
      <c r="D516"/>
      <c r="E516"/>
      <c r="F516"/>
      <c r="G516"/>
    </row>
    <row r="563" spans="3:11" x14ac:dyDescent="0.25">
      <c r="J563"/>
      <c r="K563"/>
    </row>
    <row r="564" spans="3:11" x14ac:dyDescent="0.25">
      <c r="J564"/>
      <c r="K564"/>
    </row>
    <row r="565" spans="3:11" x14ac:dyDescent="0.25">
      <c r="J565"/>
      <c r="K565"/>
    </row>
    <row r="569" spans="3:11" x14ac:dyDescent="0.25">
      <c r="C569"/>
      <c r="D569"/>
      <c r="E569"/>
      <c r="F569"/>
      <c r="G569"/>
    </row>
    <row r="570" spans="3:11" x14ac:dyDescent="0.25">
      <c r="C570"/>
      <c r="D570"/>
      <c r="E570"/>
      <c r="F570"/>
      <c r="G570"/>
    </row>
    <row r="571" spans="3:11" x14ac:dyDescent="0.25">
      <c r="C571"/>
      <c r="D571"/>
      <c r="E571"/>
      <c r="F571"/>
      <c r="G571"/>
    </row>
    <row r="586" spans="3:11" x14ac:dyDescent="0.25">
      <c r="J586"/>
      <c r="K586"/>
    </row>
    <row r="587" spans="3:11" x14ac:dyDescent="0.25">
      <c r="J587"/>
      <c r="K587"/>
    </row>
    <row r="588" spans="3:11" x14ac:dyDescent="0.25">
      <c r="J588"/>
      <c r="K588"/>
    </row>
    <row r="592" spans="3:11" x14ac:dyDescent="0.25">
      <c r="C592"/>
      <c r="D592"/>
      <c r="E592"/>
      <c r="F592"/>
      <c r="G592"/>
    </row>
    <row r="593" spans="3:7" x14ac:dyDescent="0.25">
      <c r="C593"/>
      <c r="D593"/>
      <c r="E593"/>
      <c r="F593"/>
      <c r="G593"/>
    </row>
    <row r="594" spans="3:7" x14ac:dyDescent="0.25">
      <c r="C594"/>
      <c r="D594"/>
      <c r="E594"/>
      <c r="F594"/>
      <c r="G594"/>
    </row>
    <row r="671" spans="10:11" x14ac:dyDescent="0.25">
      <c r="J671"/>
      <c r="K671"/>
    </row>
    <row r="674" spans="3:11" x14ac:dyDescent="0.25">
      <c r="J674"/>
      <c r="K674"/>
    </row>
    <row r="675" spans="3:11" x14ac:dyDescent="0.25">
      <c r="J675"/>
      <c r="K675"/>
    </row>
    <row r="676" spans="3:11" x14ac:dyDescent="0.25">
      <c r="J676"/>
      <c r="K676"/>
    </row>
    <row r="677" spans="3:11" x14ac:dyDescent="0.25">
      <c r="C677"/>
      <c r="D677"/>
      <c r="E677"/>
      <c r="F677"/>
      <c r="G677"/>
    </row>
    <row r="680" spans="3:11" x14ac:dyDescent="0.25">
      <c r="C680"/>
      <c r="D680"/>
      <c r="E680"/>
      <c r="F680"/>
      <c r="G680"/>
    </row>
    <row r="681" spans="3:11" x14ac:dyDescent="0.25">
      <c r="C681"/>
      <c r="D681"/>
      <c r="E681"/>
      <c r="F681"/>
      <c r="G681"/>
    </row>
    <row r="682" spans="3:11" x14ac:dyDescent="0.25">
      <c r="C682"/>
      <c r="D682"/>
      <c r="E682"/>
      <c r="F682"/>
      <c r="G682"/>
    </row>
    <row r="762" spans="3:11" x14ac:dyDescent="0.25">
      <c r="J762"/>
      <c r="K762"/>
    </row>
    <row r="763" spans="3:11" x14ac:dyDescent="0.25">
      <c r="J763"/>
      <c r="K763"/>
    </row>
    <row r="764" spans="3:11" x14ac:dyDescent="0.25">
      <c r="J764"/>
      <c r="K764"/>
    </row>
    <row r="768" spans="3:11" x14ac:dyDescent="0.25">
      <c r="C768"/>
      <c r="D768"/>
      <c r="E768"/>
      <c r="F768"/>
      <c r="G768"/>
    </row>
    <row r="769" spans="3:7" x14ac:dyDescent="0.25">
      <c r="C769"/>
      <c r="D769"/>
      <c r="E769"/>
      <c r="F769"/>
      <c r="G769"/>
    </row>
    <row r="770" spans="3:7" x14ac:dyDescent="0.25">
      <c r="C770"/>
      <c r="D770"/>
      <c r="E770"/>
      <c r="F770"/>
      <c r="G770"/>
    </row>
    <row r="850" spans="3:11" x14ac:dyDescent="0.25">
      <c r="J850"/>
      <c r="K850"/>
    </row>
    <row r="851" spans="3:11" x14ac:dyDescent="0.25">
      <c r="J851"/>
      <c r="K851"/>
    </row>
    <row r="852" spans="3:11" x14ac:dyDescent="0.25">
      <c r="J852"/>
      <c r="K852"/>
    </row>
    <row r="856" spans="3:11" x14ac:dyDescent="0.25">
      <c r="C856"/>
      <c r="D856"/>
      <c r="E856"/>
      <c r="F856"/>
      <c r="G856"/>
    </row>
    <row r="857" spans="3:11" x14ac:dyDescent="0.25">
      <c r="C857"/>
      <c r="D857"/>
      <c r="E857"/>
      <c r="F857"/>
      <c r="G857"/>
    </row>
    <row r="858" spans="3:11" x14ac:dyDescent="0.25">
      <c r="C858"/>
      <c r="D858"/>
      <c r="E858"/>
      <c r="F858"/>
      <c r="G858"/>
    </row>
    <row r="860" spans="3:11" x14ac:dyDescent="0.25">
      <c r="J860"/>
      <c r="K860"/>
    </row>
    <row r="861" spans="3:11" x14ac:dyDescent="0.25">
      <c r="J861"/>
      <c r="K861"/>
    </row>
    <row r="862" spans="3:11" x14ac:dyDescent="0.25">
      <c r="J862"/>
      <c r="K862"/>
    </row>
    <row r="866" spans="3:11" x14ac:dyDescent="0.25">
      <c r="C866"/>
      <c r="D866"/>
      <c r="E866"/>
      <c r="F866"/>
      <c r="G866"/>
    </row>
    <row r="867" spans="3:11" x14ac:dyDescent="0.25">
      <c r="C867"/>
      <c r="D867"/>
      <c r="E867"/>
      <c r="F867"/>
      <c r="G867"/>
    </row>
    <row r="868" spans="3:11" x14ac:dyDescent="0.25">
      <c r="C868"/>
      <c r="D868"/>
      <c r="E868"/>
      <c r="F868"/>
      <c r="G868"/>
      <c r="J868"/>
      <c r="K868"/>
    </row>
    <row r="869" spans="3:11" x14ac:dyDescent="0.25">
      <c r="J869"/>
      <c r="K869"/>
    </row>
    <row r="870" spans="3:11" x14ac:dyDescent="0.25">
      <c r="J870"/>
      <c r="K870"/>
    </row>
    <row r="874" spans="3:11" x14ac:dyDescent="0.25">
      <c r="C874"/>
      <c r="D874"/>
      <c r="E874"/>
      <c r="F874"/>
      <c r="G874"/>
    </row>
    <row r="875" spans="3:11" x14ac:dyDescent="0.25">
      <c r="C875"/>
      <c r="D875"/>
      <c r="E875"/>
      <c r="F875"/>
      <c r="G875"/>
      <c r="J875"/>
      <c r="K875"/>
    </row>
    <row r="876" spans="3:11" x14ac:dyDescent="0.25">
      <c r="C876"/>
      <c r="D876"/>
      <c r="E876"/>
      <c r="F876"/>
      <c r="G876"/>
      <c r="J876"/>
      <c r="K876"/>
    </row>
    <row r="877" spans="3:11" x14ac:dyDescent="0.25">
      <c r="J877"/>
      <c r="K877"/>
    </row>
    <row r="878" spans="3:11" x14ac:dyDescent="0.25">
      <c r="J878"/>
      <c r="K878"/>
    </row>
    <row r="879" spans="3:11" x14ac:dyDescent="0.25">
      <c r="J879"/>
      <c r="K879"/>
    </row>
    <row r="880" spans="3:11" x14ac:dyDescent="0.25">
      <c r="J880"/>
      <c r="K880"/>
    </row>
    <row r="881" spans="3:11" x14ac:dyDescent="0.25">
      <c r="C881"/>
      <c r="D881"/>
      <c r="E881"/>
      <c r="F881"/>
      <c r="G881"/>
      <c r="J881"/>
      <c r="K881"/>
    </row>
    <row r="882" spans="3:11" x14ac:dyDescent="0.25">
      <c r="C882"/>
      <c r="D882"/>
      <c r="E882"/>
      <c r="F882"/>
      <c r="G882"/>
      <c r="J882"/>
      <c r="K882"/>
    </row>
    <row r="883" spans="3:11" x14ac:dyDescent="0.25">
      <c r="C883"/>
      <c r="D883"/>
      <c r="E883"/>
      <c r="F883"/>
      <c r="G883"/>
      <c r="J883"/>
      <c r="K883"/>
    </row>
    <row r="884" spans="3:11" x14ac:dyDescent="0.25">
      <c r="C884"/>
      <c r="D884"/>
      <c r="E884"/>
      <c r="F884"/>
      <c r="G884"/>
      <c r="J884"/>
      <c r="K884"/>
    </row>
    <row r="885" spans="3:11" x14ac:dyDescent="0.25">
      <c r="C885"/>
      <c r="D885"/>
      <c r="E885"/>
      <c r="F885"/>
      <c r="G885"/>
      <c r="J885"/>
      <c r="K885"/>
    </row>
    <row r="886" spans="3:11" x14ac:dyDescent="0.25">
      <c r="C886"/>
      <c r="D886"/>
      <c r="E886"/>
      <c r="F886"/>
      <c r="G886"/>
      <c r="J886"/>
      <c r="K886"/>
    </row>
    <row r="887" spans="3:11" x14ac:dyDescent="0.25">
      <c r="C887"/>
      <c r="D887"/>
      <c r="E887"/>
      <c r="F887"/>
      <c r="G887"/>
      <c r="J887"/>
      <c r="K887"/>
    </row>
    <row r="888" spans="3:11" x14ac:dyDescent="0.25">
      <c r="C888"/>
      <c r="D888"/>
      <c r="E888"/>
      <c r="F888"/>
      <c r="G888"/>
      <c r="J888"/>
      <c r="K888"/>
    </row>
    <row r="889" spans="3:11" x14ac:dyDescent="0.25">
      <c r="C889"/>
      <c r="D889"/>
      <c r="E889"/>
      <c r="F889"/>
      <c r="G889"/>
      <c r="J889"/>
      <c r="K889"/>
    </row>
    <row r="890" spans="3:11" x14ac:dyDescent="0.25">
      <c r="C890"/>
      <c r="D890"/>
      <c r="E890"/>
      <c r="F890"/>
      <c r="G890"/>
      <c r="J890"/>
      <c r="K890"/>
    </row>
    <row r="891" spans="3:11" x14ac:dyDescent="0.25">
      <c r="C891"/>
      <c r="D891"/>
      <c r="E891"/>
      <c r="F891"/>
      <c r="G891"/>
      <c r="J891"/>
      <c r="K891"/>
    </row>
    <row r="892" spans="3:11" x14ac:dyDescent="0.25">
      <c r="C892"/>
      <c r="D892"/>
      <c r="E892"/>
      <c r="F892"/>
      <c r="G892"/>
      <c r="J892"/>
      <c r="K892"/>
    </row>
    <row r="893" spans="3:11" x14ac:dyDescent="0.25">
      <c r="C893"/>
      <c r="D893"/>
      <c r="E893"/>
      <c r="F893"/>
      <c r="G893"/>
      <c r="J893"/>
      <c r="K893"/>
    </row>
    <row r="894" spans="3:11" x14ac:dyDescent="0.25">
      <c r="C894"/>
      <c r="D894"/>
      <c r="E894"/>
      <c r="F894"/>
      <c r="G894"/>
      <c r="J894"/>
      <c r="K894"/>
    </row>
    <row r="895" spans="3:11" x14ac:dyDescent="0.25">
      <c r="C895"/>
      <c r="D895"/>
      <c r="E895"/>
      <c r="F895"/>
      <c r="G895"/>
      <c r="J895"/>
      <c r="K895"/>
    </row>
    <row r="896" spans="3:11" x14ac:dyDescent="0.25">
      <c r="C896"/>
      <c r="D896"/>
      <c r="E896"/>
      <c r="F896"/>
      <c r="G896"/>
      <c r="J896"/>
      <c r="K896"/>
    </row>
    <row r="897" spans="3:11" x14ac:dyDescent="0.25">
      <c r="C897"/>
      <c r="D897"/>
      <c r="E897"/>
      <c r="F897"/>
      <c r="G897"/>
      <c r="J897"/>
      <c r="K897"/>
    </row>
    <row r="898" spans="3:11" x14ac:dyDescent="0.25">
      <c r="C898"/>
      <c r="D898"/>
      <c r="E898"/>
      <c r="F898"/>
      <c r="G898"/>
      <c r="J898"/>
      <c r="K898"/>
    </row>
    <row r="899" spans="3:11" x14ac:dyDescent="0.25">
      <c r="C899"/>
      <c r="D899"/>
      <c r="E899"/>
      <c r="F899"/>
      <c r="G899"/>
      <c r="J899"/>
      <c r="K899"/>
    </row>
    <row r="900" spans="3:11" x14ac:dyDescent="0.25">
      <c r="C900"/>
      <c r="D900"/>
      <c r="E900"/>
      <c r="F900"/>
      <c r="G900"/>
      <c r="J900"/>
      <c r="K900"/>
    </row>
    <row r="901" spans="3:11" x14ac:dyDescent="0.25">
      <c r="C901"/>
      <c r="D901"/>
      <c r="E901"/>
      <c r="F901"/>
      <c r="G901"/>
      <c r="J901"/>
      <c r="K901"/>
    </row>
    <row r="902" spans="3:11" x14ac:dyDescent="0.25">
      <c r="C902"/>
      <c r="D902"/>
      <c r="E902"/>
      <c r="F902"/>
      <c r="G902"/>
      <c r="J902"/>
      <c r="K902"/>
    </row>
    <row r="903" spans="3:11" x14ac:dyDescent="0.25">
      <c r="C903"/>
      <c r="D903"/>
      <c r="E903"/>
      <c r="F903"/>
      <c r="G903"/>
      <c r="J903"/>
      <c r="K903"/>
    </row>
    <row r="904" spans="3:11" x14ac:dyDescent="0.25">
      <c r="C904"/>
      <c r="D904"/>
      <c r="E904"/>
      <c r="F904"/>
      <c r="G904"/>
      <c r="J904"/>
      <c r="K904"/>
    </row>
    <row r="905" spans="3:11" x14ac:dyDescent="0.25">
      <c r="C905"/>
      <c r="D905"/>
      <c r="E905"/>
      <c r="F905"/>
      <c r="G905"/>
      <c r="J905"/>
      <c r="K905"/>
    </row>
    <row r="906" spans="3:11" x14ac:dyDescent="0.25">
      <c r="C906"/>
      <c r="D906"/>
      <c r="E906"/>
      <c r="F906"/>
      <c r="G906"/>
      <c r="J906"/>
      <c r="K906"/>
    </row>
    <row r="907" spans="3:11" x14ac:dyDescent="0.25">
      <c r="C907"/>
      <c r="D907"/>
      <c r="E907"/>
      <c r="F907"/>
      <c r="G907"/>
      <c r="J907"/>
      <c r="K907"/>
    </row>
    <row r="908" spans="3:11" x14ac:dyDescent="0.25">
      <c r="C908"/>
      <c r="D908"/>
      <c r="E908"/>
      <c r="F908"/>
      <c r="G908"/>
      <c r="J908"/>
      <c r="K908"/>
    </row>
    <row r="909" spans="3:11" x14ac:dyDescent="0.25">
      <c r="C909"/>
      <c r="D909"/>
      <c r="E909"/>
      <c r="F909"/>
      <c r="G909"/>
      <c r="J909"/>
      <c r="K909"/>
    </row>
    <row r="910" spans="3:11" x14ac:dyDescent="0.25">
      <c r="C910"/>
      <c r="D910"/>
      <c r="E910"/>
      <c r="F910"/>
      <c r="G910"/>
      <c r="J910"/>
      <c r="K910"/>
    </row>
    <row r="911" spans="3:11" x14ac:dyDescent="0.25">
      <c r="C911"/>
      <c r="D911"/>
      <c r="E911"/>
      <c r="F911"/>
      <c r="G911"/>
      <c r="J911"/>
      <c r="K911"/>
    </row>
    <row r="912" spans="3:11" x14ac:dyDescent="0.25">
      <c r="C912"/>
      <c r="D912"/>
      <c r="E912"/>
      <c r="F912"/>
      <c r="G912"/>
      <c r="J912"/>
      <c r="K912"/>
    </row>
    <row r="913" spans="3:11" x14ac:dyDescent="0.25">
      <c r="C913"/>
      <c r="D913"/>
      <c r="E913"/>
      <c r="F913"/>
      <c r="G913"/>
      <c r="J913"/>
      <c r="K913"/>
    </row>
    <row r="914" spans="3:11" x14ac:dyDescent="0.25">
      <c r="C914"/>
      <c r="D914"/>
      <c r="E914"/>
      <c r="F914"/>
      <c r="G914"/>
      <c r="J914"/>
      <c r="K914"/>
    </row>
    <row r="915" spans="3:11" x14ac:dyDescent="0.25">
      <c r="C915"/>
      <c r="D915"/>
      <c r="E915"/>
      <c r="F915"/>
      <c r="G915"/>
      <c r="J915"/>
      <c r="K915"/>
    </row>
    <row r="916" spans="3:11" x14ac:dyDescent="0.25">
      <c r="C916"/>
      <c r="D916"/>
      <c r="E916"/>
      <c r="F916"/>
      <c r="G916"/>
      <c r="J916"/>
      <c r="K916"/>
    </row>
    <row r="917" spans="3:11" x14ac:dyDescent="0.25">
      <c r="C917"/>
      <c r="D917"/>
      <c r="E917"/>
      <c r="F917"/>
      <c r="G917"/>
      <c r="J917"/>
      <c r="K917"/>
    </row>
    <row r="918" spans="3:11" x14ac:dyDescent="0.25">
      <c r="C918"/>
      <c r="D918"/>
      <c r="E918"/>
      <c r="F918"/>
      <c r="G918"/>
      <c r="J918"/>
      <c r="K918"/>
    </row>
    <row r="919" spans="3:11" x14ac:dyDescent="0.25">
      <c r="C919"/>
      <c r="D919"/>
      <c r="E919"/>
      <c r="F919"/>
      <c r="G919"/>
      <c r="J919"/>
      <c r="K919"/>
    </row>
    <row r="920" spans="3:11" x14ac:dyDescent="0.25">
      <c r="C920"/>
      <c r="D920"/>
      <c r="E920"/>
      <c r="F920"/>
      <c r="G920"/>
      <c r="J920"/>
      <c r="K920"/>
    </row>
    <row r="921" spans="3:11" x14ac:dyDescent="0.25">
      <c r="C921"/>
      <c r="D921"/>
      <c r="E921"/>
      <c r="F921"/>
      <c r="G921"/>
      <c r="J921"/>
      <c r="K921"/>
    </row>
    <row r="922" spans="3:11" x14ac:dyDescent="0.25">
      <c r="C922"/>
      <c r="D922"/>
      <c r="E922"/>
      <c r="F922"/>
      <c r="G922"/>
      <c r="J922"/>
      <c r="K922"/>
    </row>
    <row r="923" spans="3:11" x14ac:dyDescent="0.25">
      <c r="C923"/>
      <c r="D923"/>
      <c r="E923"/>
      <c r="F923"/>
      <c r="G923"/>
      <c r="J923"/>
      <c r="K923"/>
    </row>
    <row r="924" spans="3:11" x14ac:dyDescent="0.25">
      <c r="C924"/>
      <c r="D924"/>
      <c r="E924"/>
      <c r="F924"/>
      <c r="G924"/>
      <c r="J924"/>
      <c r="K924"/>
    </row>
    <row r="925" spans="3:11" x14ac:dyDescent="0.25">
      <c r="C925"/>
      <c r="D925"/>
      <c r="E925"/>
      <c r="F925"/>
      <c r="G925"/>
      <c r="J925"/>
      <c r="K925"/>
    </row>
    <row r="926" spans="3:11" x14ac:dyDescent="0.25">
      <c r="C926"/>
      <c r="D926"/>
      <c r="E926"/>
      <c r="F926"/>
      <c r="G926"/>
      <c r="J926"/>
      <c r="K926"/>
    </row>
    <row r="927" spans="3:11" x14ac:dyDescent="0.25">
      <c r="C927"/>
      <c r="D927"/>
      <c r="E927"/>
      <c r="F927"/>
      <c r="G927"/>
      <c r="J927"/>
      <c r="K927"/>
    </row>
    <row r="928" spans="3:11" x14ac:dyDescent="0.25">
      <c r="C928"/>
      <c r="D928"/>
      <c r="E928"/>
      <c r="F928"/>
      <c r="G928"/>
      <c r="J928"/>
      <c r="K928"/>
    </row>
    <row r="929" spans="3:11" x14ac:dyDescent="0.25">
      <c r="C929"/>
      <c r="D929"/>
      <c r="E929"/>
      <c r="F929"/>
      <c r="G929"/>
      <c r="J929"/>
      <c r="K929"/>
    </row>
    <row r="930" spans="3:11" x14ac:dyDescent="0.25">
      <c r="C930"/>
      <c r="D930"/>
      <c r="E930"/>
      <c r="F930"/>
      <c r="G930"/>
      <c r="J930"/>
      <c r="K930"/>
    </row>
    <row r="931" spans="3:11" x14ac:dyDescent="0.25">
      <c r="C931"/>
      <c r="D931"/>
      <c r="E931"/>
      <c r="F931"/>
      <c r="G931"/>
      <c r="J931"/>
      <c r="K931"/>
    </row>
    <row r="932" spans="3:11" x14ac:dyDescent="0.25">
      <c r="C932"/>
      <c r="D932"/>
      <c r="E932"/>
      <c r="F932"/>
      <c r="G932"/>
      <c r="J932"/>
      <c r="K932"/>
    </row>
    <row r="933" spans="3:11" x14ac:dyDescent="0.25">
      <c r="C933"/>
      <c r="D933"/>
      <c r="E933"/>
      <c r="F933"/>
      <c r="G933"/>
      <c r="J933"/>
      <c r="K933"/>
    </row>
    <row r="934" spans="3:11" x14ac:dyDescent="0.25">
      <c r="C934"/>
      <c r="D934"/>
      <c r="E934"/>
      <c r="F934"/>
      <c r="G934"/>
      <c r="J934"/>
      <c r="K934"/>
    </row>
    <row r="935" spans="3:11" x14ac:dyDescent="0.25">
      <c r="C935"/>
      <c r="D935"/>
      <c r="E935"/>
      <c r="F935"/>
      <c r="G935"/>
      <c r="J935"/>
      <c r="K935"/>
    </row>
    <row r="936" spans="3:11" x14ac:dyDescent="0.25">
      <c r="C936"/>
      <c r="D936"/>
      <c r="E936"/>
      <c r="F936"/>
      <c r="G936"/>
      <c r="J936"/>
      <c r="K936"/>
    </row>
    <row r="937" spans="3:11" x14ac:dyDescent="0.25">
      <c r="C937"/>
      <c r="D937"/>
      <c r="E937"/>
      <c r="F937"/>
      <c r="G937"/>
      <c r="J937"/>
      <c r="K937"/>
    </row>
    <row r="938" spans="3:11" x14ac:dyDescent="0.25">
      <c r="C938"/>
      <c r="D938"/>
      <c r="E938"/>
      <c r="F938"/>
      <c r="G938"/>
      <c r="J938"/>
      <c r="K938"/>
    </row>
    <row r="939" spans="3:11" x14ac:dyDescent="0.25">
      <c r="C939"/>
      <c r="D939"/>
      <c r="E939"/>
      <c r="F939"/>
      <c r="G939"/>
      <c r="J939"/>
      <c r="K939"/>
    </row>
    <row r="940" spans="3:11" x14ac:dyDescent="0.25">
      <c r="C940"/>
      <c r="D940"/>
      <c r="E940"/>
      <c r="F940"/>
      <c r="G940"/>
      <c r="J940"/>
      <c r="K940"/>
    </row>
    <row r="941" spans="3:11" x14ac:dyDescent="0.25">
      <c r="C941"/>
      <c r="D941"/>
      <c r="E941"/>
      <c r="F941"/>
      <c r="G941"/>
      <c r="J941"/>
      <c r="K941"/>
    </row>
    <row r="942" spans="3:11" x14ac:dyDescent="0.25">
      <c r="C942"/>
      <c r="D942"/>
      <c r="E942"/>
      <c r="F942"/>
      <c r="G942"/>
      <c r="J942"/>
      <c r="K942"/>
    </row>
    <row r="943" spans="3:11" x14ac:dyDescent="0.25">
      <c r="C943"/>
      <c r="D943"/>
      <c r="E943"/>
      <c r="F943"/>
      <c r="G943"/>
      <c r="J943"/>
      <c r="K943"/>
    </row>
    <row r="944" spans="3:11" x14ac:dyDescent="0.25">
      <c r="C944"/>
      <c r="D944"/>
      <c r="E944"/>
      <c r="F944"/>
      <c r="G944"/>
      <c r="J944"/>
      <c r="K944"/>
    </row>
    <row r="945" spans="3:11" x14ac:dyDescent="0.25">
      <c r="C945"/>
      <c r="D945"/>
      <c r="E945"/>
      <c r="F945"/>
      <c r="G945"/>
      <c r="J945"/>
      <c r="K945"/>
    </row>
    <row r="946" spans="3:11" x14ac:dyDescent="0.25">
      <c r="C946"/>
      <c r="D946"/>
      <c r="E946"/>
      <c r="F946"/>
      <c r="G946"/>
      <c r="J946"/>
      <c r="K946"/>
    </row>
    <row r="947" spans="3:11" x14ac:dyDescent="0.25">
      <c r="C947"/>
      <c r="D947"/>
      <c r="E947"/>
      <c r="F947"/>
      <c r="G947"/>
      <c r="J947"/>
      <c r="K947"/>
    </row>
    <row r="948" spans="3:11" x14ac:dyDescent="0.25">
      <c r="C948"/>
      <c r="D948"/>
      <c r="E948"/>
      <c r="F948"/>
      <c r="G948"/>
      <c r="J948"/>
      <c r="K948"/>
    </row>
    <row r="949" spans="3:11" x14ac:dyDescent="0.25">
      <c r="C949"/>
      <c r="D949"/>
      <c r="E949"/>
      <c r="F949"/>
      <c r="G949"/>
      <c r="J949"/>
      <c r="K949"/>
    </row>
    <row r="950" spans="3:11" x14ac:dyDescent="0.25">
      <c r="C950"/>
      <c r="D950"/>
      <c r="E950"/>
      <c r="F950"/>
      <c r="G950"/>
      <c r="J950"/>
      <c r="K950"/>
    </row>
    <row r="951" spans="3:11" x14ac:dyDescent="0.25">
      <c r="C951"/>
      <c r="D951"/>
      <c r="E951"/>
      <c r="F951"/>
      <c r="G951"/>
      <c r="J951"/>
      <c r="K951"/>
    </row>
    <row r="952" spans="3:11" x14ac:dyDescent="0.25">
      <c r="C952"/>
      <c r="D952"/>
      <c r="E952"/>
      <c r="F952"/>
      <c r="G952"/>
      <c r="J952"/>
      <c r="K952"/>
    </row>
    <row r="953" spans="3:11" x14ac:dyDescent="0.25">
      <c r="C953"/>
      <c r="D953"/>
      <c r="E953"/>
      <c r="F953"/>
      <c r="G953"/>
      <c r="J953"/>
      <c r="K953"/>
    </row>
    <row r="954" spans="3:11" x14ac:dyDescent="0.25">
      <c r="C954"/>
      <c r="D954"/>
      <c r="E954"/>
      <c r="F954"/>
      <c r="G954"/>
      <c r="J954"/>
      <c r="K954"/>
    </row>
    <row r="955" spans="3:11" x14ac:dyDescent="0.25">
      <c r="C955"/>
      <c r="D955"/>
      <c r="E955"/>
      <c r="F955"/>
      <c r="G955"/>
      <c r="J955"/>
      <c r="K955"/>
    </row>
    <row r="956" spans="3:11" x14ac:dyDescent="0.25">
      <c r="C956"/>
      <c r="D956"/>
      <c r="E956"/>
      <c r="F956"/>
      <c r="G956"/>
      <c r="J956"/>
      <c r="K956"/>
    </row>
    <row r="957" spans="3:11" x14ac:dyDescent="0.25">
      <c r="C957"/>
      <c r="D957"/>
      <c r="E957"/>
      <c r="F957"/>
      <c r="G957"/>
      <c r="J957"/>
      <c r="K957"/>
    </row>
    <row r="958" spans="3:11" x14ac:dyDescent="0.25">
      <c r="C958"/>
      <c r="D958"/>
      <c r="E958"/>
      <c r="F958"/>
      <c r="G958"/>
      <c r="J958"/>
      <c r="K958"/>
    </row>
    <row r="959" spans="3:11" x14ac:dyDescent="0.25">
      <c r="C959"/>
      <c r="D959"/>
      <c r="E959"/>
      <c r="F959"/>
      <c r="G959"/>
      <c r="J959"/>
      <c r="K959"/>
    </row>
    <row r="960" spans="3:11" x14ac:dyDescent="0.25">
      <c r="C960"/>
      <c r="D960"/>
      <c r="E960"/>
      <c r="F960"/>
      <c r="G960"/>
      <c r="J960"/>
      <c r="K960"/>
    </row>
    <row r="961" spans="3:11" x14ac:dyDescent="0.25">
      <c r="C961"/>
      <c r="D961"/>
      <c r="E961"/>
      <c r="F961"/>
      <c r="G961"/>
      <c r="J961"/>
      <c r="K961"/>
    </row>
    <row r="962" spans="3:11" x14ac:dyDescent="0.25">
      <c r="C962"/>
      <c r="D962"/>
      <c r="E962"/>
      <c r="F962"/>
      <c r="G962"/>
      <c r="J962"/>
      <c r="K962"/>
    </row>
    <row r="963" spans="3:11" x14ac:dyDescent="0.25">
      <c r="C963"/>
      <c r="D963"/>
      <c r="E963"/>
      <c r="F963"/>
      <c r="G963"/>
      <c r="J963"/>
      <c r="K963"/>
    </row>
    <row r="964" spans="3:11" x14ac:dyDescent="0.25">
      <c r="C964"/>
      <c r="D964"/>
      <c r="E964"/>
      <c r="F964"/>
      <c r="G964"/>
      <c r="J964"/>
      <c r="K964"/>
    </row>
    <row r="965" spans="3:11" x14ac:dyDescent="0.25">
      <c r="C965"/>
      <c r="D965"/>
      <c r="E965"/>
      <c r="F965"/>
      <c r="G965"/>
      <c r="J965"/>
      <c r="K965"/>
    </row>
    <row r="966" spans="3:11" x14ac:dyDescent="0.25">
      <c r="C966"/>
      <c r="D966"/>
      <c r="E966"/>
      <c r="F966"/>
      <c r="G966"/>
      <c r="J966"/>
      <c r="K966"/>
    </row>
    <row r="967" spans="3:11" x14ac:dyDescent="0.25">
      <c r="C967"/>
      <c r="D967"/>
      <c r="E967"/>
      <c r="F967"/>
      <c r="G967"/>
      <c r="J967"/>
      <c r="K967"/>
    </row>
    <row r="968" spans="3:11" x14ac:dyDescent="0.25">
      <c r="C968"/>
      <c r="D968"/>
      <c r="E968"/>
      <c r="F968"/>
      <c r="G968"/>
      <c r="J968"/>
      <c r="K968"/>
    </row>
    <row r="969" spans="3:11" x14ac:dyDescent="0.25">
      <c r="C969"/>
      <c r="D969"/>
      <c r="E969"/>
      <c r="F969"/>
      <c r="G969"/>
      <c r="J969"/>
      <c r="K969"/>
    </row>
    <row r="970" spans="3:11" x14ac:dyDescent="0.25">
      <c r="C970"/>
      <c r="D970"/>
      <c r="E970"/>
      <c r="F970"/>
      <c r="G970"/>
      <c r="J970"/>
      <c r="K970"/>
    </row>
    <row r="971" spans="3:11" x14ac:dyDescent="0.25">
      <c r="C971"/>
      <c r="D971"/>
      <c r="E971"/>
      <c r="F971"/>
      <c r="G971"/>
      <c r="J971"/>
      <c r="K971"/>
    </row>
    <row r="972" spans="3:11" x14ac:dyDescent="0.25">
      <c r="C972"/>
      <c r="D972"/>
      <c r="E972"/>
      <c r="F972"/>
      <c r="G972"/>
      <c r="J972"/>
      <c r="K972"/>
    </row>
    <row r="973" spans="3:11" x14ac:dyDescent="0.25">
      <c r="C973"/>
      <c r="D973"/>
      <c r="E973"/>
      <c r="F973"/>
      <c r="G973"/>
      <c r="J973"/>
      <c r="K973"/>
    </row>
    <row r="974" spans="3:11" x14ac:dyDescent="0.25">
      <c r="C974"/>
      <c r="D974"/>
      <c r="E974"/>
      <c r="F974"/>
      <c r="G974"/>
      <c r="J974"/>
      <c r="K974"/>
    </row>
    <row r="975" spans="3:11" x14ac:dyDescent="0.25">
      <c r="C975"/>
      <c r="D975"/>
      <c r="E975"/>
      <c r="F975"/>
      <c r="G975"/>
      <c r="J975"/>
      <c r="K975"/>
    </row>
    <row r="976" spans="3:11" x14ac:dyDescent="0.25">
      <c r="C976"/>
      <c r="D976"/>
      <c r="E976"/>
      <c r="F976"/>
      <c r="G976"/>
      <c r="J976"/>
      <c r="K976"/>
    </row>
    <row r="977" spans="3:11" x14ac:dyDescent="0.25">
      <c r="C977"/>
      <c r="D977"/>
      <c r="E977"/>
      <c r="F977"/>
      <c r="G977"/>
      <c r="J977"/>
      <c r="K977"/>
    </row>
    <row r="978" spans="3:11" x14ac:dyDescent="0.25">
      <c r="C978"/>
      <c r="D978"/>
      <c r="E978"/>
      <c r="F978"/>
      <c r="G978"/>
      <c r="J978"/>
      <c r="K978"/>
    </row>
    <row r="979" spans="3:11" x14ac:dyDescent="0.25">
      <c r="C979"/>
      <c r="D979"/>
      <c r="E979"/>
      <c r="F979"/>
      <c r="G979"/>
      <c r="J979"/>
      <c r="K979"/>
    </row>
    <row r="980" spans="3:11" x14ac:dyDescent="0.25">
      <c r="C980"/>
      <c r="D980"/>
      <c r="E980"/>
      <c r="F980"/>
      <c r="G980"/>
      <c r="J980"/>
      <c r="K980"/>
    </row>
    <row r="981" spans="3:11" x14ac:dyDescent="0.25">
      <c r="C981"/>
      <c r="D981"/>
      <c r="E981"/>
      <c r="F981"/>
      <c r="G981"/>
      <c r="J981"/>
      <c r="K981"/>
    </row>
    <row r="982" spans="3:11" x14ac:dyDescent="0.25">
      <c r="C982"/>
      <c r="D982"/>
      <c r="E982"/>
      <c r="F982"/>
      <c r="G982"/>
      <c r="J982"/>
      <c r="K982"/>
    </row>
    <row r="983" spans="3:11" x14ac:dyDescent="0.25">
      <c r="C983"/>
      <c r="D983"/>
      <c r="E983"/>
      <c r="F983"/>
      <c r="G983"/>
      <c r="J983"/>
      <c r="K983"/>
    </row>
    <row r="984" spans="3:11" x14ac:dyDescent="0.25">
      <c r="C984"/>
      <c r="D984"/>
      <c r="E984"/>
      <c r="F984"/>
      <c r="G984"/>
      <c r="J984"/>
      <c r="K984"/>
    </row>
    <row r="985" spans="3:11" x14ac:dyDescent="0.25">
      <c r="C985"/>
      <c r="D985"/>
      <c r="E985"/>
      <c r="F985"/>
      <c r="G985"/>
      <c r="J985"/>
      <c r="K985"/>
    </row>
    <row r="986" spans="3:11" x14ac:dyDescent="0.25">
      <c r="C986"/>
      <c r="D986"/>
      <c r="E986"/>
      <c r="F986"/>
      <c r="G986"/>
      <c r="J986"/>
      <c r="K986"/>
    </row>
    <row r="987" spans="3:11" x14ac:dyDescent="0.25">
      <c r="C987"/>
      <c r="D987"/>
      <c r="E987"/>
      <c r="F987"/>
      <c r="G987"/>
      <c r="J987"/>
      <c r="K987"/>
    </row>
    <row r="988" spans="3:11" x14ac:dyDescent="0.25">
      <c r="C988"/>
      <c r="D988"/>
      <c r="E988"/>
      <c r="F988"/>
      <c r="G988"/>
      <c r="J988"/>
      <c r="K988"/>
    </row>
    <row r="989" spans="3:11" x14ac:dyDescent="0.25">
      <c r="C989"/>
      <c r="D989"/>
      <c r="E989"/>
      <c r="F989"/>
      <c r="G989"/>
      <c r="J989"/>
      <c r="K989"/>
    </row>
    <row r="990" spans="3:11" x14ac:dyDescent="0.25">
      <c r="C990"/>
      <c r="D990"/>
      <c r="E990"/>
      <c r="F990"/>
      <c r="G990"/>
      <c r="J990"/>
      <c r="K990"/>
    </row>
    <row r="991" spans="3:11" x14ac:dyDescent="0.25">
      <c r="C991"/>
      <c r="D991"/>
      <c r="E991"/>
      <c r="F991"/>
      <c r="G991"/>
      <c r="J991"/>
      <c r="K991"/>
    </row>
    <row r="992" spans="3:11" x14ac:dyDescent="0.25">
      <c r="C992"/>
      <c r="D992"/>
      <c r="E992"/>
      <c r="F992"/>
      <c r="G992"/>
      <c r="J992"/>
      <c r="K992"/>
    </row>
    <row r="993" spans="3:11" x14ac:dyDescent="0.25">
      <c r="C993"/>
      <c r="D993"/>
      <c r="E993"/>
      <c r="F993"/>
      <c r="G993"/>
      <c r="J993"/>
      <c r="K993"/>
    </row>
    <row r="994" spans="3:11" x14ac:dyDescent="0.25">
      <c r="C994"/>
      <c r="D994"/>
      <c r="E994"/>
      <c r="F994"/>
      <c r="G994"/>
      <c r="J994"/>
      <c r="K994"/>
    </row>
    <row r="995" spans="3:11" x14ac:dyDescent="0.25">
      <c r="C995"/>
      <c r="D995"/>
      <c r="E995"/>
      <c r="F995"/>
      <c r="G995"/>
      <c r="J995"/>
      <c r="K995"/>
    </row>
    <row r="996" spans="3:11" x14ac:dyDescent="0.25">
      <c r="C996"/>
      <c r="D996"/>
      <c r="E996"/>
      <c r="F996"/>
      <c r="G996"/>
      <c r="J996"/>
      <c r="K996"/>
    </row>
    <row r="997" spans="3:11" x14ac:dyDescent="0.25">
      <c r="C997"/>
      <c r="D997"/>
      <c r="E997"/>
      <c r="F997"/>
      <c r="G997"/>
      <c r="J997"/>
      <c r="K997"/>
    </row>
    <row r="998" spans="3:11" x14ac:dyDescent="0.25">
      <c r="C998"/>
      <c r="D998"/>
      <c r="E998"/>
      <c r="F998"/>
      <c r="G998"/>
      <c r="J998"/>
      <c r="K998"/>
    </row>
    <row r="999" spans="3:11" x14ac:dyDescent="0.25">
      <c r="C999"/>
      <c r="D999"/>
      <c r="E999"/>
      <c r="F999"/>
      <c r="G999"/>
      <c r="J999"/>
      <c r="K999"/>
    </row>
    <row r="1000" spans="3:11" x14ac:dyDescent="0.25">
      <c r="C1000"/>
      <c r="D1000"/>
      <c r="E1000"/>
      <c r="F1000"/>
      <c r="G1000"/>
      <c r="J1000"/>
      <c r="K1000"/>
    </row>
    <row r="1001" spans="3:11" x14ac:dyDescent="0.25">
      <c r="C1001"/>
      <c r="D1001"/>
      <c r="E1001"/>
      <c r="F1001"/>
      <c r="G1001"/>
      <c r="J1001"/>
      <c r="K1001"/>
    </row>
    <row r="1002" spans="3:11" x14ac:dyDescent="0.25">
      <c r="C1002"/>
      <c r="D1002"/>
      <c r="E1002"/>
      <c r="F1002"/>
      <c r="G1002"/>
      <c r="J1002"/>
      <c r="K1002"/>
    </row>
    <row r="1003" spans="3:11" x14ac:dyDescent="0.25">
      <c r="C1003"/>
      <c r="D1003"/>
      <c r="E1003"/>
      <c r="F1003"/>
      <c r="G1003"/>
      <c r="J1003"/>
      <c r="K1003"/>
    </row>
    <row r="1004" spans="3:11" x14ac:dyDescent="0.25">
      <c r="C1004"/>
      <c r="D1004"/>
      <c r="E1004"/>
      <c r="F1004"/>
      <c r="G1004"/>
      <c r="J1004"/>
      <c r="K1004"/>
    </row>
    <row r="1005" spans="3:11" x14ac:dyDescent="0.25">
      <c r="C1005"/>
      <c r="D1005"/>
      <c r="E1005"/>
      <c r="F1005"/>
      <c r="G1005"/>
      <c r="J1005"/>
      <c r="K1005"/>
    </row>
    <row r="1006" spans="3:11" x14ac:dyDescent="0.25">
      <c r="C1006"/>
      <c r="D1006"/>
      <c r="E1006"/>
      <c r="F1006"/>
      <c r="G1006"/>
      <c r="J1006"/>
      <c r="K1006"/>
    </row>
    <row r="1007" spans="3:11" x14ac:dyDescent="0.25">
      <c r="C1007"/>
      <c r="D1007"/>
      <c r="E1007"/>
      <c r="F1007"/>
      <c r="G1007"/>
      <c r="J1007"/>
      <c r="K1007"/>
    </row>
    <row r="1008" spans="3:11" x14ac:dyDescent="0.25">
      <c r="C1008"/>
      <c r="D1008"/>
      <c r="E1008"/>
      <c r="F1008"/>
      <c r="G1008"/>
      <c r="J1008"/>
      <c r="K1008"/>
    </row>
    <row r="1009" spans="3:11" x14ac:dyDescent="0.25">
      <c r="C1009"/>
      <c r="D1009"/>
      <c r="E1009"/>
      <c r="F1009"/>
      <c r="G1009"/>
      <c r="J1009"/>
      <c r="K1009"/>
    </row>
    <row r="1010" spans="3:11" x14ac:dyDescent="0.25">
      <c r="C1010"/>
      <c r="D1010"/>
      <c r="E1010"/>
      <c r="F1010"/>
      <c r="G1010"/>
      <c r="J1010"/>
      <c r="K1010"/>
    </row>
    <row r="1011" spans="3:11" x14ac:dyDescent="0.25">
      <c r="C1011"/>
      <c r="D1011"/>
      <c r="E1011"/>
      <c r="F1011"/>
      <c r="G1011"/>
      <c r="J1011"/>
      <c r="K1011"/>
    </row>
    <row r="1012" spans="3:11" x14ac:dyDescent="0.25">
      <c r="C1012"/>
      <c r="D1012"/>
      <c r="E1012"/>
      <c r="F1012"/>
      <c r="G1012"/>
      <c r="J1012"/>
      <c r="K1012"/>
    </row>
    <row r="1013" spans="3:11" x14ac:dyDescent="0.25">
      <c r="C1013"/>
      <c r="D1013"/>
      <c r="E1013"/>
      <c r="F1013"/>
      <c r="G1013"/>
      <c r="J1013"/>
      <c r="K1013"/>
    </row>
    <row r="1014" spans="3:11" x14ac:dyDescent="0.25">
      <c r="C1014"/>
      <c r="D1014"/>
      <c r="E1014"/>
      <c r="F1014"/>
      <c r="G1014"/>
      <c r="J1014"/>
      <c r="K1014"/>
    </row>
    <row r="1015" spans="3:11" x14ac:dyDescent="0.25">
      <c r="C1015"/>
      <c r="D1015"/>
      <c r="E1015"/>
      <c r="F1015"/>
      <c r="G1015"/>
      <c r="J1015"/>
      <c r="K1015"/>
    </row>
    <row r="1016" spans="3:11" x14ac:dyDescent="0.25">
      <c r="C1016"/>
      <c r="D1016"/>
      <c r="E1016"/>
      <c r="F1016"/>
      <c r="G1016"/>
      <c r="J1016"/>
      <c r="K1016"/>
    </row>
    <row r="1017" spans="3:11" x14ac:dyDescent="0.25">
      <c r="C1017"/>
      <c r="D1017"/>
      <c r="E1017"/>
      <c r="F1017"/>
      <c r="G1017"/>
      <c r="J1017"/>
      <c r="K1017"/>
    </row>
    <row r="1018" spans="3:11" x14ac:dyDescent="0.25">
      <c r="C1018"/>
      <c r="D1018"/>
      <c r="E1018"/>
      <c r="F1018"/>
      <c r="G1018"/>
      <c r="J1018"/>
      <c r="K1018"/>
    </row>
    <row r="1019" spans="3:11" x14ac:dyDescent="0.25">
      <c r="C1019"/>
      <c r="D1019"/>
      <c r="E1019"/>
      <c r="F1019"/>
      <c r="G1019"/>
      <c r="J1019"/>
      <c r="K1019"/>
    </row>
    <row r="1020" spans="3:11" x14ac:dyDescent="0.25">
      <c r="C1020"/>
      <c r="D1020"/>
      <c r="E1020"/>
      <c r="F1020"/>
      <c r="G1020"/>
      <c r="J1020"/>
      <c r="K1020"/>
    </row>
    <row r="1021" spans="3:11" x14ac:dyDescent="0.25">
      <c r="C1021"/>
      <c r="D1021"/>
      <c r="E1021"/>
      <c r="F1021"/>
      <c r="G1021"/>
      <c r="J1021"/>
      <c r="K1021"/>
    </row>
    <row r="1022" spans="3:11" x14ac:dyDescent="0.25">
      <c r="C1022"/>
      <c r="D1022"/>
      <c r="E1022"/>
      <c r="F1022"/>
      <c r="G1022"/>
      <c r="J1022"/>
      <c r="K1022"/>
    </row>
    <row r="1023" spans="3:11" x14ac:dyDescent="0.25">
      <c r="C1023"/>
      <c r="D1023"/>
      <c r="E1023"/>
      <c r="F1023"/>
      <c r="G1023"/>
      <c r="J1023"/>
      <c r="K1023"/>
    </row>
    <row r="1024" spans="3:11" x14ac:dyDescent="0.25">
      <c r="C1024"/>
      <c r="D1024"/>
      <c r="E1024"/>
      <c r="F1024"/>
      <c r="G1024"/>
      <c r="J1024"/>
      <c r="K1024"/>
    </row>
    <row r="1025" spans="3:11" x14ac:dyDescent="0.25">
      <c r="C1025"/>
      <c r="D1025"/>
      <c r="E1025"/>
      <c r="F1025"/>
      <c r="G1025"/>
      <c r="J1025"/>
      <c r="K1025"/>
    </row>
    <row r="1026" spans="3:11" x14ac:dyDescent="0.25">
      <c r="C1026"/>
      <c r="D1026"/>
      <c r="E1026"/>
      <c r="F1026"/>
      <c r="G1026"/>
      <c r="J1026"/>
      <c r="K1026"/>
    </row>
    <row r="1027" spans="3:11" x14ac:dyDescent="0.25">
      <c r="C1027"/>
      <c r="D1027"/>
      <c r="E1027"/>
      <c r="F1027"/>
      <c r="G1027"/>
      <c r="J1027"/>
      <c r="K1027"/>
    </row>
    <row r="1028" spans="3:11" x14ac:dyDescent="0.25">
      <c r="C1028"/>
      <c r="D1028"/>
      <c r="E1028"/>
      <c r="F1028"/>
      <c r="G1028"/>
      <c r="J1028"/>
      <c r="K1028"/>
    </row>
    <row r="1029" spans="3:11" x14ac:dyDescent="0.25">
      <c r="C1029"/>
      <c r="D1029"/>
      <c r="E1029"/>
      <c r="F1029"/>
      <c r="G1029"/>
      <c r="J1029"/>
      <c r="K1029"/>
    </row>
    <row r="1030" spans="3:11" x14ac:dyDescent="0.25">
      <c r="C1030"/>
      <c r="D1030"/>
      <c r="E1030"/>
      <c r="F1030"/>
      <c r="G1030"/>
      <c r="J1030"/>
      <c r="K1030"/>
    </row>
    <row r="1031" spans="3:11" x14ac:dyDescent="0.25">
      <c r="C1031"/>
      <c r="D1031"/>
      <c r="E1031"/>
      <c r="F1031"/>
      <c r="G1031"/>
      <c r="J1031"/>
      <c r="K1031"/>
    </row>
    <row r="1032" spans="3:11" x14ac:dyDescent="0.25">
      <c r="C1032"/>
      <c r="D1032"/>
      <c r="E1032"/>
      <c r="F1032"/>
      <c r="G1032"/>
      <c r="J1032"/>
      <c r="K1032"/>
    </row>
    <row r="1033" spans="3:11" x14ac:dyDescent="0.25">
      <c r="C1033"/>
      <c r="D1033"/>
      <c r="E1033"/>
      <c r="F1033"/>
      <c r="G1033"/>
      <c r="J1033"/>
      <c r="K1033"/>
    </row>
    <row r="1034" spans="3:11" x14ac:dyDescent="0.25">
      <c r="C1034"/>
      <c r="D1034"/>
      <c r="E1034"/>
      <c r="F1034"/>
      <c r="G1034"/>
      <c r="J1034"/>
      <c r="K1034"/>
    </row>
    <row r="1035" spans="3:11" x14ac:dyDescent="0.25">
      <c r="C1035"/>
      <c r="D1035"/>
      <c r="E1035"/>
      <c r="F1035"/>
      <c r="G1035"/>
      <c r="J1035"/>
      <c r="K1035"/>
    </row>
    <row r="1036" spans="3:11" x14ac:dyDescent="0.25">
      <c r="C1036"/>
      <c r="D1036"/>
      <c r="E1036"/>
      <c r="F1036"/>
      <c r="G1036"/>
      <c r="J1036"/>
      <c r="K1036"/>
    </row>
    <row r="1037" spans="3:11" x14ac:dyDescent="0.25">
      <c r="C1037"/>
      <c r="D1037"/>
      <c r="E1037"/>
      <c r="F1037"/>
      <c r="G1037"/>
      <c r="J1037"/>
      <c r="K1037"/>
    </row>
    <row r="1038" spans="3:11" x14ac:dyDescent="0.25">
      <c r="C1038"/>
      <c r="D1038"/>
      <c r="E1038"/>
      <c r="F1038"/>
      <c r="G1038"/>
      <c r="J1038"/>
      <c r="K1038"/>
    </row>
    <row r="1039" spans="3:11" x14ac:dyDescent="0.25">
      <c r="C1039"/>
      <c r="D1039"/>
      <c r="E1039"/>
      <c r="F1039"/>
      <c r="G1039"/>
      <c r="J1039"/>
      <c r="K1039"/>
    </row>
    <row r="1040" spans="3:11" x14ac:dyDescent="0.25">
      <c r="C1040"/>
      <c r="D1040"/>
      <c r="E1040"/>
      <c r="F1040"/>
      <c r="G1040"/>
      <c r="J1040"/>
      <c r="K1040"/>
    </row>
    <row r="1041" spans="3:11" x14ac:dyDescent="0.25">
      <c r="C1041"/>
      <c r="D1041"/>
      <c r="E1041"/>
      <c r="F1041"/>
      <c r="G1041"/>
      <c r="J1041"/>
      <c r="K1041"/>
    </row>
    <row r="1042" spans="3:11" x14ac:dyDescent="0.25">
      <c r="C1042"/>
      <c r="D1042"/>
      <c r="E1042"/>
      <c r="F1042"/>
      <c r="G1042"/>
      <c r="J1042"/>
      <c r="K1042"/>
    </row>
    <row r="1043" spans="3:11" x14ac:dyDescent="0.25">
      <c r="C1043"/>
      <c r="D1043"/>
      <c r="E1043"/>
      <c r="F1043"/>
      <c r="G1043"/>
      <c r="J1043"/>
      <c r="K1043"/>
    </row>
    <row r="1044" spans="3:11" x14ac:dyDescent="0.25">
      <c r="C1044"/>
      <c r="D1044"/>
      <c r="E1044"/>
      <c r="F1044"/>
      <c r="G1044"/>
      <c r="J1044"/>
      <c r="K1044"/>
    </row>
    <row r="1045" spans="3:11" x14ac:dyDescent="0.25">
      <c r="C1045"/>
      <c r="D1045"/>
      <c r="E1045"/>
      <c r="F1045"/>
      <c r="G1045"/>
      <c r="J1045"/>
      <c r="K1045"/>
    </row>
    <row r="1046" spans="3:11" x14ac:dyDescent="0.25">
      <c r="C1046"/>
      <c r="D1046"/>
      <c r="E1046"/>
      <c r="F1046"/>
      <c r="G1046"/>
      <c r="J1046"/>
      <c r="K1046"/>
    </row>
    <row r="1047" spans="3:11" x14ac:dyDescent="0.25">
      <c r="C1047"/>
      <c r="D1047"/>
      <c r="E1047"/>
      <c r="F1047"/>
      <c r="G1047"/>
      <c r="J1047"/>
      <c r="K1047"/>
    </row>
    <row r="1048" spans="3:11" x14ac:dyDescent="0.25">
      <c r="C1048"/>
      <c r="D1048"/>
      <c r="E1048"/>
      <c r="F1048"/>
      <c r="G1048"/>
      <c r="J1048"/>
      <c r="K1048"/>
    </row>
    <row r="1049" spans="3:11" x14ac:dyDescent="0.25">
      <c r="C1049"/>
      <c r="D1049"/>
      <c r="E1049"/>
      <c r="F1049"/>
      <c r="G1049"/>
      <c r="J1049"/>
      <c r="K1049"/>
    </row>
    <row r="1050" spans="3:11" x14ac:dyDescent="0.25">
      <c r="C1050"/>
      <c r="D1050"/>
      <c r="E1050"/>
      <c r="F1050"/>
      <c r="G1050"/>
      <c r="J1050"/>
      <c r="K1050"/>
    </row>
    <row r="1051" spans="3:11" x14ac:dyDescent="0.25">
      <c r="C1051"/>
      <c r="D1051"/>
      <c r="E1051"/>
      <c r="F1051"/>
      <c r="G1051"/>
      <c r="J1051"/>
      <c r="K1051"/>
    </row>
    <row r="1052" spans="3:11" x14ac:dyDescent="0.25">
      <c r="C1052"/>
      <c r="D1052"/>
      <c r="E1052"/>
      <c r="F1052"/>
      <c r="G1052"/>
      <c r="J1052"/>
      <c r="K1052"/>
    </row>
    <row r="1053" spans="3:11" x14ac:dyDescent="0.25">
      <c r="C1053"/>
      <c r="D1053"/>
      <c r="E1053"/>
      <c r="F1053"/>
      <c r="G1053"/>
      <c r="J1053"/>
      <c r="K1053"/>
    </row>
    <row r="1054" spans="3:11" x14ac:dyDescent="0.25">
      <c r="C1054"/>
      <c r="D1054"/>
      <c r="E1054"/>
      <c r="F1054"/>
      <c r="G1054"/>
      <c r="J1054"/>
      <c r="K1054"/>
    </row>
    <row r="1055" spans="3:11" x14ac:dyDescent="0.25">
      <c r="C1055"/>
      <c r="D1055"/>
      <c r="E1055"/>
      <c r="F1055"/>
      <c r="G1055"/>
      <c r="J1055"/>
      <c r="K1055"/>
    </row>
    <row r="1056" spans="3:11" x14ac:dyDescent="0.25">
      <c r="C1056"/>
      <c r="D1056"/>
      <c r="E1056"/>
      <c r="F1056"/>
      <c r="G1056"/>
      <c r="J1056"/>
      <c r="K1056"/>
    </row>
    <row r="1057" spans="3:11" x14ac:dyDescent="0.25">
      <c r="C1057"/>
      <c r="D1057"/>
      <c r="E1057"/>
      <c r="F1057"/>
      <c r="G1057"/>
      <c r="J1057"/>
      <c r="K1057"/>
    </row>
    <row r="1058" spans="3:11" x14ac:dyDescent="0.25">
      <c r="C1058"/>
      <c r="D1058"/>
      <c r="E1058"/>
      <c r="F1058"/>
      <c r="G1058"/>
      <c r="J1058"/>
      <c r="K1058"/>
    </row>
    <row r="1059" spans="3:11" x14ac:dyDescent="0.25">
      <c r="C1059"/>
      <c r="D1059"/>
      <c r="E1059"/>
      <c r="F1059"/>
      <c r="G1059"/>
      <c r="J1059"/>
      <c r="K1059"/>
    </row>
    <row r="1060" spans="3:11" x14ac:dyDescent="0.25">
      <c r="C1060"/>
      <c r="D1060"/>
      <c r="E1060"/>
      <c r="F1060"/>
      <c r="G1060"/>
      <c r="J1060"/>
      <c r="K1060"/>
    </row>
    <row r="1061" spans="3:11" x14ac:dyDescent="0.25">
      <c r="C1061"/>
      <c r="D1061"/>
      <c r="E1061"/>
      <c r="F1061"/>
      <c r="G1061"/>
      <c r="J1061"/>
      <c r="K1061"/>
    </row>
    <row r="1062" spans="3:11" x14ac:dyDescent="0.25">
      <c r="C1062"/>
      <c r="D1062"/>
      <c r="E1062"/>
      <c r="F1062"/>
      <c r="G1062"/>
      <c r="J1062"/>
      <c r="K1062"/>
    </row>
    <row r="1063" spans="3:11" x14ac:dyDescent="0.25">
      <c r="C1063"/>
      <c r="D1063"/>
      <c r="E1063"/>
      <c r="F1063"/>
      <c r="G1063"/>
      <c r="J1063"/>
      <c r="K1063"/>
    </row>
    <row r="1064" spans="3:11" x14ac:dyDescent="0.25">
      <c r="C1064"/>
      <c r="D1064"/>
      <c r="E1064"/>
      <c r="F1064"/>
      <c r="G1064"/>
      <c r="J1064"/>
      <c r="K1064"/>
    </row>
    <row r="1065" spans="3:11" x14ac:dyDescent="0.25">
      <c r="C1065"/>
      <c r="D1065"/>
      <c r="E1065"/>
      <c r="F1065"/>
      <c r="G1065"/>
      <c r="J1065"/>
      <c r="K1065"/>
    </row>
    <row r="1066" spans="3:11" x14ac:dyDescent="0.25">
      <c r="C1066"/>
      <c r="D1066"/>
      <c r="E1066"/>
      <c r="F1066"/>
      <c r="G1066"/>
      <c r="J1066"/>
      <c r="K1066"/>
    </row>
    <row r="1067" spans="3:11" x14ac:dyDescent="0.25">
      <c r="C1067"/>
      <c r="D1067"/>
      <c r="E1067"/>
      <c r="F1067"/>
      <c r="G1067"/>
      <c r="J1067"/>
      <c r="K1067"/>
    </row>
    <row r="1068" spans="3:11" x14ac:dyDescent="0.25">
      <c r="C1068"/>
      <c r="D1068"/>
      <c r="E1068"/>
      <c r="F1068"/>
      <c r="G1068"/>
      <c r="J1068"/>
      <c r="K1068"/>
    </row>
    <row r="1069" spans="3:11" x14ac:dyDescent="0.25">
      <c r="C1069"/>
      <c r="D1069"/>
      <c r="E1069"/>
      <c r="F1069"/>
      <c r="G1069"/>
      <c r="J1069"/>
      <c r="K1069"/>
    </row>
    <row r="1070" spans="3:11" x14ac:dyDescent="0.25">
      <c r="C1070"/>
      <c r="D1070"/>
      <c r="E1070"/>
      <c r="F1070"/>
      <c r="G1070"/>
      <c r="J1070"/>
      <c r="K1070"/>
    </row>
    <row r="1071" spans="3:11" x14ac:dyDescent="0.25">
      <c r="C1071"/>
      <c r="D1071"/>
      <c r="E1071"/>
      <c r="F1071"/>
      <c r="G1071"/>
      <c r="J1071"/>
      <c r="K1071"/>
    </row>
    <row r="1072" spans="3:11" x14ac:dyDescent="0.25">
      <c r="C1072"/>
      <c r="D1072"/>
      <c r="E1072"/>
      <c r="F1072"/>
      <c r="G1072"/>
      <c r="J1072"/>
      <c r="K1072"/>
    </row>
    <row r="1073" spans="3:11" x14ac:dyDescent="0.25">
      <c r="C1073"/>
      <c r="D1073"/>
      <c r="E1073"/>
      <c r="F1073"/>
      <c r="G1073"/>
      <c r="J1073"/>
      <c r="K1073"/>
    </row>
    <row r="1074" spans="3:11" x14ac:dyDescent="0.25">
      <c r="C1074"/>
      <c r="D1074"/>
      <c r="E1074"/>
      <c r="F1074"/>
      <c r="G1074"/>
      <c r="J1074"/>
      <c r="K1074"/>
    </row>
    <row r="1075" spans="3:11" x14ac:dyDescent="0.25">
      <c r="C1075"/>
      <c r="D1075"/>
      <c r="E1075"/>
      <c r="F1075"/>
      <c r="G1075"/>
      <c r="J1075"/>
      <c r="K1075"/>
    </row>
    <row r="1076" spans="3:11" x14ac:dyDescent="0.25">
      <c r="C1076"/>
      <c r="D1076"/>
      <c r="E1076"/>
      <c r="F1076"/>
      <c r="G1076"/>
      <c r="J1076"/>
      <c r="K1076"/>
    </row>
    <row r="1077" spans="3:11" x14ac:dyDescent="0.25">
      <c r="C1077"/>
      <c r="D1077"/>
      <c r="E1077"/>
      <c r="F1077"/>
      <c r="G1077"/>
      <c r="J1077"/>
      <c r="K1077"/>
    </row>
    <row r="1078" spans="3:11" x14ac:dyDescent="0.25">
      <c r="C1078"/>
      <c r="D1078"/>
      <c r="E1078"/>
      <c r="F1078"/>
      <c r="G1078"/>
      <c r="J1078"/>
      <c r="K1078"/>
    </row>
    <row r="1079" spans="3:11" x14ac:dyDescent="0.25">
      <c r="C1079"/>
      <c r="D1079"/>
      <c r="E1079"/>
      <c r="F1079"/>
      <c r="G1079"/>
      <c r="J1079"/>
      <c r="K1079"/>
    </row>
    <row r="1080" spans="3:11" x14ac:dyDescent="0.25">
      <c r="C1080"/>
      <c r="D1080"/>
      <c r="E1080"/>
      <c r="F1080"/>
      <c r="G1080"/>
      <c r="J1080"/>
      <c r="K1080"/>
    </row>
    <row r="1081" spans="3:11" x14ac:dyDescent="0.25">
      <c r="C1081"/>
      <c r="D1081"/>
      <c r="E1081"/>
      <c r="F1081"/>
      <c r="G1081"/>
      <c r="J1081"/>
      <c r="K1081"/>
    </row>
    <row r="1082" spans="3:11" x14ac:dyDescent="0.25">
      <c r="C1082"/>
      <c r="D1082"/>
      <c r="E1082"/>
      <c r="F1082"/>
      <c r="G1082"/>
      <c r="J1082"/>
      <c r="K1082"/>
    </row>
    <row r="1083" spans="3:11" x14ac:dyDescent="0.25">
      <c r="C1083"/>
      <c r="D1083"/>
      <c r="E1083"/>
      <c r="F1083"/>
      <c r="G1083"/>
      <c r="J1083"/>
      <c r="K1083"/>
    </row>
    <row r="1084" spans="3:11" x14ac:dyDescent="0.25">
      <c r="C1084"/>
      <c r="D1084"/>
      <c r="E1084"/>
      <c r="F1084"/>
      <c r="G1084"/>
      <c r="J1084"/>
      <c r="K1084"/>
    </row>
    <row r="1085" spans="3:11" x14ac:dyDescent="0.25">
      <c r="C1085"/>
      <c r="D1085"/>
      <c r="E1085"/>
      <c r="F1085"/>
      <c r="G1085"/>
      <c r="J1085"/>
      <c r="K1085"/>
    </row>
    <row r="1086" spans="3:11" x14ac:dyDescent="0.25">
      <c r="C1086"/>
      <c r="D1086"/>
      <c r="E1086"/>
      <c r="F1086"/>
      <c r="G1086"/>
      <c r="J1086"/>
      <c r="K1086"/>
    </row>
    <row r="1087" spans="3:11" x14ac:dyDescent="0.25">
      <c r="C1087"/>
      <c r="D1087"/>
      <c r="E1087"/>
      <c r="F1087"/>
      <c r="G1087"/>
      <c r="J1087"/>
      <c r="K1087"/>
    </row>
    <row r="1088" spans="3:11" x14ac:dyDescent="0.25">
      <c r="C1088"/>
      <c r="D1088"/>
      <c r="E1088"/>
      <c r="F1088"/>
      <c r="G1088"/>
      <c r="J1088"/>
      <c r="K1088"/>
    </row>
    <row r="1089" spans="3:11" x14ac:dyDescent="0.25">
      <c r="C1089"/>
      <c r="D1089"/>
      <c r="E1089"/>
      <c r="F1089"/>
      <c r="G1089"/>
      <c r="J1089"/>
      <c r="K1089"/>
    </row>
    <row r="1090" spans="3:11" x14ac:dyDescent="0.25">
      <c r="C1090"/>
      <c r="D1090"/>
      <c r="E1090"/>
      <c r="F1090"/>
      <c r="G1090"/>
      <c r="J1090"/>
      <c r="K1090"/>
    </row>
    <row r="1091" spans="3:11" x14ac:dyDescent="0.25">
      <c r="C1091"/>
      <c r="D1091"/>
      <c r="E1091"/>
      <c r="F1091"/>
      <c r="G1091"/>
      <c r="J1091"/>
      <c r="K1091"/>
    </row>
    <row r="1092" spans="3:11" x14ac:dyDescent="0.25">
      <c r="C1092"/>
      <c r="D1092"/>
      <c r="E1092"/>
      <c r="F1092"/>
      <c r="G1092"/>
      <c r="J1092"/>
      <c r="K1092"/>
    </row>
    <row r="1093" spans="3:11" x14ac:dyDescent="0.25">
      <c r="C1093"/>
      <c r="D1093"/>
      <c r="E1093"/>
      <c r="F1093"/>
      <c r="G1093"/>
      <c r="J1093"/>
      <c r="K1093"/>
    </row>
    <row r="1094" spans="3:11" x14ac:dyDescent="0.25">
      <c r="C1094"/>
      <c r="D1094"/>
      <c r="E1094"/>
      <c r="F1094"/>
      <c r="G1094"/>
      <c r="J1094"/>
      <c r="K1094"/>
    </row>
    <row r="1095" spans="3:11" x14ac:dyDescent="0.25">
      <c r="C1095"/>
      <c r="D1095"/>
      <c r="E1095"/>
      <c r="F1095"/>
      <c r="G1095"/>
      <c r="J1095"/>
      <c r="K1095"/>
    </row>
    <row r="1096" spans="3:11" x14ac:dyDescent="0.25">
      <c r="C1096"/>
      <c r="D1096"/>
      <c r="E1096"/>
      <c r="F1096"/>
      <c r="G1096"/>
      <c r="J1096"/>
      <c r="K1096"/>
    </row>
    <row r="1097" spans="3:11" x14ac:dyDescent="0.25">
      <c r="C1097"/>
      <c r="D1097"/>
      <c r="E1097"/>
      <c r="F1097"/>
      <c r="G1097"/>
      <c r="J1097"/>
      <c r="K1097"/>
    </row>
    <row r="1098" spans="3:11" x14ac:dyDescent="0.25">
      <c r="C1098"/>
      <c r="D1098"/>
      <c r="E1098"/>
      <c r="F1098"/>
      <c r="G1098"/>
      <c r="J1098"/>
      <c r="K1098"/>
    </row>
    <row r="1099" spans="3:11" x14ac:dyDescent="0.25">
      <c r="C1099"/>
      <c r="D1099"/>
      <c r="E1099"/>
      <c r="F1099"/>
      <c r="G1099"/>
      <c r="J1099"/>
      <c r="K1099"/>
    </row>
    <row r="1100" spans="3:11" x14ac:dyDescent="0.25">
      <c r="C1100"/>
      <c r="D1100"/>
      <c r="E1100"/>
      <c r="F1100"/>
      <c r="G1100"/>
      <c r="J1100"/>
      <c r="K1100"/>
    </row>
    <row r="1101" spans="3:11" x14ac:dyDescent="0.25">
      <c r="C1101"/>
      <c r="D1101"/>
      <c r="E1101"/>
      <c r="F1101"/>
      <c r="G1101"/>
      <c r="J1101"/>
      <c r="K1101"/>
    </row>
    <row r="1102" spans="3:11" x14ac:dyDescent="0.25">
      <c r="C1102"/>
      <c r="D1102"/>
      <c r="E1102"/>
      <c r="F1102"/>
      <c r="G1102"/>
      <c r="J1102"/>
      <c r="K1102"/>
    </row>
    <row r="1103" spans="3:11" x14ac:dyDescent="0.25">
      <c r="C1103"/>
      <c r="D1103"/>
      <c r="E1103"/>
      <c r="F1103"/>
      <c r="G1103"/>
      <c r="J1103"/>
      <c r="K1103"/>
    </row>
    <row r="1104" spans="3:11" x14ac:dyDescent="0.25">
      <c r="C1104"/>
      <c r="D1104"/>
      <c r="E1104"/>
      <c r="F1104"/>
      <c r="G1104"/>
      <c r="J1104"/>
      <c r="K1104"/>
    </row>
    <row r="1105" spans="3:11" x14ac:dyDescent="0.25">
      <c r="C1105"/>
      <c r="D1105"/>
      <c r="E1105"/>
      <c r="F1105"/>
      <c r="G1105"/>
      <c r="J1105"/>
      <c r="K1105"/>
    </row>
    <row r="1106" spans="3:11" x14ac:dyDescent="0.25">
      <c r="C1106"/>
      <c r="D1106"/>
      <c r="E1106"/>
      <c r="F1106"/>
      <c r="G1106"/>
      <c r="J1106"/>
      <c r="K1106"/>
    </row>
    <row r="1107" spans="3:11" x14ac:dyDescent="0.25">
      <c r="C1107"/>
      <c r="D1107"/>
      <c r="E1107"/>
      <c r="F1107"/>
      <c r="G1107"/>
      <c r="J1107"/>
      <c r="K1107"/>
    </row>
    <row r="1108" spans="3:11" x14ac:dyDescent="0.25">
      <c r="C1108"/>
      <c r="D1108"/>
      <c r="E1108"/>
      <c r="F1108"/>
      <c r="G1108"/>
      <c r="J1108"/>
      <c r="K1108"/>
    </row>
    <row r="1109" spans="3:11" x14ac:dyDescent="0.25">
      <c r="C1109"/>
      <c r="D1109"/>
      <c r="E1109"/>
      <c r="F1109"/>
      <c r="G1109"/>
      <c r="J1109"/>
      <c r="K1109"/>
    </row>
    <row r="1110" spans="3:11" x14ac:dyDescent="0.25">
      <c r="C1110"/>
      <c r="D1110"/>
      <c r="E1110"/>
      <c r="F1110"/>
      <c r="G1110"/>
      <c r="J1110"/>
      <c r="K1110"/>
    </row>
    <row r="1111" spans="3:11" x14ac:dyDescent="0.25">
      <c r="C1111"/>
      <c r="D1111"/>
      <c r="E1111"/>
      <c r="F1111"/>
      <c r="G1111"/>
      <c r="J1111"/>
      <c r="K1111"/>
    </row>
    <row r="1112" spans="3:11" x14ac:dyDescent="0.25">
      <c r="C1112"/>
      <c r="D1112"/>
      <c r="E1112"/>
      <c r="F1112"/>
      <c r="G1112"/>
      <c r="J1112"/>
      <c r="K1112"/>
    </row>
    <row r="1113" spans="3:11" x14ac:dyDescent="0.25">
      <c r="C1113"/>
      <c r="D1113"/>
      <c r="E1113"/>
      <c r="F1113"/>
      <c r="G1113"/>
      <c r="J1113"/>
      <c r="K1113"/>
    </row>
    <row r="1114" spans="3:11" x14ac:dyDescent="0.25">
      <c r="C1114"/>
      <c r="D1114"/>
      <c r="E1114"/>
      <c r="F1114"/>
      <c r="G1114"/>
      <c r="J1114"/>
      <c r="K1114"/>
    </row>
    <row r="1115" spans="3:11" x14ac:dyDescent="0.25">
      <c r="C1115"/>
      <c r="D1115"/>
      <c r="E1115"/>
      <c r="F1115"/>
      <c r="G1115"/>
      <c r="J1115"/>
      <c r="K1115"/>
    </row>
    <row r="1116" spans="3:11" x14ac:dyDescent="0.25">
      <c r="C1116"/>
      <c r="D1116"/>
      <c r="E1116"/>
      <c r="F1116"/>
      <c r="G1116"/>
      <c r="J1116"/>
      <c r="K1116"/>
    </row>
    <row r="1117" spans="3:11" x14ac:dyDescent="0.25">
      <c r="C1117"/>
      <c r="D1117"/>
      <c r="E1117"/>
      <c r="F1117"/>
      <c r="G1117"/>
      <c r="J1117"/>
      <c r="K1117"/>
    </row>
    <row r="1118" spans="3:11" x14ac:dyDescent="0.25">
      <c r="C1118"/>
      <c r="D1118"/>
      <c r="E1118"/>
      <c r="F1118"/>
      <c r="G1118"/>
      <c r="J1118"/>
      <c r="K1118"/>
    </row>
    <row r="1119" spans="3:11" x14ac:dyDescent="0.25">
      <c r="C1119"/>
      <c r="D1119"/>
      <c r="E1119"/>
      <c r="F1119"/>
      <c r="G1119"/>
      <c r="J1119"/>
      <c r="K1119"/>
    </row>
    <row r="1120" spans="3:11" x14ac:dyDescent="0.25">
      <c r="C1120"/>
      <c r="D1120"/>
      <c r="E1120"/>
      <c r="F1120"/>
      <c r="G1120"/>
      <c r="J1120"/>
      <c r="K1120"/>
    </row>
    <row r="1121" spans="3:11" x14ac:dyDescent="0.25">
      <c r="C1121"/>
      <c r="D1121"/>
      <c r="E1121"/>
      <c r="F1121"/>
      <c r="G1121"/>
      <c r="J1121"/>
      <c r="K1121"/>
    </row>
    <row r="1122" spans="3:11" x14ac:dyDescent="0.25">
      <c r="C1122"/>
      <c r="D1122"/>
      <c r="E1122"/>
      <c r="F1122"/>
      <c r="G1122"/>
      <c r="J1122"/>
      <c r="K1122"/>
    </row>
    <row r="1123" spans="3:11" x14ac:dyDescent="0.25">
      <c r="C1123"/>
      <c r="D1123"/>
      <c r="E1123"/>
      <c r="F1123"/>
      <c r="G1123"/>
      <c r="J1123"/>
      <c r="K1123"/>
    </row>
    <row r="1124" spans="3:11" x14ac:dyDescent="0.25">
      <c r="C1124"/>
      <c r="D1124"/>
      <c r="E1124"/>
      <c r="F1124"/>
      <c r="G1124"/>
      <c r="J1124"/>
      <c r="K1124"/>
    </row>
    <row r="1125" spans="3:11" x14ac:dyDescent="0.25">
      <c r="C1125"/>
      <c r="D1125"/>
      <c r="E1125"/>
      <c r="F1125"/>
      <c r="G1125"/>
      <c r="J1125"/>
      <c r="K1125"/>
    </row>
    <row r="1126" spans="3:11" x14ac:dyDescent="0.25">
      <c r="C1126"/>
      <c r="D1126"/>
      <c r="E1126"/>
      <c r="F1126"/>
      <c r="G1126"/>
      <c r="J1126"/>
      <c r="K1126"/>
    </row>
    <row r="1127" spans="3:11" x14ac:dyDescent="0.25">
      <c r="C1127"/>
      <c r="D1127"/>
      <c r="E1127"/>
      <c r="F1127"/>
      <c r="G1127"/>
      <c r="J1127"/>
      <c r="K1127"/>
    </row>
    <row r="1128" spans="3:11" x14ac:dyDescent="0.25">
      <c r="C1128"/>
      <c r="D1128"/>
      <c r="E1128"/>
      <c r="F1128"/>
      <c r="G1128"/>
      <c r="J1128"/>
      <c r="K1128"/>
    </row>
    <row r="1129" spans="3:11" x14ac:dyDescent="0.25">
      <c r="C1129"/>
      <c r="D1129"/>
      <c r="E1129"/>
      <c r="F1129"/>
      <c r="G1129"/>
      <c r="J1129"/>
      <c r="K1129"/>
    </row>
    <row r="1130" spans="3:11" x14ac:dyDescent="0.25">
      <c r="C1130"/>
      <c r="D1130"/>
      <c r="E1130"/>
      <c r="F1130"/>
      <c r="G1130"/>
      <c r="J1130"/>
      <c r="K1130"/>
    </row>
    <row r="1131" spans="3:11" x14ac:dyDescent="0.25">
      <c r="C1131"/>
      <c r="D1131"/>
      <c r="E1131"/>
      <c r="F1131"/>
      <c r="G1131"/>
      <c r="J1131"/>
      <c r="K1131"/>
    </row>
    <row r="1132" spans="3:11" x14ac:dyDescent="0.25">
      <c r="C1132"/>
      <c r="D1132"/>
      <c r="E1132"/>
      <c r="F1132"/>
      <c r="G1132"/>
      <c r="J1132"/>
      <c r="K1132"/>
    </row>
    <row r="1133" spans="3:11" x14ac:dyDescent="0.25">
      <c r="C1133"/>
      <c r="D1133"/>
      <c r="E1133"/>
      <c r="F1133"/>
      <c r="G1133"/>
      <c r="J1133"/>
      <c r="K1133"/>
    </row>
    <row r="1134" spans="3:11" x14ac:dyDescent="0.25">
      <c r="C1134"/>
      <c r="D1134"/>
      <c r="E1134"/>
      <c r="F1134"/>
      <c r="G1134"/>
      <c r="J1134"/>
      <c r="K1134"/>
    </row>
    <row r="1135" spans="3:11" x14ac:dyDescent="0.25">
      <c r="C1135"/>
      <c r="D1135"/>
      <c r="E1135"/>
      <c r="F1135"/>
      <c r="G1135"/>
      <c r="J1135"/>
      <c r="K1135"/>
    </row>
    <row r="1136" spans="3:11" x14ac:dyDescent="0.25">
      <c r="C1136"/>
      <c r="D1136"/>
      <c r="E1136"/>
      <c r="F1136"/>
      <c r="G1136"/>
      <c r="J1136"/>
      <c r="K1136"/>
    </row>
    <row r="1137" spans="3:11" x14ac:dyDescent="0.25">
      <c r="C1137"/>
      <c r="D1137"/>
      <c r="E1137"/>
      <c r="F1137"/>
      <c r="G1137"/>
      <c r="J1137"/>
      <c r="K1137"/>
    </row>
    <row r="1138" spans="3:11" x14ac:dyDescent="0.25">
      <c r="C1138"/>
      <c r="D1138"/>
      <c r="E1138"/>
      <c r="F1138"/>
      <c r="G1138"/>
      <c r="J1138"/>
      <c r="K1138"/>
    </row>
    <row r="1139" spans="3:11" x14ac:dyDescent="0.25">
      <c r="C1139"/>
      <c r="D1139"/>
      <c r="E1139"/>
      <c r="F1139"/>
      <c r="G1139"/>
      <c r="J1139"/>
      <c r="K1139"/>
    </row>
    <row r="1140" spans="3:11" x14ac:dyDescent="0.25">
      <c r="C1140"/>
      <c r="D1140"/>
      <c r="E1140"/>
      <c r="F1140"/>
      <c r="G1140"/>
      <c r="J1140"/>
      <c r="K1140"/>
    </row>
    <row r="1141" spans="3:11" x14ac:dyDescent="0.25">
      <c r="C1141"/>
      <c r="D1141"/>
      <c r="E1141"/>
      <c r="F1141"/>
      <c r="G1141"/>
      <c r="J1141"/>
      <c r="K1141"/>
    </row>
    <row r="1142" spans="3:11" x14ac:dyDescent="0.25">
      <c r="C1142"/>
      <c r="D1142"/>
      <c r="E1142"/>
      <c r="F1142"/>
      <c r="G1142"/>
      <c r="J1142"/>
      <c r="K1142"/>
    </row>
    <row r="1143" spans="3:11" x14ac:dyDescent="0.25">
      <c r="C1143"/>
      <c r="D1143"/>
      <c r="E1143"/>
      <c r="F1143"/>
      <c r="G1143"/>
      <c r="J1143"/>
      <c r="K1143"/>
    </row>
    <row r="1144" spans="3:11" x14ac:dyDescent="0.25">
      <c r="C1144"/>
      <c r="D1144"/>
      <c r="E1144"/>
      <c r="F1144"/>
      <c r="G1144"/>
      <c r="J1144"/>
      <c r="K1144"/>
    </row>
    <row r="1145" spans="3:11" x14ac:dyDescent="0.25">
      <c r="C1145"/>
      <c r="D1145"/>
      <c r="E1145"/>
      <c r="F1145"/>
      <c r="G1145"/>
      <c r="J1145"/>
      <c r="K1145"/>
    </row>
    <row r="1146" spans="3:11" x14ac:dyDescent="0.25">
      <c r="C1146"/>
      <c r="D1146"/>
      <c r="E1146"/>
      <c r="F1146"/>
      <c r="G1146"/>
      <c r="J1146"/>
      <c r="K1146"/>
    </row>
    <row r="1147" spans="3:11" x14ac:dyDescent="0.25">
      <c r="C1147"/>
      <c r="D1147"/>
      <c r="E1147"/>
      <c r="F1147"/>
      <c r="G1147"/>
      <c r="J1147"/>
      <c r="K1147"/>
    </row>
    <row r="1148" spans="3:11" x14ac:dyDescent="0.25">
      <c r="C1148"/>
      <c r="D1148"/>
      <c r="E1148"/>
      <c r="F1148"/>
      <c r="G1148"/>
      <c r="J1148"/>
      <c r="K1148"/>
    </row>
    <row r="1149" spans="3:11" x14ac:dyDescent="0.25">
      <c r="C1149"/>
      <c r="D1149"/>
      <c r="E1149"/>
      <c r="F1149"/>
      <c r="G1149"/>
      <c r="J1149"/>
      <c r="K1149"/>
    </row>
    <row r="1150" spans="3:11" x14ac:dyDescent="0.25">
      <c r="C1150"/>
      <c r="D1150"/>
      <c r="E1150"/>
      <c r="F1150"/>
      <c r="G1150"/>
      <c r="J1150"/>
      <c r="K1150"/>
    </row>
    <row r="1151" spans="3:11" x14ac:dyDescent="0.25">
      <c r="C1151"/>
      <c r="D1151"/>
      <c r="E1151"/>
      <c r="F1151"/>
      <c r="G1151"/>
      <c r="J1151"/>
      <c r="K1151"/>
    </row>
    <row r="1152" spans="3:11" x14ac:dyDescent="0.25">
      <c r="C1152"/>
      <c r="D1152"/>
      <c r="E1152"/>
      <c r="F1152"/>
      <c r="G1152"/>
      <c r="J1152"/>
      <c r="K1152"/>
    </row>
    <row r="1153" spans="3:11" x14ac:dyDescent="0.25">
      <c r="C1153"/>
      <c r="D1153"/>
      <c r="E1153"/>
      <c r="F1153"/>
      <c r="G1153"/>
      <c r="J1153"/>
      <c r="K1153"/>
    </row>
    <row r="1154" spans="3:11" x14ac:dyDescent="0.25">
      <c r="C1154"/>
      <c r="D1154"/>
      <c r="E1154"/>
      <c r="F1154"/>
      <c r="G1154"/>
      <c r="J1154"/>
      <c r="K1154"/>
    </row>
    <row r="1155" spans="3:11" x14ac:dyDescent="0.25">
      <c r="C1155"/>
      <c r="D1155"/>
      <c r="E1155"/>
      <c r="F1155"/>
      <c r="G1155"/>
      <c r="J1155"/>
      <c r="K1155"/>
    </row>
    <row r="1156" spans="3:11" x14ac:dyDescent="0.25">
      <c r="C1156"/>
      <c r="D1156"/>
      <c r="E1156"/>
      <c r="F1156"/>
      <c r="G1156"/>
      <c r="J1156"/>
      <c r="K1156"/>
    </row>
    <row r="1157" spans="3:11" x14ac:dyDescent="0.25">
      <c r="C1157"/>
      <c r="D1157"/>
      <c r="E1157"/>
      <c r="F1157"/>
      <c r="G1157"/>
      <c r="J1157"/>
      <c r="K1157"/>
    </row>
    <row r="1158" spans="3:11" x14ac:dyDescent="0.25">
      <c r="C1158"/>
      <c r="D1158"/>
      <c r="E1158"/>
      <c r="F1158"/>
      <c r="G1158"/>
      <c r="J1158"/>
      <c r="K1158"/>
    </row>
    <row r="1159" spans="3:11" x14ac:dyDescent="0.25">
      <c r="C1159"/>
      <c r="D1159"/>
      <c r="E1159"/>
      <c r="F1159"/>
      <c r="G1159"/>
      <c r="J1159"/>
      <c r="K1159"/>
    </row>
    <row r="1160" spans="3:11" x14ac:dyDescent="0.25">
      <c r="C1160"/>
      <c r="D1160"/>
      <c r="E1160"/>
      <c r="F1160"/>
      <c r="G1160"/>
      <c r="J1160"/>
      <c r="K1160"/>
    </row>
    <row r="1161" spans="3:11" x14ac:dyDescent="0.25">
      <c r="C1161"/>
      <c r="D1161"/>
      <c r="E1161"/>
      <c r="F1161"/>
      <c r="G1161"/>
      <c r="J1161"/>
      <c r="K1161"/>
    </row>
    <row r="1162" spans="3:11" x14ac:dyDescent="0.25">
      <c r="C1162"/>
      <c r="D1162"/>
      <c r="E1162"/>
      <c r="F1162"/>
      <c r="G1162"/>
      <c r="J1162"/>
      <c r="K1162"/>
    </row>
    <row r="1163" spans="3:11" x14ac:dyDescent="0.25">
      <c r="C1163"/>
      <c r="D1163"/>
      <c r="E1163"/>
      <c r="F1163"/>
      <c r="G1163"/>
      <c r="J1163"/>
      <c r="K1163"/>
    </row>
    <row r="1164" spans="3:11" x14ac:dyDescent="0.25">
      <c r="C1164"/>
      <c r="D1164"/>
      <c r="E1164"/>
      <c r="F1164"/>
      <c r="G1164"/>
      <c r="J1164"/>
      <c r="K1164"/>
    </row>
    <row r="1165" spans="3:11" x14ac:dyDescent="0.25">
      <c r="C1165"/>
      <c r="D1165"/>
      <c r="E1165"/>
      <c r="F1165"/>
      <c r="G1165"/>
      <c r="J1165"/>
      <c r="K1165"/>
    </row>
    <row r="1166" spans="3:11" x14ac:dyDescent="0.25">
      <c r="C1166"/>
      <c r="D1166"/>
      <c r="E1166"/>
      <c r="F1166"/>
      <c r="G1166"/>
      <c r="J1166"/>
      <c r="K1166"/>
    </row>
    <row r="1167" spans="3:11" x14ac:dyDescent="0.25">
      <c r="C1167"/>
      <c r="D1167"/>
      <c r="E1167"/>
      <c r="F1167"/>
      <c r="G1167"/>
      <c r="J1167"/>
      <c r="K1167"/>
    </row>
    <row r="1168" spans="3:11" x14ac:dyDescent="0.25">
      <c r="C1168"/>
      <c r="D1168"/>
      <c r="E1168"/>
      <c r="F1168"/>
      <c r="G1168"/>
      <c r="J1168"/>
      <c r="K1168"/>
    </row>
    <row r="1169" spans="3:11" x14ac:dyDescent="0.25">
      <c r="C1169"/>
      <c r="D1169"/>
      <c r="E1169"/>
      <c r="F1169"/>
      <c r="G1169"/>
      <c r="J1169"/>
      <c r="K1169"/>
    </row>
    <row r="1170" spans="3:11" x14ac:dyDescent="0.25">
      <c r="C1170"/>
      <c r="D1170"/>
      <c r="E1170"/>
      <c r="F1170"/>
      <c r="G1170"/>
      <c r="J1170"/>
      <c r="K1170"/>
    </row>
    <row r="1171" spans="3:11" x14ac:dyDescent="0.25">
      <c r="C1171"/>
      <c r="D1171"/>
      <c r="E1171"/>
      <c r="F1171"/>
      <c r="G1171"/>
      <c r="J1171"/>
      <c r="K1171"/>
    </row>
    <row r="1172" spans="3:11" x14ac:dyDescent="0.25">
      <c r="C1172"/>
      <c r="D1172"/>
      <c r="E1172"/>
      <c r="F1172"/>
      <c r="G1172"/>
      <c r="J1172"/>
      <c r="K1172"/>
    </row>
    <row r="1173" spans="3:11" x14ac:dyDescent="0.25">
      <c r="C1173"/>
      <c r="D1173"/>
      <c r="E1173"/>
      <c r="F1173"/>
      <c r="G1173"/>
      <c r="J1173"/>
      <c r="K1173"/>
    </row>
    <row r="1174" spans="3:11" x14ac:dyDescent="0.25">
      <c r="C1174"/>
      <c r="D1174"/>
      <c r="E1174"/>
      <c r="F1174"/>
      <c r="G1174"/>
      <c r="J1174"/>
      <c r="K1174"/>
    </row>
    <row r="1175" spans="3:11" x14ac:dyDescent="0.25">
      <c r="C1175"/>
      <c r="D1175"/>
      <c r="E1175"/>
      <c r="F1175"/>
      <c r="G1175"/>
      <c r="J1175"/>
      <c r="K1175"/>
    </row>
    <row r="1176" spans="3:11" x14ac:dyDescent="0.25">
      <c r="C1176"/>
      <c r="D1176"/>
      <c r="E1176"/>
      <c r="F1176"/>
      <c r="G1176"/>
      <c r="J1176"/>
      <c r="K1176"/>
    </row>
    <row r="1177" spans="3:11" x14ac:dyDescent="0.25">
      <c r="C1177"/>
      <c r="D1177"/>
      <c r="E1177"/>
      <c r="F1177"/>
      <c r="G1177"/>
      <c r="J1177"/>
      <c r="K1177"/>
    </row>
    <row r="1178" spans="3:11" x14ac:dyDescent="0.25">
      <c r="C1178"/>
      <c r="D1178"/>
      <c r="E1178"/>
      <c r="F1178"/>
      <c r="G1178"/>
      <c r="J1178"/>
      <c r="K1178"/>
    </row>
    <row r="1179" spans="3:11" x14ac:dyDescent="0.25">
      <c r="C1179"/>
      <c r="D1179"/>
      <c r="E1179"/>
      <c r="F1179"/>
      <c r="G1179"/>
      <c r="J1179"/>
      <c r="K1179"/>
    </row>
    <row r="1180" spans="3:11" x14ac:dyDescent="0.25">
      <c r="C1180"/>
      <c r="D1180"/>
      <c r="E1180"/>
      <c r="F1180"/>
      <c r="G1180"/>
      <c r="J1180"/>
      <c r="K1180"/>
    </row>
    <row r="1181" spans="3:11" x14ac:dyDescent="0.25">
      <c r="C1181"/>
      <c r="D1181"/>
      <c r="E1181"/>
      <c r="F1181"/>
      <c r="G1181"/>
      <c r="J1181"/>
      <c r="K1181"/>
    </row>
    <row r="1182" spans="3:11" x14ac:dyDescent="0.25">
      <c r="C1182"/>
      <c r="D1182"/>
      <c r="E1182"/>
      <c r="F1182"/>
      <c r="G1182"/>
      <c r="J1182"/>
      <c r="K1182"/>
    </row>
    <row r="1183" spans="3:11" x14ac:dyDescent="0.25">
      <c r="C1183"/>
      <c r="D1183"/>
      <c r="E1183"/>
      <c r="F1183"/>
      <c r="G1183"/>
      <c r="J1183"/>
      <c r="K1183"/>
    </row>
    <row r="1184" spans="3:11" x14ac:dyDescent="0.25">
      <c r="C1184"/>
      <c r="D1184"/>
      <c r="E1184"/>
      <c r="F1184"/>
      <c r="G1184"/>
      <c r="J1184"/>
      <c r="K1184"/>
    </row>
    <row r="1185" spans="3:11" x14ac:dyDescent="0.25">
      <c r="C1185"/>
      <c r="D1185"/>
      <c r="E1185"/>
      <c r="F1185"/>
      <c r="G1185"/>
      <c r="J1185"/>
      <c r="K1185"/>
    </row>
    <row r="1186" spans="3:11" x14ac:dyDescent="0.25">
      <c r="C1186"/>
      <c r="D1186"/>
      <c r="E1186"/>
      <c r="F1186"/>
      <c r="G1186"/>
    </row>
    <row r="1187" spans="3:11" x14ac:dyDescent="0.25">
      <c r="C1187"/>
      <c r="D1187"/>
      <c r="E1187"/>
      <c r="F1187"/>
      <c r="G1187"/>
    </row>
    <row r="1188" spans="3:11" x14ac:dyDescent="0.25">
      <c r="C1188"/>
      <c r="D1188"/>
      <c r="E1188"/>
      <c r="F1188"/>
      <c r="G1188"/>
    </row>
    <row r="1189" spans="3:11" x14ac:dyDescent="0.25">
      <c r="C1189"/>
      <c r="D1189"/>
      <c r="E1189"/>
      <c r="F1189"/>
      <c r="G1189"/>
    </row>
    <row r="1190" spans="3:11" x14ac:dyDescent="0.25">
      <c r="C1190"/>
      <c r="D1190"/>
      <c r="E1190"/>
      <c r="F1190"/>
      <c r="G1190"/>
    </row>
    <row r="1191" spans="3:11" x14ac:dyDescent="0.25">
      <c r="C1191"/>
      <c r="D1191"/>
      <c r="E1191"/>
      <c r="F1191"/>
      <c r="G1191"/>
    </row>
  </sheetData>
  <mergeCells count="8">
    <mergeCell ref="J3:L3"/>
    <mergeCell ref="B3:B4"/>
    <mergeCell ref="C3:C4"/>
    <mergeCell ref="I3:I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W1080"/>
  <sheetViews>
    <sheetView zoomScale="80" zoomScaleNormal="80" workbookViewId="0">
      <pane ySplit="4" topLeftCell="A77" activePane="bottomLeft" state="frozen"/>
      <selection activeCell="K1" sqref="K1"/>
      <selection pane="bottomLeft" activeCell="P90" sqref="P90"/>
    </sheetView>
  </sheetViews>
  <sheetFormatPr defaultRowHeight="15" x14ac:dyDescent="0.25"/>
  <cols>
    <col min="2" max="2" width="11.42578125" customWidth="1"/>
    <col min="3" max="3" width="13.5703125" style="1" bestFit="1" customWidth="1"/>
    <col min="4" max="4" width="13.5703125" style="1" customWidth="1"/>
    <col min="5" max="5" width="19.28515625" style="1" bestFit="1" customWidth="1"/>
    <col min="6" max="21" width="13.5703125" style="1" customWidth="1"/>
    <col min="23" max="23" width="27.140625" customWidth="1"/>
  </cols>
  <sheetData>
    <row r="3" spans="2:23" ht="15.75" customHeight="1" x14ac:dyDescent="0.25">
      <c r="B3" s="389" t="s">
        <v>175</v>
      </c>
      <c r="C3" s="390" t="s">
        <v>9</v>
      </c>
      <c r="D3" s="396" t="s">
        <v>158</v>
      </c>
      <c r="E3" s="397"/>
      <c r="F3" s="397"/>
      <c r="G3" s="397"/>
      <c r="H3" s="397"/>
      <c r="I3" s="398"/>
      <c r="J3" s="386" t="s">
        <v>158</v>
      </c>
      <c r="K3" s="387"/>
      <c r="L3" s="387"/>
      <c r="M3" s="387"/>
      <c r="N3" s="387"/>
      <c r="O3" s="388"/>
      <c r="P3" s="399" t="s">
        <v>158</v>
      </c>
      <c r="Q3" s="400"/>
      <c r="R3" s="400"/>
      <c r="S3" s="400"/>
      <c r="T3" s="400"/>
      <c r="U3" s="400"/>
      <c r="V3" s="401" t="s">
        <v>185</v>
      </c>
      <c r="W3" s="391" t="s">
        <v>186</v>
      </c>
    </row>
    <row r="4" spans="2:23" x14ac:dyDescent="0.25">
      <c r="B4" s="393"/>
      <c r="C4" s="394"/>
      <c r="D4" s="138" t="s">
        <v>187</v>
      </c>
      <c r="E4" s="138" t="s">
        <v>188</v>
      </c>
      <c r="F4" s="138" t="s">
        <v>178</v>
      </c>
      <c r="G4" s="138" t="s">
        <v>179</v>
      </c>
      <c r="H4" s="138" t="s">
        <v>189</v>
      </c>
      <c r="I4" s="138" t="s">
        <v>129</v>
      </c>
      <c r="J4" s="139" t="s">
        <v>190</v>
      </c>
      <c r="K4" s="139" t="s">
        <v>188</v>
      </c>
      <c r="L4" s="139" t="s">
        <v>178</v>
      </c>
      <c r="M4" s="139" t="s">
        <v>179</v>
      </c>
      <c r="N4" s="139" t="s">
        <v>189</v>
      </c>
      <c r="O4" s="139" t="s">
        <v>129</v>
      </c>
      <c r="P4" s="140" t="s">
        <v>191</v>
      </c>
      <c r="Q4" s="140" t="s">
        <v>188</v>
      </c>
      <c r="R4" s="140" t="s">
        <v>178</v>
      </c>
      <c r="S4" s="140" t="s">
        <v>179</v>
      </c>
      <c r="T4" s="140" t="s">
        <v>189</v>
      </c>
      <c r="U4" s="140" t="s">
        <v>129</v>
      </c>
      <c r="V4" s="401"/>
      <c r="W4" s="395"/>
    </row>
    <row r="5" spans="2:23" x14ac:dyDescent="0.25">
      <c r="B5" s="71">
        <v>46266</v>
      </c>
      <c r="C5" s="41">
        <v>8</v>
      </c>
      <c r="D5" s="41">
        <v>7</v>
      </c>
      <c r="E5" s="41"/>
      <c r="F5" s="41">
        <v>3</v>
      </c>
      <c r="G5" s="41">
        <v>2</v>
      </c>
      <c r="H5" s="41">
        <v>5</v>
      </c>
      <c r="I5" s="41">
        <v>4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141"/>
      <c r="W5" s="42"/>
    </row>
    <row r="6" spans="2:23" x14ac:dyDescent="0.25">
      <c r="B6" s="42"/>
      <c r="C6" s="41">
        <v>8</v>
      </c>
      <c r="D6" s="41"/>
      <c r="E6" s="41"/>
      <c r="F6" s="41"/>
      <c r="G6" s="41"/>
      <c r="H6" s="41"/>
      <c r="I6" s="41"/>
      <c r="J6" s="41">
        <v>7</v>
      </c>
      <c r="K6" s="41">
        <v>1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2"/>
      <c r="W6" s="42"/>
    </row>
    <row r="7" spans="2:23" x14ac:dyDescent="0.25">
      <c r="B7" s="42"/>
      <c r="C7" s="41">
        <v>2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>
        <v>3</v>
      </c>
      <c r="Q7" s="41"/>
      <c r="R7" s="41"/>
      <c r="S7" s="41"/>
      <c r="T7" s="41"/>
      <c r="U7" s="41"/>
      <c r="V7" s="42"/>
      <c r="W7" s="42" t="s">
        <v>841</v>
      </c>
    </row>
    <row r="8" spans="2:23" x14ac:dyDescent="0.25">
      <c r="B8" s="42" t="s">
        <v>1125</v>
      </c>
      <c r="C8" s="41">
        <v>3</v>
      </c>
      <c r="D8" s="41">
        <v>5</v>
      </c>
      <c r="E8" s="41"/>
      <c r="F8" s="41">
        <v>3</v>
      </c>
      <c r="G8" s="41">
        <v>2</v>
      </c>
      <c r="H8" s="41">
        <v>5</v>
      </c>
      <c r="I8" s="41">
        <v>4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2"/>
      <c r="W8" s="42"/>
    </row>
    <row r="9" spans="2:23" x14ac:dyDescent="0.25">
      <c r="B9" s="71"/>
      <c r="C9" s="41">
        <v>8</v>
      </c>
      <c r="D9" s="41"/>
      <c r="E9" s="41"/>
      <c r="F9" s="41"/>
      <c r="G9" s="41"/>
      <c r="H9" s="41"/>
      <c r="I9" s="41"/>
      <c r="J9" s="41">
        <v>8</v>
      </c>
      <c r="K9" s="41">
        <v>1</v>
      </c>
      <c r="L9" s="41"/>
      <c r="M9" s="41"/>
      <c r="N9" s="41"/>
      <c r="O9" s="41">
        <v>1</v>
      </c>
      <c r="P9" s="41"/>
      <c r="Q9" s="41"/>
      <c r="R9" s="41"/>
      <c r="S9" s="41"/>
      <c r="T9" s="41"/>
      <c r="U9" s="41"/>
      <c r="V9" s="42"/>
      <c r="W9" s="42"/>
    </row>
    <row r="10" spans="2:23" x14ac:dyDescent="0.25">
      <c r="B10" s="42"/>
      <c r="C10" s="41">
        <v>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>
        <v>3</v>
      </c>
      <c r="Q10" s="41"/>
      <c r="R10" s="41"/>
      <c r="S10" s="41"/>
      <c r="T10" s="41"/>
      <c r="U10" s="41"/>
      <c r="V10" s="42"/>
      <c r="W10" s="42"/>
    </row>
    <row r="11" spans="2:23" x14ac:dyDescent="0.25">
      <c r="B11" s="124"/>
      <c r="C11" s="41">
        <v>4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2"/>
      <c r="W11" s="42"/>
    </row>
    <row r="12" spans="2:23" x14ac:dyDescent="0.25">
      <c r="B12" s="42" t="s">
        <v>1133</v>
      </c>
      <c r="C12" s="41">
        <v>8</v>
      </c>
      <c r="D12" s="41">
        <v>6</v>
      </c>
      <c r="E12" s="41"/>
      <c r="F12" s="41">
        <v>3</v>
      </c>
      <c r="G12" s="41">
        <v>2</v>
      </c>
      <c r="H12" s="41">
        <v>5</v>
      </c>
      <c r="I12" s="41">
        <v>4</v>
      </c>
      <c r="J12" s="41"/>
      <c r="K12" s="41"/>
      <c r="L12" s="41"/>
      <c r="M12" s="41"/>
      <c r="N12" s="41"/>
      <c r="O12" s="41"/>
      <c r="P12" s="41">
        <v>3</v>
      </c>
      <c r="Q12" s="41"/>
      <c r="R12" s="41"/>
      <c r="S12" s="41"/>
      <c r="T12" s="41"/>
      <c r="U12" s="41"/>
      <c r="V12" s="42"/>
      <c r="W12" s="42"/>
    </row>
    <row r="13" spans="2:23" x14ac:dyDescent="0.25">
      <c r="B13" s="71"/>
      <c r="C13" s="41">
        <v>7</v>
      </c>
      <c r="D13" s="41"/>
      <c r="E13" s="41"/>
      <c r="F13" s="41"/>
      <c r="G13" s="41"/>
      <c r="H13" s="41"/>
      <c r="I13" s="41"/>
      <c r="J13" s="41">
        <v>5</v>
      </c>
      <c r="K13" s="41">
        <v>1</v>
      </c>
      <c r="L13" s="41"/>
      <c r="M13" s="41"/>
      <c r="N13" s="41"/>
      <c r="O13" s="41">
        <v>1</v>
      </c>
      <c r="P13" s="41"/>
      <c r="Q13" s="41"/>
      <c r="R13" s="41"/>
      <c r="S13" s="41"/>
      <c r="T13" s="41"/>
      <c r="U13" s="41"/>
      <c r="V13" s="42"/>
      <c r="W13" s="42"/>
    </row>
    <row r="14" spans="2:23" x14ac:dyDescent="0.25">
      <c r="B14" s="42"/>
      <c r="C14" s="41" t="s">
        <v>1134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>
        <v>8</v>
      </c>
      <c r="Q14" s="41"/>
      <c r="R14" s="41"/>
      <c r="S14" s="41"/>
      <c r="T14" s="41"/>
      <c r="U14" s="41"/>
      <c r="V14" s="42"/>
      <c r="W14" s="42"/>
    </row>
    <row r="15" spans="2:23" x14ac:dyDescent="0.25">
      <c r="B15" s="124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2"/>
      <c r="W15" s="42"/>
    </row>
    <row r="16" spans="2:23" x14ac:dyDescent="0.25">
      <c r="B16" s="42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2"/>
      <c r="W16" s="42"/>
    </row>
    <row r="17" spans="2:23" x14ac:dyDescent="0.25">
      <c r="B17" s="7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2"/>
      <c r="W17" s="42"/>
    </row>
    <row r="18" spans="2:23" x14ac:dyDescent="0.25">
      <c r="B18" s="42" t="s">
        <v>1012</v>
      </c>
      <c r="C18" s="41">
        <v>5</v>
      </c>
      <c r="D18" s="41">
        <v>4</v>
      </c>
      <c r="E18" s="41"/>
      <c r="F18" s="41">
        <v>3</v>
      </c>
      <c r="G18" s="41">
        <v>2</v>
      </c>
      <c r="H18" s="41">
        <v>5</v>
      </c>
      <c r="I18" s="41"/>
      <c r="J18" s="41">
        <v>6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2"/>
      <c r="W18" s="42"/>
    </row>
    <row r="19" spans="2:23" x14ac:dyDescent="0.25">
      <c r="B19" s="71"/>
      <c r="C19" s="41">
        <v>4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2"/>
      <c r="W19" s="42"/>
    </row>
    <row r="20" spans="2:23" x14ac:dyDescent="0.25">
      <c r="B20" s="42"/>
      <c r="C20" s="41">
        <v>2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2"/>
      <c r="W20" s="42"/>
    </row>
    <row r="21" spans="2:23" x14ac:dyDescent="0.25">
      <c r="B21" s="42" t="s">
        <v>967</v>
      </c>
      <c r="C21" s="41">
        <v>8</v>
      </c>
      <c r="D21" s="47">
        <v>3</v>
      </c>
      <c r="E21" s="41"/>
      <c r="F21" s="41">
        <v>3</v>
      </c>
      <c r="G21" s="41">
        <v>2</v>
      </c>
      <c r="H21" s="41">
        <v>5</v>
      </c>
      <c r="I21" s="41">
        <v>4</v>
      </c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2"/>
      <c r="W21" s="42"/>
    </row>
    <row r="22" spans="2:23" x14ac:dyDescent="0.25">
      <c r="B22" s="42"/>
      <c r="C22" s="41">
        <v>15</v>
      </c>
      <c r="D22" s="41"/>
      <c r="E22" s="41"/>
      <c r="F22" s="41"/>
      <c r="G22" s="41"/>
      <c r="H22" s="41"/>
      <c r="I22" s="41"/>
      <c r="J22" s="41">
        <v>9</v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2"/>
      <c r="W22" s="42"/>
    </row>
    <row r="23" spans="2:23" x14ac:dyDescent="0.25">
      <c r="B23" s="42"/>
      <c r="C23" s="41">
        <v>4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>
        <v>3</v>
      </c>
      <c r="Q23" s="41"/>
      <c r="R23" s="41"/>
      <c r="S23" s="41"/>
      <c r="T23" s="41"/>
      <c r="U23" s="41"/>
      <c r="V23" s="42"/>
      <c r="W23" s="42"/>
    </row>
    <row r="24" spans="2:23" x14ac:dyDescent="0.25">
      <c r="B24" s="71" t="s">
        <v>1016</v>
      </c>
      <c r="C24" s="41">
        <v>9</v>
      </c>
      <c r="D24" s="41">
        <v>7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2"/>
      <c r="W24" s="42"/>
    </row>
    <row r="25" spans="2:23" x14ac:dyDescent="0.25">
      <c r="B25" s="42"/>
      <c r="C25" s="41">
        <v>8</v>
      </c>
      <c r="D25" s="41"/>
      <c r="E25" s="41"/>
      <c r="F25" s="41">
        <v>3</v>
      </c>
      <c r="G25" s="41">
        <v>3</v>
      </c>
      <c r="H25" s="41">
        <v>4</v>
      </c>
      <c r="I25" s="41">
        <v>4</v>
      </c>
      <c r="J25" s="41">
        <v>6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2"/>
      <c r="W25" s="42"/>
    </row>
    <row r="26" spans="2:23" x14ac:dyDescent="0.25">
      <c r="B26" s="42" t="s">
        <v>1040</v>
      </c>
      <c r="C26" s="41">
        <v>4</v>
      </c>
      <c r="D26" s="41">
        <v>3</v>
      </c>
      <c r="E26" s="41"/>
      <c r="F26" s="41"/>
      <c r="G26" s="41">
        <v>2</v>
      </c>
      <c r="H26" s="41">
        <v>5</v>
      </c>
      <c r="I26" s="41">
        <v>4</v>
      </c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2"/>
      <c r="W26" s="42" t="s">
        <v>1135</v>
      </c>
    </row>
    <row r="27" spans="2:23" x14ac:dyDescent="0.25">
      <c r="B27" s="42"/>
      <c r="C27" s="41"/>
      <c r="D27" s="41">
        <v>11</v>
      </c>
      <c r="E27" s="41"/>
      <c r="F27" s="41"/>
      <c r="G27" s="41"/>
      <c r="H27" s="41"/>
      <c r="I27" s="41"/>
      <c r="J27" s="41">
        <v>8</v>
      </c>
      <c r="K27" s="41">
        <v>1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2"/>
      <c r="W27" s="42"/>
    </row>
    <row r="28" spans="2:23" x14ac:dyDescent="0.25">
      <c r="B28" s="42"/>
      <c r="C28" s="41"/>
      <c r="D28" s="41">
        <v>5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>
        <v>3</v>
      </c>
      <c r="Q28" s="41"/>
      <c r="R28" s="41"/>
      <c r="S28" s="41"/>
      <c r="T28" s="41"/>
      <c r="U28" s="41"/>
      <c r="V28" s="42"/>
      <c r="W28" s="42"/>
    </row>
    <row r="29" spans="2:23" x14ac:dyDescent="0.25">
      <c r="B29" s="7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2"/>
      <c r="W29" s="42"/>
    </row>
    <row r="30" spans="2:23" x14ac:dyDescent="0.25">
      <c r="B30" s="42" t="s">
        <v>1047</v>
      </c>
      <c r="C30" s="41">
        <v>3</v>
      </c>
      <c r="D30" s="41">
        <v>4</v>
      </c>
      <c r="E30" s="41"/>
      <c r="F30" s="41">
        <v>3</v>
      </c>
      <c r="G30" s="41">
        <v>2</v>
      </c>
      <c r="H30" s="41">
        <v>3</v>
      </c>
      <c r="I30" s="41">
        <v>4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2"/>
      <c r="W30" s="42"/>
    </row>
    <row r="31" spans="2:23" x14ac:dyDescent="0.25">
      <c r="B31" s="42"/>
      <c r="C31" s="41">
        <v>7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2"/>
      <c r="W31" s="42"/>
    </row>
    <row r="32" spans="2:23" x14ac:dyDescent="0.25">
      <c r="B32" s="42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2"/>
      <c r="W32" s="42"/>
    </row>
    <row r="33" spans="2:23" x14ac:dyDescent="0.25">
      <c r="B33" s="42" t="s">
        <v>1046</v>
      </c>
      <c r="C33" s="41">
        <v>3</v>
      </c>
      <c r="D33" s="41">
        <v>4</v>
      </c>
      <c r="E33" s="41"/>
      <c r="F33" s="41">
        <v>3</v>
      </c>
      <c r="G33" s="41">
        <v>2</v>
      </c>
      <c r="H33" s="41">
        <v>5</v>
      </c>
      <c r="I33" s="41">
        <v>4</v>
      </c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2"/>
      <c r="W33" s="42"/>
    </row>
    <row r="34" spans="2:23" x14ac:dyDescent="0.25">
      <c r="B34" s="42"/>
      <c r="C34" s="41">
        <v>10</v>
      </c>
      <c r="D34" s="41"/>
      <c r="E34" s="41"/>
      <c r="F34" s="41"/>
      <c r="G34" s="41"/>
      <c r="H34" s="41"/>
      <c r="I34" s="41"/>
      <c r="J34" s="41">
        <v>9</v>
      </c>
      <c r="K34" s="41">
        <v>1</v>
      </c>
      <c r="L34" s="41"/>
      <c r="M34" s="41"/>
      <c r="N34" s="41"/>
      <c r="O34" s="41">
        <v>1</v>
      </c>
      <c r="P34" s="41"/>
      <c r="Q34" s="41"/>
      <c r="R34" s="41"/>
      <c r="S34" s="41"/>
      <c r="T34" s="41"/>
      <c r="U34" s="41"/>
      <c r="V34" s="42"/>
      <c r="W34" s="42"/>
    </row>
    <row r="35" spans="2:23" x14ac:dyDescent="0.25">
      <c r="B35" s="42"/>
      <c r="C35" s="41">
        <v>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>
        <v>3</v>
      </c>
      <c r="Q35" s="41"/>
      <c r="R35" s="41"/>
      <c r="S35" s="41"/>
      <c r="T35" s="41"/>
      <c r="U35" s="41"/>
      <c r="V35" s="42"/>
      <c r="W35" s="42"/>
    </row>
    <row r="36" spans="2:23" x14ac:dyDescent="0.25">
      <c r="B36" s="42" t="s">
        <v>1124</v>
      </c>
      <c r="C36" s="41">
        <v>2</v>
      </c>
      <c r="D36" s="41">
        <v>2</v>
      </c>
      <c r="E36" s="41"/>
      <c r="F36" s="41">
        <v>3</v>
      </c>
      <c r="G36" s="41">
        <v>2</v>
      </c>
      <c r="H36" s="41">
        <v>5</v>
      </c>
      <c r="I36" s="41">
        <v>4</v>
      </c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2"/>
      <c r="W36" s="42"/>
    </row>
    <row r="37" spans="2:23" x14ac:dyDescent="0.25">
      <c r="B37" s="42"/>
      <c r="C37" s="41">
        <v>7</v>
      </c>
      <c r="D37" s="41"/>
      <c r="E37" s="41"/>
      <c r="F37" s="41"/>
      <c r="G37" s="41"/>
      <c r="H37" s="41"/>
      <c r="I37" s="41"/>
      <c r="J37" s="41">
        <v>7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2"/>
      <c r="W37" s="42"/>
    </row>
    <row r="38" spans="2:23" x14ac:dyDescent="0.25">
      <c r="B38" s="42"/>
      <c r="C38" s="41">
        <v>13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>
        <v>7</v>
      </c>
      <c r="Q38" s="41"/>
      <c r="R38" s="41"/>
      <c r="S38" s="41"/>
      <c r="T38" s="41"/>
      <c r="U38" s="41"/>
      <c r="V38" s="42"/>
      <c r="W38" s="42"/>
    </row>
    <row r="39" spans="2:23" x14ac:dyDescent="0.25">
      <c r="B39" s="42" t="s">
        <v>1131</v>
      </c>
      <c r="C39" s="41">
        <v>4</v>
      </c>
      <c r="D39" s="41">
        <v>4</v>
      </c>
      <c r="E39" s="41"/>
      <c r="F39" s="41">
        <v>3</v>
      </c>
      <c r="G39" s="41">
        <v>2</v>
      </c>
      <c r="H39" s="41">
        <v>5</v>
      </c>
      <c r="I39" s="41">
        <v>4</v>
      </c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2"/>
      <c r="W39" s="42"/>
    </row>
    <row r="40" spans="2:23" x14ac:dyDescent="0.25">
      <c r="B40" s="42"/>
      <c r="C40" s="41">
        <v>10</v>
      </c>
      <c r="D40" s="41"/>
      <c r="E40" s="41"/>
      <c r="F40" s="41"/>
      <c r="G40" s="41"/>
      <c r="H40" s="41"/>
      <c r="I40" s="41"/>
      <c r="J40" s="41">
        <v>8</v>
      </c>
      <c r="K40" s="41">
        <v>1</v>
      </c>
      <c r="L40" s="41"/>
      <c r="M40" s="41"/>
      <c r="N40" s="41"/>
      <c r="O40" s="41">
        <v>1</v>
      </c>
      <c r="P40" s="41"/>
      <c r="Q40" s="41"/>
      <c r="R40" s="41"/>
      <c r="S40" s="41"/>
      <c r="T40" s="41"/>
      <c r="U40" s="41"/>
      <c r="V40" s="42"/>
      <c r="W40" s="42"/>
    </row>
    <row r="41" spans="2:23" x14ac:dyDescent="0.25">
      <c r="B41" s="42"/>
      <c r="C41" s="41">
        <v>1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>
        <v>5</v>
      </c>
      <c r="Q41" s="41"/>
      <c r="R41" s="41"/>
      <c r="S41" s="41"/>
      <c r="T41" s="41"/>
      <c r="U41" s="41"/>
      <c r="V41" s="42"/>
      <c r="W41" s="42"/>
    </row>
    <row r="42" spans="2:23" x14ac:dyDescent="0.25">
      <c r="B42" s="42"/>
      <c r="C42" s="41">
        <v>4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>
        <v>6</v>
      </c>
      <c r="Q42" s="41"/>
      <c r="R42" s="41"/>
      <c r="S42" s="41"/>
      <c r="T42" s="41"/>
      <c r="U42" s="41"/>
      <c r="V42" s="42"/>
      <c r="W42" s="42"/>
    </row>
    <row r="43" spans="2:23" x14ac:dyDescent="0.25">
      <c r="B43" s="42" t="s">
        <v>1137</v>
      </c>
      <c r="C43" s="41">
        <v>8</v>
      </c>
      <c r="D43" s="41">
        <v>5</v>
      </c>
      <c r="E43" s="41"/>
      <c r="F43" s="41">
        <v>3</v>
      </c>
      <c r="G43" s="41">
        <v>3</v>
      </c>
      <c r="H43" s="41">
        <v>4</v>
      </c>
      <c r="I43" s="41">
        <v>4</v>
      </c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2"/>
      <c r="W43" s="42"/>
    </row>
    <row r="44" spans="2:23" x14ac:dyDescent="0.25">
      <c r="B44" s="42"/>
      <c r="C44" s="41">
        <v>15</v>
      </c>
      <c r="D44" s="41"/>
      <c r="E44" s="41"/>
      <c r="F44" s="41"/>
      <c r="G44" s="41"/>
      <c r="H44" s="41"/>
      <c r="I44" s="41"/>
      <c r="J44" s="41">
        <v>9</v>
      </c>
      <c r="K44" s="41">
        <v>1</v>
      </c>
      <c r="L44" s="41"/>
      <c r="M44" s="41"/>
      <c r="N44" s="41"/>
      <c r="O44" s="41"/>
      <c r="P44" s="41">
        <v>5</v>
      </c>
      <c r="Q44" s="41"/>
      <c r="R44" s="41"/>
      <c r="S44" s="41"/>
      <c r="T44" s="41"/>
      <c r="U44" s="41"/>
      <c r="V44" s="42"/>
      <c r="W44" s="42"/>
    </row>
    <row r="45" spans="2:23" x14ac:dyDescent="0.25">
      <c r="B45" s="42" t="s">
        <v>1142</v>
      </c>
      <c r="C45" s="41">
        <v>3</v>
      </c>
      <c r="D45" s="41">
        <v>3</v>
      </c>
      <c r="E45" s="41"/>
      <c r="F45" s="41">
        <v>3</v>
      </c>
      <c r="G45" s="41">
        <v>3</v>
      </c>
      <c r="H45" s="41">
        <v>4</v>
      </c>
      <c r="I45" s="41">
        <v>4</v>
      </c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2"/>
      <c r="W45" s="42"/>
    </row>
    <row r="46" spans="2:23" x14ac:dyDescent="0.25">
      <c r="B46" s="71" t="s">
        <v>1157</v>
      </c>
      <c r="C46" s="41">
        <v>3</v>
      </c>
      <c r="D46" s="41">
        <v>5</v>
      </c>
      <c r="E46" s="41"/>
      <c r="F46" s="41">
        <v>3</v>
      </c>
      <c r="G46" s="41">
        <v>4</v>
      </c>
      <c r="H46" s="41">
        <v>5</v>
      </c>
      <c r="I46" s="41">
        <v>5</v>
      </c>
      <c r="J46" s="41">
        <v>6</v>
      </c>
      <c r="K46" s="41">
        <v>1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2"/>
      <c r="W46" s="42"/>
    </row>
    <row r="47" spans="2:23" x14ac:dyDescent="0.25">
      <c r="B47" s="42"/>
      <c r="C47" s="41">
        <v>6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>
        <v>1</v>
      </c>
      <c r="P47" s="41">
        <v>3</v>
      </c>
      <c r="Q47" s="41"/>
      <c r="R47" s="41"/>
      <c r="S47" s="41"/>
      <c r="T47" s="41"/>
      <c r="U47" s="41"/>
      <c r="V47" s="42"/>
      <c r="W47" s="42"/>
    </row>
    <row r="48" spans="2:23" x14ac:dyDescent="0.25">
      <c r="B48" s="71"/>
      <c r="C48" s="41">
        <v>3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2"/>
      <c r="W48" s="42"/>
    </row>
    <row r="49" spans="2:23" x14ac:dyDescent="0.25">
      <c r="B49" s="42" t="s">
        <v>1156</v>
      </c>
      <c r="C49" s="41">
        <v>3</v>
      </c>
      <c r="D49" s="41">
        <v>5</v>
      </c>
      <c r="E49" s="41"/>
      <c r="F49" s="41">
        <v>3</v>
      </c>
      <c r="G49" s="41">
        <v>3</v>
      </c>
      <c r="H49" s="41">
        <v>4</v>
      </c>
      <c r="I49" s="41">
        <v>4</v>
      </c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2"/>
      <c r="W49" s="42"/>
    </row>
    <row r="50" spans="2:23" x14ac:dyDescent="0.25">
      <c r="B50" s="42"/>
      <c r="C50" s="41">
        <v>11</v>
      </c>
      <c r="D50" s="41"/>
      <c r="E50" s="41"/>
      <c r="F50" s="41"/>
      <c r="G50" s="41"/>
      <c r="H50" s="41"/>
      <c r="I50" s="41"/>
      <c r="J50" s="41">
        <v>7</v>
      </c>
      <c r="K50" s="41">
        <v>1</v>
      </c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2"/>
      <c r="W50" s="42"/>
    </row>
    <row r="51" spans="2:23" x14ac:dyDescent="0.25">
      <c r="B51" s="42" t="s">
        <v>1190</v>
      </c>
      <c r="C51" s="41">
        <v>3</v>
      </c>
      <c r="D51" s="41">
        <v>5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2"/>
      <c r="W51" s="42"/>
    </row>
    <row r="52" spans="2:23" x14ac:dyDescent="0.25">
      <c r="B52" s="42"/>
      <c r="C52" s="41">
        <v>6</v>
      </c>
      <c r="D52" s="41"/>
      <c r="E52" s="41"/>
      <c r="F52" s="41"/>
      <c r="G52" s="41"/>
      <c r="H52" s="41"/>
      <c r="I52" s="41"/>
      <c r="J52" s="41">
        <v>7</v>
      </c>
      <c r="K52" s="41">
        <v>1</v>
      </c>
      <c r="L52" s="41"/>
      <c r="M52" s="41"/>
      <c r="N52" s="41"/>
      <c r="O52" s="41">
        <v>1</v>
      </c>
      <c r="P52" s="41"/>
      <c r="Q52" s="41"/>
      <c r="R52" s="41"/>
      <c r="S52" s="41"/>
      <c r="T52" s="41"/>
      <c r="U52" s="41"/>
      <c r="V52" s="42"/>
      <c r="W52" s="42"/>
    </row>
    <row r="53" spans="2:23" x14ac:dyDescent="0.25">
      <c r="B53" s="71" t="s">
        <v>1191</v>
      </c>
      <c r="C53" s="41">
        <v>5</v>
      </c>
      <c r="D53" s="41">
        <v>5</v>
      </c>
      <c r="E53" s="41"/>
      <c r="F53" s="41">
        <v>3</v>
      </c>
      <c r="G53" s="41">
        <v>3</v>
      </c>
      <c r="H53" s="41">
        <v>4</v>
      </c>
      <c r="I53" s="41">
        <v>4</v>
      </c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2"/>
      <c r="W53" s="42"/>
    </row>
    <row r="54" spans="2:23" x14ac:dyDescent="0.25">
      <c r="B54" s="42"/>
      <c r="C54" s="41">
        <v>10</v>
      </c>
      <c r="D54" s="41"/>
      <c r="E54" s="41"/>
      <c r="F54" s="41"/>
      <c r="G54" s="41"/>
      <c r="H54" s="41"/>
      <c r="I54" s="41"/>
      <c r="J54" s="1">
        <v>7</v>
      </c>
      <c r="K54" s="41">
        <v>1</v>
      </c>
      <c r="L54" s="41"/>
      <c r="M54" s="41"/>
      <c r="N54" s="41"/>
      <c r="O54" s="41">
        <v>1</v>
      </c>
      <c r="P54" s="41"/>
      <c r="Q54" s="41"/>
      <c r="R54" s="41"/>
      <c r="S54" s="41"/>
      <c r="T54" s="41"/>
      <c r="U54" s="41"/>
      <c r="V54" s="42"/>
      <c r="W54" s="42"/>
    </row>
    <row r="55" spans="2:23" x14ac:dyDescent="0.25">
      <c r="C55" s="41">
        <v>7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>
        <v>7</v>
      </c>
      <c r="Q55" s="41"/>
      <c r="R55" s="41"/>
      <c r="S55" s="41"/>
      <c r="T55" s="41"/>
      <c r="U55" s="41"/>
      <c r="V55" s="42"/>
      <c r="W55" s="42"/>
    </row>
    <row r="56" spans="2:23" x14ac:dyDescent="0.25">
      <c r="B56" s="42"/>
      <c r="C56" s="41">
        <v>1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>
        <v>3</v>
      </c>
      <c r="Q56" s="41"/>
      <c r="R56" s="41"/>
      <c r="S56" s="41"/>
      <c r="T56" s="41"/>
      <c r="U56" s="41"/>
      <c r="V56" s="42"/>
      <c r="W56" s="42"/>
    </row>
    <row r="57" spans="2:23" x14ac:dyDescent="0.25">
      <c r="B57" s="42" t="s">
        <v>1201</v>
      </c>
      <c r="C57" s="41">
        <v>7</v>
      </c>
      <c r="D57" s="41">
        <v>6</v>
      </c>
      <c r="E57" s="41"/>
      <c r="F57" s="41">
        <v>3</v>
      </c>
      <c r="G57" s="41">
        <v>3</v>
      </c>
      <c r="H57" s="41">
        <v>5</v>
      </c>
      <c r="I57" s="41">
        <v>4</v>
      </c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2"/>
      <c r="W57" s="42"/>
    </row>
    <row r="58" spans="2:23" x14ac:dyDescent="0.25">
      <c r="B58" s="42"/>
      <c r="C58" s="41">
        <v>7</v>
      </c>
      <c r="D58" s="41"/>
      <c r="E58" s="41"/>
      <c r="F58" s="41"/>
      <c r="G58" s="41"/>
      <c r="H58" s="41"/>
      <c r="I58" s="41"/>
      <c r="J58" s="41">
        <v>8</v>
      </c>
      <c r="K58" s="41">
        <v>1</v>
      </c>
      <c r="L58" s="41"/>
      <c r="M58" s="41"/>
      <c r="N58" s="41"/>
      <c r="O58" s="41">
        <v>1</v>
      </c>
      <c r="P58" s="41"/>
      <c r="Q58" s="41"/>
      <c r="R58" s="41"/>
      <c r="S58" s="41"/>
      <c r="T58" s="41"/>
      <c r="U58" s="41"/>
      <c r="V58" s="42"/>
      <c r="W58" s="42"/>
    </row>
    <row r="59" spans="2:23" x14ac:dyDescent="0.25">
      <c r="B59" s="71"/>
      <c r="C59" s="41">
        <v>2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>
        <v>5</v>
      </c>
      <c r="Q59" s="41"/>
      <c r="R59" s="41"/>
      <c r="S59" s="41"/>
      <c r="T59" s="41"/>
      <c r="U59" s="41"/>
      <c r="V59" s="42"/>
      <c r="W59" s="42" t="s">
        <v>808</v>
      </c>
    </row>
    <row r="60" spans="2:23" x14ac:dyDescent="0.25">
      <c r="B60" s="42" t="s">
        <v>1202</v>
      </c>
      <c r="C60" s="41">
        <v>3</v>
      </c>
      <c r="D60" s="41">
        <v>3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2"/>
      <c r="W60" s="42"/>
    </row>
    <row r="61" spans="2:23" x14ac:dyDescent="0.25">
      <c r="B61" s="42"/>
      <c r="C61" s="41">
        <v>7</v>
      </c>
      <c r="D61" s="41"/>
      <c r="E61" s="41"/>
      <c r="F61" s="41"/>
      <c r="G61" s="41"/>
      <c r="H61" s="41"/>
      <c r="I61" s="41"/>
      <c r="J61" s="41">
        <v>8</v>
      </c>
      <c r="K61" s="41">
        <v>1</v>
      </c>
      <c r="L61" s="41"/>
      <c r="M61" s="41"/>
      <c r="N61" s="41"/>
      <c r="O61" s="41">
        <v>1</v>
      </c>
      <c r="P61" s="41"/>
      <c r="Q61" s="41"/>
      <c r="R61" s="41"/>
      <c r="S61" s="41"/>
      <c r="T61" s="41"/>
      <c r="U61" s="41"/>
      <c r="V61" s="42"/>
      <c r="W61" s="42"/>
    </row>
    <row r="62" spans="2:23" x14ac:dyDescent="0.25">
      <c r="B62" s="42"/>
      <c r="C62" s="41">
        <v>1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>
        <v>2</v>
      </c>
      <c r="Q62" s="41"/>
      <c r="R62" s="41"/>
      <c r="S62" s="41"/>
      <c r="T62" s="41"/>
      <c r="U62" s="41"/>
      <c r="V62" s="42"/>
      <c r="W62" s="42"/>
    </row>
    <row r="63" spans="2:23" x14ac:dyDescent="0.25">
      <c r="B63" s="42" t="s">
        <v>1252</v>
      </c>
      <c r="C63" s="41">
        <v>2</v>
      </c>
      <c r="D63" s="41">
        <v>3</v>
      </c>
      <c r="E63" s="41"/>
      <c r="F63" s="41">
        <v>3</v>
      </c>
      <c r="G63" s="41">
        <v>3</v>
      </c>
      <c r="H63" s="41">
        <v>5</v>
      </c>
      <c r="I63" s="41">
        <v>4</v>
      </c>
      <c r="J63" s="41">
        <v>2</v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2"/>
      <c r="W63" s="42"/>
    </row>
    <row r="64" spans="2:23" x14ac:dyDescent="0.25">
      <c r="B64" s="42"/>
      <c r="C64" s="41">
        <v>1</v>
      </c>
      <c r="D64" s="41"/>
      <c r="E64" s="41"/>
      <c r="F64" s="41"/>
      <c r="G64" s="41"/>
      <c r="H64" s="41"/>
      <c r="I64" s="41"/>
      <c r="K64" s="41"/>
      <c r="L64" s="41"/>
      <c r="M64" s="41"/>
      <c r="N64" s="41"/>
      <c r="O64" s="41"/>
      <c r="P64" s="41">
        <v>2</v>
      </c>
      <c r="Q64" s="41"/>
      <c r="R64" s="41"/>
      <c r="S64" s="41"/>
      <c r="T64" s="41"/>
      <c r="U64" s="41"/>
      <c r="V64" s="42"/>
      <c r="W64" s="42"/>
    </row>
    <row r="65" spans="2:23" x14ac:dyDescent="0.25">
      <c r="B65" s="42" t="s">
        <v>1258</v>
      </c>
      <c r="C65" s="41">
        <v>5</v>
      </c>
      <c r="D65" s="41">
        <v>5</v>
      </c>
      <c r="E65" s="41"/>
      <c r="F65" s="41">
        <v>3</v>
      </c>
      <c r="G65" s="41">
        <v>3</v>
      </c>
      <c r="H65" s="41">
        <v>5</v>
      </c>
      <c r="I65" s="41">
        <v>4</v>
      </c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2"/>
      <c r="W65" s="42"/>
    </row>
    <row r="66" spans="2:23" x14ac:dyDescent="0.25">
      <c r="B66" s="42"/>
      <c r="C66" s="41">
        <v>5</v>
      </c>
      <c r="D66" s="41"/>
      <c r="E66" s="41"/>
      <c r="F66" s="41"/>
      <c r="G66" s="41"/>
      <c r="H66" s="41"/>
      <c r="I66" s="41"/>
      <c r="J66" s="41">
        <v>8</v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2"/>
      <c r="W66" s="42"/>
    </row>
    <row r="67" spans="2:23" x14ac:dyDescent="0.25">
      <c r="B67" s="42" t="s">
        <v>1272</v>
      </c>
      <c r="C67" s="41" t="s">
        <v>1282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2"/>
      <c r="W67" s="42"/>
    </row>
    <row r="68" spans="2:23" x14ac:dyDescent="0.25">
      <c r="B68" s="42"/>
      <c r="C68" s="41"/>
      <c r="D68" s="41"/>
      <c r="E68" s="41"/>
      <c r="F68" s="41"/>
      <c r="G68" s="41"/>
      <c r="H68" s="41"/>
      <c r="I68" s="42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2"/>
      <c r="W68" s="42"/>
    </row>
    <row r="69" spans="2:23" x14ac:dyDescent="0.25">
      <c r="B69" s="7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2"/>
      <c r="W69" s="42" t="s">
        <v>816</v>
      </c>
    </row>
    <row r="70" spans="2:23" x14ac:dyDescent="0.25">
      <c r="B70" s="42" t="s">
        <v>1271</v>
      </c>
      <c r="C70" s="41">
        <v>1</v>
      </c>
      <c r="D70" s="41">
        <v>3</v>
      </c>
      <c r="E70" s="41"/>
      <c r="F70" s="41">
        <v>3</v>
      </c>
      <c r="G70" s="41">
        <v>3</v>
      </c>
      <c r="H70" s="41">
        <v>5</v>
      </c>
      <c r="I70" s="41">
        <v>4</v>
      </c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2"/>
      <c r="W70" s="42"/>
    </row>
    <row r="71" spans="2:23" x14ac:dyDescent="0.25">
      <c r="B71" s="42"/>
      <c r="C71" s="41">
        <v>5</v>
      </c>
      <c r="D71" s="41"/>
      <c r="E71" s="41"/>
      <c r="F71" s="41"/>
      <c r="G71" s="41"/>
      <c r="H71" s="41"/>
      <c r="I71" s="41"/>
      <c r="J71" s="41">
        <v>6</v>
      </c>
      <c r="K71" s="41">
        <v>1</v>
      </c>
      <c r="L71" s="41"/>
      <c r="M71" s="41"/>
      <c r="N71" s="41"/>
      <c r="O71" s="41">
        <v>1</v>
      </c>
      <c r="P71" s="41"/>
      <c r="Q71" s="41"/>
      <c r="R71" s="41"/>
      <c r="S71" s="41"/>
      <c r="T71" s="41"/>
      <c r="U71" s="41"/>
      <c r="V71" s="42"/>
      <c r="W71" s="42"/>
    </row>
    <row r="72" spans="2:23" x14ac:dyDescent="0.25">
      <c r="B72" s="42"/>
      <c r="C72" s="41">
        <v>2</v>
      </c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>
        <v>4</v>
      </c>
      <c r="Q72" s="41"/>
      <c r="R72" s="41"/>
      <c r="S72" s="41"/>
      <c r="T72" s="41"/>
      <c r="U72" s="41"/>
      <c r="V72" s="42"/>
      <c r="W72" s="42"/>
    </row>
    <row r="73" spans="2:23" x14ac:dyDescent="0.25"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2"/>
      <c r="W73" s="42" t="s">
        <v>824</v>
      </c>
    </row>
    <row r="74" spans="2:23" x14ac:dyDescent="0.25">
      <c r="B74" s="42" t="s">
        <v>1273</v>
      </c>
      <c r="C74" s="41">
        <v>6</v>
      </c>
      <c r="D74" s="41">
        <v>6</v>
      </c>
      <c r="E74" s="41"/>
      <c r="F74" s="41">
        <v>3</v>
      </c>
      <c r="G74" s="41">
        <v>3</v>
      </c>
      <c r="H74" s="41">
        <v>5</v>
      </c>
      <c r="I74" s="41">
        <v>4</v>
      </c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2"/>
      <c r="W74" s="42"/>
    </row>
    <row r="75" spans="2:23" x14ac:dyDescent="0.25">
      <c r="B75" s="42"/>
      <c r="C75" s="41">
        <v>6</v>
      </c>
      <c r="D75" s="41"/>
      <c r="E75" s="41"/>
      <c r="F75" s="41"/>
      <c r="G75" s="41"/>
      <c r="H75" s="41"/>
      <c r="I75" s="41"/>
      <c r="J75" s="41">
        <v>6</v>
      </c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2"/>
      <c r="W75" s="42"/>
    </row>
    <row r="76" spans="2:23" x14ac:dyDescent="0.25">
      <c r="B76" s="42"/>
      <c r="C76" s="41">
        <v>11</v>
      </c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>
        <v>7</v>
      </c>
      <c r="Q76" s="41"/>
      <c r="R76" s="41"/>
      <c r="S76" s="41"/>
      <c r="T76" s="41"/>
      <c r="U76" s="41"/>
      <c r="V76" s="42"/>
      <c r="W76" s="42"/>
    </row>
    <row r="77" spans="2:23" x14ac:dyDescent="0.25"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2"/>
      <c r="W77" s="42"/>
    </row>
    <row r="78" spans="2:23" x14ac:dyDescent="0.25">
      <c r="B78" s="42" t="s">
        <v>1276</v>
      </c>
      <c r="C78" s="41">
        <v>3</v>
      </c>
      <c r="D78" s="41">
        <v>5</v>
      </c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2"/>
      <c r="W78" s="42"/>
    </row>
    <row r="79" spans="2:23" x14ac:dyDescent="0.25">
      <c r="B79" s="42"/>
      <c r="C79" s="41">
        <v>6</v>
      </c>
      <c r="D79" s="41"/>
      <c r="E79" s="41"/>
      <c r="F79" s="41">
        <v>3</v>
      </c>
      <c r="G79" s="41">
        <v>3</v>
      </c>
      <c r="H79" s="41">
        <v>5</v>
      </c>
      <c r="I79" s="41">
        <v>4</v>
      </c>
      <c r="J79" s="41">
        <v>7</v>
      </c>
      <c r="K79" s="41">
        <v>1</v>
      </c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2"/>
      <c r="W79" s="42"/>
    </row>
    <row r="80" spans="2:23" x14ac:dyDescent="0.25"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2"/>
      <c r="W80" s="42"/>
    </row>
    <row r="81" spans="2:23" x14ac:dyDescent="0.25">
      <c r="B81" s="42" t="s">
        <v>1280</v>
      </c>
      <c r="C81" s="41" t="s">
        <v>1282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2"/>
      <c r="W81" s="42"/>
    </row>
    <row r="82" spans="2:23" x14ac:dyDescent="0.25">
      <c r="B82" s="7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2"/>
      <c r="W82" s="42"/>
    </row>
    <row r="83" spans="2:23" x14ac:dyDescent="0.25"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2"/>
      <c r="W83" s="42"/>
    </row>
    <row r="84" spans="2:23" x14ac:dyDescent="0.25">
      <c r="B84" s="42" t="s">
        <v>1281</v>
      </c>
      <c r="C84" s="41">
        <v>10</v>
      </c>
      <c r="D84" s="41">
        <v>5</v>
      </c>
      <c r="E84" s="41"/>
      <c r="F84" s="41">
        <v>3</v>
      </c>
      <c r="G84" s="41">
        <v>3</v>
      </c>
      <c r="H84" s="41">
        <v>5</v>
      </c>
      <c r="I84" s="41">
        <v>4</v>
      </c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2"/>
      <c r="W84" s="42"/>
    </row>
    <row r="85" spans="2:23" x14ac:dyDescent="0.25">
      <c r="B85" s="42"/>
      <c r="C85" s="41">
        <v>9</v>
      </c>
      <c r="D85" s="41"/>
      <c r="E85" s="41"/>
      <c r="F85" s="41"/>
      <c r="G85" s="41"/>
      <c r="H85" s="41"/>
      <c r="I85" s="41"/>
      <c r="J85" s="41">
        <v>5</v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2"/>
      <c r="W85" s="42"/>
    </row>
    <row r="86" spans="2:23" x14ac:dyDescent="0.25">
      <c r="B86" s="42"/>
      <c r="C86" s="41">
        <v>1</v>
      </c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>
        <v>3</v>
      </c>
      <c r="Q86" s="41"/>
      <c r="R86" s="41"/>
      <c r="S86" s="41"/>
      <c r="T86" s="41"/>
      <c r="U86" s="41"/>
      <c r="V86" s="42"/>
      <c r="W86" s="42"/>
    </row>
    <row r="87" spans="2:23" x14ac:dyDescent="0.25">
      <c r="B87" s="42" t="s">
        <v>1285</v>
      </c>
      <c r="C87" s="41">
        <v>2</v>
      </c>
      <c r="D87" s="41">
        <v>4</v>
      </c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2"/>
      <c r="W87" s="42"/>
    </row>
    <row r="88" spans="2:23" x14ac:dyDescent="0.25">
      <c r="B88" s="42"/>
      <c r="C88" s="41">
        <v>4</v>
      </c>
      <c r="D88" s="41"/>
      <c r="E88" s="41"/>
      <c r="F88" s="41"/>
      <c r="G88" s="41"/>
      <c r="H88" s="41"/>
      <c r="I88" s="41"/>
      <c r="J88" s="41">
        <v>6</v>
      </c>
      <c r="K88" s="41">
        <v>1</v>
      </c>
      <c r="L88" s="41"/>
      <c r="M88" s="41"/>
      <c r="N88" s="41"/>
      <c r="O88" s="41">
        <v>1</v>
      </c>
      <c r="P88" s="41"/>
      <c r="Q88" s="41"/>
      <c r="R88" s="41"/>
      <c r="S88" s="41"/>
      <c r="T88" s="41"/>
      <c r="U88" s="41"/>
      <c r="V88" s="42"/>
      <c r="W88" s="42"/>
    </row>
    <row r="89" spans="2:23" x14ac:dyDescent="0.25">
      <c r="B89" s="42"/>
      <c r="C89" s="41">
        <v>1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>
        <v>2</v>
      </c>
      <c r="Q89" s="41"/>
      <c r="R89" s="41"/>
      <c r="S89" s="41"/>
      <c r="T89" s="41"/>
      <c r="U89" s="41"/>
      <c r="V89" s="42"/>
      <c r="W89" s="42"/>
    </row>
    <row r="90" spans="2:23" x14ac:dyDescent="0.25">
      <c r="B90" s="42"/>
      <c r="C90" s="41">
        <v>2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>
        <v>4</v>
      </c>
      <c r="Q90" s="41"/>
      <c r="R90" s="41"/>
      <c r="S90" s="41"/>
      <c r="T90" s="41"/>
      <c r="U90" s="41"/>
      <c r="V90" s="42"/>
      <c r="W90" s="42"/>
    </row>
    <row r="91" spans="2:23" x14ac:dyDescent="0.25"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2"/>
      <c r="W91" s="42"/>
    </row>
    <row r="92" spans="2:23" x14ac:dyDescent="0.25"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2"/>
      <c r="W92" s="42"/>
    </row>
    <row r="93" spans="2:23" x14ac:dyDescent="0.25"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2"/>
      <c r="W93" s="42"/>
    </row>
    <row r="94" spans="2:23" x14ac:dyDescent="0.25"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2"/>
      <c r="W94" s="42"/>
    </row>
    <row r="95" spans="2:23" x14ac:dyDescent="0.25"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2"/>
      <c r="W95" s="42"/>
    </row>
    <row r="96" spans="2:23" x14ac:dyDescent="0.25"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2"/>
      <c r="W96" s="42"/>
    </row>
    <row r="97" spans="2:23" x14ac:dyDescent="0.25"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2"/>
      <c r="W97" s="42"/>
    </row>
    <row r="98" spans="2:23" x14ac:dyDescent="0.25"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2"/>
      <c r="W98" s="42"/>
    </row>
    <row r="99" spans="2:23" x14ac:dyDescent="0.25"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2"/>
      <c r="W99" s="42"/>
    </row>
    <row r="100" spans="2:23" x14ac:dyDescent="0.25"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2"/>
      <c r="W100" s="42"/>
    </row>
    <row r="101" spans="2:23" x14ac:dyDescent="0.25"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2"/>
      <c r="W101" s="42"/>
    </row>
    <row r="102" spans="2:23" x14ac:dyDescent="0.25"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2"/>
      <c r="W102" s="42"/>
    </row>
    <row r="103" spans="2:23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</row>
    <row r="104" spans="2:23" x14ac:dyDescent="0.25"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2"/>
      <c r="W104" s="42"/>
    </row>
    <row r="105" spans="2:23" x14ac:dyDescent="0.25"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2"/>
      <c r="W105" s="42"/>
    </row>
    <row r="106" spans="2:23" s="4" customFormat="1" ht="15.75" x14ac:dyDescent="0.25">
      <c r="B106" s="142"/>
      <c r="C106" s="143">
        <f>SUM(C5:C105)</f>
        <v>371</v>
      </c>
      <c r="D106" s="143">
        <f t="shared" ref="D106:V106" si="0">SUM(D5:D105)</f>
        <v>133</v>
      </c>
      <c r="E106" s="143">
        <f t="shared" si="0"/>
        <v>0</v>
      </c>
      <c r="F106" s="143">
        <f t="shared" si="0"/>
        <v>66</v>
      </c>
      <c r="G106" s="143">
        <f t="shared" si="0"/>
        <v>60</v>
      </c>
      <c r="H106" s="143">
        <f t="shared" si="0"/>
        <v>108</v>
      </c>
      <c r="I106" s="143">
        <f t="shared" si="0"/>
        <v>89</v>
      </c>
      <c r="J106" s="143">
        <f t="shared" si="0"/>
        <v>165</v>
      </c>
      <c r="K106" s="143">
        <f t="shared" si="0"/>
        <v>16</v>
      </c>
      <c r="L106" s="143">
        <f t="shared" si="0"/>
        <v>0</v>
      </c>
      <c r="M106" s="143">
        <f t="shared" si="0"/>
        <v>0</v>
      </c>
      <c r="N106" s="143">
        <f t="shared" si="0"/>
        <v>0</v>
      </c>
      <c r="O106" s="143">
        <f t="shared" si="0"/>
        <v>11</v>
      </c>
      <c r="P106" s="143">
        <f t="shared" si="0"/>
        <v>91</v>
      </c>
      <c r="Q106" s="143">
        <f t="shared" si="0"/>
        <v>0</v>
      </c>
      <c r="R106" s="143">
        <f t="shared" si="0"/>
        <v>0</v>
      </c>
      <c r="S106" s="143">
        <f t="shared" si="0"/>
        <v>0</v>
      </c>
      <c r="T106" s="143">
        <f t="shared" si="0"/>
        <v>0</v>
      </c>
      <c r="U106" s="143">
        <f t="shared" si="0"/>
        <v>0</v>
      </c>
      <c r="V106" s="143">
        <f t="shared" si="0"/>
        <v>0</v>
      </c>
      <c r="W106" s="143"/>
    </row>
    <row r="107" spans="2:23" s="4" customFormat="1" ht="15.75" x14ac:dyDescent="0.25">
      <c r="C107" s="144"/>
      <c r="D107" s="144">
        <v>13524</v>
      </c>
      <c r="E107" s="144">
        <v>1000</v>
      </c>
      <c r="F107" s="144">
        <v>1310</v>
      </c>
      <c r="G107" s="144">
        <v>1400</v>
      </c>
      <c r="H107" s="144">
        <v>650</v>
      </c>
      <c r="I107" s="144">
        <v>155</v>
      </c>
      <c r="J107" s="144">
        <v>13524</v>
      </c>
      <c r="K107" s="144">
        <v>1000</v>
      </c>
      <c r="L107" s="144">
        <v>1310</v>
      </c>
      <c r="M107" s="144">
        <v>1400</v>
      </c>
      <c r="N107" s="144">
        <v>650</v>
      </c>
      <c r="O107" s="144">
        <v>155</v>
      </c>
      <c r="P107" s="144">
        <v>13524</v>
      </c>
      <c r="Q107" s="144">
        <v>1000</v>
      </c>
      <c r="R107" s="144">
        <v>1309</v>
      </c>
      <c r="S107" s="144">
        <v>1400</v>
      </c>
      <c r="T107" s="144">
        <v>650</v>
      </c>
      <c r="U107" s="144">
        <v>155</v>
      </c>
      <c r="V107" s="4">
        <v>15961</v>
      </c>
    </row>
    <row r="108" spans="2:23" s="4" customFormat="1" ht="15.75" x14ac:dyDescent="0.25">
      <c r="C108" s="144"/>
      <c r="D108" s="144">
        <f t="shared" ref="D108:V108" si="1">D106*D107</f>
        <v>1798692</v>
      </c>
      <c r="E108" s="144">
        <f t="shared" si="1"/>
        <v>0</v>
      </c>
      <c r="F108" s="144">
        <f t="shared" si="1"/>
        <v>86460</v>
      </c>
      <c r="G108" s="144">
        <f t="shared" si="1"/>
        <v>84000</v>
      </c>
      <c r="H108" s="144">
        <f t="shared" si="1"/>
        <v>70200</v>
      </c>
      <c r="I108" s="144">
        <f t="shared" si="1"/>
        <v>13795</v>
      </c>
      <c r="J108" s="144">
        <f t="shared" si="1"/>
        <v>2231460</v>
      </c>
      <c r="K108" s="144">
        <f t="shared" si="1"/>
        <v>16000</v>
      </c>
      <c r="L108" s="144">
        <f t="shared" si="1"/>
        <v>0</v>
      </c>
      <c r="M108" s="144">
        <f t="shared" si="1"/>
        <v>0</v>
      </c>
      <c r="N108" s="144">
        <f t="shared" si="1"/>
        <v>0</v>
      </c>
      <c r="O108" s="144">
        <f t="shared" si="1"/>
        <v>1705</v>
      </c>
      <c r="P108" s="144">
        <f t="shared" si="1"/>
        <v>1230684</v>
      </c>
      <c r="Q108" s="144">
        <f t="shared" si="1"/>
        <v>0</v>
      </c>
      <c r="R108" s="144">
        <f t="shared" si="1"/>
        <v>0</v>
      </c>
      <c r="S108" s="144">
        <f t="shared" si="1"/>
        <v>0</v>
      </c>
      <c r="T108" s="144">
        <f t="shared" si="1"/>
        <v>0</v>
      </c>
      <c r="U108" s="144">
        <f t="shared" si="1"/>
        <v>0</v>
      </c>
      <c r="V108" s="144">
        <f t="shared" si="1"/>
        <v>0</v>
      </c>
    </row>
    <row r="109" spans="2:23" s="4" customFormat="1" ht="15.75" x14ac:dyDescent="0.25">
      <c r="C109" s="144"/>
      <c r="D109" s="144" t="s">
        <v>192</v>
      </c>
      <c r="E109" s="144">
        <f>E108+F108+G108+H108+I108</f>
        <v>254455</v>
      </c>
      <c r="F109" s="144"/>
      <c r="G109" s="144"/>
      <c r="H109" s="144"/>
      <c r="I109" s="144"/>
      <c r="J109" s="144" t="s">
        <v>193</v>
      </c>
      <c r="K109" s="144">
        <f>K108+L108+M108+N108+O108</f>
        <v>17705</v>
      </c>
      <c r="L109" s="144"/>
      <c r="M109" s="144"/>
      <c r="N109" s="144"/>
      <c r="O109" s="144"/>
      <c r="P109" s="144" t="s">
        <v>193</v>
      </c>
      <c r="Q109" s="144">
        <f>Q108+R108+S108+T108+U108</f>
        <v>0</v>
      </c>
      <c r="R109" s="144"/>
      <c r="S109" s="144"/>
      <c r="T109" s="144"/>
      <c r="U109" s="144"/>
    </row>
    <row r="110" spans="2:23" s="4" customFormat="1" ht="15.75" x14ac:dyDescent="0.25"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</row>
    <row r="111" spans="2:23" s="4" customFormat="1" ht="15.75" x14ac:dyDescent="0.25">
      <c r="C111" s="144" t="s">
        <v>194</v>
      </c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</row>
    <row r="112" spans="2:23" s="4" customFormat="1" ht="31.5" x14ac:dyDescent="0.25">
      <c r="C112" s="144" t="s">
        <v>195</v>
      </c>
      <c r="D112" s="144"/>
      <c r="E112" s="392" t="s">
        <v>196</v>
      </c>
      <c r="F112" s="145">
        <f>D106+J106+P106</f>
        <v>389</v>
      </c>
      <c r="G112" s="146" t="s">
        <v>197</v>
      </c>
      <c r="H112" s="144">
        <f>D106+J106+P106</f>
        <v>389</v>
      </c>
      <c r="I112" s="144">
        <f>D108+J108+P108</f>
        <v>5260836</v>
      </c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</row>
    <row r="113" spans="2:21" s="4" customFormat="1" ht="15.75" x14ac:dyDescent="0.25">
      <c r="C113" s="144" t="s">
        <v>198</v>
      </c>
      <c r="D113" s="144"/>
      <c r="E113" s="392"/>
      <c r="F113" s="147">
        <f>F112*15000</f>
        <v>5835000</v>
      </c>
      <c r="G113" s="144" t="s">
        <v>199</v>
      </c>
      <c r="H113" s="144"/>
      <c r="I113" s="144">
        <f>E109+K109+Q109+V108</f>
        <v>272160</v>
      </c>
      <c r="J113" s="144"/>
      <c r="K113" s="148">
        <f>F108+G108+H108+I108+L108+M108+N108+O108+R108+S108+T108+U108+V108</f>
        <v>256160</v>
      </c>
      <c r="L113" s="148" t="s">
        <v>132</v>
      </c>
      <c r="M113" s="144"/>
      <c r="N113" s="144"/>
      <c r="O113" s="144"/>
      <c r="P113" s="144"/>
      <c r="Q113" s="144"/>
      <c r="R113" s="144"/>
      <c r="S113" s="144"/>
      <c r="T113" s="144"/>
      <c r="U113" s="144"/>
    </row>
    <row r="114" spans="2:21" s="4" customFormat="1" ht="31.5" x14ac:dyDescent="0.25">
      <c r="C114" s="144" t="s">
        <v>200</v>
      </c>
      <c r="D114" s="144"/>
      <c r="E114" s="144"/>
      <c r="F114" s="144"/>
      <c r="G114" s="146" t="s">
        <v>197</v>
      </c>
      <c r="H114" s="144"/>
      <c r="I114" s="149">
        <f>SUM(I112:I113)</f>
        <v>5532996</v>
      </c>
      <c r="J114" s="144">
        <f>SUM(D108:V108)</f>
        <v>5532996</v>
      </c>
      <c r="K114" s="144"/>
      <c r="L114" s="144"/>
      <c r="M114" s="150"/>
      <c r="N114" s="144"/>
      <c r="O114" s="144"/>
      <c r="P114" s="144"/>
      <c r="Q114" s="144"/>
      <c r="R114" s="144"/>
      <c r="S114" s="144"/>
      <c r="T114" s="144"/>
      <c r="U114" s="144"/>
    </row>
    <row r="115" spans="2:21" s="4" customFormat="1" ht="15.75" x14ac:dyDescent="0.25">
      <c r="C115" s="144"/>
      <c r="D115" s="144"/>
      <c r="E115" s="144"/>
      <c r="F115" s="144"/>
      <c r="G115" s="144"/>
      <c r="H115" s="144" t="s">
        <v>152</v>
      </c>
      <c r="I115" s="144">
        <f>F113-I114</f>
        <v>302004</v>
      </c>
      <c r="J115" s="144"/>
      <c r="K115" s="144"/>
      <c r="L115" s="144"/>
      <c r="M115" s="150"/>
      <c r="N115" s="144"/>
      <c r="O115" s="144"/>
      <c r="P115" s="144"/>
      <c r="Q115" s="144"/>
      <c r="R115" s="144"/>
      <c r="S115" s="144"/>
      <c r="T115" s="144"/>
      <c r="U115" s="144"/>
    </row>
    <row r="118" spans="2:21" x14ac:dyDescent="0.25">
      <c r="B118" t="s">
        <v>201</v>
      </c>
    </row>
    <row r="220" spans="3:21" x14ac:dyDescent="0.25"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3:21" x14ac:dyDescent="0.25"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3:21" x14ac:dyDescent="0.25"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5" spans="3:21" x14ac:dyDescent="0.25"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8" spans="3:21" x14ac:dyDescent="0.25"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3:21" x14ac:dyDescent="0.25"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3:21" x14ac:dyDescent="0.25"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42" spans="3:21" x14ac:dyDescent="0.25"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3:21" x14ac:dyDescent="0.25"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3:21" x14ac:dyDescent="0.25"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54" spans="3:21" x14ac:dyDescent="0.25"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3:21" x14ac:dyDescent="0.25"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3:21" x14ac:dyDescent="0.25"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329" spans="3:21" x14ac:dyDescent="0.25"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3:21" x14ac:dyDescent="0.25"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3:21" x14ac:dyDescent="0.25"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400" spans="3:21" x14ac:dyDescent="0.25"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3" spans="3:21" x14ac:dyDescent="0.25"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3:21" x14ac:dyDescent="0.25"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3:21" x14ac:dyDescent="0.25"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58" spans="3:21" x14ac:dyDescent="0.25"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3:21" x14ac:dyDescent="0.25"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3:21" x14ac:dyDescent="0.25"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81" spans="3:21" x14ac:dyDescent="0.25"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3:21" x14ac:dyDescent="0.25"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3:21" x14ac:dyDescent="0.25"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566" spans="3:21" x14ac:dyDescent="0.25"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9" spans="3:21" x14ac:dyDescent="0.25"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3:21" x14ac:dyDescent="0.25"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3:21" x14ac:dyDescent="0.25"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657" spans="3:21" x14ac:dyDescent="0.25"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3:21" x14ac:dyDescent="0.25"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3:21" x14ac:dyDescent="0.25"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745" spans="3:21" x14ac:dyDescent="0.25"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3:21" x14ac:dyDescent="0.25"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3:21" x14ac:dyDescent="0.25"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55" spans="3:21" x14ac:dyDescent="0.25"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3:21" x14ac:dyDescent="0.25"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3:21" x14ac:dyDescent="0.25"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63" spans="3:21" x14ac:dyDescent="0.25"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3:21" x14ac:dyDescent="0.25"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3:21" x14ac:dyDescent="0.25"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70" spans="3:21" x14ac:dyDescent="0.25"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3:21" x14ac:dyDescent="0.25"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3:21" x14ac:dyDescent="0.25"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3:21" x14ac:dyDescent="0.25"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3:21" x14ac:dyDescent="0.25"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3:21" x14ac:dyDescent="0.25"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3:21" x14ac:dyDescent="0.25"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3:21" x14ac:dyDescent="0.25"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3:21" x14ac:dyDescent="0.25"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3:21" x14ac:dyDescent="0.25"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3:21" x14ac:dyDescent="0.25"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3:21" x14ac:dyDescent="0.25"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3:21" x14ac:dyDescent="0.25"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3:21" x14ac:dyDescent="0.25"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3:21" x14ac:dyDescent="0.25"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3:21" x14ac:dyDescent="0.25"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3:21" x14ac:dyDescent="0.25"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3:21" x14ac:dyDescent="0.25"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3:21" x14ac:dyDescent="0.25"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3:21" x14ac:dyDescent="0.25"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3:21" x14ac:dyDescent="0.25"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3:21" x14ac:dyDescent="0.25"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3:21" x14ac:dyDescent="0.25"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3:21" x14ac:dyDescent="0.25"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3:21" x14ac:dyDescent="0.25"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3:21" x14ac:dyDescent="0.25"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3:21" x14ac:dyDescent="0.25"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3:21" x14ac:dyDescent="0.25"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3:21" x14ac:dyDescent="0.25"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3:21" x14ac:dyDescent="0.25"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3:21" x14ac:dyDescent="0.25"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3:21" x14ac:dyDescent="0.25"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3:21" x14ac:dyDescent="0.25"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3:21" x14ac:dyDescent="0.25"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3:21" x14ac:dyDescent="0.25"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3:21" x14ac:dyDescent="0.25"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3:21" x14ac:dyDescent="0.25"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3:21" x14ac:dyDescent="0.25"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3:21" x14ac:dyDescent="0.25"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3:21" x14ac:dyDescent="0.25"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3:21" x14ac:dyDescent="0.25"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3:21" x14ac:dyDescent="0.25"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3:21" x14ac:dyDescent="0.25"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3:21" x14ac:dyDescent="0.25"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3:21" x14ac:dyDescent="0.25"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3:21" x14ac:dyDescent="0.25"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3:21" x14ac:dyDescent="0.25"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3:21" x14ac:dyDescent="0.25"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3:21" x14ac:dyDescent="0.25"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3:21" x14ac:dyDescent="0.25"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3:21" x14ac:dyDescent="0.25"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3:21" x14ac:dyDescent="0.25"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3:21" x14ac:dyDescent="0.25"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3:21" x14ac:dyDescent="0.25"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3:21" x14ac:dyDescent="0.25"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3:21" x14ac:dyDescent="0.25"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3:21" x14ac:dyDescent="0.25"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3:21" x14ac:dyDescent="0.25"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3:21" x14ac:dyDescent="0.25"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3:21" x14ac:dyDescent="0.25"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3:21" x14ac:dyDescent="0.25"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3:21" x14ac:dyDescent="0.25"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3:21" x14ac:dyDescent="0.25"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3:21" x14ac:dyDescent="0.25"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3:21" x14ac:dyDescent="0.25"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3:21" x14ac:dyDescent="0.25"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3:21" x14ac:dyDescent="0.25"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3:21" x14ac:dyDescent="0.25"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3:21" x14ac:dyDescent="0.25"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3:21" x14ac:dyDescent="0.25"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3:21" x14ac:dyDescent="0.25"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3:21" x14ac:dyDescent="0.25"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3:21" x14ac:dyDescent="0.25"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3:21" x14ac:dyDescent="0.25"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3:21" x14ac:dyDescent="0.25"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3:21" x14ac:dyDescent="0.25"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3:21" x14ac:dyDescent="0.25"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3:21" x14ac:dyDescent="0.25"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3:21" x14ac:dyDescent="0.25"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3:21" x14ac:dyDescent="0.25"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3:21" x14ac:dyDescent="0.25"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3:21" x14ac:dyDescent="0.25"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3:21" x14ac:dyDescent="0.25"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3:21" x14ac:dyDescent="0.25"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3:21" x14ac:dyDescent="0.25"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3:21" x14ac:dyDescent="0.25"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3:21" x14ac:dyDescent="0.25"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3:21" x14ac:dyDescent="0.25"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3:21" x14ac:dyDescent="0.25"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3:21" x14ac:dyDescent="0.25"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3:21" x14ac:dyDescent="0.25"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3:21" x14ac:dyDescent="0.25"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3:21" x14ac:dyDescent="0.25"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3:21" x14ac:dyDescent="0.25"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3:21" x14ac:dyDescent="0.25"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3:21" x14ac:dyDescent="0.25"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3:21" x14ac:dyDescent="0.25"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3:21" x14ac:dyDescent="0.25"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3:21" x14ac:dyDescent="0.25"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3:21" x14ac:dyDescent="0.25"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3:21" x14ac:dyDescent="0.25"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3:21" x14ac:dyDescent="0.25"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3:21" x14ac:dyDescent="0.25"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3:21" x14ac:dyDescent="0.25"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3:21" x14ac:dyDescent="0.25"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3:21" x14ac:dyDescent="0.25"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3:21" x14ac:dyDescent="0.25"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3:21" x14ac:dyDescent="0.25"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3:21" x14ac:dyDescent="0.25"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3:21" x14ac:dyDescent="0.25"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3:21" x14ac:dyDescent="0.25"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3:21" x14ac:dyDescent="0.25"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3:21" x14ac:dyDescent="0.25"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3:21" x14ac:dyDescent="0.25"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3:21" x14ac:dyDescent="0.25"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3:21" x14ac:dyDescent="0.25"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3:21" x14ac:dyDescent="0.25"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3:21" x14ac:dyDescent="0.25"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3:21" x14ac:dyDescent="0.25"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3:21" x14ac:dyDescent="0.25"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3:21" x14ac:dyDescent="0.25"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3:21" x14ac:dyDescent="0.25"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3:21" x14ac:dyDescent="0.25"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3:21" x14ac:dyDescent="0.25"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3:21" x14ac:dyDescent="0.25"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3:21" x14ac:dyDescent="0.25"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3:21" x14ac:dyDescent="0.25"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3:21" x14ac:dyDescent="0.25"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3:21" x14ac:dyDescent="0.25"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3:21" x14ac:dyDescent="0.25"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3:21" x14ac:dyDescent="0.25"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3:21" x14ac:dyDescent="0.25"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3:21" x14ac:dyDescent="0.25"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3:21" x14ac:dyDescent="0.25"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3:21" x14ac:dyDescent="0.25"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3:21" x14ac:dyDescent="0.25"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3:21" x14ac:dyDescent="0.25"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3:21" x14ac:dyDescent="0.25"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3:21" x14ac:dyDescent="0.25"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3:21" x14ac:dyDescent="0.25"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3:21" x14ac:dyDescent="0.25"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3:21" x14ac:dyDescent="0.25"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3:21" x14ac:dyDescent="0.25"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3:21" x14ac:dyDescent="0.25"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3:21" x14ac:dyDescent="0.25"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3:21" x14ac:dyDescent="0.25"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3:21" x14ac:dyDescent="0.25"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3:21" x14ac:dyDescent="0.25"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3:21" x14ac:dyDescent="0.25"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3:21" x14ac:dyDescent="0.25"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3:21" x14ac:dyDescent="0.25"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3:21" x14ac:dyDescent="0.25"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3:21" x14ac:dyDescent="0.25"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3:21" x14ac:dyDescent="0.25"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3:21" x14ac:dyDescent="0.25"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3:21" x14ac:dyDescent="0.25"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3:21" x14ac:dyDescent="0.25"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3:21" x14ac:dyDescent="0.25"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3:21" x14ac:dyDescent="0.25"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3:21" x14ac:dyDescent="0.25"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3:21" x14ac:dyDescent="0.25"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3:21" x14ac:dyDescent="0.25"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3:21" x14ac:dyDescent="0.25"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3:21" x14ac:dyDescent="0.25"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3:21" x14ac:dyDescent="0.25"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3:21" x14ac:dyDescent="0.25"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3:21" x14ac:dyDescent="0.25"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3:21" x14ac:dyDescent="0.25"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3:21" x14ac:dyDescent="0.25"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3:21" x14ac:dyDescent="0.25"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3:21" x14ac:dyDescent="0.25"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3:21" x14ac:dyDescent="0.25"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3:21" x14ac:dyDescent="0.25"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3:21" x14ac:dyDescent="0.25"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3:21" x14ac:dyDescent="0.25"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3:21" x14ac:dyDescent="0.25"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3:21" x14ac:dyDescent="0.25"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3:21" x14ac:dyDescent="0.25"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3:21" x14ac:dyDescent="0.25"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3:21" x14ac:dyDescent="0.25"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3:21" x14ac:dyDescent="0.25"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3:21" x14ac:dyDescent="0.25"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3:21" x14ac:dyDescent="0.25"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3:21" x14ac:dyDescent="0.25"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3:21" x14ac:dyDescent="0.25"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3:21" x14ac:dyDescent="0.25"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3:21" x14ac:dyDescent="0.25"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3:21" x14ac:dyDescent="0.25"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3:21" x14ac:dyDescent="0.25"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3:21" x14ac:dyDescent="0.25"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3:21" x14ac:dyDescent="0.25"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3:21" x14ac:dyDescent="0.25"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3:21" x14ac:dyDescent="0.25"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3:21" x14ac:dyDescent="0.25"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3:21" x14ac:dyDescent="0.25"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3:21" x14ac:dyDescent="0.25"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3:21" x14ac:dyDescent="0.25"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3:21" x14ac:dyDescent="0.25"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3:21" x14ac:dyDescent="0.25"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3:21" x14ac:dyDescent="0.25"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3:21" x14ac:dyDescent="0.25"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3:21" x14ac:dyDescent="0.25"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3:21" x14ac:dyDescent="0.25"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3:21" x14ac:dyDescent="0.25"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3:21" x14ac:dyDescent="0.25"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3:21" x14ac:dyDescent="0.25"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3:21" x14ac:dyDescent="0.25"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3:21" x14ac:dyDescent="0.25"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3:21" x14ac:dyDescent="0.25"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3:21" x14ac:dyDescent="0.25"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3:21" x14ac:dyDescent="0.25"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3:21" x14ac:dyDescent="0.25"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3:21" x14ac:dyDescent="0.25"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3:21" x14ac:dyDescent="0.25"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3:21" x14ac:dyDescent="0.25"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3:21" x14ac:dyDescent="0.25"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3:21" x14ac:dyDescent="0.25"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3:21" x14ac:dyDescent="0.25"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3:21" x14ac:dyDescent="0.25"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3:21" x14ac:dyDescent="0.25"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3:21" x14ac:dyDescent="0.25"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3:21" x14ac:dyDescent="0.25"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3:21" x14ac:dyDescent="0.25"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3:21" x14ac:dyDescent="0.25"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3:21" x14ac:dyDescent="0.25"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3:21" x14ac:dyDescent="0.25"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3:21" x14ac:dyDescent="0.25"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3:21" x14ac:dyDescent="0.25"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3:21" x14ac:dyDescent="0.25"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3:21" x14ac:dyDescent="0.25"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3:21" x14ac:dyDescent="0.25"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3:21" x14ac:dyDescent="0.25"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3:21" x14ac:dyDescent="0.25"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3:21" x14ac:dyDescent="0.25"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3:21" x14ac:dyDescent="0.25"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3:21" x14ac:dyDescent="0.25"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3:21" x14ac:dyDescent="0.25"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3:21" x14ac:dyDescent="0.25"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3:21" x14ac:dyDescent="0.25"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3:21" x14ac:dyDescent="0.25"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3:21" x14ac:dyDescent="0.25"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3:21" x14ac:dyDescent="0.25"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3:21" x14ac:dyDescent="0.25"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3:21" x14ac:dyDescent="0.25"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3:21" x14ac:dyDescent="0.25"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3:21" x14ac:dyDescent="0.25"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3:21" x14ac:dyDescent="0.25"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3:21" x14ac:dyDescent="0.25"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3:21" x14ac:dyDescent="0.25"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3:21" x14ac:dyDescent="0.25"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3:21" x14ac:dyDescent="0.25"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3:21" x14ac:dyDescent="0.25"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3:21" x14ac:dyDescent="0.25"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3:21" x14ac:dyDescent="0.25"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3:21" x14ac:dyDescent="0.25"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3:21" x14ac:dyDescent="0.25"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3:21" x14ac:dyDescent="0.25"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3:21" x14ac:dyDescent="0.25"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3:21" x14ac:dyDescent="0.25"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3:21" x14ac:dyDescent="0.25"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3:21" x14ac:dyDescent="0.25"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3:21" x14ac:dyDescent="0.25"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3:21" x14ac:dyDescent="0.25"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3:21" x14ac:dyDescent="0.25"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3:21" x14ac:dyDescent="0.25"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3:21" x14ac:dyDescent="0.25"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3:21" x14ac:dyDescent="0.25"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3:21" x14ac:dyDescent="0.25"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3:21" x14ac:dyDescent="0.25"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3:21" x14ac:dyDescent="0.25"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3:21" x14ac:dyDescent="0.25"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3:21" x14ac:dyDescent="0.25"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3:21" x14ac:dyDescent="0.25"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3:21" x14ac:dyDescent="0.25"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3:21" x14ac:dyDescent="0.25"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3:21" x14ac:dyDescent="0.25"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3:21" x14ac:dyDescent="0.25"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3:21" x14ac:dyDescent="0.25"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3:21" x14ac:dyDescent="0.25"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3:21" x14ac:dyDescent="0.25"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3:21" x14ac:dyDescent="0.25"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3:21" x14ac:dyDescent="0.25"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3:21" x14ac:dyDescent="0.25"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3:21" x14ac:dyDescent="0.25"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3:21" x14ac:dyDescent="0.25"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3:21" x14ac:dyDescent="0.25"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3:21" x14ac:dyDescent="0.25"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3:21" x14ac:dyDescent="0.25"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3:21" x14ac:dyDescent="0.25"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3:21" x14ac:dyDescent="0.25"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3:21" x14ac:dyDescent="0.25"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3:21" x14ac:dyDescent="0.25"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3:21" x14ac:dyDescent="0.25"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3:21" x14ac:dyDescent="0.25"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3:21" x14ac:dyDescent="0.25"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3:21" x14ac:dyDescent="0.25"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3:21" x14ac:dyDescent="0.25"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3:21" x14ac:dyDescent="0.25"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3:21" x14ac:dyDescent="0.25"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3:21" x14ac:dyDescent="0.25"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3:21" x14ac:dyDescent="0.25"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3:21" x14ac:dyDescent="0.25"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3:21" x14ac:dyDescent="0.25"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3:21" x14ac:dyDescent="0.25"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3:21" x14ac:dyDescent="0.25"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3:21" x14ac:dyDescent="0.25"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3:21" x14ac:dyDescent="0.25"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3:21" x14ac:dyDescent="0.25"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3:21" x14ac:dyDescent="0.25"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3:21" x14ac:dyDescent="0.25"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3:21" x14ac:dyDescent="0.25"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</sheetData>
  <mergeCells count="8">
    <mergeCell ref="E112:E113"/>
    <mergeCell ref="B3:B4"/>
    <mergeCell ref="C3:C4"/>
    <mergeCell ref="W3:W4"/>
    <mergeCell ref="D3:I3"/>
    <mergeCell ref="J3:O3"/>
    <mergeCell ref="P3:U3"/>
    <mergeCell ref="V3:V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V1047697"/>
  <sheetViews>
    <sheetView zoomScale="80" zoomScaleNormal="80" workbookViewId="0">
      <pane xSplit="3" topLeftCell="BY1" activePane="topRight" state="frozen"/>
      <selection pane="topRight" activeCell="B8" sqref="B8"/>
    </sheetView>
  </sheetViews>
  <sheetFormatPr defaultRowHeight="15" x14ac:dyDescent="0.25"/>
  <cols>
    <col min="2" max="2" width="30.5703125" customWidth="1"/>
    <col min="4" max="4" width="9.140625" style="151"/>
    <col min="5" max="5" width="8.7109375" customWidth="1"/>
    <col min="6" max="6" width="10.140625" customWidth="1"/>
    <col min="7" max="7" width="14.85546875" customWidth="1"/>
    <col min="8" max="8" width="9.5703125" bestFit="1" customWidth="1"/>
    <col min="9" max="9" width="9.140625" customWidth="1"/>
    <col min="10" max="10" width="14.42578125" customWidth="1"/>
    <col min="11" max="11" width="9.5703125" bestFit="1" customWidth="1"/>
    <col min="13" max="13" width="14.7109375" customWidth="1"/>
    <col min="16" max="16" width="13.5703125" customWidth="1"/>
    <col min="17" max="17" width="8.5703125" bestFit="1" customWidth="1"/>
    <col min="19" max="19" width="11.140625" bestFit="1" customWidth="1"/>
    <col min="22" max="22" width="12" customWidth="1"/>
    <col min="25" max="25" width="14.42578125" customWidth="1"/>
    <col min="28" max="28" width="14.42578125" customWidth="1"/>
    <col min="31" max="31" width="16.140625" customWidth="1"/>
    <col min="33" max="33" width="11.140625" customWidth="1"/>
    <col min="34" max="34" width="13.85546875" customWidth="1"/>
    <col min="37" max="37" width="11.42578125" bestFit="1" customWidth="1"/>
    <col min="40" max="40" width="13" customWidth="1"/>
    <col min="41" max="41" width="8.42578125" bestFit="1" customWidth="1"/>
    <col min="43" max="43" width="11.42578125" bestFit="1" customWidth="1"/>
    <col min="45" max="45" width="10.42578125" customWidth="1"/>
    <col min="46" max="46" width="11.42578125" bestFit="1" customWidth="1"/>
    <col min="49" max="49" width="11.42578125" bestFit="1" customWidth="1"/>
    <col min="52" max="52" width="11.85546875" customWidth="1"/>
    <col min="53" max="53" width="8.42578125" bestFit="1" customWidth="1"/>
    <col min="55" max="55" width="11.140625" customWidth="1"/>
    <col min="58" max="58" width="11.42578125" bestFit="1" customWidth="1"/>
    <col min="61" max="61" width="11.5703125" customWidth="1"/>
    <col min="64" max="64" width="11.42578125" bestFit="1" customWidth="1"/>
    <col min="67" max="67" width="11.5703125" customWidth="1"/>
    <col min="70" max="70" width="11.7109375" customWidth="1"/>
    <col min="72" max="72" width="10.42578125" customWidth="1"/>
    <col min="73" max="73" width="13" customWidth="1"/>
    <col min="74" max="74" width="8.85546875" bestFit="1" customWidth="1"/>
    <col min="75" max="75" width="10" bestFit="1" customWidth="1"/>
    <col min="76" max="76" width="11.42578125" bestFit="1" customWidth="1"/>
    <col min="78" max="78" width="10" bestFit="1" customWidth="1"/>
    <col min="79" max="79" width="14.85546875" customWidth="1"/>
    <col min="82" max="82" width="12.140625" customWidth="1"/>
    <col min="85" max="85" width="11.5703125" customWidth="1"/>
    <col min="88" max="88" width="11.140625" customWidth="1"/>
    <col min="89" max="89" width="8.42578125" bestFit="1" customWidth="1"/>
    <col min="91" max="91" width="11.5703125" customWidth="1"/>
    <col min="92" max="92" width="8.42578125" bestFit="1" customWidth="1"/>
    <col min="94" max="94" width="11.140625" customWidth="1"/>
    <col min="97" max="97" width="10.7109375" bestFit="1" customWidth="1"/>
    <col min="98" max="98" width="11.7109375" bestFit="1" customWidth="1"/>
    <col min="99" max="99" width="16.42578125" customWidth="1"/>
  </cols>
  <sheetData>
    <row r="1" spans="2:99" x14ac:dyDescent="0.25">
      <c r="D1" s="2"/>
    </row>
    <row r="2" spans="2:99" x14ac:dyDescent="0.25">
      <c r="B2" s="152" t="s">
        <v>202</v>
      </c>
      <c r="C2" s="153"/>
      <c r="D2" s="153"/>
      <c r="E2" s="153"/>
    </row>
    <row r="3" spans="2:99" x14ac:dyDescent="0.25">
      <c r="D3" s="2"/>
    </row>
    <row r="4" spans="2:99" x14ac:dyDescent="0.25">
      <c r="B4" s="154" t="s">
        <v>203</v>
      </c>
      <c r="C4" s="154" t="s">
        <v>204</v>
      </c>
      <c r="D4" s="155"/>
      <c r="E4" s="405" t="s">
        <v>5</v>
      </c>
      <c r="F4" s="406"/>
      <c r="G4" s="406"/>
      <c r="H4" s="406"/>
      <c r="I4" s="406"/>
      <c r="J4" s="406"/>
      <c r="K4" s="406"/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406"/>
      <c r="AA4" s="406"/>
      <c r="AB4" s="406"/>
      <c r="AC4" s="406"/>
      <c r="AD4" s="406"/>
      <c r="AE4" s="406"/>
      <c r="AF4" s="406"/>
      <c r="AG4" s="406"/>
      <c r="AH4" s="406"/>
      <c r="AI4" s="406"/>
      <c r="AJ4" s="406"/>
      <c r="AK4" s="406"/>
      <c r="AL4" s="406"/>
      <c r="AM4" s="406"/>
      <c r="AN4" s="406"/>
      <c r="AO4" s="406"/>
      <c r="AP4" s="406"/>
      <c r="AQ4" s="406"/>
      <c r="AR4" s="406"/>
      <c r="AS4" s="406"/>
      <c r="AT4" s="406"/>
      <c r="AU4" s="406"/>
      <c r="AV4" s="406"/>
      <c r="AW4" s="406"/>
      <c r="AX4" s="406"/>
      <c r="AY4" s="406"/>
      <c r="AZ4" s="406"/>
      <c r="BA4" s="406"/>
      <c r="BB4" s="406"/>
      <c r="BC4" s="406"/>
      <c r="BD4" s="406"/>
      <c r="BE4" s="406"/>
      <c r="BF4" s="406"/>
      <c r="BG4" s="406"/>
      <c r="BH4" s="406"/>
      <c r="BI4" s="406"/>
      <c r="BJ4" s="406"/>
      <c r="BK4" s="406"/>
      <c r="BL4" s="406"/>
      <c r="BM4" s="406"/>
      <c r="BN4" s="406"/>
      <c r="BO4" s="406"/>
      <c r="BP4" s="406"/>
      <c r="BQ4" s="406"/>
      <c r="BR4" s="406"/>
      <c r="BS4" s="406"/>
      <c r="BT4" s="406"/>
      <c r="BU4" s="406"/>
      <c r="BV4" s="406"/>
      <c r="BW4" s="406"/>
      <c r="BX4" s="406"/>
      <c r="BY4" s="406"/>
      <c r="BZ4" s="406"/>
      <c r="CA4" s="406"/>
      <c r="CB4" s="406"/>
      <c r="CC4" s="406"/>
      <c r="CD4" s="406"/>
      <c r="CE4" s="406"/>
      <c r="CF4" s="406"/>
      <c r="CG4" s="406"/>
      <c r="CH4" s="406"/>
      <c r="CI4" s="406"/>
      <c r="CJ4" s="406"/>
      <c r="CK4" s="406"/>
      <c r="CL4" s="406"/>
      <c r="CM4" s="406"/>
      <c r="CN4" s="406"/>
      <c r="CO4" s="406"/>
      <c r="CP4" s="406"/>
      <c r="CQ4" s="406"/>
      <c r="CR4" s="406"/>
      <c r="CS4" s="407"/>
      <c r="CT4" s="156"/>
      <c r="CU4" s="157" t="s">
        <v>205</v>
      </c>
    </row>
    <row r="5" spans="2:99" x14ac:dyDescent="0.25">
      <c r="B5" s="154"/>
      <c r="C5" s="154"/>
      <c r="D5" s="155" t="s">
        <v>206</v>
      </c>
      <c r="E5" s="402">
        <v>1</v>
      </c>
      <c r="F5" s="403"/>
      <c r="G5" s="404"/>
      <c r="H5" s="402">
        <v>2</v>
      </c>
      <c r="I5" s="403"/>
      <c r="J5" s="404"/>
      <c r="K5" s="402">
        <v>3</v>
      </c>
      <c r="L5" s="403"/>
      <c r="M5" s="404"/>
      <c r="N5" s="402">
        <v>4</v>
      </c>
      <c r="O5" s="403"/>
      <c r="P5" s="404"/>
      <c r="Q5" s="402">
        <v>5</v>
      </c>
      <c r="R5" s="403"/>
      <c r="S5" s="404"/>
      <c r="T5" s="402">
        <v>6</v>
      </c>
      <c r="U5" s="403"/>
      <c r="V5" s="404"/>
      <c r="W5" s="402">
        <v>7</v>
      </c>
      <c r="X5" s="403"/>
      <c r="Y5" s="404"/>
      <c r="Z5" s="402">
        <v>8</v>
      </c>
      <c r="AA5" s="403"/>
      <c r="AB5" s="404"/>
      <c r="AC5" s="402">
        <v>9</v>
      </c>
      <c r="AD5" s="403"/>
      <c r="AE5" s="404"/>
      <c r="AF5" s="402">
        <v>10</v>
      </c>
      <c r="AG5" s="403"/>
      <c r="AH5" s="404"/>
      <c r="AI5" s="402">
        <v>11</v>
      </c>
      <c r="AJ5" s="403"/>
      <c r="AK5" s="404"/>
      <c r="AL5" s="402">
        <v>12</v>
      </c>
      <c r="AM5" s="403"/>
      <c r="AN5" s="404"/>
      <c r="AO5" s="402">
        <v>13</v>
      </c>
      <c r="AP5" s="403"/>
      <c r="AQ5" s="404"/>
      <c r="AR5" s="402">
        <v>14</v>
      </c>
      <c r="AS5" s="403"/>
      <c r="AT5" s="404"/>
      <c r="AU5" s="402">
        <v>15</v>
      </c>
      <c r="AV5" s="403"/>
      <c r="AW5" s="404"/>
      <c r="AX5" s="402">
        <v>16</v>
      </c>
      <c r="AY5" s="403"/>
      <c r="AZ5" s="404"/>
      <c r="BA5" s="402">
        <v>17</v>
      </c>
      <c r="BB5" s="403"/>
      <c r="BC5" s="404"/>
      <c r="BD5" s="402">
        <v>18</v>
      </c>
      <c r="BE5" s="403"/>
      <c r="BF5" s="404"/>
      <c r="BG5" s="402">
        <v>19</v>
      </c>
      <c r="BH5" s="403"/>
      <c r="BI5" s="404"/>
      <c r="BJ5" s="402">
        <v>20</v>
      </c>
      <c r="BK5" s="403"/>
      <c r="BL5" s="404"/>
      <c r="BM5" s="402">
        <v>21</v>
      </c>
      <c r="BN5" s="403"/>
      <c r="BO5" s="404"/>
      <c r="BP5" s="402">
        <v>22</v>
      </c>
      <c r="BQ5" s="403"/>
      <c r="BR5" s="404"/>
      <c r="BS5" s="402">
        <v>23</v>
      </c>
      <c r="BT5" s="403"/>
      <c r="BU5" s="404"/>
      <c r="BV5" s="402">
        <v>24</v>
      </c>
      <c r="BW5" s="403"/>
      <c r="BX5" s="404"/>
      <c r="BY5" s="402">
        <v>25</v>
      </c>
      <c r="BZ5" s="403"/>
      <c r="CA5" s="404"/>
      <c r="CB5" s="402">
        <v>26</v>
      </c>
      <c r="CC5" s="403"/>
      <c r="CD5" s="404"/>
      <c r="CE5" s="402">
        <v>27</v>
      </c>
      <c r="CF5" s="403"/>
      <c r="CG5" s="404"/>
      <c r="CH5" s="402">
        <v>28</v>
      </c>
      <c r="CI5" s="403"/>
      <c r="CJ5" s="404"/>
      <c r="CK5" s="402">
        <v>29</v>
      </c>
      <c r="CL5" s="403"/>
      <c r="CM5" s="404"/>
      <c r="CN5" s="402">
        <v>30</v>
      </c>
      <c r="CO5" s="403"/>
      <c r="CP5" s="404"/>
      <c r="CQ5" s="402">
        <v>31</v>
      </c>
      <c r="CR5" s="403"/>
      <c r="CS5" s="404"/>
      <c r="CT5" s="158"/>
      <c r="CU5" s="157"/>
    </row>
    <row r="6" spans="2:99" x14ac:dyDescent="0.25">
      <c r="B6" s="154"/>
      <c r="C6" s="154"/>
      <c r="D6" s="159" t="s">
        <v>207</v>
      </c>
      <c r="E6" s="160" t="s">
        <v>208</v>
      </c>
      <c r="F6" s="160" t="s">
        <v>206</v>
      </c>
      <c r="G6" s="160" t="s">
        <v>78</v>
      </c>
      <c r="H6" s="161" t="s">
        <v>208</v>
      </c>
      <c r="I6" s="161" t="s">
        <v>206</v>
      </c>
      <c r="J6" s="161" t="s">
        <v>78</v>
      </c>
      <c r="K6" s="160" t="s">
        <v>208</v>
      </c>
      <c r="L6" s="160" t="s">
        <v>206</v>
      </c>
      <c r="M6" s="160" t="s">
        <v>78</v>
      </c>
      <c r="N6" s="161" t="s">
        <v>208</v>
      </c>
      <c r="O6" s="161" t="s">
        <v>206</v>
      </c>
      <c r="P6" s="161" t="s">
        <v>78</v>
      </c>
      <c r="Q6" s="160" t="s">
        <v>208</v>
      </c>
      <c r="R6" s="160" t="s">
        <v>206</v>
      </c>
      <c r="S6" s="160" t="s">
        <v>78</v>
      </c>
      <c r="T6" s="161" t="s">
        <v>208</v>
      </c>
      <c r="U6" s="161" t="s">
        <v>206</v>
      </c>
      <c r="V6" s="161" t="s">
        <v>78</v>
      </c>
      <c r="W6" s="160" t="s">
        <v>208</v>
      </c>
      <c r="X6" s="160" t="s">
        <v>206</v>
      </c>
      <c r="Y6" s="160" t="s">
        <v>78</v>
      </c>
      <c r="Z6" s="161" t="s">
        <v>208</v>
      </c>
      <c r="AA6" s="161" t="s">
        <v>206</v>
      </c>
      <c r="AB6" s="161" t="s">
        <v>78</v>
      </c>
      <c r="AC6" s="160" t="s">
        <v>208</v>
      </c>
      <c r="AD6" s="160" t="s">
        <v>206</v>
      </c>
      <c r="AE6" s="160" t="s">
        <v>78</v>
      </c>
      <c r="AF6" s="161" t="s">
        <v>208</v>
      </c>
      <c r="AG6" s="161" t="s">
        <v>206</v>
      </c>
      <c r="AH6" s="161" t="s">
        <v>78</v>
      </c>
      <c r="AI6" s="160" t="s">
        <v>208</v>
      </c>
      <c r="AJ6" s="160" t="s">
        <v>206</v>
      </c>
      <c r="AK6" s="160" t="s">
        <v>78</v>
      </c>
      <c r="AL6" s="161" t="s">
        <v>208</v>
      </c>
      <c r="AM6" s="161" t="s">
        <v>206</v>
      </c>
      <c r="AN6" s="161" t="s">
        <v>78</v>
      </c>
      <c r="AO6" s="160" t="s">
        <v>208</v>
      </c>
      <c r="AP6" s="160" t="s">
        <v>206</v>
      </c>
      <c r="AQ6" s="160" t="s">
        <v>78</v>
      </c>
      <c r="AR6" s="161" t="s">
        <v>208</v>
      </c>
      <c r="AS6" s="161" t="s">
        <v>206</v>
      </c>
      <c r="AT6" s="161" t="s">
        <v>78</v>
      </c>
      <c r="AU6" s="160" t="s">
        <v>208</v>
      </c>
      <c r="AV6" s="160" t="s">
        <v>206</v>
      </c>
      <c r="AW6" s="160" t="s">
        <v>78</v>
      </c>
      <c r="AX6" s="161" t="s">
        <v>208</v>
      </c>
      <c r="AY6" s="161" t="s">
        <v>206</v>
      </c>
      <c r="AZ6" s="161" t="s">
        <v>78</v>
      </c>
      <c r="BA6" s="160" t="s">
        <v>208</v>
      </c>
      <c r="BB6" s="160" t="s">
        <v>206</v>
      </c>
      <c r="BC6" s="160" t="s">
        <v>78</v>
      </c>
      <c r="BD6" s="161" t="s">
        <v>208</v>
      </c>
      <c r="BE6" s="161" t="s">
        <v>206</v>
      </c>
      <c r="BF6" s="161" t="s">
        <v>78</v>
      </c>
      <c r="BG6" s="160" t="s">
        <v>208</v>
      </c>
      <c r="BH6" s="160" t="s">
        <v>206</v>
      </c>
      <c r="BI6" s="160" t="s">
        <v>78</v>
      </c>
      <c r="BJ6" s="161" t="s">
        <v>208</v>
      </c>
      <c r="BK6" s="161" t="s">
        <v>206</v>
      </c>
      <c r="BL6" s="161" t="s">
        <v>78</v>
      </c>
      <c r="BM6" s="160" t="s">
        <v>208</v>
      </c>
      <c r="BN6" s="160" t="s">
        <v>206</v>
      </c>
      <c r="BO6" s="160" t="s">
        <v>78</v>
      </c>
      <c r="BP6" s="161" t="s">
        <v>208</v>
      </c>
      <c r="BQ6" s="161" t="s">
        <v>206</v>
      </c>
      <c r="BR6" s="161" t="s">
        <v>78</v>
      </c>
      <c r="BS6" s="160" t="s">
        <v>208</v>
      </c>
      <c r="BT6" s="160" t="s">
        <v>206</v>
      </c>
      <c r="BU6" s="160" t="s">
        <v>78</v>
      </c>
      <c r="BV6" s="161" t="s">
        <v>208</v>
      </c>
      <c r="BW6" s="161" t="s">
        <v>206</v>
      </c>
      <c r="BX6" s="161" t="s">
        <v>78</v>
      </c>
      <c r="BY6" s="160" t="s">
        <v>208</v>
      </c>
      <c r="BZ6" s="160" t="s">
        <v>206</v>
      </c>
      <c r="CA6" s="160" t="s">
        <v>78</v>
      </c>
      <c r="CB6" s="161" t="s">
        <v>208</v>
      </c>
      <c r="CC6" s="161" t="s">
        <v>206</v>
      </c>
      <c r="CD6" s="161" t="s">
        <v>78</v>
      </c>
      <c r="CE6" s="160" t="s">
        <v>208</v>
      </c>
      <c r="CF6" s="160" t="s">
        <v>206</v>
      </c>
      <c r="CG6" s="160" t="s">
        <v>78</v>
      </c>
      <c r="CH6" s="161" t="s">
        <v>208</v>
      </c>
      <c r="CI6" s="161" t="s">
        <v>206</v>
      </c>
      <c r="CJ6" s="161" t="s">
        <v>78</v>
      </c>
      <c r="CK6" s="160" t="s">
        <v>208</v>
      </c>
      <c r="CL6" s="160" t="s">
        <v>206</v>
      </c>
      <c r="CM6" s="160" t="s">
        <v>78</v>
      </c>
      <c r="CN6" s="161" t="s">
        <v>208</v>
      </c>
      <c r="CO6" s="161" t="s">
        <v>206</v>
      </c>
      <c r="CP6" s="161" t="s">
        <v>78</v>
      </c>
      <c r="CQ6" s="160" t="s">
        <v>208</v>
      </c>
      <c r="CR6" s="160" t="s">
        <v>206</v>
      </c>
      <c r="CS6" s="160" t="s">
        <v>78</v>
      </c>
      <c r="CT6" s="161" t="s">
        <v>78</v>
      </c>
      <c r="CU6" s="162"/>
    </row>
    <row r="7" spans="2:99" x14ac:dyDescent="0.25">
      <c r="B7" s="163" t="s">
        <v>209</v>
      </c>
      <c r="C7" s="164"/>
      <c r="D7" s="159" t="s">
        <v>207</v>
      </c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5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  <c r="BH7" s="164"/>
      <c r="BI7" s="164"/>
      <c r="BJ7" s="164"/>
      <c r="BK7" s="164"/>
      <c r="BL7" s="164"/>
      <c r="BM7" s="164"/>
      <c r="BN7" s="164"/>
      <c r="BO7" s="164"/>
      <c r="BP7" s="164"/>
      <c r="BQ7" s="164"/>
      <c r="BR7" s="164"/>
      <c r="BS7" s="164"/>
      <c r="BT7" s="164"/>
      <c r="BU7" s="164"/>
      <c r="BV7" s="164"/>
      <c r="BW7" s="164"/>
      <c r="BX7" s="164"/>
      <c r="BY7" s="164"/>
      <c r="BZ7" s="164"/>
      <c r="CA7" s="164"/>
      <c r="CB7" s="164"/>
      <c r="CC7" s="164"/>
      <c r="CD7" s="164"/>
      <c r="CE7" s="164"/>
      <c r="CF7" s="164"/>
      <c r="CG7" s="164"/>
      <c r="CH7" s="164"/>
      <c r="CI7" s="164"/>
      <c r="CJ7" s="164"/>
      <c r="CK7" s="164"/>
      <c r="CL7" s="164"/>
      <c r="CM7" s="164"/>
      <c r="CN7" s="164"/>
      <c r="CO7" s="164"/>
      <c r="CP7" s="164"/>
      <c r="CQ7" s="164"/>
      <c r="CR7" s="164"/>
      <c r="CS7" s="164"/>
      <c r="CT7" s="164"/>
      <c r="CU7" s="80"/>
    </row>
    <row r="8" spans="2:99" x14ac:dyDescent="0.25">
      <c r="B8" s="165" t="s">
        <v>210</v>
      </c>
      <c r="C8" s="165" t="s">
        <v>211</v>
      </c>
      <c r="D8" s="166"/>
      <c r="E8" s="165">
        <v>60</v>
      </c>
      <c r="F8" s="165">
        <v>2800</v>
      </c>
      <c r="G8" s="165">
        <f>E8*F8</f>
        <v>168000</v>
      </c>
      <c r="H8" s="165"/>
      <c r="I8" s="165"/>
      <c r="J8" s="165">
        <f>H8*I8</f>
        <v>0</v>
      </c>
      <c r="K8" s="165">
        <v>50</v>
      </c>
      <c r="L8" s="165">
        <v>2800</v>
      </c>
      <c r="M8" s="165">
        <f>K8*L8</f>
        <v>140000</v>
      </c>
      <c r="N8" s="165"/>
      <c r="O8" s="165"/>
      <c r="P8" s="165">
        <f>N8*O8</f>
        <v>0</v>
      </c>
      <c r="Q8" s="165"/>
      <c r="R8" s="165"/>
      <c r="S8" s="165">
        <f>Q8*R8</f>
        <v>0</v>
      </c>
      <c r="T8" s="165">
        <v>60</v>
      </c>
      <c r="U8" s="165">
        <v>2800</v>
      </c>
      <c r="V8" s="165">
        <f>T8*U8</f>
        <v>168000</v>
      </c>
      <c r="W8" s="165">
        <v>60</v>
      </c>
      <c r="X8" s="165">
        <v>2800</v>
      </c>
      <c r="Y8" s="165">
        <f>W8*X8</f>
        <v>168000</v>
      </c>
      <c r="Z8" s="165"/>
      <c r="AA8" s="165"/>
      <c r="AB8" s="165">
        <f>Z8*AA8</f>
        <v>0</v>
      </c>
      <c r="AC8" s="165">
        <v>40</v>
      </c>
      <c r="AD8" s="165">
        <v>2800</v>
      </c>
      <c r="AE8" s="165">
        <f>AC8*AD8</f>
        <v>112000</v>
      </c>
      <c r="AF8" s="165"/>
      <c r="AG8" s="165"/>
      <c r="AH8" s="165">
        <f>AF8*AG8</f>
        <v>0</v>
      </c>
      <c r="AI8" s="165">
        <v>60</v>
      </c>
      <c r="AJ8" s="165">
        <v>2800</v>
      </c>
      <c r="AK8" s="165">
        <f>AI8*AJ8</f>
        <v>168000</v>
      </c>
      <c r="AL8" s="165"/>
      <c r="AM8" s="165"/>
      <c r="AN8" s="165">
        <f>AL8*AM8</f>
        <v>0</v>
      </c>
      <c r="AO8" s="165">
        <v>50</v>
      </c>
      <c r="AP8" s="165">
        <v>2800</v>
      </c>
      <c r="AQ8" s="165">
        <f>AO8*AP8</f>
        <v>140000</v>
      </c>
      <c r="AR8" s="165"/>
      <c r="AS8" s="165"/>
      <c r="AT8" s="165">
        <f>AR8*AS8</f>
        <v>0</v>
      </c>
      <c r="AU8" s="165">
        <v>70</v>
      </c>
      <c r="AV8" s="165">
        <v>2800</v>
      </c>
      <c r="AW8" s="165">
        <f>AU8*AV8</f>
        <v>196000</v>
      </c>
      <c r="AX8" s="165">
        <v>60</v>
      </c>
      <c r="AY8" s="165">
        <v>2800</v>
      </c>
      <c r="AZ8" s="165">
        <f>AX8*AY8</f>
        <v>168000</v>
      </c>
      <c r="BA8" s="165">
        <v>60</v>
      </c>
      <c r="BB8" s="165">
        <v>2800</v>
      </c>
      <c r="BC8" s="165">
        <f>BA8*BB8</f>
        <v>168000</v>
      </c>
      <c r="BD8" s="165"/>
      <c r="BE8" s="165"/>
      <c r="BF8" s="165">
        <f>BD8*BE8</f>
        <v>0</v>
      </c>
      <c r="BG8" s="165">
        <v>60</v>
      </c>
      <c r="BH8" s="165">
        <v>2800</v>
      </c>
      <c r="BI8" s="165">
        <f>BG8*BH8</f>
        <v>168000</v>
      </c>
      <c r="BJ8" s="165"/>
      <c r="BK8" s="165"/>
      <c r="BL8" s="165">
        <f>BJ8*BK8</f>
        <v>0</v>
      </c>
      <c r="BM8" s="165">
        <v>60</v>
      </c>
      <c r="BN8" s="165">
        <v>2800</v>
      </c>
      <c r="BO8" s="165">
        <f>BM8*BN8</f>
        <v>168000</v>
      </c>
      <c r="BP8" s="165"/>
      <c r="BQ8" s="165"/>
      <c r="BR8" s="165">
        <f>BP8*BQ8</f>
        <v>0</v>
      </c>
      <c r="BS8" s="165">
        <v>60</v>
      </c>
      <c r="BT8" s="165">
        <v>2800</v>
      </c>
      <c r="BU8" s="165">
        <f>BS8*BT8</f>
        <v>168000</v>
      </c>
      <c r="BV8" s="165"/>
      <c r="BW8" s="165"/>
      <c r="BX8" s="165">
        <f>BV8*BW8</f>
        <v>0</v>
      </c>
      <c r="BY8" s="165">
        <v>80</v>
      </c>
      <c r="BZ8" s="165">
        <v>2800</v>
      </c>
      <c r="CA8" s="165">
        <f>BY8*BZ8</f>
        <v>224000</v>
      </c>
      <c r="CB8" s="165"/>
      <c r="CC8" s="165"/>
      <c r="CD8" s="165">
        <f>CB8*CC8</f>
        <v>0</v>
      </c>
      <c r="CE8" s="165">
        <v>35</v>
      </c>
      <c r="CF8" s="165">
        <v>2800</v>
      </c>
      <c r="CG8" s="165">
        <f>CE8*CF8</f>
        <v>98000</v>
      </c>
      <c r="CH8" s="165"/>
      <c r="CI8" s="165"/>
      <c r="CJ8" s="165">
        <f>CH8*CI8</f>
        <v>0</v>
      </c>
      <c r="CK8" s="165">
        <v>50</v>
      </c>
      <c r="CL8" s="165">
        <v>2800</v>
      </c>
      <c r="CM8" s="165">
        <f>CK8*CL8</f>
        <v>140000</v>
      </c>
      <c r="CN8" s="165"/>
      <c r="CO8" s="165"/>
      <c r="CP8" s="165">
        <f>CN8*CO8</f>
        <v>0</v>
      </c>
      <c r="CQ8" s="165"/>
      <c r="CR8" s="165"/>
      <c r="CS8" s="165">
        <f>CQ8*CR8</f>
        <v>0</v>
      </c>
      <c r="CT8" s="167">
        <f>E8+H8+K8+N8+Q8+T8+W8+Z8+AC8+AF8+AI8+AL8+AO8+AR8+AU8+AX8+BA8+BD8+BG8+BJ8+BM8+BP8+BS8+BV8+BY8+CB8+CE8+CH8+CK8+CN8+CQ8</f>
        <v>915</v>
      </c>
      <c r="CU8" s="168">
        <f>G8+J8+M8+P8+S8+V8+Y8+AB8+AE8+AH8+AK8+AN8+AQ8+AT8+AW8+AZ8+BC8+BF8+BI8+BL8+BO8+BR11+BU8+BX8+CA8+CD8+CG8+CJ8+CM8+CP8+CS8</f>
        <v>2562000</v>
      </c>
    </row>
    <row r="9" spans="2:99" x14ac:dyDescent="0.25">
      <c r="B9" s="165" t="s">
        <v>212</v>
      </c>
      <c r="C9" s="165" t="s">
        <v>213</v>
      </c>
      <c r="D9" s="166"/>
      <c r="E9" s="165"/>
      <c r="F9" s="165"/>
      <c r="G9" s="165">
        <f>E9*F9</f>
        <v>0</v>
      </c>
      <c r="H9" s="165">
        <v>2</v>
      </c>
      <c r="I9" s="165">
        <v>38000</v>
      </c>
      <c r="J9" s="165">
        <f>H9*I9</f>
        <v>76000</v>
      </c>
      <c r="K9" s="165"/>
      <c r="L9" s="165"/>
      <c r="M9" s="165">
        <f>K9*L9</f>
        <v>0</v>
      </c>
      <c r="N9" s="165">
        <v>2</v>
      </c>
      <c r="O9" s="165">
        <v>38000</v>
      </c>
      <c r="P9" s="165">
        <f>N9*O9</f>
        <v>76000</v>
      </c>
      <c r="Q9" s="165"/>
      <c r="R9" s="165"/>
      <c r="S9" s="165">
        <f>Q9*R9</f>
        <v>0</v>
      </c>
      <c r="T9" s="165"/>
      <c r="U9" s="165"/>
      <c r="V9" s="165">
        <f>T9*U9</f>
        <v>0</v>
      </c>
      <c r="W9" s="165">
        <v>1.5</v>
      </c>
      <c r="X9" s="165">
        <v>60000</v>
      </c>
      <c r="Y9" s="165">
        <f>W9*X9</f>
        <v>90000</v>
      </c>
      <c r="Z9" s="165"/>
      <c r="AA9" s="165"/>
      <c r="AB9" s="165">
        <f>Z9*AA9</f>
        <v>0</v>
      </c>
      <c r="AC9" s="165">
        <v>2</v>
      </c>
      <c r="AD9" s="165">
        <v>38000</v>
      </c>
      <c r="AE9" s="165">
        <f>AC9*AD9</f>
        <v>76000</v>
      </c>
      <c r="AF9" s="165"/>
      <c r="AG9" s="165"/>
      <c r="AH9" s="165">
        <f>AF9*AG9</f>
        <v>0</v>
      </c>
      <c r="AI9" s="165"/>
      <c r="AJ9" s="165"/>
      <c r="AK9" s="165">
        <f>AI9*AJ9</f>
        <v>0</v>
      </c>
      <c r="AL9" s="165"/>
      <c r="AM9" s="165"/>
      <c r="AN9" s="165">
        <f>AL9*AM9</f>
        <v>0</v>
      </c>
      <c r="AO9" s="165"/>
      <c r="AP9" s="165"/>
      <c r="AQ9" s="165">
        <f>AO9*AP9</f>
        <v>0</v>
      </c>
      <c r="AR9" s="165"/>
      <c r="AS9" s="165"/>
      <c r="AT9" s="165">
        <f>AR9*AS9</f>
        <v>0</v>
      </c>
      <c r="AU9" s="165">
        <v>7</v>
      </c>
      <c r="AV9" s="165">
        <v>38000</v>
      </c>
      <c r="AW9" s="165">
        <f>AU9*AV9</f>
        <v>266000</v>
      </c>
      <c r="AX9" s="165">
        <v>2</v>
      </c>
      <c r="AY9" s="165">
        <v>70000</v>
      </c>
      <c r="AZ9" s="165">
        <f>AX9*AY9</f>
        <v>140000</v>
      </c>
      <c r="BA9" s="165"/>
      <c r="BB9" s="165"/>
      <c r="BC9" s="165">
        <f>BA9*BB9</f>
        <v>0</v>
      </c>
      <c r="BD9" s="165"/>
      <c r="BE9" s="165"/>
      <c r="BF9" s="165">
        <f>BD9*BE9</f>
        <v>0</v>
      </c>
      <c r="BG9" s="165"/>
      <c r="BH9" s="165"/>
      <c r="BI9" s="165">
        <f>BG9*BH9</f>
        <v>0</v>
      </c>
      <c r="BJ9" s="165"/>
      <c r="BK9" s="165"/>
      <c r="BL9" s="165">
        <f>BJ9*BK9</f>
        <v>0</v>
      </c>
      <c r="BM9" s="165"/>
      <c r="BN9" s="165"/>
      <c r="BO9" s="165">
        <f>BM9*BN9</f>
        <v>0</v>
      </c>
      <c r="BP9" s="165"/>
      <c r="BQ9" s="165"/>
      <c r="BR9" s="165">
        <f>BP9*BQ9</f>
        <v>0</v>
      </c>
      <c r="BS9" s="165"/>
      <c r="BT9" s="165"/>
      <c r="BU9" s="165">
        <f>BS9*BT9</f>
        <v>0</v>
      </c>
      <c r="BV9" s="165"/>
      <c r="BW9" s="165"/>
      <c r="BX9" s="165">
        <f>BV9*BW9</f>
        <v>0</v>
      </c>
      <c r="BY9" s="165">
        <v>8</v>
      </c>
      <c r="BZ9" s="165">
        <v>38000</v>
      </c>
      <c r="CA9" s="165">
        <f>BY9*BZ9</f>
        <v>304000</v>
      </c>
      <c r="CB9" s="165">
        <v>18</v>
      </c>
      <c r="CC9" s="165">
        <v>38000</v>
      </c>
      <c r="CD9" s="165">
        <f>CB9*CC9</f>
        <v>684000</v>
      </c>
      <c r="CE9" s="165"/>
      <c r="CF9" s="165"/>
      <c r="CG9" s="165">
        <f>CE9*CF9</f>
        <v>0</v>
      </c>
      <c r="CH9" s="165">
        <v>8</v>
      </c>
      <c r="CI9" s="165">
        <v>38000</v>
      </c>
      <c r="CJ9" s="165">
        <f>CH9*CI9</f>
        <v>304000</v>
      </c>
      <c r="CK9" s="165"/>
      <c r="CL9" s="165"/>
      <c r="CM9" s="165">
        <f>CK9*CL9</f>
        <v>0</v>
      </c>
      <c r="CN9" s="165"/>
      <c r="CO9" s="165"/>
      <c r="CP9" s="165">
        <f>CN9*CO9</f>
        <v>0</v>
      </c>
      <c r="CQ9" s="165"/>
      <c r="CR9" s="165"/>
      <c r="CS9" s="165">
        <f>CQ9*CR9</f>
        <v>0</v>
      </c>
      <c r="CT9" s="167">
        <f>E9+H9+K9+N9+Q9+T9+W9+Z9+AC9+AF9+AI9+AL9+AO9+AR9+AU9+AX9+BA9+BD9+BG9+BJ9+BM9+BP9+BS9+BV9+BY9+CB9+CE9+CH9+CK9+CN9+CQ9</f>
        <v>50.5</v>
      </c>
      <c r="CU9" s="168">
        <f>G9+J9+M9+P9+S9+V9+Y9+AB9+AE9+AH9+AK9+AN9+AQ9+AT9+AW9+AZ9+BC9+BF9+BI9+BL9+BO9+BR9+BU9+BX9+CA9+CD9+CG9+CJ9+CM9+CP9+CS9</f>
        <v>2016000</v>
      </c>
    </row>
    <row r="10" spans="2:99" x14ac:dyDescent="0.25">
      <c r="B10" s="165" t="s">
        <v>214</v>
      </c>
      <c r="C10" s="165" t="s">
        <v>215</v>
      </c>
      <c r="D10" s="166">
        <v>48000</v>
      </c>
      <c r="E10" s="165">
        <v>2</v>
      </c>
      <c r="F10" s="165">
        <v>58000</v>
      </c>
      <c r="G10" s="165">
        <f>E10*F10</f>
        <v>116000</v>
      </c>
      <c r="H10" s="165">
        <v>1</v>
      </c>
      <c r="I10" s="165">
        <v>58000</v>
      </c>
      <c r="J10" s="165">
        <f>H10*I10</f>
        <v>58000</v>
      </c>
      <c r="K10" s="165">
        <v>4</v>
      </c>
      <c r="L10" s="165">
        <v>58000</v>
      </c>
      <c r="M10" s="165">
        <f>K10*L10</f>
        <v>232000</v>
      </c>
      <c r="N10" s="165">
        <v>3</v>
      </c>
      <c r="O10" s="165">
        <v>58000</v>
      </c>
      <c r="P10" s="165">
        <f>N10*O10</f>
        <v>174000</v>
      </c>
      <c r="Q10" s="165"/>
      <c r="R10" s="165"/>
      <c r="S10" s="165">
        <f>Q10*R10</f>
        <v>0</v>
      </c>
      <c r="T10" s="165"/>
      <c r="U10" s="165"/>
      <c r="V10" s="165">
        <f>T10*U10</f>
        <v>0</v>
      </c>
      <c r="W10" s="165"/>
      <c r="X10" s="165"/>
      <c r="Y10" s="165">
        <f>W10*X10</f>
        <v>0</v>
      </c>
      <c r="Z10" s="165"/>
      <c r="AA10" s="165"/>
      <c r="AB10" s="165">
        <f>Z10*AA10</f>
        <v>0</v>
      </c>
      <c r="AC10" s="165">
        <v>1</v>
      </c>
      <c r="AD10" s="165">
        <v>58000</v>
      </c>
      <c r="AE10" s="165">
        <f>AC10*AD10</f>
        <v>58000</v>
      </c>
      <c r="AF10" s="165">
        <v>3</v>
      </c>
      <c r="AG10" s="165">
        <v>60000</v>
      </c>
      <c r="AH10" s="165">
        <f>AF10*AG10</f>
        <v>180000</v>
      </c>
      <c r="AI10" s="165">
        <v>6</v>
      </c>
      <c r="AJ10" s="165">
        <v>58000</v>
      </c>
      <c r="AK10" s="165">
        <f>AI10*AJ10</f>
        <v>348000</v>
      </c>
      <c r="AL10" s="165"/>
      <c r="AM10" s="165"/>
      <c r="AN10" s="165">
        <f>AL10*AM10</f>
        <v>0</v>
      </c>
      <c r="AO10" s="165">
        <v>3</v>
      </c>
      <c r="AP10" s="165">
        <v>58000</v>
      </c>
      <c r="AQ10" s="165">
        <f>AO10*AP10</f>
        <v>174000</v>
      </c>
      <c r="AR10" s="165"/>
      <c r="AS10" s="165"/>
      <c r="AT10" s="165">
        <f>AR10*AS10</f>
        <v>0</v>
      </c>
      <c r="AU10" s="165"/>
      <c r="AV10" s="165"/>
      <c r="AW10" s="165">
        <f>AU10*AV10</f>
        <v>0</v>
      </c>
      <c r="AX10" s="165"/>
      <c r="AY10" s="165"/>
      <c r="AZ10" s="165">
        <f>AX10*AY10</f>
        <v>0</v>
      </c>
      <c r="BA10" s="165"/>
      <c r="BB10" s="165"/>
      <c r="BC10" s="165">
        <f>BA10*BB10</f>
        <v>0</v>
      </c>
      <c r="BD10" s="165">
        <v>2</v>
      </c>
      <c r="BE10" s="165">
        <v>60000</v>
      </c>
      <c r="BF10" s="165">
        <f>BD10*BE10</f>
        <v>120000</v>
      </c>
      <c r="BG10" s="165"/>
      <c r="BH10" s="165"/>
      <c r="BI10" s="165">
        <f>BG10*BH10</f>
        <v>0</v>
      </c>
      <c r="BJ10" s="165">
        <v>2</v>
      </c>
      <c r="BK10" s="165">
        <v>58000</v>
      </c>
      <c r="BL10" s="165">
        <f>BJ10*BK10</f>
        <v>116000</v>
      </c>
      <c r="BM10" s="165"/>
      <c r="BN10" s="165"/>
      <c r="BO10" s="165">
        <f>BM10*BN10</f>
        <v>0</v>
      </c>
      <c r="BP10" s="165"/>
      <c r="BQ10" s="165"/>
      <c r="BR10" s="165">
        <f>BP10*BQ10</f>
        <v>0</v>
      </c>
      <c r="BS10" s="165">
        <v>5</v>
      </c>
      <c r="BT10" s="165">
        <v>58000</v>
      </c>
      <c r="BU10" s="165">
        <f>BS10*BT10</f>
        <v>290000</v>
      </c>
      <c r="BV10" s="165"/>
      <c r="BW10" s="165"/>
      <c r="BX10" s="165">
        <f>BV10*BW10</f>
        <v>0</v>
      </c>
      <c r="BY10" s="165"/>
      <c r="BZ10" s="165"/>
      <c r="CA10" s="165">
        <f>BY10*BZ10</f>
        <v>0</v>
      </c>
      <c r="CB10" s="165">
        <v>3</v>
      </c>
      <c r="CC10" s="165">
        <v>58000</v>
      </c>
      <c r="CD10" s="165">
        <f>CB10*CC10</f>
        <v>174000</v>
      </c>
      <c r="CE10" s="165"/>
      <c r="CF10" s="165"/>
      <c r="CG10" s="165">
        <f>CE10*CF10</f>
        <v>0</v>
      </c>
      <c r="CH10" s="165">
        <v>4</v>
      </c>
      <c r="CI10" s="165">
        <v>58000</v>
      </c>
      <c r="CJ10" s="165">
        <f>CH10*CI10</f>
        <v>232000</v>
      </c>
      <c r="CK10" s="165"/>
      <c r="CL10" s="165"/>
      <c r="CM10" s="165">
        <f>CK10*CL10</f>
        <v>0</v>
      </c>
      <c r="CN10" s="165"/>
      <c r="CO10" s="165"/>
      <c r="CP10" s="165">
        <f>CN10*CO10</f>
        <v>0</v>
      </c>
      <c r="CQ10" s="165"/>
      <c r="CR10" s="165"/>
      <c r="CS10" s="165">
        <f>CQ10*CR10</f>
        <v>0</v>
      </c>
      <c r="CT10" s="167">
        <f>E10+H10+K10+N10+Q10+T10+W10+Z10+AC10+AF10+AI10+AL10+AO10+AR10+AU10+AX10+BA10+BD10+BG10+BJ10+BM10+BP10+BS10+BV10+BY10+CB10+CE10+CH10+CK10+CN10+CQ10</f>
        <v>39</v>
      </c>
      <c r="CU10" s="168">
        <f>G10+J10+M10+P10+S10+V10+Y10+AB10+AE10+AH10+AK10+AN10+AQ10+AT10+AW10+AZ10+BC10+BF10+BI10+BL10+BO10+BR10+BU10+BX10+CA10+CD10+CG10+CJ10+CM10+CP10+CS10</f>
        <v>2272000</v>
      </c>
    </row>
    <row r="11" spans="2:99" x14ac:dyDescent="0.25">
      <c r="B11" s="165" t="s">
        <v>216</v>
      </c>
      <c r="C11" s="165" t="s">
        <v>215</v>
      </c>
      <c r="D11" s="166">
        <v>50000</v>
      </c>
      <c r="E11" s="165">
        <v>4</v>
      </c>
      <c r="F11" s="165">
        <v>58000</v>
      </c>
      <c r="G11" s="165">
        <f>E11*F11</f>
        <v>232000</v>
      </c>
      <c r="H11" s="165"/>
      <c r="I11" s="165"/>
      <c r="J11" s="165">
        <f>H11*I11</f>
        <v>0</v>
      </c>
      <c r="K11" s="165">
        <v>4</v>
      </c>
      <c r="L11" s="165">
        <v>58000</v>
      </c>
      <c r="M11" s="165">
        <f>K11*L11</f>
        <v>232000</v>
      </c>
      <c r="N11" s="165"/>
      <c r="O11" s="165"/>
      <c r="P11" s="165">
        <f>N11*O11</f>
        <v>0</v>
      </c>
      <c r="Q11" s="165"/>
      <c r="R11" s="165"/>
      <c r="S11" s="165">
        <f>Q11*R11</f>
        <v>0</v>
      </c>
      <c r="T11" s="165"/>
      <c r="U11" s="165"/>
      <c r="V11" s="165">
        <f>T11*U11</f>
        <v>0</v>
      </c>
      <c r="W11" s="165"/>
      <c r="X11" s="165"/>
      <c r="Y11" s="165">
        <f>W11*X11</f>
        <v>0</v>
      </c>
      <c r="Z11" s="165">
        <v>2</v>
      </c>
      <c r="AA11" s="165">
        <v>58000</v>
      </c>
      <c r="AB11" s="165">
        <f>Z11*AA11</f>
        <v>116000</v>
      </c>
      <c r="AC11" s="165"/>
      <c r="AD11" s="165"/>
      <c r="AE11" s="165">
        <f t="shared" ref="AE11:AE16" si="0">AC11*AD11</f>
        <v>0</v>
      </c>
      <c r="AF11" s="165"/>
      <c r="AG11" s="165"/>
      <c r="AH11" s="165">
        <f>AF11*AG11</f>
        <v>0</v>
      </c>
      <c r="AI11" s="165"/>
      <c r="AJ11" s="165"/>
      <c r="AK11" s="165">
        <f>AI11*AJ11</f>
        <v>0</v>
      </c>
      <c r="AL11" s="165"/>
      <c r="AM11" s="165"/>
      <c r="AN11" s="165">
        <f>AL11*AM11</f>
        <v>0</v>
      </c>
      <c r="AO11" s="165">
        <v>2</v>
      </c>
      <c r="AP11" s="165">
        <v>60000</v>
      </c>
      <c r="AQ11" s="165">
        <f>AO11*AP11</f>
        <v>120000</v>
      </c>
      <c r="AR11" s="165"/>
      <c r="AS11" s="165"/>
      <c r="AT11" s="165">
        <f>AR11*AS11</f>
        <v>0</v>
      </c>
      <c r="AU11" s="165">
        <v>1</v>
      </c>
      <c r="AV11" s="165">
        <v>58000</v>
      </c>
      <c r="AW11" s="165">
        <f>AU11*AV11</f>
        <v>58000</v>
      </c>
      <c r="AX11" s="165">
        <v>7</v>
      </c>
      <c r="AY11" s="165">
        <v>58000</v>
      </c>
      <c r="AZ11" s="165">
        <f>AX11*AY11</f>
        <v>406000</v>
      </c>
      <c r="BA11" s="165"/>
      <c r="BB11" s="165"/>
      <c r="BC11" s="165">
        <f>BA11*BB11</f>
        <v>0</v>
      </c>
      <c r="BD11" s="165"/>
      <c r="BE11" s="165"/>
      <c r="BF11" s="165">
        <f>BD11*BE11</f>
        <v>0</v>
      </c>
      <c r="BG11" s="165"/>
      <c r="BH11" s="165"/>
      <c r="BI11" s="165">
        <f>BG11*BH11</f>
        <v>0</v>
      </c>
      <c r="BJ11" s="165"/>
      <c r="BK11" s="165"/>
      <c r="BL11" s="165">
        <f>BJ11*BK11</f>
        <v>0</v>
      </c>
      <c r="BM11" s="165"/>
      <c r="BN11" s="165"/>
      <c r="BO11" s="165">
        <f>BM11*BN11</f>
        <v>0</v>
      </c>
      <c r="BP11" s="165"/>
      <c r="BQ11" s="165"/>
      <c r="BR11" s="165">
        <f>BP11*BQ11</f>
        <v>0</v>
      </c>
      <c r="BS11" s="165">
        <v>4</v>
      </c>
      <c r="BT11" s="165">
        <v>58000</v>
      </c>
      <c r="BU11" s="165">
        <f>BS11*BT11</f>
        <v>232000</v>
      </c>
      <c r="BV11" s="165"/>
      <c r="BW11" s="165"/>
      <c r="BX11" s="165">
        <f>BV11*BW11</f>
        <v>0</v>
      </c>
      <c r="BY11" s="165">
        <v>9</v>
      </c>
      <c r="BZ11" s="165">
        <v>58000</v>
      </c>
      <c r="CA11" s="165">
        <f>BY11*BZ11</f>
        <v>522000</v>
      </c>
      <c r="CB11" s="165">
        <v>4</v>
      </c>
      <c r="CC11" s="165">
        <v>58000</v>
      </c>
      <c r="CD11" s="165">
        <f>CB11*CC11</f>
        <v>232000</v>
      </c>
      <c r="CE11" s="165"/>
      <c r="CF11" s="165"/>
      <c r="CG11" s="165">
        <f>CE11*CF11</f>
        <v>0</v>
      </c>
      <c r="CH11" s="165">
        <v>4</v>
      </c>
      <c r="CI11" s="165">
        <v>58000</v>
      </c>
      <c r="CJ11" s="165">
        <f>CH11*CI11</f>
        <v>232000</v>
      </c>
      <c r="CK11" s="165"/>
      <c r="CL11" s="165"/>
      <c r="CM11" s="165">
        <f>CK11*CL11</f>
        <v>0</v>
      </c>
      <c r="CN11" s="165"/>
      <c r="CO11" s="165"/>
      <c r="CP11" s="165">
        <f>CN11*CO11</f>
        <v>0</v>
      </c>
      <c r="CQ11" s="165"/>
      <c r="CR11" s="165"/>
      <c r="CS11" s="165">
        <f>CQ11*CR11</f>
        <v>0</v>
      </c>
      <c r="CT11" s="167">
        <f>E11+H11+K11+N11+Q11+T11+W11+Z11+AC11+AF11+AI11+AL11+AO11+AR11+AU11+AX11+BA11+BD11+BG11+BJ11+BM11+BP11+BS11+BV11+BY11+CB11+CE11+CH11+CK11+CN11+CQ11</f>
        <v>41</v>
      </c>
      <c r="CU11" s="168">
        <f>G11+J11+M11+P11+S11+V11+Y11+AB11+AE11+AH11+AK11+AN11+AQ11+AT11+AW11+AZ11+BC11+BF11+BI11+BL11+BO11+BR11+BU11+BX11+CA11+CD11+CG11+CJ11+CM11+CP11+CS11</f>
        <v>2382000</v>
      </c>
    </row>
    <row r="12" spans="2:99" x14ac:dyDescent="0.25">
      <c r="B12" s="163" t="s">
        <v>217</v>
      </c>
      <c r="C12" s="164"/>
      <c r="D12" s="166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5">
        <f t="shared" si="0"/>
        <v>0</v>
      </c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4"/>
      <c r="BQ12" s="164"/>
      <c r="BR12" s="164"/>
      <c r="BS12" s="164"/>
      <c r="BT12" s="164"/>
      <c r="BU12" s="164"/>
      <c r="BV12" s="164"/>
      <c r="BW12" s="164"/>
      <c r="BX12" s="164"/>
      <c r="BY12" s="164"/>
      <c r="BZ12" s="164"/>
      <c r="CA12" s="164"/>
      <c r="CB12" s="164"/>
      <c r="CC12" s="164"/>
      <c r="CD12" s="164"/>
      <c r="CE12" s="164"/>
      <c r="CF12" s="164"/>
      <c r="CG12" s="164"/>
      <c r="CH12" s="164"/>
      <c r="CI12" s="164"/>
      <c r="CJ12" s="164"/>
      <c r="CK12" s="164"/>
      <c r="CL12" s="164"/>
      <c r="CM12" s="164"/>
      <c r="CN12" s="164"/>
      <c r="CO12" s="164"/>
      <c r="CP12" s="164"/>
      <c r="CQ12" s="164"/>
      <c r="CR12" s="164"/>
      <c r="CS12" s="164"/>
      <c r="CT12" s="164"/>
      <c r="CU12" s="80"/>
    </row>
    <row r="13" spans="2:99" x14ac:dyDescent="0.25">
      <c r="B13" s="165" t="s">
        <v>218</v>
      </c>
      <c r="C13" s="165" t="s">
        <v>219</v>
      </c>
      <c r="D13" s="166">
        <v>45000</v>
      </c>
      <c r="E13" s="165"/>
      <c r="F13" s="165"/>
      <c r="G13" s="165">
        <f>E13*F13</f>
        <v>0</v>
      </c>
      <c r="H13" s="165"/>
      <c r="I13" s="165"/>
      <c r="J13" s="165">
        <f>H13*I13</f>
        <v>0</v>
      </c>
      <c r="K13" s="165"/>
      <c r="L13" s="165"/>
      <c r="M13" s="165">
        <f>K13*L13</f>
        <v>0</v>
      </c>
      <c r="N13" s="165">
        <v>4</v>
      </c>
      <c r="O13" s="165">
        <v>35000</v>
      </c>
      <c r="P13" s="165">
        <f>N13*O13</f>
        <v>140000</v>
      </c>
      <c r="Q13" s="165"/>
      <c r="R13" s="165"/>
      <c r="S13" s="165">
        <f>Q13*R13</f>
        <v>0</v>
      </c>
      <c r="T13" s="165"/>
      <c r="U13" s="165"/>
      <c r="V13" s="165">
        <f>T13*U13</f>
        <v>0</v>
      </c>
      <c r="W13" s="165"/>
      <c r="X13" s="165"/>
      <c r="Y13" s="165">
        <f>W13*X13</f>
        <v>0</v>
      </c>
      <c r="Z13" s="165"/>
      <c r="AA13" s="165"/>
      <c r="AB13" s="165">
        <f>Z13*AA13</f>
        <v>0</v>
      </c>
      <c r="AC13" s="165">
        <v>3</v>
      </c>
      <c r="AD13" s="165">
        <v>35000</v>
      </c>
      <c r="AE13" s="165">
        <f t="shared" si="0"/>
        <v>105000</v>
      </c>
      <c r="AF13" s="165"/>
      <c r="AG13" s="165"/>
      <c r="AH13" s="165">
        <f>AF13*AG13</f>
        <v>0</v>
      </c>
      <c r="AI13" s="165">
        <v>3</v>
      </c>
      <c r="AJ13" s="165">
        <v>30000</v>
      </c>
      <c r="AK13" s="165">
        <f>AI13*AJ13</f>
        <v>90000</v>
      </c>
      <c r="AL13" s="165"/>
      <c r="AM13" s="165"/>
      <c r="AN13" s="165">
        <f>AL13*AM13</f>
        <v>0</v>
      </c>
      <c r="AO13" s="165">
        <v>3</v>
      </c>
      <c r="AP13" s="165">
        <v>35000</v>
      </c>
      <c r="AQ13" s="165">
        <f>AO13*AP13</f>
        <v>105000</v>
      </c>
      <c r="AR13" s="165"/>
      <c r="AS13" s="165"/>
      <c r="AT13" s="165">
        <f>AR13*AS13</f>
        <v>0</v>
      </c>
      <c r="AU13" s="165"/>
      <c r="AV13" s="165"/>
      <c r="AW13" s="165">
        <f>AU13*AV13</f>
        <v>0</v>
      </c>
      <c r="AX13" s="165"/>
      <c r="AY13" s="165"/>
      <c r="AZ13" s="165">
        <f>AX13*AY13</f>
        <v>0</v>
      </c>
      <c r="BA13" s="165"/>
      <c r="BB13" s="165"/>
      <c r="BC13" s="165">
        <f>BA13*BB13</f>
        <v>0</v>
      </c>
      <c r="BD13" s="165"/>
      <c r="BE13" s="165"/>
      <c r="BF13" s="165">
        <f>BD13*BE13</f>
        <v>0</v>
      </c>
      <c r="BG13" s="165"/>
      <c r="BH13" s="165"/>
      <c r="BI13" s="165">
        <f t="shared" ref="BI13:BI18" si="1">BG13*BH13</f>
        <v>0</v>
      </c>
      <c r="BJ13" s="165"/>
      <c r="BK13" s="165"/>
      <c r="BL13" s="165">
        <f>BJ13*BK13</f>
        <v>0</v>
      </c>
      <c r="BM13" s="165"/>
      <c r="BN13" s="165"/>
      <c r="BO13" s="165">
        <f>BM13*BN13</f>
        <v>0</v>
      </c>
      <c r="BP13" s="165"/>
      <c r="BQ13" s="165"/>
      <c r="BR13" s="165">
        <f>BP13*BQ13</f>
        <v>0</v>
      </c>
      <c r="BS13" s="165"/>
      <c r="BT13" s="165"/>
      <c r="BU13" s="165">
        <f>BS13*BT13</f>
        <v>0</v>
      </c>
      <c r="BV13" s="165"/>
      <c r="BW13" s="165"/>
      <c r="BX13" s="165">
        <f>BV13*BW13</f>
        <v>0</v>
      </c>
      <c r="BY13" s="165"/>
      <c r="BZ13" s="165"/>
      <c r="CA13" s="165">
        <f>BY13*BZ13</f>
        <v>0</v>
      </c>
      <c r="CB13" s="165"/>
      <c r="CC13" s="165"/>
      <c r="CD13" s="165">
        <f>CB13*CC13</f>
        <v>0</v>
      </c>
      <c r="CE13" s="165"/>
      <c r="CF13" s="165"/>
      <c r="CG13" s="165">
        <f>CE13*CF13</f>
        <v>0</v>
      </c>
      <c r="CH13" s="165"/>
      <c r="CI13" s="165"/>
      <c r="CJ13" s="165">
        <f>CH13*CI13</f>
        <v>0</v>
      </c>
      <c r="CK13" s="165">
        <v>3</v>
      </c>
      <c r="CL13" s="165">
        <v>35000</v>
      </c>
      <c r="CM13" s="165">
        <f>CK13*CL13</f>
        <v>105000</v>
      </c>
      <c r="CN13" s="165"/>
      <c r="CO13" s="165"/>
      <c r="CP13" s="165">
        <f>CN13*CO13</f>
        <v>0</v>
      </c>
      <c r="CQ13" s="165"/>
      <c r="CR13" s="165"/>
      <c r="CS13" s="165">
        <f>CQ13*CR13</f>
        <v>0</v>
      </c>
      <c r="CT13" s="167">
        <f>E13+H13+K13+N13+Q13+T13+W13+Z13+AC13+AF13+AI13+AL13+AO13+AR13+AU13+AX13+BA13+BD13+BG13+BJ13+BM13+BP13+BS13+BV13+BY13+CB13+CE13+CH13+CK13+CN13+CQ13</f>
        <v>16</v>
      </c>
      <c r="CU13" s="168">
        <f>G13+J13+M13+P13+S13+V13+Y13+AB13+AE13+AH13+AK13+AN13+AQ13+AT13+AW13+AZ13+BC13+BF13+BI13+BL13+BO13+BR13+BU13+BX13+CA13+CD13+CG13+CJ13+CM13+CP13+CS13</f>
        <v>545000</v>
      </c>
    </row>
    <row r="14" spans="2:99" x14ac:dyDescent="0.25">
      <c r="B14" s="165" t="s">
        <v>802</v>
      </c>
      <c r="C14" s="165"/>
      <c r="D14" s="166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>
        <v>3</v>
      </c>
      <c r="AD14" s="165">
        <v>32000</v>
      </c>
      <c r="AE14" s="165">
        <f t="shared" si="0"/>
        <v>96000</v>
      </c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>
        <v>3</v>
      </c>
      <c r="AS14" s="165">
        <v>35000</v>
      </c>
      <c r="AT14" s="165">
        <f t="shared" ref="AT14:AT16" si="2">AR14*AS14</f>
        <v>105000</v>
      </c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>
        <f t="shared" si="1"/>
        <v>0</v>
      </c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65"/>
      <c r="CJ14" s="165"/>
      <c r="CK14" s="165"/>
      <c r="CL14" s="165"/>
      <c r="CM14" s="165"/>
      <c r="CN14" s="165"/>
      <c r="CO14" s="165"/>
      <c r="CP14" s="165"/>
      <c r="CQ14" s="165"/>
      <c r="CR14" s="165"/>
      <c r="CS14" s="165"/>
      <c r="CT14" s="167"/>
      <c r="CU14" s="168"/>
    </row>
    <row r="15" spans="2:99" x14ac:dyDescent="0.25">
      <c r="B15" s="165" t="s">
        <v>220</v>
      </c>
      <c r="C15" s="165" t="s">
        <v>215</v>
      </c>
      <c r="D15" s="166">
        <v>135000</v>
      </c>
      <c r="E15" s="165"/>
      <c r="F15" s="165"/>
      <c r="G15" s="165">
        <f>E15*F15</f>
        <v>0</v>
      </c>
      <c r="H15" s="165">
        <v>6</v>
      </c>
      <c r="I15" s="165">
        <v>150000</v>
      </c>
      <c r="J15" s="165">
        <f>H15*I15</f>
        <v>900000</v>
      </c>
      <c r="K15" s="165"/>
      <c r="L15" s="165"/>
      <c r="M15" s="165">
        <f>K15*L15</f>
        <v>0</v>
      </c>
      <c r="N15" s="165"/>
      <c r="O15" s="165"/>
      <c r="P15" s="165">
        <f>N15*O15</f>
        <v>0</v>
      </c>
      <c r="Q15" s="165"/>
      <c r="R15" s="165"/>
      <c r="S15" s="165">
        <f>Q15*R15</f>
        <v>0</v>
      </c>
      <c r="T15" s="165"/>
      <c r="U15" s="165"/>
      <c r="V15" s="165">
        <f>T15*U15</f>
        <v>0</v>
      </c>
      <c r="W15" s="165"/>
      <c r="X15" s="165"/>
      <c r="Y15" s="165">
        <f>W15*X15</f>
        <v>0</v>
      </c>
      <c r="Z15" s="165"/>
      <c r="AA15" s="165"/>
      <c r="AB15" s="165">
        <f>Z15*AA15</f>
        <v>0</v>
      </c>
      <c r="AC15" s="165"/>
      <c r="AD15" s="165"/>
      <c r="AE15" s="165">
        <f t="shared" si="0"/>
        <v>0</v>
      </c>
      <c r="AF15" s="165"/>
      <c r="AG15" s="165"/>
      <c r="AH15" s="165">
        <f>AF15*AG15</f>
        <v>0</v>
      </c>
      <c r="AI15" s="165"/>
      <c r="AJ15" s="165"/>
      <c r="AK15" s="165">
        <f>AI15*AJ15</f>
        <v>0</v>
      </c>
      <c r="AL15" s="165"/>
      <c r="AM15" s="165"/>
      <c r="AN15" s="165">
        <f>AL15*AM15</f>
        <v>0</v>
      </c>
      <c r="AO15" s="165">
        <v>2.5</v>
      </c>
      <c r="AP15" s="165">
        <v>150000</v>
      </c>
      <c r="AQ15" s="165">
        <f>AO15*AP15</f>
        <v>375000</v>
      </c>
      <c r="AR15" s="165">
        <v>10.5</v>
      </c>
      <c r="AS15" s="165">
        <v>150000</v>
      </c>
      <c r="AT15" s="165">
        <f t="shared" si="2"/>
        <v>1575000</v>
      </c>
      <c r="AU15" s="165"/>
      <c r="AV15" s="165"/>
      <c r="AW15" s="165">
        <f>AU15*AV15</f>
        <v>0</v>
      </c>
      <c r="AX15" s="165"/>
      <c r="AY15" s="165"/>
      <c r="AZ15" s="165">
        <f>AX15*AY15</f>
        <v>0</v>
      </c>
      <c r="BA15" s="165"/>
      <c r="BB15" s="165"/>
      <c r="BC15" s="165">
        <f>BA15*BB15</f>
        <v>0</v>
      </c>
      <c r="BD15" s="165">
        <v>8</v>
      </c>
      <c r="BE15" s="165">
        <v>150000</v>
      </c>
      <c r="BF15" s="165">
        <f>BD15*BE15</f>
        <v>1200000</v>
      </c>
      <c r="BG15" s="165"/>
      <c r="BH15" s="165"/>
      <c r="BI15" s="165">
        <f t="shared" si="1"/>
        <v>0</v>
      </c>
      <c r="BJ15" s="165">
        <v>10</v>
      </c>
      <c r="BK15" s="165">
        <v>150000</v>
      </c>
      <c r="BL15" s="165">
        <f>BJ15*BK15</f>
        <v>1500000</v>
      </c>
      <c r="BM15" s="165"/>
      <c r="BN15" s="165"/>
      <c r="BO15" s="165">
        <f>BM15*BN15</f>
        <v>0</v>
      </c>
      <c r="BP15" s="165"/>
      <c r="BQ15" s="165"/>
      <c r="BR15" s="165">
        <f>BP15*BQ15</f>
        <v>0</v>
      </c>
      <c r="BS15" s="165"/>
      <c r="BT15" s="165"/>
      <c r="BU15" s="165">
        <f>BS15*BT15</f>
        <v>0</v>
      </c>
      <c r="BV15" s="165"/>
      <c r="BW15" s="165"/>
      <c r="BX15" s="165">
        <f>BV15*BW15</f>
        <v>0</v>
      </c>
      <c r="BY15" s="165"/>
      <c r="BZ15" s="165"/>
      <c r="CA15" s="165">
        <f>BY15*BZ15</f>
        <v>0</v>
      </c>
      <c r="CB15" s="165"/>
      <c r="CC15" s="165"/>
      <c r="CD15" s="165">
        <f>CB15*CC15</f>
        <v>0</v>
      </c>
      <c r="CE15" s="165"/>
      <c r="CF15" s="165"/>
      <c r="CG15" s="165">
        <f>CE15*CF15</f>
        <v>0</v>
      </c>
      <c r="CH15" s="165"/>
      <c r="CI15" s="165"/>
      <c r="CJ15" s="165">
        <f>CH15*CI15</f>
        <v>0</v>
      </c>
      <c r="CK15" s="165"/>
      <c r="CL15" s="165"/>
      <c r="CM15" s="165">
        <f>CK15*CL15</f>
        <v>0</v>
      </c>
      <c r="CN15" s="165"/>
      <c r="CO15" s="165"/>
      <c r="CP15" s="165">
        <f>CN15*CO15</f>
        <v>0</v>
      </c>
      <c r="CQ15" s="165"/>
      <c r="CR15" s="165"/>
      <c r="CS15" s="165">
        <f>CQ15*CR15</f>
        <v>0</v>
      </c>
      <c r="CT15" s="167">
        <f>E15+H15+K15+N15+Q15+T15+W15+Z15+AC15+AF15+AI15+AL15+AO15+AR15+AU15+AX15+BA15+BD15+BG15+BJ15+BM15+BP15+BS15+BV15+BY15+CB15+CE15+CH15+CK15+CN15+CQ15</f>
        <v>37</v>
      </c>
      <c r="CU15" s="168">
        <f>G15+J15+M15+P15+S15+V15+Y15+AB15+AE15+AH15+AK15+AN15+AQ15+AT15+AW15+AZ15+BC15+BF15+BI15+BL15+BO15+BR15+BU15+BX15+CA15+CD15+CG15+CJ15+CM15+CP15+CS15</f>
        <v>5550000</v>
      </c>
    </row>
    <row r="16" spans="2:99" x14ac:dyDescent="0.25">
      <c r="B16" s="165" t="s">
        <v>221</v>
      </c>
      <c r="C16" s="165" t="s">
        <v>215</v>
      </c>
      <c r="D16" s="166">
        <v>135000</v>
      </c>
      <c r="E16" s="165"/>
      <c r="F16" s="165"/>
      <c r="G16" s="165">
        <f>E16*F16</f>
        <v>0</v>
      </c>
      <c r="H16" s="165"/>
      <c r="I16" s="165"/>
      <c r="J16" s="165">
        <f>H16*I16</f>
        <v>0</v>
      </c>
      <c r="K16" s="165"/>
      <c r="L16" s="165"/>
      <c r="M16" s="165">
        <f>K16*L16</f>
        <v>0</v>
      </c>
      <c r="N16" s="165">
        <v>1</v>
      </c>
      <c r="O16" s="165">
        <v>150000</v>
      </c>
      <c r="P16" s="165">
        <f>N16*O16</f>
        <v>150000</v>
      </c>
      <c r="Q16" s="165"/>
      <c r="R16" s="165"/>
      <c r="S16" s="165">
        <f>Q16*R16</f>
        <v>0</v>
      </c>
      <c r="T16" s="165"/>
      <c r="U16" s="165"/>
      <c r="V16" s="165">
        <f>T16*U16</f>
        <v>0</v>
      </c>
      <c r="W16" s="165"/>
      <c r="X16" s="165"/>
      <c r="Y16" s="165">
        <f>W16*X16</f>
        <v>0</v>
      </c>
      <c r="Z16" s="165"/>
      <c r="AA16" s="165"/>
      <c r="AB16" s="165">
        <f>Z16*AA16</f>
        <v>0</v>
      </c>
      <c r="AC16" s="165">
        <v>2</v>
      </c>
      <c r="AD16" s="165">
        <v>150000</v>
      </c>
      <c r="AE16" s="165">
        <f t="shared" si="0"/>
        <v>300000</v>
      </c>
      <c r="AF16" s="165">
        <v>2</v>
      </c>
      <c r="AG16" s="165">
        <v>150000</v>
      </c>
      <c r="AH16" s="165">
        <f>AF16*AG16</f>
        <v>300000</v>
      </c>
      <c r="AI16" s="165"/>
      <c r="AJ16" s="165"/>
      <c r="AK16" s="165">
        <f>AI16*AJ16</f>
        <v>0</v>
      </c>
      <c r="AL16" s="165">
        <v>4</v>
      </c>
      <c r="AM16" s="165">
        <v>150000</v>
      </c>
      <c r="AN16" s="165">
        <f>AL16*AM16</f>
        <v>600000</v>
      </c>
      <c r="AO16" s="165"/>
      <c r="AP16" s="165"/>
      <c r="AQ16" s="165">
        <f>AO16*AP16</f>
        <v>0</v>
      </c>
      <c r="AR16" s="165">
        <v>1</v>
      </c>
      <c r="AS16" s="165">
        <v>150000</v>
      </c>
      <c r="AT16" s="165">
        <f t="shared" si="2"/>
        <v>150000</v>
      </c>
      <c r="AU16" s="165">
        <v>1.5</v>
      </c>
      <c r="AV16" s="165">
        <v>150000</v>
      </c>
      <c r="AW16" s="165">
        <f>AU16*AV16</f>
        <v>225000</v>
      </c>
      <c r="AX16" s="165"/>
      <c r="AY16" s="165"/>
      <c r="AZ16" s="165">
        <f>AX16*AY16</f>
        <v>0</v>
      </c>
      <c r="BA16" s="165"/>
      <c r="BB16" s="165"/>
      <c r="BC16" s="165">
        <f>BA16*BB16</f>
        <v>0</v>
      </c>
      <c r="BD16" s="165"/>
      <c r="BE16" s="165"/>
      <c r="BF16" s="165">
        <f>BD16*BE16</f>
        <v>0</v>
      </c>
      <c r="BG16" s="165">
        <v>3</v>
      </c>
      <c r="BH16" s="165">
        <v>150000</v>
      </c>
      <c r="BI16" s="165">
        <f t="shared" si="1"/>
        <v>450000</v>
      </c>
      <c r="BJ16" s="165">
        <v>1</v>
      </c>
      <c r="BK16" s="165">
        <v>150000</v>
      </c>
      <c r="BL16" s="165">
        <f>BJ16*BK16</f>
        <v>150000</v>
      </c>
      <c r="BM16" s="165"/>
      <c r="BN16" s="165"/>
      <c r="BO16" s="165">
        <f>BM16*BN16</f>
        <v>0</v>
      </c>
      <c r="BP16" s="165">
        <v>6</v>
      </c>
      <c r="BQ16" s="165">
        <v>150000</v>
      </c>
      <c r="BR16" s="165">
        <f>BP16*BQ16</f>
        <v>900000</v>
      </c>
      <c r="BS16" s="165"/>
      <c r="BT16" s="165"/>
      <c r="BU16" s="165">
        <f>BS16*BT16</f>
        <v>0</v>
      </c>
      <c r="BV16" s="165">
        <v>1.5</v>
      </c>
      <c r="BW16" s="165">
        <v>150000</v>
      </c>
      <c r="BX16" s="165">
        <f>BV16*BW16</f>
        <v>225000</v>
      </c>
      <c r="BY16" s="165">
        <v>1.5</v>
      </c>
      <c r="BZ16" s="165">
        <v>150000</v>
      </c>
      <c r="CA16" s="165">
        <f>BY16*BZ16</f>
        <v>225000</v>
      </c>
      <c r="CB16" s="165"/>
      <c r="CC16" s="165"/>
      <c r="CD16" s="165">
        <f>CB16*CC16</f>
        <v>0</v>
      </c>
      <c r="CE16" s="165"/>
      <c r="CF16" s="165"/>
      <c r="CG16" s="165">
        <f>CE16*CF16</f>
        <v>0</v>
      </c>
      <c r="CH16" s="165"/>
      <c r="CI16" s="165"/>
      <c r="CJ16" s="165">
        <f>CH16*CI16</f>
        <v>0</v>
      </c>
      <c r="CK16" s="165">
        <v>2</v>
      </c>
      <c r="CL16" s="165">
        <v>150000</v>
      </c>
      <c r="CM16" s="165">
        <f>CK16*CL16</f>
        <v>300000</v>
      </c>
      <c r="CN16" s="165"/>
      <c r="CO16" s="165"/>
      <c r="CP16" s="165">
        <f>CN16*CO16</f>
        <v>0</v>
      </c>
      <c r="CQ16" s="165"/>
      <c r="CR16" s="165"/>
      <c r="CS16" s="165">
        <f>CQ16*CR16</f>
        <v>0</v>
      </c>
      <c r="CT16" s="167">
        <f>E16+H16+K16+N16+Q16+T16+W16+Z16+AC16+AF16+AI16+AL16+AO16+AR16+AU16+AX16+BA16+BD16+BG16+BJ16+BM16+BP16+BS16+BV16+BY16+CB16+CE16+CH16+CK16+CN16+CQ16</f>
        <v>26.5</v>
      </c>
      <c r="CU16" s="168">
        <f>G16+J16+M16+P16+S16+V16+Y16+AB16+AE16+AH16+AK16+AN16+AQ16+AT16+AW16+AZ16+BC16+BF16+BI16+BL16+BO16+BR16+BU16+BX16+CA16+CD16+CG16+CJ16+CM16+CP16+CS16</f>
        <v>3975000</v>
      </c>
    </row>
    <row r="17" spans="2:99" x14ac:dyDescent="0.25">
      <c r="B17" s="165" t="s">
        <v>222</v>
      </c>
      <c r="C17" s="165" t="s">
        <v>215</v>
      </c>
      <c r="D17" s="166">
        <v>135000</v>
      </c>
      <c r="E17" s="165">
        <v>10.5</v>
      </c>
      <c r="F17" s="165">
        <v>150000</v>
      </c>
      <c r="G17" s="165">
        <f>E17*F17</f>
        <v>1575000</v>
      </c>
      <c r="H17" s="165"/>
      <c r="I17" s="165"/>
      <c r="J17" s="165">
        <f>H17*I17</f>
        <v>0</v>
      </c>
      <c r="K17" s="165">
        <v>2.5</v>
      </c>
      <c r="L17" s="165">
        <v>150000</v>
      </c>
      <c r="M17" s="165">
        <f>K17*L17</f>
        <v>375000</v>
      </c>
      <c r="N17" s="165">
        <v>10</v>
      </c>
      <c r="O17" s="165">
        <v>150000</v>
      </c>
      <c r="P17" s="165">
        <f>N17*O17</f>
        <v>1500000</v>
      </c>
      <c r="Q17" s="165"/>
      <c r="R17" s="165"/>
      <c r="S17" s="165">
        <f>Q17*R17</f>
        <v>0</v>
      </c>
      <c r="T17" s="165"/>
      <c r="U17" s="165"/>
      <c r="V17" s="165">
        <f>T17*U17</f>
        <v>0</v>
      </c>
      <c r="W17" s="165"/>
      <c r="X17" s="165"/>
      <c r="Y17" s="165">
        <f>W17*X17</f>
        <v>0</v>
      </c>
      <c r="Z17" s="165">
        <v>7.5</v>
      </c>
      <c r="AA17" s="165">
        <v>150000</v>
      </c>
      <c r="AB17" s="165">
        <f>Z17*AA17</f>
        <v>1125000</v>
      </c>
      <c r="AC17" s="165"/>
      <c r="AD17" s="165"/>
      <c r="AE17" s="165">
        <f>AC17*AD17</f>
        <v>0</v>
      </c>
      <c r="AF17" s="165">
        <v>10</v>
      </c>
      <c r="AG17" s="165">
        <v>150000</v>
      </c>
      <c r="AH17" s="165">
        <f>AF17*AG17</f>
        <v>1500000</v>
      </c>
      <c r="AI17" s="165">
        <v>11</v>
      </c>
      <c r="AJ17" s="165">
        <v>150000</v>
      </c>
      <c r="AK17" s="165">
        <f>AI17*AJ17</f>
        <v>1650000</v>
      </c>
      <c r="AL17" s="165"/>
      <c r="AM17" s="165"/>
      <c r="AN17" s="165">
        <f>AL17*AM17</f>
        <v>0</v>
      </c>
      <c r="AO17" s="165"/>
      <c r="AP17" s="165"/>
      <c r="AQ17" s="165">
        <f>AO17*AP17</f>
        <v>0</v>
      </c>
      <c r="AR17" s="165"/>
      <c r="AS17" s="165"/>
      <c r="AT17" s="165">
        <f>AR17*AS17</f>
        <v>0</v>
      </c>
      <c r="AU17" s="165">
        <v>8</v>
      </c>
      <c r="AV17" s="165">
        <v>150000</v>
      </c>
      <c r="AW17" s="165">
        <f>AU17*AV17</f>
        <v>1200000</v>
      </c>
      <c r="AX17" s="165"/>
      <c r="AY17" s="165"/>
      <c r="AZ17" s="165">
        <f>AX17*AY17</f>
        <v>0</v>
      </c>
      <c r="BA17" s="165"/>
      <c r="BB17" s="165"/>
      <c r="BC17" s="165">
        <f>BA17*BB17</f>
        <v>0</v>
      </c>
      <c r="BD17" s="165"/>
      <c r="BE17" s="165"/>
      <c r="BF17" s="165">
        <f>BD17*BE17</f>
        <v>0</v>
      </c>
      <c r="BG17" s="165"/>
      <c r="BH17" s="165"/>
      <c r="BI17" s="165">
        <f t="shared" si="1"/>
        <v>0</v>
      </c>
      <c r="BJ17" s="165"/>
      <c r="BK17" s="165"/>
      <c r="BL17" s="165">
        <f>BJ17*BK17</f>
        <v>0</v>
      </c>
      <c r="BM17" s="165">
        <v>10.5</v>
      </c>
      <c r="BN17" s="165">
        <v>150000</v>
      </c>
      <c r="BO17" s="165">
        <f>BM17*BN17</f>
        <v>1575000</v>
      </c>
      <c r="BP17" s="165"/>
      <c r="BQ17" s="165"/>
      <c r="BR17" s="165">
        <f>BP17*BQ17</f>
        <v>0</v>
      </c>
      <c r="BS17" s="165">
        <v>3</v>
      </c>
      <c r="BT17" s="165">
        <v>150000</v>
      </c>
      <c r="BU17" s="165">
        <f>BS17*BT17</f>
        <v>450000</v>
      </c>
      <c r="BV17" s="165">
        <v>11.5</v>
      </c>
      <c r="BW17" s="165">
        <v>150000</v>
      </c>
      <c r="BX17" s="165">
        <f>BV17*BW17</f>
        <v>1725000</v>
      </c>
      <c r="BY17" s="165">
        <v>8.5</v>
      </c>
      <c r="BZ17" s="165">
        <v>150000</v>
      </c>
      <c r="CA17" s="165">
        <f>BY17*BZ17</f>
        <v>1275000</v>
      </c>
      <c r="CB17" s="165">
        <v>1.4</v>
      </c>
      <c r="CC17" s="165">
        <v>150000</v>
      </c>
      <c r="CD17" s="165">
        <f>CB17*CC17</f>
        <v>210000</v>
      </c>
      <c r="CE17" s="165"/>
      <c r="CF17" s="165"/>
      <c r="CG17" s="165">
        <f>CE17*CF17</f>
        <v>0</v>
      </c>
      <c r="CH17" s="165">
        <v>8</v>
      </c>
      <c r="CI17" s="165">
        <v>150000</v>
      </c>
      <c r="CJ17" s="165">
        <f>CH17*CI17</f>
        <v>1200000</v>
      </c>
      <c r="CK17" s="165"/>
      <c r="CL17" s="165"/>
      <c r="CM17" s="165">
        <f>CK17*CL17</f>
        <v>0</v>
      </c>
      <c r="CN17" s="165"/>
      <c r="CO17" s="165"/>
      <c r="CP17" s="165">
        <f>CN17*CO17</f>
        <v>0</v>
      </c>
      <c r="CQ17" s="165"/>
      <c r="CR17" s="165"/>
      <c r="CS17" s="165">
        <f>CQ17*CR17</f>
        <v>0</v>
      </c>
      <c r="CT17" s="167">
        <f>E17+H17+K17+N17+Q17+T17+W17+Z17+AC17+AF17+AI17+AL17+AO17+AR17+AU17+AX17+BA17+BD17+BG17+BJ17+BM17+BP17+BS17+BV17+BY17+CB17+CE17+CH17+CK17+CN17+CQ17</f>
        <v>102.4</v>
      </c>
      <c r="CU17" s="168">
        <f>G17+J17+M17+P17+S17+V17+Y17+AB17+AE17+AH17+AK17+AN17+AQ17+AT17+AW17+AZ17+BC17+BF17+BI17+BL17+BO17+BR17+BU17+BX17+CA17+CD17+CG17+CJ17+CM17+CP17+CS17</f>
        <v>15360000</v>
      </c>
    </row>
    <row r="18" spans="2:99" x14ac:dyDescent="0.25">
      <c r="B18" s="165" t="s">
        <v>223</v>
      </c>
      <c r="C18" s="165" t="s">
        <v>224</v>
      </c>
      <c r="D18" s="166">
        <v>23000</v>
      </c>
      <c r="E18" s="165"/>
      <c r="F18" s="165"/>
      <c r="G18" s="165">
        <f>E18*F18</f>
        <v>0</v>
      </c>
      <c r="H18" s="165"/>
      <c r="I18" s="165"/>
      <c r="J18" s="165">
        <f>H18*I18</f>
        <v>0</v>
      </c>
      <c r="K18" s="165"/>
      <c r="L18" s="165"/>
      <c r="M18" s="165">
        <f>K18*L18</f>
        <v>0</v>
      </c>
      <c r="N18" s="165"/>
      <c r="O18" s="165"/>
      <c r="P18" s="165">
        <f>N18*O18</f>
        <v>0</v>
      </c>
      <c r="Q18" s="165"/>
      <c r="R18" s="165"/>
      <c r="S18" s="165">
        <f>Q18*R18</f>
        <v>0</v>
      </c>
      <c r="T18" s="165"/>
      <c r="U18" s="165"/>
      <c r="V18" s="165">
        <f>T18*U18</f>
        <v>0</v>
      </c>
      <c r="W18" s="165"/>
      <c r="X18" s="165"/>
      <c r="Y18" s="165">
        <f>W18*X18</f>
        <v>0</v>
      </c>
      <c r="Z18" s="165"/>
      <c r="AA18" s="165"/>
      <c r="AB18" s="165">
        <f>Z18*AA18</f>
        <v>0</v>
      </c>
      <c r="AC18" s="165"/>
      <c r="AD18" s="165"/>
      <c r="AE18" s="165">
        <f>AC18*AD18</f>
        <v>0</v>
      </c>
      <c r="AF18" s="165"/>
      <c r="AG18" s="165"/>
      <c r="AH18" s="165">
        <f>AF18*AG18</f>
        <v>0</v>
      </c>
      <c r="AI18" s="165"/>
      <c r="AJ18" s="165"/>
      <c r="AK18" s="165">
        <f>AI18*AJ18</f>
        <v>0</v>
      </c>
      <c r="AL18" s="165"/>
      <c r="AM18" s="165"/>
      <c r="AN18" s="165">
        <f>AL18*AM18</f>
        <v>0</v>
      </c>
      <c r="AO18" s="165"/>
      <c r="AP18" s="165"/>
      <c r="AQ18" s="165">
        <f>AO18*AP18</f>
        <v>0</v>
      </c>
      <c r="AR18" s="165"/>
      <c r="AS18" s="165"/>
      <c r="AT18" s="165">
        <f>AR18*AS18</f>
        <v>0</v>
      </c>
      <c r="AU18" s="165"/>
      <c r="AV18" s="165"/>
      <c r="AW18" s="165">
        <f>AU18*AV18</f>
        <v>0</v>
      </c>
      <c r="AX18" s="165"/>
      <c r="AY18" s="165"/>
      <c r="AZ18" s="165">
        <f>AX18*AY18</f>
        <v>0</v>
      </c>
      <c r="BA18" s="165"/>
      <c r="BB18" s="165"/>
      <c r="BC18" s="165">
        <f>BA18*BB18</f>
        <v>0</v>
      </c>
      <c r="BD18" s="165"/>
      <c r="BE18" s="165"/>
      <c r="BF18" s="165">
        <f>BD18*BE18</f>
        <v>0</v>
      </c>
      <c r="BG18" s="165"/>
      <c r="BH18" s="165"/>
      <c r="BI18" s="165">
        <f t="shared" si="1"/>
        <v>0</v>
      </c>
      <c r="BJ18" s="165"/>
      <c r="BK18" s="165"/>
      <c r="BL18" s="165">
        <f>BJ18*BK18</f>
        <v>0</v>
      </c>
      <c r="BM18" s="165"/>
      <c r="BN18" s="165"/>
      <c r="BO18" s="165">
        <f>BM18*BN18</f>
        <v>0</v>
      </c>
      <c r="BP18" s="165"/>
      <c r="BQ18" s="165"/>
      <c r="BR18" s="165">
        <f>BP18*BQ18</f>
        <v>0</v>
      </c>
      <c r="BS18" s="165"/>
      <c r="BT18" s="165"/>
      <c r="BU18" s="165">
        <f>BS18*BT18</f>
        <v>0</v>
      </c>
      <c r="BV18" s="165"/>
      <c r="BW18" s="165"/>
      <c r="BX18" s="165">
        <f>BV18*BW18</f>
        <v>0</v>
      </c>
      <c r="BY18" s="165"/>
      <c r="BZ18" s="165"/>
      <c r="CA18" s="165">
        <f>BY18*BZ18</f>
        <v>0</v>
      </c>
      <c r="CB18" s="165"/>
      <c r="CC18" s="165"/>
      <c r="CD18" s="165">
        <f>CB18*CC18</f>
        <v>0</v>
      </c>
      <c r="CE18" s="165"/>
      <c r="CF18" s="165"/>
      <c r="CG18" s="165">
        <f>CE18*CF18</f>
        <v>0</v>
      </c>
      <c r="CH18" s="165"/>
      <c r="CI18" s="165"/>
      <c r="CJ18" s="165">
        <f>CH18*CI18</f>
        <v>0</v>
      </c>
      <c r="CK18" s="165"/>
      <c r="CL18" s="165"/>
      <c r="CM18" s="165">
        <f>CK18*CL18</f>
        <v>0</v>
      </c>
      <c r="CN18" s="165"/>
      <c r="CO18" s="165"/>
      <c r="CP18" s="165">
        <f>CN18*CO18</f>
        <v>0</v>
      </c>
      <c r="CQ18" s="165"/>
      <c r="CR18" s="165"/>
      <c r="CS18" s="165">
        <f>CQ18*CR18</f>
        <v>0</v>
      </c>
      <c r="CT18" s="167">
        <f>E18+H18+K18+N18+Q18+T18+W18+Z18+AC18+AF18+AI18+AL18+AO18+AR18+AU18+AX18+BA18+BD18+BG18+BJ18+BM18+BP18+BS18+BV18+BY18+CB18+CE18+CH18+CK18+CN18+CQ18</f>
        <v>0</v>
      </c>
      <c r="CU18" s="168">
        <f>G18+J18+M18+P18+S18+V18+Y18+AB18+AE18+AH18+AK18+AN18+AQ18+AT18+AW18+AZ18+BC18+BF18+BI18+BL18+BO18+BR18+BU18+BX18+CA18+CD18+CG18+CJ18+CM18+CP18+CS18</f>
        <v>0</v>
      </c>
    </row>
    <row r="19" spans="2:99" x14ac:dyDescent="0.25">
      <c r="B19" s="163" t="s">
        <v>225</v>
      </c>
      <c r="C19" s="164"/>
      <c r="D19" s="166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4"/>
      <c r="CB19" s="164"/>
      <c r="CC19" s="164"/>
      <c r="CD19" s="164"/>
      <c r="CE19" s="164"/>
      <c r="CF19" s="164"/>
      <c r="CG19" s="164"/>
      <c r="CH19" s="164"/>
      <c r="CI19" s="164"/>
      <c r="CJ19" s="164"/>
      <c r="CK19" s="169"/>
      <c r="CL19" s="164"/>
      <c r="CM19" s="164"/>
      <c r="CN19" s="164"/>
      <c r="CO19" s="164"/>
      <c r="CP19" s="164"/>
      <c r="CQ19" s="164"/>
      <c r="CR19" s="164"/>
      <c r="CS19" s="164"/>
      <c r="CT19" s="164"/>
      <c r="CU19" s="80"/>
    </row>
    <row r="20" spans="2:99" x14ac:dyDescent="0.25">
      <c r="B20" s="165" t="s">
        <v>226</v>
      </c>
      <c r="C20" s="165" t="s">
        <v>215</v>
      </c>
      <c r="D20" s="166">
        <v>110000</v>
      </c>
      <c r="E20" s="165"/>
      <c r="F20" s="165"/>
      <c r="G20" s="165">
        <f>E20*F20</f>
        <v>0</v>
      </c>
      <c r="H20" s="165">
        <v>0.5</v>
      </c>
      <c r="I20" s="165">
        <v>110000</v>
      </c>
      <c r="J20" s="165">
        <f>H20*I20</f>
        <v>55000</v>
      </c>
      <c r="K20" s="165"/>
      <c r="L20" s="165"/>
      <c r="M20" s="165">
        <f>K20*L20</f>
        <v>0</v>
      </c>
      <c r="N20" s="165"/>
      <c r="O20" s="165"/>
      <c r="P20" s="165">
        <f>N20*O20</f>
        <v>0</v>
      </c>
      <c r="Q20" s="165"/>
      <c r="R20" s="165"/>
      <c r="S20" s="165">
        <f>Q20*R20</f>
        <v>0</v>
      </c>
      <c r="T20" s="165">
        <v>2.5</v>
      </c>
      <c r="U20" s="165">
        <v>110000</v>
      </c>
      <c r="V20" s="165">
        <f>T20*U20</f>
        <v>275000</v>
      </c>
      <c r="W20" s="165"/>
      <c r="X20" s="165"/>
      <c r="Y20" s="165">
        <f>W20*X20</f>
        <v>0</v>
      </c>
      <c r="Z20" s="165">
        <v>0.5</v>
      </c>
      <c r="AA20" s="165">
        <v>110000</v>
      </c>
      <c r="AB20" s="165">
        <f>Z20*AA20</f>
        <v>55000</v>
      </c>
      <c r="AC20" s="165"/>
      <c r="AD20" s="165"/>
      <c r="AE20" s="165">
        <f>AC20*AD20</f>
        <v>0</v>
      </c>
      <c r="AF20" s="165"/>
      <c r="AG20" s="165"/>
      <c r="AH20" s="165">
        <f>AF20*AG20</f>
        <v>0</v>
      </c>
      <c r="AI20" s="165">
        <v>0.5</v>
      </c>
      <c r="AJ20" s="165">
        <v>110000</v>
      </c>
      <c r="AK20" s="165">
        <f>AI20*AJ20</f>
        <v>55000</v>
      </c>
      <c r="AL20" s="165"/>
      <c r="AM20" s="165"/>
      <c r="AN20" s="165">
        <f>AL20*AM20</f>
        <v>0</v>
      </c>
      <c r="AO20" s="165"/>
      <c r="AP20" s="165"/>
      <c r="AQ20" s="165">
        <f>AO20*AP20</f>
        <v>0</v>
      </c>
      <c r="AR20" s="165"/>
      <c r="AS20" s="165"/>
      <c r="AT20" s="165">
        <f>AR20*AS20</f>
        <v>0</v>
      </c>
      <c r="AU20" s="165"/>
      <c r="AV20" s="165"/>
      <c r="AW20" s="165">
        <f>AU20*AV20</f>
        <v>0</v>
      </c>
      <c r="AX20" s="165">
        <v>2.5</v>
      </c>
      <c r="AY20" s="165">
        <v>110000</v>
      </c>
      <c r="AZ20" s="165">
        <f>AX20*AY20</f>
        <v>275000</v>
      </c>
      <c r="BA20" s="165">
        <v>0.5</v>
      </c>
      <c r="BB20" s="165">
        <v>114000</v>
      </c>
      <c r="BC20" s="165">
        <f>BA20*BB20</f>
        <v>57000</v>
      </c>
      <c r="BD20" s="165">
        <v>0.5</v>
      </c>
      <c r="BE20" s="165">
        <v>114000</v>
      </c>
      <c r="BF20" s="165">
        <f>BD20*BE20</f>
        <v>57000</v>
      </c>
      <c r="BG20" s="165"/>
      <c r="BH20" s="165"/>
      <c r="BI20" s="165">
        <f>BG20*BH20</f>
        <v>0</v>
      </c>
      <c r="BJ20" s="165"/>
      <c r="BK20" s="165"/>
      <c r="BL20" s="165">
        <f>BJ20*BK20</f>
        <v>0</v>
      </c>
      <c r="BM20" s="170"/>
      <c r="BN20" s="165"/>
      <c r="BO20" s="165">
        <f>BM20*BN20</f>
        <v>0</v>
      </c>
      <c r="BP20" s="165"/>
      <c r="BQ20" s="165"/>
      <c r="BR20" s="165">
        <f>BP20*BQ20</f>
        <v>0</v>
      </c>
      <c r="BS20" s="165">
        <v>0.5</v>
      </c>
      <c r="BT20" s="165">
        <v>114000</v>
      </c>
      <c r="BU20" s="165">
        <f>BS20*BT20</f>
        <v>57000</v>
      </c>
      <c r="BV20" s="165"/>
      <c r="BW20" s="165"/>
      <c r="BX20" s="165">
        <f>BV20*BW20</f>
        <v>0</v>
      </c>
      <c r="BY20" s="165"/>
      <c r="BZ20" s="165"/>
      <c r="CA20" s="165">
        <f>BY20*BZ20</f>
        <v>0</v>
      </c>
      <c r="CB20" s="165">
        <v>3.5</v>
      </c>
      <c r="CC20" s="165">
        <v>115000</v>
      </c>
      <c r="CD20" s="165">
        <f>CB20*CC20</f>
        <v>402500</v>
      </c>
      <c r="CE20" s="165"/>
      <c r="CF20" s="165"/>
      <c r="CG20" s="165">
        <f>CE20*CF20</f>
        <v>0</v>
      </c>
      <c r="CH20" s="165"/>
      <c r="CI20" s="165"/>
      <c r="CJ20" s="165">
        <f>CH20*CI20</f>
        <v>0</v>
      </c>
      <c r="CK20" s="165"/>
      <c r="CL20" s="165"/>
      <c r="CM20" s="165">
        <f>CK20*CL20</f>
        <v>0</v>
      </c>
      <c r="CN20" s="165"/>
      <c r="CO20" s="165"/>
      <c r="CP20" s="165">
        <f>CN20*CO20</f>
        <v>0</v>
      </c>
      <c r="CQ20" s="165"/>
      <c r="CR20" s="165"/>
      <c r="CS20" s="165">
        <f>CQ20*CR20</f>
        <v>0</v>
      </c>
      <c r="CT20" s="167">
        <f>E20+H20+K20+N20+Q20+T20+W20+Z20+AC20+AF20+AI20+AL20+AO20+AR20+AU20+AX20+BA20+BD20+BG20+BJ20+BM20+BP20+BS20+BV20+BY20+CB20+CE20+CH20+CK20+CN20+CQ20</f>
        <v>11.5</v>
      </c>
      <c r="CU20" s="168">
        <f>G20+J20+M20+P20+S20+V20+Y20+AB20+AE20+AH20+AK20+AN20+AQ20+AT20+AW20+AZ20+BC20+BF20+BI20+BL20+BO20+BR20+BU20+BX20+CA20+CD20+CG20+CJ20+CM20+CP20+CS20</f>
        <v>1288500</v>
      </c>
    </row>
    <row r="21" spans="2:99" x14ac:dyDescent="0.25">
      <c r="B21" s="165"/>
      <c r="C21" s="165"/>
      <c r="D21" s="166"/>
      <c r="E21" s="165"/>
      <c r="F21" s="165"/>
      <c r="G21" s="165">
        <f>E21*F21</f>
        <v>0</v>
      </c>
      <c r="H21" s="165"/>
      <c r="I21" s="165"/>
      <c r="J21" s="165">
        <f>H21*I21</f>
        <v>0</v>
      </c>
      <c r="K21" s="165"/>
      <c r="L21" s="165"/>
      <c r="M21" s="165">
        <f>K21*L21</f>
        <v>0</v>
      </c>
      <c r="N21" s="165"/>
      <c r="O21" s="165"/>
      <c r="P21" s="165">
        <f>N21*O21</f>
        <v>0</v>
      </c>
      <c r="Q21" s="165"/>
      <c r="R21" s="165"/>
      <c r="S21" s="165">
        <f>Q21*R21</f>
        <v>0</v>
      </c>
      <c r="T21" s="165"/>
      <c r="U21" s="165"/>
      <c r="V21" s="165">
        <f>T21*U21</f>
        <v>0</v>
      </c>
      <c r="W21" s="165"/>
      <c r="X21" s="165"/>
      <c r="Y21" s="165">
        <f>W21*X21</f>
        <v>0</v>
      </c>
      <c r="Z21" s="165"/>
      <c r="AA21" s="165"/>
      <c r="AB21" s="165">
        <f>Z21*AA21</f>
        <v>0</v>
      </c>
      <c r="AC21" s="165"/>
      <c r="AD21" s="165"/>
      <c r="AE21" s="165">
        <f>AC21*AD21</f>
        <v>0</v>
      </c>
      <c r="AF21" s="165"/>
      <c r="AG21" s="165"/>
      <c r="AH21" s="165">
        <f>AF21*AG21</f>
        <v>0</v>
      </c>
      <c r="AI21" s="165"/>
      <c r="AJ21" s="165"/>
      <c r="AK21" s="165">
        <f>AI21*AJ21</f>
        <v>0</v>
      </c>
      <c r="AL21" s="165"/>
      <c r="AM21" s="165"/>
      <c r="AN21" s="165">
        <f>AL21*AM21</f>
        <v>0</v>
      </c>
      <c r="AO21" s="165"/>
      <c r="AP21" s="165"/>
      <c r="AQ21" s="165">
        <f>AO21*AP21</f>
        <v>0</v>
      </c>
      <c r="AR21" s="165"/>
      <c r="AS21" s="165"/>
      <c r="AT21" s="165">
        <f>AR21*AS21</f>
        <v>0</v>
      </c>
      <c r="AU21" s="165"/>
      <c r="AV21" s="165"/>
      <c r="AW21" s="165">
        <f>AU21*AV21</f>
        <v>0</v>
      </c>
      <c r="AX21" s="165"/>
      <c r="AY21" s="165"/>
      <c r="AZ21" s="165">
        <f>AX21*AY21</f>
        <v>0</v>
      </c>
      <c r="BA21" s="165"/>
      <c r="BB21" s="165"/>
      <c r="BC21" s="165">
        <f>BA21*BB21</f>
        <v>0</v>
      </c>
      <c r="BD21" s="165"/>
      <c r="BE21" s="165"/>
      <c r="BF21" s="165">
        <f>BD21*BE21</f>
        <v>0</v>
      </c>
      <c r="BG21" s="165"/>
      <c r="BH21" s="165"/>
      <c r="BI21" s="165">
        <f>BG21*BH21</f>
        <v>0</v>
      </c>
      <c r="BJ21" s="165"/>
      <c r="BK21" s="165"/>
      <c r="BL21" s="165">
        <f>BJ21*BK21</f>
        <v>0</v>
      </c>
      <c r="BM21" s="170"/>
      <c r="BN21" s="165"/>
      <c r="BO21" s="165">
        <f>BM21*BN21</f>
        <v>0</v>
      </c>
      <c r="BP21" s="165"/>
      <c r="BQ21" s="165"/>
      <c r="BR21" s="165">
        <f>BP21*BQ21</f>
        <v>0</v>
      </c>
      <c r="BS21" s="165"/>
      <c r="BT21" s="165"/>
      <c r="BU21" s="165">
        <f>BS21*BT21</f>
        <v>0</v>
      </c>
      <c r="BV21" s="165"/>
      <c r="BW21" s="165"/>
      <c r="BX21" s="165">
        <f>BV21*BW21</f>
        <v>0</v>
      </c>
      <c r="BY21" s="165"/>
      <c r="BZ21" s="165"/>
      <c r="CA21" s="165">
        <f>BY21*BZ21</f>
        <v>0</v>
      </c>
      <c r="CB21" s="165"/>
      <c r="CC21" s="165"/>
      <c r="CD21" s="165">
        <f>CB21*CC21</f>
        <v>0</v>
      </c>
      <c r="CE21" s="165"/>
      <c r="CF21" s="165"/>
      <c r="CG21" s="165">
        <f>CE21*CF21</f>
        <v>0</v>
      </c>
      <c r="CH21" s="165"/>
      <c r="CI21" s="165"/>
      <c r="CJ21" s="165">
        <f>CH21*CI21</f>
        <v>0</v>
      </c>
      <c r="CK21" s="165"/>
      <c r="CL21" s="165"/>
      <c r="CM21" s="165">
        <f>CK21*CL21</f>
        <v>0</v>
      </c>
      <c r="CN21" s="165"/>
      <c r="CO21" s="165"/>
      <c r="CP21" s="165">
        <f>CN21*CO21</f>
        <v>0</v>
      </c>
      <c r="CQ21" s="165"/>
      <c r="CR21" s="165"/>
      <c r="CS21" s="165">
        <f>CQ21*CR21</f>
        <v>0</v>
      </c>
      <c r="CT21" s="167">
        <f>E21+H21+K21+N21+Q21+T21+W21+Z21+AC21+AF21+AI21+AL21+AO21+AR21+AU21+AX21+BA21+BD21+BG21+BJ21+BM21+BP21+BS21+BV21+BY21+CB21+CE21+CH21+CK21+CN21+CQ21</f>
        <v>0</v>
      </c>
      <c r="CU21" s="168">
        <f>G21+J21+M21+P21+S21+V21+Y21+AB21+AE21+AH21+AK21+AN21+AQ21+AT21+AW21+AZ21+BC21+BF21+BI21+BL21+BO21+BR21+BU21+BX21+CA21+CD21+CG21+CJ21+CM21+CP21+CS21</f>
        <v>0</v>
      </c>
    </row>
    <row r="22" spans="2:99" x14ac:dyDescent="0.25">
      <c r="B22" s="163" t="s">
        <v>227</v>
      </c>
      <c r="C22" s="164"/>
      <c r="D22" s="166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64"/>
      <c r="CG22" s="164"/>
      <c r="CH22" s="164"/>
      <c r="CI22" s="164"/>
      <c r="CJ22" s="164"/>
      <c r="CK22" s="164"/>
      <c r="CL22" s="164"/>
      <c r="CM22" s="164"/>
      <c r="CN22" s="164"/>
      <c r="CO22" s="164"/>
      <c r="CP22" s="164"/>
      <c r="CQ22" s="164"/>
      <c r="CR22" s="164"/>
      <c r="CS22" s="164"/>
      <c r="CT22" s="164"/>
      <c r="CU22" s="80"/>
    </row>
    <row r="23" spans="2:99" x14ac:dyDescent="0.25">
      <c r="B23" s="165" t="s">
        <v>228</v>
      </c>
      <c r="C23" s="165" t="s">
        <v>215</v>
      </c>
      <c r="D23" s="166"/>
      <c r="E23" s="165"/>
      <c r="F23" s="165"/>
      <c r="G23" s="165">
        <f>E23*F23</f>
        <v>0</v>
      </c>
      <c r="H23" s="165"/>
      <c r="I23" s="165"/>
      <c r="J23" s="165">
        <f>H23*I23</f>
        <v>0</v>
      </c>
      <c r="K23" s="165"/>
      <c r="L23" s="165"/>
      <c r="M23" s="165">
        <f>K23*L23</f>
        <v>0</v>
      </c>
      <c r="N23" s="165"/>
      <c r="O23" s="165"/>
      <c r="P23" s="165">
        <f>N23*O23</f>
        <v>0</v>
      </c>
      <c r="Q23" s="165"/>
      <c r="R23" s="165"/>
      <c r="S23" s="165">
        <f>Q23*R23</f>
        <v>0</v>
      </c>
      <c r="T23" s="165"/>
      <c r="U23" s="165"/>
      <c r="V23" s="165">
        <f>T23*U23</f>
        <v>0</v>
      </c>
      <c r="W23" s="165"/>
      <c r="X23" s="165"/>
      <c r="Y23" s="165">
        <f>W23*X23</f>
        <v>0</v>
      </c>
      <c r="Z23" s="165"/>
      <c r="AA23" s="165"/>
      <c r="AB23" s="165">
        <f>Z23*AA23</f>
        <v>0</v>
      </c>
      <c r="AC23" s="165"/>
      <c r="AD23" s="165"/>
      <c r="AE23" s="165">
        <f>AC23*AD23</f>
        <v>0</v>
      </c>
      <c r="AF23" s="165"/>
      <c r="AG23" s="165"/>
      <c r="AH23" s="165">
        <f>AF23*AG23</f>
        <v>0</v>
      </c>
      <c r="AI23" s="165"/>
      <c r="AJ23" s="165"/>
      <c r="AK23" s="165">
        <f>AI23*AJ23</f>
        <v>0</v>
      </c>
      <c r="AL23" s="165"/>
      <c r="AM23" s="165"/>
      <c r="AN23" s="165">
        <f>AL23*AM23</f>
        <v>0</v>
      </c>
      <c r="AO23" s="165"/>
      <c r="AP23" s="165"/>
      <c r="AQ23" s="165">
        <f>AO23*AP23</f>
        <v>0</v>
      </c>
      <c r="AR23" s="165"/>
      <c r="AS23" s="165"/>
      <c r="AT23" s="165">
        <f>AR23*AS23</f>
        <v>0</v>
      </c>
      <c r="AU23" s="165"/>
      <c r="AV23" s="165"/>
      <c r="AW23" s="165">
        <f>AU23*AV23</f>
        <v>0</v>
      </c>
      <c r="AX23" s="165"/>
      <c r="AY23" s="165"/>
      <c r="AZ23" s="165">
        <f>AX23*AY23</f>
        <v>0</v>
      </c>
      <c r="BA23" s="165"/>
      <c r="BB23" s="165"/>
      <c r="BC23" s="165">
        <f>BA23*BB23</f>
        <v>0</v>
      </c>
      <c r="BD23" s="165"/>
      <c r="BE23" s="165"/>
      <c r="BF23" s="165">
        <f>BD23*BE23</f>
        <v>0</v>
      </c>
      <c r="BG23" s="165"/>
      <c r="BH23" s="165"/>
      <c r="BI23" s="165">
        <f>BG23*BH23</f>
        <v>0</v>
      </c>
      <c r="BJ23" s="165"/>
      <c r="BK23" s="165"/>
      <c r="BL23" s="165">
        <f>BJ23*BK23</f>
        <v>0</v>
      </c>
      <c r="BM23" s="165"/>
      <c r="BN23" s="165"/>
      <c r="BO23" s="165">
        <f>BM23*BN23</f>
        <v>0</v>
      </c>
      <c r="BP23" s="165"/>
      <c r="BQ23" s="165"/>
      <c r="BR23" s="165">
        <f>BP23*BQ23</f>
        <v>0</v>
      </c>
      <c r="BS23" s="165"/>
      <c r="BT23" s="165"/>
      <c r="BU23" s="165">
        <f>BS23*BT23</f>
        <v>0</v>
      </c>
      <c r="BV23" s="165"/>
      <c r="BW23" s="165"/>
      <c r="BX23" s="165">
        <f>BV23*BW23</f>
        <v>0</v>
      </c>
      <c r="BY23" s="165"/>
      <c r="BZ23" s="165"/>
      <c r="CA23" s="165">
        <f>BY23*BZ23</f>
        <v>0</v>
      </c>
      <c r="CB23" s="165"/>
      <c r="CC23" s="165"/>
      <c r="CD23" s="165">
        <f>CB23*CC23</f>
        <v>0</v>
      </c>
      <c r="CE23" s="165"/>
      <c r="CF23" s="165"/>
      <c r="CG23" s="165">
        <f>CE23*CF23</f>
        <v>0</v>
      </c>
      <c r="CH23" s="165"/>
      <c r="CI23" s="165"/>
      <c r="CJ23" s="165">
        <f>CH23*CI23</f>
        <v>0</v>
      </c>
      <c r="CK23" s="165"/>
      <c r="CL23" s="165"/>
      <c r="CM23" s="165">
        <f>CK23*CL23</f>
        <v>0</v>
      </c>
      <c r="CN23" s="165"/>
      <c r="CO23" s="165"/>
      <c r="CP23" s="165">
        <f>CN23*CO23</f>
        <v>0</v>
      </c>
      <c r="CQ23" s="165"/>
      <c r="CR23" s="165"/>
      <c r="CS23" s="165">
        <f>CQ23*CR23</f>
        <v>0</v>
      </c>
      <c r="CT23" s="167">
        <f>E23+H23+K23+N23+Q23+T23+W23+Z23+AC23+AF23+AI23+AL23+AO23+AR23+AU23+AX23+BA23+BD23+BG23+BJ23+BM23+BP23+BS23+BV23+BY23+CB23+CE23+CH23+CK23+CN23+CQ23</f>
        <v>0</v>
      </c>
      <c r="CU23" s="168">
        <f>G23+J23+M23+P23+S23+V23+Y23+AB23+AE23+AH23+AK23+AN23+AQ23+AT23+AW23+AZ23+BC23+BF23+BI23+BL23+BO23+BR23+BU23+BX23+CA23+CD23+CG23+CJ23+CM23+CP23+CS23</f>
        <v>0</v>
      </c>
    </row>
    <row r="24" spans="2:99" x14ac:dyDescent="0.25">
      <c r="B24" s="165" t="s">
        <v>229</v>
      </c>
      <c r="C24" s="165" t="s">
        <v>230</v>
      </c>
      <c r="D24" s="166"/>
      <c r="E24" s="165"/>
      <c r="F24" s="165"/>
      <c r="G24" s="165">
        <f>E24*F24</f>
        <v>0</v>
      </c>
      <c r="H24" s="165"/>
      <c r="I24" s="165"/>
      <c r="J24" s="165">
        <f>H24*I24</f>
        <v>0</v>
      </c>
      <c r="K24" s="165"/>
      <c r="L24" s="165"/>
      <c r="M24" s="165">
        <f>K24*L24</f>
        <v>0</v>
      </c>
      <c r="N24" s="165"/>
      <c r="O24" s="165"/>
      <c r="P24" s="165">
        <f>N24*O24</f>
        <v>0</v>
      </c>
      <c r="Q24" s="165"/>
      <c r="R24" s="165"/>
      <c r="S24" s="165">
        <f>Q24*R24</f>
        <v>0</v>
      </c>
      <c r="T24" s="165"/>
      <c r="U24" s="165"/>
      <c r="V24" s="165">
        <f>T24*U24</f>
        <v>0</v>
      </c>
      <c r="W24" s="165"/>
      <c r="X24" s="165"/>
      <c r="Y24" s="165">
        <f>W24*X24</f>
        <v>0</v>
      </c>
      <c r="Z24" s="165"/>
      <c r="AA24" s="165"/>
      <c r="AB24" s="165">
        <f>Z24*AA24</f>
        <v>0</v>
      </c>
      <c r="AC24" s="165"/>
      <c r="AD24" s="165"/>
      <c r="AE24" s="165">
        <f>AC24*AD24</f>
        <v>0</v>
      </c>
      <c r="AF24" s="165"/>
      <c r="AG24" s="165"/>
      <c r="AH24" s="165">
        <f>AF24*AG24</f>
        <v>0</v>
      </c>
      <c r="AI24" s="165"/>
      <c r="AJ24" s="165"/>
      <c r="AK24" s="165">
        <f>AI24*AJ24</f>
        <v>0</v>
      </c>
      <c r="AL24" s="165"/>
      <c r="AM24" s="165"/>
      <c r="AN24" s="165">
        <f>AL24*AM24</f>
        <v>0</v>
      </c>
      <c r="AO24" s="165"/>
      <c r="AP24" s="165"/>
      <c r="AQ24" s="165">
        <f>AO24*AP24</f>
        <v>0</v>
      </c>
      <c r="AR24" s="165"/>
      <c r="AS24" s="165"/>
      <c r="AT24" s="165">
        <f>AR24*AS24</f>
        <v>0</v>
      </c>
      <c r="AU24" s="165"/>
      <c r="AV24" s="165"/>
      <c r="AW24" s="165">
        <f>AU24*AV24</f>
        <v>0</v>
      </c>
      <c r="AX24" s="165"/>
      <c r="AY24" s="165"/>
      <c r="AZ24" s="165">
        <f>AX24*AY24</f>
        <v>0</v>
      </c>
      <c r="BA24" s="165"/>
      <c r="BB24" s="165"/>
      <c r="BC24" s="165">
        <f>BA24*BB24</f>
        <v>0</v>
      </c>
      <c r="BD24" s="165"/>
      <c r="BE24" s="165"/>
      <c r="BF24" s="165">
        <f>BD24*BE24</f>
        <v>0</v>
      </c>
      <c r="BG24" s="165"/>
      <c r="BH24" s="165"/>
      <c r="BI24" s="165">
        <f>BG24*BH24</f>
        <v>0</v>
      </c>
      <c r="BJ24" s="165"/>
      <c r="BK24" s="165"/>
      <c r="BL24" s="165">
        <f>BJ24*BK24</f>
        <v>0</v>
      </c>
      <c r="BM24" s="165"/>
      <c r="BN24" s="165"/>
      <c r="BO24" s="165">
        <f>BM24*BN24</f>
        <v>0</v>
      </c>
      <c r="BP24" s="165"/>
      <c r="BQ24" s="165"/>
      <c r="BR24" s="165">
        <f>BP24*BQ24</f>
        <v>0</v>
      </c>
      <c r="BS24" s="165"/>
      <c r="BT24" s="165"/>
      <c r="BU24" s="165">
        <f>BS24*BT24</f>
        <v>0</v>
      </c>
      <c r="BV24" s="165"/>
      <c r="BW24" s="165"/>
      <c r="BX24" s="165">
        <f>BV24*BW24</f>
        <v>0</v>
      </c>
      <c r="BY24" s="165"/>
      <c r="BZ24" s="165"/>
      <c r="CA24" s="165">
        <f>BY24*BZ24</f>
        <v>0</v>
      </c>
      <c r="CB24" s="165"/>
      <c r="CC24" s="165"/>
      <c r="CD24" s="165">
        <f>CB24*CC24</f>
        <v>0</v>
      </c>
      <c r="CE24" s="165"/>
      <c r="CF24" s="165"/>
      <c r="CG24" s="165">
        <f>CE24*CF24</f>
        <v>0</v>
      </c>
      <c r="CH24" s="165"/>
      <c r="CI24" s="165"/>
      <c r="CJ24" s="165">
        <f>CH24*CI24</f>
        <v>0</v>
      </c>
      <c r="CK24" s="165"/>
      <c r="CL24" s="165"/>
      <c r="CM24" s="165">
        <f>CK24*CL24</f>
        <v>0</v>
      </c>
      <c r="CN24" s="165"/>
      <c r="CO24" s="165"/>
      <c r="CP24" s="165">
        <f>CN24*CO24</f>
        <v>0</v>
      </c>
      <c r="CQ24" s="165"/>
      <c r="CR24" s="165"/>
      <c r="CS24" s="165">
        <f>CQ24*CR24</f>
        <v>0</v>
      </c>
      <c r="CT24" s="167">
        <f>E24+H24+K24+N24+Q24+T24+W24+Z24+AC24+AF24+AI24+AL24+AO24+AR24+AU24+AX24+BA24+BD24+BG24+BJ24+BM24+BP24+BS24+BV24+BY24+CB24+CE24+CH24+CK24+CN24+CQ24</f>
        <v>0</v>
      </c>
      <c r="CU24" s="168">
        <f>G24+J24+M24+P24+S24+V24+Y24+AB24+AE24+AH24+AK24+AN24+AQ24+AT24+AW24+AZ24+BC24+BF24+BI24+BL24+BO24+BR24+BU24+BX24+CA24+CD24+CG24+CJ24+CM24+CP24+CS24</f>
        <v>0</v>
      </c>
    </row>
    <row r="25" spans="2:99" x14ac:dyDescent="0.25">
      <c r="B25" s="165"/>
      <c r="C25" s="165"/>
      <c r="D25" s="166"/>
      <c r="E25" s="165"/>
      <c r="F25" s="165"/>
      <c r="G25" s="165">
        <f>E25*F25</f>
        <v>0</v>
      </c>
      <c r="H25" s="165"/>
      <c r="I25" s="165"/>
      <c r="J25" s="165">
        <f>H25*I25</f>
        <v>0</v>
      </c>
      <c r="K25" s="165"/>
      <c r="L25" s="165"/>
      <c r="M25" s="165">
        <f>K25*L25</f>
        <v>0</v>
      </c>
      <c r="N25" s="165"/>
      <c r="O25" s="165"/>
      <c r="P25" s="165">
        <f>N25*O25</f>
        <v>0</v>
      </c>
      <c r="Q25" s="165"/>
      <c r="R25" s="165"/>
      <c r="S25" s="165">
        <f>Q25*R25</f>
        <v>0</v>
      </c>
      <c r="T25" s="165"/>
      <c r="U25" s="165"/>
      <c r="V25" s="165">
        <f>T25*U25</f>
        <v>0</v>
      </c>
      <c r="W25" s="165"/>
      <c r="X25" s="165"/>
      <c r="Y25" s="165">
        <f>W25*X25</f>
        <v>0</v>
      </c>
      <c r="Z25" s="165"/>
      <c r="AA25" s="165"/>
      <c r="AB25" s="165">
        <f>Z25*AA25</f>
        <v>0</v>
      </c>
      <c r="AC25" s="165"/>
      <c r="AD25" s="165"/>
      <c r="AE25" s="165">
        <f>AC25*AD25</f>
        <v>0</v>
      </c>
      <c r="AF25" s="165"/>
      <c r="AG25" s="165"/>
      <c r="AH25" s="165">
        <f>AF25*AG25</f>
        <v>0</v>
      </c>
      <c r="AI25" s="165"/>
      <c r="AJ25" s="165"/>
      <c r="AK25" s="165">
        <f>AI25*AJ25</f>
        <v>0</v>
      </c>
      <c r="AL25" s="165"/>
      <c r="AM25" s="165"/>
      <c r="AN25" s="165">
        <f>AL25*AM25</f>
        <v>0</v>
      </c>
      <c r="AO25" s="165"/>
      <c r="AP25" s="165"/>
      <c r="AQ25" s="165">
        <f>AO25*AP25</f>
        <v>0</v>
      </c>
      <c r="AR25" s="165"/>
      <c r="AS25" s="165"/>
      <c r="AT25" s="165">
        <f>AR25*AS25</f>
        <v>0</v>
      </c>
      <c r="AU25" s="165"/>
      <c r="AV25" s="165"/>
      <c r="AW25" s="165">
        <f>AU25*AV25</f>
        <v>0</v>
      </c>
      <c r="AX25" s="165"/>
      <c r="AY25" s="165"/>
      <c r="AZ25" s="165">
        <f>AX25*AY25</f>
        <v>0</v>
      </c>
      <c r="BA25" s="165"/>
      <c r="BB25" s="165"/>
      <c r="BC25" s="165">
        <f>BA25*BB25</f>
        <v>0</v>
      </c>
      <c r="BD25" s="165"/>
      <c r="BE25" s="165"/>
      <c r="BF25" s="165">
        <f>BD25*BE25</f>
        <v>0</v>
      </c>
      <c r="BG25" s="165"/>
      <c r="BH25" s="165"/>
      <c r="BI25" s="165">
        <f>BG25*BH25</f>
        <v>0</v>
      </c>
      <c r="BJ25" s="165"/>
      <c r="BK25" s="165"/>
      <c r="BL25" s="165">
        <f>BJ25*BK25</f>
        <v>0</v>
      </c>
      <c r="BM25" s="165"/>
      <c r="BN25" s="165"/>
      <c r="BO25" s="165">
        <f>BM25*BN25</f>
        <v>0</v>
      </c>
      <c r="BP25" s="165"/>
      <c r="BQ25" s="165"/>
      <c r="BR25" s="165">
        <f>BP25*BQ25</f>
        <v>0</v>
      </c>
      <c r="BS25" s="165"/>
      <c r="BT25" s="165"/>
      <c r="BU25" s="165">
        <f>BS25*BT25</f>
        <v>0</v>
      </c>
      <c r="BV25" s="165"/>
      <c r="BW25" s="165"/>
      <c r="BX25" s="165">
        <f>BV25*BW25</f>
        <v>0</v>
      </c>
      <c r="BY25" s="165"/>
      <c r="BZ25" s="165"/>
      <c r="CA25" s="165">
        <f>BY25*BZ25</f>
        <v>0</v>
      </c>
      <c r="CB25" s="165"/>
      <c r="CC25" s="165"/>
      <c r="CD25" s="165">
        <f>CB25*CC25</f>
        <v>0</v>
      </c>
      <c r="CE25" s="165"/>
      <c r="CF25" s="165"/>
      <c r="CG25" s="165">
        <f>CE25*CF25</f>
        <v>0</v>
      </c>
      <c r="CH25" s="165"/>
      <c r="CI25" s="165"/>
      <c r="CJ25" s="165">
        <f>CH25*CI25</f>
        <v>0</v>
      </c>
      <c r="CK25" s="165"/>
      <c r="CL25" s="165"/>
      <c r="CM25" s="165">
        <f>CK25*CL25</f>
        <v>0</v>
      </c>
      <c r="CN25" s="165"/>
      <c r="CO25" s="165"/>
      <c r="CP25" s="165">
        <f>CN25*CO25</f>
        <v>0</v>
      </c>
      <c r="CQ25" s="165"/>
      <c r="CR25" s="165"/>
      <c r="CS25" s="165">
        <f>CQ25*CR25</f>
        <v>0</v>
      </c>
      <c r="CT25" s="167">
        <f>E25+H25+K25+N25+Q25+T25+W25+Z25+AC25+AF25+AI25+AL25+AO25+AR25+AU25+AX25+BA25+BD25+BG25+BJ25+BM25+BP25+BS25+BV25+BY25+CB25+CE25+CH25+CK25+CN25+CQ25</f>
        <v>0</v>
      </c>
      <c r="CU25" s="168">
        <f>G25+J25+M25+P25+S25+V25+Y25+AB25+AE25+AH25+AK25+AN25+AQ25+AT25+AW25+AZ25+BC25+BF25+BI25+BL25+BO25+BR25+BU25+BX25+CA25+CD25+CG25+CJ25+CM25+CP25+CS25</f>
        <v>0</v>
      </c>
    </row>
    <row r="26" spans="2:99" x14ac:dyDescent="0.25">
      <c r="B26" s="165"/>
      <c r="C26" s="165"/>
      <c r="D26" s="166"/>
      <c r="E26" s="165"/>
      <c r="F26" s="165"/>
      <c r="G26" s="165">
        <f>E26*F26</f>
        <v>0</v>
      </c>
      <c r="H26" s="165"/>
      <c r="I26" s="165"/>
      <c r="J26" s="165">
        <f>H26*I26</f>
        <v>0</v>
      </c>
      <c r="K26" s="165"/>
      <c r="L26" s="165"/>
      <c r="M26" s="165">
        <f>K26*L26</f>
        <v>0</v>
      </c>
      <c r="N26" s="165"/>
      <c r="O26" s="165"/>
      <c r="P26" s="165">
        <f>N26*O26</f>
        <v>0</v>
      </c>
      <c r="Q26" s="165"/>
      <c r="R26" s="165"/>
      <c r="S26" s="165">
        <f>Q26*R26</f>
        <v>0</v>
      </c>
      <c r="T26" s="165"/>
      <c r="U26" s="165"/>
      <c r="V26" s="165">
        <f>T26*U26</f>
        <v>0</v>
      </c>
      <c r="W26" s="165"/>
      <c r="X26" s="165"/>
      <c r="Y26" s="165">
        <f>W26*X26</f>
        <v>0</v>
      </c>
      <c r="Z26" s="165"/>
      <c r="AA26" s="165"/>
      <c r="AB26" s="165">
        <f>Z26*AA26</f>
        <v>0</v>
      </c>
      <c r="AC26" s="165"/>
      <c r="AD26" s="165"/>
      <c r="AE26" s="165">
        <f>AC26*AD26</f>
        <v>0</v>
      </c>
      <c r="AF26" s="165"/>
      <c r="AG26" s="165"/>
      <c r="AH26" s="165">
        <f>AF26*AG26</f>
        <v>0</v>
      </c>
      <c r="AI26" s="165"/>
      <c r="AJ26" s="165"/>
      <c r="AK26" s="165">
        <f>AI26*AJ26</f>
        <v>0</v>
      </c>
      <c r="AL26" s="165"/>
      <c r="AM26" s="165"/>
      <c r="AN26" s="165">
        <f>AL26*AM26</f>
        <v>0</v>
      </c>
      <c r="AO26" s="165"/>
      <c r="AP26" s="165"/>
      <c r="AQ26" s="165">
        <f>AO26*AP26</f>
        <v>0</v>
      </c>
      <c r="AR26" s="165"/>
      <c r="AS26" s="165"/>
      <c r="AT26" s="165">
        <f>AR26*AS26</f>
        <v>0</v>
      </c>
      <c r="AU26" s="165"/>
      <c r="AV26" s="165"/>
      <c r="AW26" s="165">
        <f>AU26*AV26</f>
        <v>0</v>
      </c>
      <c r="AX26" s="165"/>
      <c r="AY26" s="165"/>
      <c r="AZ26" s="165">
        <f>AX26*AY26</f>
        <v>0</v>
      </c>
      <c r="BA26" s="165"/>
      <c r="BB26" s="165"/>
      <c r="BC26" s="165">
        <f>BA26*BB26</f>
        <v>0</v>
      </c>
      <c r="BD26" s="165"/>
      <c r="BE26" s="165"/>
      <c r="BF26" s="165">
        <f>BD26*BE26</f>
        <v>0</v>
      </c>
      <c r="BG26" s="165"/>
      <c r="BH26" s="165"/>
      <c r="BI26" s="165">
        <f>BG26*BH26</f>
        <v>0</v>
      </c>
      <c r="BJ26" s="165"/>
      <c r="BK26" s="165"/>
      <c r="BL26" s="165">
        <f>BJ26*BK26</f>
        <v>0</v>
      </c>
      <c r="BM26" s="165"/>
      <c r="BN26" s="165"/>
      <c r="BO26" s="165">
        <f>BM26*BN26</f>
        <v>0</v>
      </c>
      <c r="BP26" s="165"/>
      <c r="BQ26" s="165"/>
      <c r="BR26" s="165">
        <f>BP26*BQ26</f>
        <v>0</v>
      </c>
      <c r="BS26" s="165"/>
      <c r="BT26" s="165"/>
      <c r="BU26" s="165">
        <f>BS26*BT26</f>
        <v>0</v>
      </c>
      <c r="BV26" s="165"/>
      <c r="BW26" s="165"/>
      <c r="BX26" s="165">
        <f>BV26*BW26</f>
        <v>0</v>
      </c>
      <c r="BY26" s="165"/>
      <c r="BZ26" s="165"/>
      <c r="CA26" s="165">
        <f>BY26*BZ26</f>
        <v>0</v>
      </c>
      <c r="CB26" s="165"/>
      <c r="CC26" s="165"/>
      <c r="CD26" s="165">
        <f>CB26*CC26</f>
        <v>0</v>
      </c>
      <c r="CE26" s="165"/>
      <c r="CF26" s="165"/>
      <c r="CG26" s="165">
        <f>CE26*CF26</f>
        <v>0</v>
      </c>
      <c r="CH26" s="165"/>
      <c r="CI26" s="165"/>
      <c r="CJ26" s="165">
        <f>CH26*CI26</f>
        <v>0</v>
      </c>
      <c r="CK26" s="165"/>
      <c r="CL26" s="165"/>
      <c r="CM26" s="165">
        <f>CK26*CL26</f>
        <v>0</v>
      </c>
      <c r="CN26" s="165"/>
      <c r="CO26" s="165"/>
      <c r="CP26" s="165">
        <f>CN26*CO26</f>
        <v>0</v>
      </c>
      <c r="CQ26" s="165"/>
      <c r="CR26" s="165"/>
      <c r="CS26" s="165">
        <f>CQ26*CR26</f>
        <v>0</v>
      </c>
      <c r="CT26" s="167">
        <f>E26+H26+K26+N26+Q26+T26+W26+Z26+AC26+AF26+AI26+AL26+AO26+AR26+AU26+AX26+BA26+BD26+BG26+BJ26+BM26+BP26+BS26+BV26+BY26+CB26+CE26+CH26+CK26+CN26+CQ26</f>
        <v>0</v>
      </c>
      <c r="CU26" s="168">
        <f>G26+J26+M26+P26+S26+V26+Y26+AB26+AE26+AH26+AK26+AN26+AQ26+AT26+AW26+AZ26+BC26+BF26+BI26+BL26+BO26+BR26+BU26+BX26+CA26+CD26+CG26+CJ26+CM26+CP26+CS26</f>
        <v>0</v>
      </c>
    </row>
    <row r="27" spans="2:99" x14ac:dyDescent="0.25">
      <c r="B27" s="163" t="s">
        <v>231</v>
      </c>
      <c r="C27" s="164"/>
      <c r="D27" s="166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64"/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80"/>
    </row>
    <row r="28" spans="2:99" x14ac:dyDescent="0.25">
      <c r="B28" s="165" t="s">
        <v>232</v>
      </c>
      <c r="C28" s="165" t="s">
        <v>215</v>
      </c>
      <c r="D28" s="166"/>
      <c r="E28" s="165"/>
      <c r="F28" s="165"/>
      <c r="G28" s="165">
        <f t="shared" ref="G28:G36" si="3">E28*F28</f>
        <v>0</v>
      </c>
      <c r="H28" s="165"/>
      <c r="I28" s="165"/>
      <c r="J28" s="165">
        <f t="shared" ref="J28:J36" si="4">H28*I28</f>
        <v>0</v>
      </c>
      <c r="K28" s="165"/>
      <c r="L28" s="165"/>
      <c r="M28" s="165">
        <f t="shared" ref="M28:M36" si="5">K28*L28</f>
        <v>0</v>
      </c>
      <c r="N28" s="165"/>
      <c r="O28" s="165"/>
      <c r="P28" s="165">
        <f t="shared" ref="P28:P36" si="6">N28*O28</f>
        <v>0</v>
      </c>
      <c r="Q28" s="165"/>
      <c r="R28" s="165"/>
      <c r="S28" s="165">
        <f t="shared" ref="S28:S36" si="7">Q28*R28</f>
        <v>0</v>
      </c>
      <c r="T28" s="165"/>
      <c r="U28" s="165"/>
      <c r="V28" s="165">
        <f t="shared" ref="V28:V36" si="8">T28*U28</f>
        <v>0</v>
      </c>
      <c r="W28" s="165"/>
      <c r="X28" s="165"/>
      <c r="Y28" s="165">
        <f t="shared" ref="Y28:Y36" si="9">W28*X28</f>
        <v>0</v>
      </c>
      <c r="Z28" s="165"/>
      <c r="AA28" s="165"/>
      <c r="AB28" s="165">
        <f t="shared" ref="AB28:AB36" si="10">Z28*AA28</f>
        <v>0</v>
      </c>
      <c r="AC28" s="165"/>
      <c r="AD28" s="165"/>
      <c r="AE28" s="165">
        <f t="shared" ref="AE28:AE36" si="11">AC28*AD28</f>
        <v>0</v>
      </c>
      <c r="AF28" s="165"/>
      <c r="AG28" s="165"/>
      <c r="AH28" s="165">
        <f t="shared" ref="AH28:AH36" si="12">AF28*AG28</f>
        <v>0</v>
      </c>
      <c r="AI28" s="165"/>
      <c r="AJ28" s="165"/>
      <c r="AK28" s="165">
        <f t="shared" ref="AK28:AK36" si="13">AI28*AJ28</f>
        <v>0</v>
      </c>
      <c r="AL28" s="165"/>
      <c r="AM28" s="165"/>
      <c r="AN28" s="165">
        <f t="shared" ref="AN28:AN36" si="14">AL28*AM28</f>
        <v>0</v>
      </c>
      <c r="AO28" s="165"/>
      <c r="AP28" s="165"/>
      <c r="AQ28" s="165">
        <f t="shared" ref="AQ28:AQ36" si="15">AO28*AP28</f>
        <v>0</v>
      </c>
      <c r="AR28" s="165"/>
      <c r="AS28" s="165"/>
      <c r="AT28" s="165">
        <f t="shared" ref="AT28:AT36" si="16">AR28*AS28</f>
        <v>0</v>
      </c>
      <c r="AU28" s="165"/>
      <c r="AV28" s="165"/>
      <c r="AW28" s="165">
        <f t="shared" ref="AW28:AW36" si="17">AU28*AV28</f>
        <v>0</v>
      </c>
      <c r="AX28" s="165"/>
      <c r="AY28" s="165"/>
      <c r="AZ28" s="165">
        <f t="shared" ref="AZ28:AZ36" si="18">AX28*AY28</f>
        <v>0</v>
      </c>
      <c r="BA28" s="165"/>
      <c r="BB28" s="165"/>
      <c r="BC28" s="165">
        <f t="shared" ref="BC28:BC36" si="19">BA28*BB28</f>
        <v>0</v>
      </c>
      <c r="BD28" s="165"/>
      <c r="BE28" s="165"/>
      <c r="BF28" s="165">
        <f t="shared" ref="BF28:BF36" si="20">BD28*BE28</f>
        <v>0</v>
      </c>
      <c r="BG28" s="165"/>
      <c r="BH28" s="165"/>
      <c r="BI28" s="165">
        <f t="shared" ref="BI28:BI36" si="21">BG28*BH28</f>
        <v>0</v>
      </c>
      <c r="BJ28" s="165"/>
      <c r="BK28" s="165"/>
      <c r="BL28" s="165">
        <f t="shared" ref="BL28:BL36" si="22">BJ28*BK28</f>
        <v>0</v>
      </c>
      <c r="BM28" s="165"/>
      <c r="BN28" s="165"/>
      <c r="BO28" s="165">
        <f t="shared" ref="BO28:BO36" si="23">BM28*BN28</f>
        <v>0</v>
      </c>
      <c r="BP28" s="165"/>
      <c r="BQ28" s="165"/>
      <c r="BR28" s="165">
        <f t="shared" ref="BR28:BR36" si="24">BP28*BQ28</f>
        <v>0</v>
      </c>
      <c r="BS28" s="165"/>
      <c r="BT28" s="165"/>
      <c r="BU28" s="165">
        <f t="shared" ref="BU28:BU36" si="25">BS28*BT28</f>
        <v>0</v>
      </c>
      <c r="BV28" s="165"/>
      <c r="BW28" s="165"/>
      <c r="BX28" s="165">
        <f t="shared" ref="BX28:BX36" si="26">BV28*BW28</f>
        <v>0</v>
      </c>
      <c r="BY28" s="165"/>
      <c r="BZ28" s="165"/>
      <c r="CA28" s="165">
        <f t="shared" ref="CA28:CA36" si="27">BY28*BZ28</f>
        <v>0</v>
      </c>
      <c r="CB28" s="165"/>
      <c r="CC28" s="165"/>
      <c r="CD28" s="165">
        <f t="shared" ref="CD28:CD36" si="28">CB28*CC28</f>
        <v>0</v>
      </c>
      <c r="CE28" s="165"/>
      <c r="CF28" s="165"/>
      <c r="CG28" s="165">
        <f t="shared" ref="CG28:CG36" si="29">CE28*CF28</f>
        <v>0</v>
      </c>
      <c r="CH28" s="165"/>
      <c r="CI28" s="165"/>
      <c r="CJ28" s="165">
        <f t="shared" ref="CJ28:CJ36" si="30">CH28*CI28</f>
        <v>0</v>
      </c>
      <c r="CK28" s="165"/>
      <c r="CL28" s="165"/>
      <c r="CM28" s="165">
        <f t="shared" ref="CM28:CM36" si="31">CK28*CL28</f>
        <v>0</v>
      </c>
      <c r="CN28" s="165"/>
      <c r="CO28" s="165"/>
      <c r="CP28" s="165">
        <f t="shared" ref="CP28:CP36" si="32">CN28*CO28</f>
        <v>0</v>
      </c>
      <c r="CQ28" s="165"/>
      <c r="CR28" s="165"/>
      <c r="CS28" s="165">
        <f t="shared" ref="CS28:CS36" si="33">CQ28*CR28</f>
        <v>0</v>
      </c>
      <c r="CT28" s="167">
        <f t="shared" ref="CT28:CT36" si="34">E28+H28+K28+N28+Q28+T28+W28+Z28+AC28+AF28+AI28+AL28+AO28+AR28+AU28+AX28+BA28+BD28+BG28+BJ28+BM28+BP28+BS28+BV28+BY28+CB28+CE28+CH28+CK28+CN28+CQ28</f>
        <v>0</v>
      </c>
      <c r="CU28" s="168">
        <f t="shared" ref="CU28:CU36" si="35">G28+J28+M28+P28+S28+V28+Y28+AB28+AE28+AH28+AK28+AN28+AQ28+AT28+AW28+AZ28+BC28+BF28+BI28+BL28+BO28+BR28+BU28+BX28+CA28+CD28+CG28+CJ28+CM28+CP28+CS28</f>
        <v>0</v>
      </c>
    </row>
    <row r="29" spans="2:99" x14ac:dyDescent="0.25">
      <c r="B29" s="165" t="s">
        <v>233</v>
      </c>
      <c r="C29" s="165" t="s">
        <v>215</v>
      </c>
      <c r="D29" s="166"/>
      <c r="E29" s="165"/>
      <c r="F29" s="165"/>
      <c r="G29" s="165">
        <f t="shared" si="3"/>
        <v>0</v>
      </c>
      <c r="H29" s="165"/>
      <c r="I29" s="165"/>
      <c r="J29" s="165">
        <f t="shared" si="4"/>
        <v>0</v>
      </c>
      <c r="K29" s="165"/>
      <c r="L29" s="165"/>
      <c r="M29" s="165">
        <f t="shared" si="5"/>
        <v>0</v>
      </c>
      <c r="N29" s="165"/>
      <c r="O29" s="165"/>
      <c r="P29" s="165">
        <f t="shared" si="6"/>
        <v>0</v>
      </c>
      <c r="Q29" s="165"/>
      <c r="R29" s="165"/>
      <c r="S29" s="165">
        <f t="shared" si="7"/>
        <v>0</v>
      </c>
      <c r="T29" s="165"/>
      <c r="U29" s="165"/>
      <c r="V29" s="165">
        <f t="shared" si="8"/>
        <v>0</v>
      </c>
      <c r="W29" s="165"/>
      <c r="X29" s="165"/>
      <c r="Y29" s="165">
        <f t="shared" si="9"/>
        <v>0</v>
      </c>
      <c r="Z29" s="165"/>
      <c r="AA29" s="165"/>
      <c r="AB29" s="165">
        <f t="shared" si="10"/>
        <v>0</v>
      </c>
      <c r="AC29" s="165"/>
      <c r="AD29" s="165"/>
      <c r="AE29" s="165">
        <f t="shared" si="11"/>
        <v>0</v>
      </c>
      <c r="AF29" s="165"/>
      <c r="AG29" s="165"/>
      <c r="AH29" s="165">
        <f t="shared" si="12"/>
        <v>0</v>
      </c>
      <c r="AI29" s="165"/>
      <c r="AJ29" s="165"/>
      <c r="AK29" s="165">
        <f t="shared" si="13"/>
        <v>0</v>
      </c>
      <c r="AL29" s="165"/>
      <c r="AM29" s="165"/>
      <c r="AN29" s="165">
        <f t="shared" si="14"/>
        <v>0</v>
      </c>
      <c r="AO29" s="165"/>
      <c r="AP29" s="165"/>
      <c r="AQ29" s="165">
        <f t="shared" si="15"/>
        <v>0</v>
      </c>
      <c r="AR29" s="165"/>
      <c r="AS29" s="165"/>
      <c r="AT29" s="165">
        <f t="shared" si="16"/>
        <v>0</v>
      </c>
      <c r="AU29" s="165"/>
      <c r="AV29" s="165"/>
      <c r="AW29" s="165">
        <f t="shared" si="17"/>
        <v>0</v>
      </c>
      <c r="AX29" s="165"/>
      <c r="AY29" s="165"/>
      <c r="AZ29" s="165">
        <f t="shared" si="18"/>
        <v>0</v>
      </c>
      <c r="BA29" s="165"/>
      <c r="BB29" s="165"/>
      <c r="BC29" s="165">
        <f t="shared" si="19"/>
        <v>0</v>
      </c>
      <c r="BD29" s="165"/>
      <c r="BE29" s="165"/>
      <c r="BF29" s="165">
        <f t="shared" si="20"/>
        <v>0</v>
      </c>
      <c r="BG29" s="165"/>
      <c r="BH29" s="165"/>
      <c r="BI29" s="165">
        <f t="shared" si="21"/>
        <v>0</v>
      </c>
      <c r="BJ29" s="165"/>
      <c r="BK29" s="165"/>
      <c r="BL29" s="165">
        <f t="shared" si="22"/>
        <v>0</v>
      </c>
      <c r="BM29" s="165"/>
      <c r="BN29" s="165"/>
      <c r="BO29" s="165">
        <f t="shared" si="23"/>
        <v>0</v>
      </c>
      <c r="BP29" s="165"/>
      <c r="BQ29" s="165"/>
      <c r="BR29" s="165">
        <f t="shared" si="24"/>
        <v>0</v>
      </c>
      <c r="BS29" s="165"/>
      <c r="BT29" s="165"/>
      <c r="BU29" s="165">
        <f t="shared" si="25"/>
        <v>0</v>
      </c>
      <c r="BV29" s="165"/>
      <c r="BW29" s="165"/>
      <c r="BX29" s="165">
        <f t="shared" si="26"/>
        <v>0</v>
      </c>
      <c r="BY29" s="165"/>
      <c r="BZ29" s="165"/>
      <c r="CA29" s="165">
        <f t="shared" si="27"/>
        <v>0</v>
      </c>
      <c r="CB29" s="165"/>
      <c r="CC29" s="165"/>
      <c r="CD29" s="165">
        <f t="shared" si="28"/>
        <v>0</v>
      </c>
      <c r="CE29" s="165"/>
      <c r="CF29" s="165"/>
      <c r="CG29" s="165">
        <f t="shared" si="29"/>
        <v>0</v>
      </c>
      <c r="CH29" s="165"/>
      <c r="CI29" s="165"/>
      <c r="CJ29" s="165">
        <f t="shared" si="30"/>
        <v>0</v>
      </c>
      <c r="CK29" s="165"/>
      <c r="CL29" s="165"/>
      <c r="CM29" s="165">
        <f t="shared" si="31"/>
        <v>0</v>
      </c>
      <c r="CN29" s="165"/>
      <c r="CO29" s="165"/>
      <c r="CP29" s="165">
        <f t="shared" si="32"/>
        <v>0</v>
      </c>
      <c r="CQ29" s="165"/>
      <c r="CR29" s="165"/>
      <c r="CS29" s="165">
        <f t="shared" si="33"/>
        <v>0</v>
      </c>
      <c r="CT29" s="167">
        <f t="shared" si="34"/>
        <v>0</v>
      </c>
      <c r="CU29" s="168">
        <f t="shared" si="35"/>
        <v>0</v>
      </c>
    </row>
    <row r="30" spans="2:99" x14ac:dyDescent="0.25">
      <c r="B30" s="165" t="s">
        <v>234</v>
      </c>
      <c r="C30" s="165" t="s">
        <v>235</v>
      </c>
      <c r="D30" s="166"/>
      <c r="E30" s="165"/>
      <c r="F30" s="165"/>
      <c r="G30" s="165">
        <f t="shared" si="3"/>
        <v>0</v>
      </c>
      <c r="H30" s="165"/>
      <c r="I30" s="165"/>
      <c r="J30" s="165">
        <f t="shared" si="4"/>
        <v>0</v>
      </c>
      <c r="K30" s="165"/>
      <c r="L30" s="165"/>
      <c r="M30" s="165">
        <f t="shared" si="5"/>
        <v>0</v>
      </c>
      <c r="N30" s="165"/>
      <c r="O30" s="165"/>
      <c r="P30" s="165">
        <f t="shared" si="6"/>
        <v>0</v>
      </c>
      <c r="Q30" s="165"/>
      <c r="R30" s="165"/>
      <c r="S30" s="165">
        <f t="shared" si="7"/>
        <v>0</v>
      </c>
      <c r="T30" s="165"/>
      <c r="U30" s="165"/>
      <c r="V30" s="165">
        <f t="shared" si="8"/>
        <v>0</v>
      </c>
      <c r="W30" s="165"/>
      <c r="X30" s="165"/>
      <c r="Y30" s="165">
        <f t="shared" si="9"/>
        <v>0</v>
      </c>
      <c r="Z30" s="165"/>
      <c r="AA30" s="165"/>
      <c r="AB30" s="165">
        <f t="shared" si="10"/>
        <v>0</v>
      </c>
      <c r="AC30" s="165"/>
      <c r="AD30" s="165"/>
      <c r="AE30" s="165">
        <f t="shared" si="11"/>
        <v>0</v>
      </c>
      <c r="AF30" s="165"/>
      <c r="AG30" s="165"/>
      <c r="AH30" s="165">
        <f t="shared" si="12"/>
        <v>0</v>
      </c>
      <c r="AI30" s="165"/>
      <c r="AJ30" s="165"/>
      <c r="AK30" s="165">
        <f t="shared" si="13"/>
        <v>0</v>
      </c>
      <c r="AL30" s="165"/>
      <c r="AM30" s="165"/>
      <c r="AN30" s="165">
        <f t="shared" si="14"/>
        <v>0</v>
      </c>
      <c r="AO30" s="165"/>
      <c r="AP30" s="165"/>
      <c r="AQ30" s="165">
        <f t="shared" si="15"/>
        <v>0</v>
      </c>
      <c r="AR30" s="165"/>
      <c r="AS30" s="165"/>
      <c r="AT30" s="165">
        <f t="shared" si="16"/>
        <v>0</v>
      </c>
      <c r="AU30" s="165"/>
      <c r="AV30" s="165"/>
      <c r="AW30" s="165">
        <f t="shared" si="17"/>
        <v>0</v>
      </c>
      <c r="AX30" s="165"/>
      <c r="AY30" s="165"/>
      <c r="AZ30" s="165">
        <f t="shared" si="18"/>
        <v>0</v>
      </c>
      <c r="BA30" s="165"/>
      <c r="BB30" s="165"/>
      <c r="BC30" s="165">
        <f t="shared" si="19"/>
        <v>0</v>
      </c>
      <c r="BD30" s="165"/>
      <c r="BE30" s="165"/>
      <c r="BF30" s="165">
        <f t="shared" si="20"/>
        <v>0</v>
      </c>
      <c r="BG30" s="165"/>
      <c r="BH30" s="165"/>
      <c r="BI30" s="165">
        <f t="shared" si="21"/>
        <v>0</v>
      </c>
      <c r="BJ30" s="165"/>
      <c r="BK30" s="165"/>
      <c r="BL30" s="165">
        <f t="shared" si="22"/>
        <v>0</v>
      </c>
      <c r="BM30" s="165"/>
      <c r="BN30" s="165"/>
      <c r="BO30" s="165">
        <f t="shared" si="23"/>
        <v>0</v>
      </c>
      <c r="BP30" s="165"/>
      <c r="BQ30" s="165"/>
      <c r="BR30" s="165">
        <f t="shared" si="24"/>
        <v>0</v>
      </c>
      <c r="BS30" s="165"/>
      <c r="BT30" s="165"/>
      <c r="BU30" s="165">
        <f t="shared" si="25"/>
        <v>0</v>
      </c>
      <c r="BV30" s="165"/>
      <c r="BW30" s="165"/>
      <c r="BX30" s="165">
        <f t="shared" si="26"/>
        <v>0</v>
      </c>
      <c r="BY30" s="165"/>
      <c r="BZ30" s="165"/>
      <c r="CA30" s="165">
        <f t="shared" si="27"/>
        <v>0</v>
      </c>
      <c r="CB30" s="165"/>
      <c r="CC30" s="165"/>
      <c r="CD30" s="165">
        <f t="shared" si="28"/>
        <v>0</v>
      </c>
      <c r="CE30" s="165"/>
      <c r="CF30" s="165"/>
      <c r="CG30" s="165">
        <f t="shared" si="29"/>
        <v>0</v>
      </c>
      <c r="CH30" s="165"/>
      <c r="CI30" s="165"/>
      <c r="CJ30" s="165">
        <f t="shared" si="30"/>
        <v>0</v>
      </c>
      <c r="CK30" s="165"/>
      <c r="CL30" s="165"/>
      <c r="CM30" s="165">
        <f t="shared" si="31"/>
        <v>0</v>
      </c>
      <c r="CN30" s="165"/>
      <c r="CO30" s="165"/>
      <c r="CP30" s="165">
        <f t="shared" si="32"/>
        <v>0</v>
      </c>
      <c r="CQ30" s="165"/>
      <c r="CR30" s="165"/>
      <c r="CS30" s="165">
        <f t="shared" si="33"/>
        <v>0</v>
      </c>
      <c r="CT30" s="167">
        <f t="shared" si="34"/>
        <v>0</v>
      </c>
      <c r="CU30" s="168">
        <f t="shared" si="35"/>
        <v>0</v>
      </c>
    </row>
    <row r="31" spans="2:99" x14ac:dyDescent="0.25">
      <c r="B31" s="165" t="s">
        <v>801</v>
      </c>
      <c r="C31" s="165"/>
      <c r="D31" s="166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>
        <f t="shared" si="21"/>
        <v>0</v>
      </c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65"/>
      <c r="CG31" s="165"/>
      <c r="CH31" s="165"/>
      <c r="CI31" s="165"/>
      <c r="CJ31" s="165"/>
      <c r="CK31" s="165"/>
      <c r="CL31" s="165"/>
      <c r="CM31" s="165"/>
      <c r="CN31" s="165"/>
      <c r="CO31" s="165"/>
      <c r="CP31" s="165"/>
      <c r="CQ31" s="165"/>
      <c r="CR31" s="165"/>
      <c r="CS31" s="165"/>
      <c r="CT31" s="167"/>
      <c r="CU31" s="168"/>
    </row>
    <row r="32" spans="2:99" x14ac:dyDescent="0.25">
      <c r="B32" s="165" t="s">
        <v>236</v>
      </c>
      <c r="C32" s="165" t="s">
        <v>215</v>
      </c>
      <c r="D32" s="166"/>
      <c r="E32" s="165"/>
      <c r="F32" s="165"/>
      <c r="G32" s="165">
        <f t="shared" si="3"/>
        <v>0</v>
      </c>
      <c r="H32" s="165"/>
      <c r="I32" s="165"/>
      <c r="J32" s="165">
        <f t="shared" si="4"/>
        <v>0</v>
      </c>
      <c r="K32" s="165"/>
      <c r="L32" s="165"/>
      <c r="M32" s="165">
        <f t="shared" si="5"/>
        <v>0</v>
      </c>
      <c r="N32" s="165"/>
      <c r="O32" s="165"/>
      <c r="P32" s="165">
        <f t="shared" si="6"/>
        <v>0</v>
      </c>
      <c r="Q32" s="165"/>
      <c r="R32" s="165"/>
      <c r="S32" s="165">
        <f t="shared" si="7"/>
        <v>0</v>
      </c>
      <c r="T32" s="165"/>
      <c r="U32" s="165"/>
      <c r="V32" s="165">
        <f t="shared" si="8"/>
        <v>0</v>
      </c>
      <c r="W32" s="165"/>
      <c r="X32" s="165"/>
      <c r="Y32" s="165">
        <f t="shared" si="9"/>
        <v>0</v>
      </c>
      <c r="Z32" s="165"/>
      <c r="AA32" s="165"/>
      <c r="AB32" s="165">
        <f t="shared" si="10"/>
        <v>0</v>
      </c>
      <c r="AC32" s="165"/>
      <c r="AD32" s="165"/>
      <c r="AE32" s="165">
        <f t="shared" si="11"/>
        <v>0</v>
      </c>
      <c r="AF32" s="165"/>
      <c r="AG32" s="165"/>
      <c r="AH32" s="165">
        <f t="shared" si="12"/>
        <v>0</v>
      </c>
      <c r="AI32" s="165"/>
      <c r="AJ32" s="165"/>
      <c r="AK32" s="165">
        <f t="shared" si="13"/>
        <v>0</v>
      </c>
      <c r="AL32" s="165"/>
      <c r="AM32" s="165"/>
      <c r="AN32" s="165">
        <f t="shared" si="14"/>
        <v>0</v>
      </c>
      <c r="AO32" s="165"/>
      <c r="AP32" s="165"/>
      <c r="AQ32" s="165">
        <f t="shared" si="15"/>
        <v>0</v>
      </c>
      <c r="AR32" s="165"/>
      <c r="AS32" s="165"/>
      <c r="AT32" s="165">
        <f t="shared" si="16"/>
        <v>0</v>
      </c>
      <c r="AU32" s="165"/>
      <c r="AV32" s="165"/>
      <c r="AW32" s="165">
        <f t="shared" si="17"/>
        <v>0</v>
      </c>
      <c r="AX32" s="165"/>
      <c r="AY32" s="165"/>
      <c r="AZ32" s="165">
        <f t="shared" si="18"/>
        <v>0</v>
      </c>
      <c r="BA32" s="165"/>
      <c r="BB32" s="165"/>
      <c r="BC32" s="165">
        <f t="shared" si="19"/>
        <v>0</v>
      </c>
      <c r="BD32" s="165"/>
      <c r="BE32" s="165"/>
      <c r="BF32" s="165">
        <f t="shared" si="20"/>
        <v>0</v>
      </c>
      <c r="BG32" s="165"/>
      <c r="BH32" s="165"/>
      <c r="BI32" s="165">
        <f t="shared" si="21"/>
        <v>0</v>
      </c>
      <c r="BJ32" s="165">
        <v>0.25</v>
      </c>
      <c r="BK32" s="165">
        <v>48000</v>
      </c>
      <c r="BL32" s="165">
        <f t="shared" si="22"/>
        <v>12000</v>
      </c>
      <c r="BM32" s="165"/>
      <c r="BN32" s="165"/>
      <c r="BO32" s="165">
        <f t="shared" si="23"/>
        <v>0</v>
      </c>
      <c r="BP32" s="165"/>
      <c r="BQ32" s="165"/>
      <c r="BR32" s="165">
        <f t="shared" si="24"/>
        <v>0</v>
      </c>
      <c r="BS32" s="165"/>
      <c r="BT32" s="165"/>
      <c r="BU32" s="165">
        <f t="shared" si="25"/>
        <v>0</v>
      </c>
      <c r="BV32" s="165"/>
      <c r="BW32" s="165"/>
      <c r="BX32" s="165">
        <f t="shared" si="26"/>
        <v>0</v>
      </c>
      <c r="BY32" s="165"/>
      <c r="BZ32" s="165"/>
      <c r="CA32" s="165">
        <f t="shared" si="27"/>
        <v>0</v>
      </c>
      <c r="CB32" s="165"/>
      <c r="CC32" s="165"/>
      <c r="CD32" s="165">
        <f t="shared" si="28"/>
        <v>0</v>
      </c>
      <c r="CE32" s="165"/>
      <c r="CF32" s="165"/>
      <c r="CG32" s="165">
        <f t="shared" si="29"/>
        <v>0</v>
      </c>
      <c r="CH32" s="165">
        <v>0.5</v>
      </c>
      <c r="CI32" s="165">
        <v>52000</v>
      </c>
      <c r="CJ32" s="165">
        <f t="shared" si="30"/>
        <v>26000</v>
      </c>
      <c r="CK32" s="165"/>
      <c r="CL32" s="165"/>
      <c r="CM32" s="165">
        <f t="shared" si="31"/>
        <v>0</v>
      </c>
      <c r="CN32" s="165"/>
      <c r="CO32" s="165"/>
      <c r="CP32" s="165">
        <f t="shared" si="32"/>
        <v>0</v>
      </c>
      <c r="CQ32" s="165"/>
      <c r="CR32" s="165"/>
      <c r="CS32" s="165">
        <f t="shared" si="33"/>
        <v>0</v>
      </c>
      <c r="CT32" s="167">
        <f t="shared" si="34"/>
        <v>0.75</v>
      </c>
      <c r="CU32" s="168">
        <f t="shared" si="35"/>
        <v>38000</v>
      </c>
    </row>
    <row r="33" spans="2:99" x14ac:dyDescent="0.25">
      <c r="B33" s="165" t="s">
        <v>237</v>
      </c>
      <c r="C33" s="165" t="s">
        <v>219</v>
      </c>
      <c r="D33" s="166">
        <v>700</v>
      </c>
      <c r="E33" s="165"/>
      <c r="F33" s="165"/>
      <c r="G33" s="165">
        <f t="shared" si="3"/>
        <v>0</v>
      </c>
      <c r="H33" s="165"/>
      <c r="I33" s="165"/>
      <c r="J33" s="165">
        <f t="shared" si="4"/>
        <v>0</v>
      </c>
      <c r="K33" s="165"/>
      <c r="L33" s="165"/>
      <c r="M33" s="165">
        <f t="shared" si="5"/>
        <v>0</v>
      </c>
      <c r="N33" s="165"/>
      <c r="O33" s="165"/>
      <c r="P33" s="165">
        <f t="shared" si="6"/>
        <v>0</v>
      </c>
      <c r="Q33" s="165"/>
      <c r="R33" s="165"/>
      <c r="S33" s="165">
        <f t="shared" si="7"/>
        <v>0</v>
      </c>
      <c r="T33" s="165"/>
      <c r="U33" s="165"/>
      <c r="V33" s="165">
        <f t="shared" si="8"/>
        <v>0</v>
      </c>
      <c r="W33" s="165"/>
      <c r="X33" s="165"/>
      <c r="Y33" s="165">
        <f t="shared" si="9"/>
        <v>0</v>
      </c>
      <c r="Z33" s="165"/>
      <c r="AA33" s="165"/>
      <c r="AB33" s="165">
        <f t="shared" si="10"/>
        <v>0</v>
      </c>
      <c r="AC33" s="165"/>
      <c r="AD33" s="165"/>
      <c r="AE33" s="165">
        <f t="shared" si="11"/>
        <v>0</v>
      </c>
      <c r="AF33" s="165"/>
      <c r="AG33" s="165"/>
      <c r="AH33" s="165">
        <f t="shared" si="12"/>
        <v>0</v>
      </c>
      <c r="AI33" s="165"/>
      <c r="AJ33" s="165"/>
      <c r="AK33" s="165">
        <f t="shared" si="13"/>
        <v>0</v>
      </c>
      <c r="AL33" s="165"/>
      <c r="AM33" s="165"/>
      <c r="AN33" s="165">
        <f t="shared" si="14"/>
        <v>0</v>
      </c>
      <c r="AO33" s="165"/>
      <c r="AP33" s="165"/>
      <c r="AQ33" s="165">
        <f t="shared" si="15"/>
        <v>0</v>
      </c>
      <c r="AR33" s="165"/>
      <c r="AS33" s="165"/>
      <c r="AT33" s="165">
        <f t="shared" si="16"/>
        <v>0</v>
      </c>
      <c r="AU33" s="165"/>
      <c r="AV33" s="165"/>
      <c r="AW33" s="165">
        <f t="shared" si="17"/>
        <v>0</v>
      </c>
      <c r="AX33" s="165"/>
      <c r="AY33" s="165"/>
      <c r="AZ33" s="165">
        <f t="shared" si="18"/>
        <v>0</v>
      </c>
      <c r="BA33" s="165"/>
      <c r="BB33" s="165"/>
      <c r="BC33" s="165">
        <f t="shared" si="19"/>
        <v>0</v>
      </c>
      <c r="BD33" s="165"/>
      <c r="BE33" s="165"/>
      <c r="BF33" s="165">
        <f t="shared" si="20"/>
        <v>0</v>
      </c>
      <c r="BG33" s="165"/>
      <c r="BH33" s="165"/>
      <c r="BI33" s="165">
        <f t="shared" si="21"/>
        <v>0</v>
      </c>
      <c r="BJ33" s="165"/>
      <c r="BK33" s="165"/>
      <c r="BL33" s="165">
        <f t="shared" si="22"/>
        <v>0</v>
      </c>
      <c r="BM33" s="165"/>
      <c r="BN33" s="165"/>
      <c r="BO33" s="165">
        <f t="shared" si="23"/>
        <v>0</v>
      </c>
      <c r="BP33" s="165"/>
      <c r="BQ33" s="165"/>
      <c r="BR33" s="165">
        <f t="shared" si="24"/>
        <v>0</v>
      </c>
      <c r="BS33" s="165"/>
      <c r="BT33" s="165"/>
      <c r="BU33" s="165">
        <f t="shared" si="25"/>
        <v>0</v>
      </c>
      <c r="BV33" s="165"/>
      <c r="BW33" s="165"/>
      <c r="BX33" s="165">
        <f t="shared" si="26"/>
        <v>0</v>
      </c>
      <c r="BY33" s="165"/>
      <c r="BZ33" s="165"/>
      <c r="CA33" s="165">
        <f t="shared" si="27"/>
        <v>0</v>
      </c>
      <c r="CB33" s="165"/>
      <c r="CC33" s="165"/>
      <c r="CD33" s="165">
        <f t="shared" si="28"/>
        <v>0</v>
      </c>
      <c r="CE33" s="165"/>
      <c r="CF33" s="165"/>
      <c r="CG33" s="165">
        <f t="shared" si="29"/>
        <v>0</v>
      </c>
      <c r="CH33" s="165"/>
      <c r="CI33" s="165"/>
      <c r="CJ33" s="165">
        <f t="shared" si="30"/>
        <v>0</v>
      </c>
      <c r="CK33" s="165"/>
      <c r="CL33" s="165"/>
      <c r="CM33" s="165">
        <f t="shared" si="31"/>
        <v>0</v>
      </c>
      <c r="CN33" s="165"/>
      <c r="CO33" s="165"/>
      <c r="CP33" s="165">
        <f t="shared" si="32"/>
        <v>0</v>
      </c>
      <c r="CQ33" s="165"/>
      <c r="CR33" s="165"/>
      <c r="CS33" s="165">
        <f t="shared" si="33"/>
        <v>0</v>
      </c>
      <c r="CT33" s="167">
        <f t="shared" si="34"/>
        <v>0</v>
      </c>
      <c r="CU33" s="168">
        <f t="shared" si="35"/>
        <v>0</v>
      </c>
    </row>
    <row r="34" spans="2:99" x14ac:dyDescent="0.25">
      <c r="B34" s="165" t="s">
        <v>238</v>
      </c>
      <c r="C34" s="165" t="s">
        <v>219</v>
      </c>
      <c r="D34" s="166">
        <v>700</v>
      </c>
      <c r="E34" s="165"/>
      <c r="F34" s="165"/>
      <c r="G34" s="165">
        <f t="shared" si="3"/>
        <v>0</v>
      </c>
      <c r="H34" s="165"/>
      <c r="I34" s="165"/>
      <c r="J34" s="165">
        <f t="shared" si="4"/>
        <v>0</v>
      </c>
      <c r="K34" s="165">
        <v>1</v>
      </c>
      <c r="L34" s="165">
        <v>6000</v>
      </c>
      <c r="M34" s="165">
        <f t="shared" si="5"/>
        <v>6000</v>
      </c>
      <c r="N34" s="165"/>
      <c r="O34" s="165"/>
      <c r="P34" s="165">
        <f t="shared" si="6"/>
        <v>0</v>
      </c>
      <c r="Q34" s="165"/>
      <c r="R34" s="165"/>
      <c r="S34" s="165">
        <f t="shared" si="7"/>
        <v>0</v>
      </c>
      <c r="T34" s="165"/>
      <c r="U34" s="165"/>
      <c r="V34" s="165">
        <f t="shared" si="8"/>
        <v>0</v>
      </c>
      <c r="W34" s="165"/>
      <c r="X34" s="165"/>
      <c r="Y34" s="165">
        <f t="shared" si="9"/>
        <v>0</v>
      </c>
      <c r="Z34" s="165"/>
      <c r="AA34" s="165"/>
      <c r="AB34" s="165">
        <f t="shared" si="10"/>
        <v>0</v>
      </c>
      <c r="AC34" s="165"/>
      <c r="AD34" s="165"/>
      <c r="AE34" s="165">
        <f t="shared" si="11"/>
        <v>0</v>
      </c>
      <c r="AF34" s="165"/>
      <c r="AG34" s="165"/>
      <c r="AH34" s="165">
        <f t="shared" si="12"/>
        <v>0</v>
      </c>
      <c r="AI34" s="165"/>
      <c r="AJ34" s="165"/>
      <c r="AK34" s="165">
        <f t="shared" si="13"/>
        <v>0</v>
      </c>
      <c r="AL34" s="165"/>
      <c r="AM34" s="165"/>
      <c r="AN34" s="165">
        <f t="shared" si="14"/>
        <v>0</v>
      </c>
      <c r="AO34" s="165"/>
      <c r="AP34" s="165"/>
      <c r="AQ34" s="165">
        <f t="shared" si="15"/>
        <v>0</v>
      </c>
      <c r="AR34" s="165"/>
      <c r="AS34" s="165"/>
      <c r="AT34" s="165">
        <f t="shared" si="16"/>
        <v>0</v>
      </c>
      <c r="AU34" s="165"/>
      <c r="AV34" s="165"/>
      <c r="AW34" s="165">
        <f t="shared" si="17"/>
        <v>0</v>
      </c>
      <c r="AX34" s="165"/>
      <c r="AY34" s="165"/>
      <c r="AZ34" s="165">
        <f t="shared" si="18"/>
        <v>0</v>
      </c>
      <c r="BA34" s="165"/>
      <c r="BB34" s="165"/>
      <c r="BC34" s="165">
        <f t="shared" si="19"/>
        <v>0</v>
      </c>
      <c r="BD34" s="165"/>
      <c r="BE34" s="165"/>
      <c r="BF34" s="165">
        <f t="shared" si="20"/>
        <v>0</v>
      </c>
      <c r="BG34" s="165"/>
      <c r="BH34" s="165"/>
      <c r="BI34" s="165">
        <f t="shared" si="21"/>
        <v>0</v>
      </c>
      <c r="BJ34" s="165"/>
      <c r="BK34" s="165"/>
      <c r="BL34" s="165">
        <f t="shared" si="22"/>
        <v>0</v>
      </c>
      <c r="BM34" s="165"/>
      <c r="BN34" s="165"/>
      <c r="BO34" s="165">
        <f t="shared" si="23"/>
        <v>0</v>
      </c>
      <c r="BP34" s="165"/>
      <c r="BQ34" s="165"/>
      <c r="BR34" s="165">
        <f t="shared" si="24"/>
        <v>0</v>
      </c>
      <c r="BS34" s="165">
        <v>1</v>
      </c>
      <c r="BT34" s="165">
        <v>7000</v>
      </c>
      <c r="BU34" s="165">
        <f t="shared" si="25"/>
        <v>7000</v>
      </c>
      <c r="BV34" s="165"/>
      <c r="BW34" s="165"/>
      <c r="BX34" s="165">
        <f t="shared" si="26"/>
        <v>0</v>
      </c>
      <c r="BY34" s="165"/>
      <c r="BZ34" s="165"/>
      <c r="CA34" s="165">
        <f t="shared" si="27"/>
        <v>0</v>
      </c>
      <c r="CB34" s="165"/>
      <c r="CC34" s="165"/>
      <c r="CD34" s="165">
        <f t="shared" si="28"/>
        <v>0</v>
      </c>
      <c r="CE34" s="165"/>
      <c r="CF34" s="165"/>
      <c r="CG34" s="165">
        <f t="shared" si="29"/>
        <v>0</v>
      </c>
      <c r="CH34" s="165"/>
      <c r="CI34" s="165"/>
      <c r="CJ34" s="165">
        <f t="shared" si="30"/>
        <v>0</v>
      </c>
      <c r="CK34" s="165"/>
      <c r="CL34" s="165"/>
      <c r="CM34" s="165">
        <f t="shared" si="31"/>
        <v>0</v>
      </c>
      <c r="CN34" s="165"/>
      <c r="CO34" s="165"/>
      <c r="CP34" s="165">
        <f t="shared" si="32"/>
        <v>0</v>
      </c>
      <c r="CQ34" s="165"/>
      <c r="CR34" s="165"/>
      <c r="CS34" s="165">
        <f t="shared" si="33"/>
        <v>0</v>
      </c>
      <c r="CT34" s="167">
        <f t="shared" si="34"/>
        <v>2</v>
      </c>
      <c r="CU34" s="168">
        <f t="shared" si="35"/>
        <v>13000</v>
      </c>
    </row>
    <row r="35" spans="2:99" x14ac:dyDescent="0.25">
      <c r="B35" s="165" t="s">
        <v>239</v>
      </c>
      <c r="C35" s="165" t="s">
        <v>219</v>
      </c>
      <c r="D35" s="166"/>
      <c r="E35" s="165"/>
      <c r="F35" s="165"/>
      <c r="G35" s="165">
        <f t="shared" si="3"/>
        <v>0</v>
      </c>
      <c r="H35" s="165"/>
      <c r="I35" s="165"/>
      <c r="J35" s="165">
        <f t="shared" si="4"/>
        <v>0</v>
      </c>
      <c r="K35" s="165"/>
      <c r="L35" s="165"/>
      <c r="M35" s="165">
        <f t="shared" si="5"/>
        <v>0</v>
      </c>
      <c r="N35" s="165"/>
      <c r="O35" s="165"/>
      <c r="P35" s="165">
        <f t="shared" si="6"/>
        <v>0</v>
      </c>
      <c r="Q35" s="165"/>
      <c r="R35" s="165"/>
      <c r="S35" s="165">
        <f t="shared" si="7"/>
        <v>0</v>
      </c>
      <c r="T35" s="165"/>
      <c r="U35" s="165"/>
      <c r="V35" s="165">
        <f t="shared" si="8"/>
        <v>0</v>
      </c>
      <c r="W35" s="165"/>
      <c r="X35" s="165"/>
      <c r="Y35" s="165">
        <f t="shared" si="9"/>
        <v>0</v>
      </c>
      <c r="Z35" s="165"/>
      <c r="AA35" s="165"/>
      <c r="AB35" s="165">
        <f t="shared" si="10"/>
        <v>0</v>
      </c>
      <c r="AC35" s="165"/>
      <c r="AD35" s="165"/>
      <c r="AE35" s="165">
        <f t="shared" si="11"/>
        <v>0</v>
      </c>
      <c r="AF35" s="165"/>
      <c r="AG35" s="165"/>
      <c r="AH35" s="165">
        <f t="shared" si="12"/>
        <v>0</v>
      </c>
      <c r="AI35" s="165"/>
      <c r="AJ35" s="165"/>
      <c r="AK35" s="165">
        <f t="shared" si="13"/>
        <v>0</v>
      </c>
      <c r="AL35" s="165"/>
      <c r="AM35" s="165"/>
      <c r="AN35" s="165">
        <f t="shared" si="14"/>
        <v>0</v>
      </c>
      <c r="AO35" s="165"/>
      <c r="AP35" s="165"/>
      <c r="AQ35" s="165">
        <f t="shared" si="15"/>
        <v>0</v>
      </c>
      <c r="AR35" s="165"/>
      <c r="AS35" s="165"/>
      <c r="AT35" s="165">
        <f t="shared" si="16"/>
        <v>0</v>
      </c>
      <c r="AU35" s="165"/>
      <c r="AV35" s="165"/>
      <c r="AW35" s="165">
        <f t="shared" si="17"/>
        <v>0</v>
      </c>
      <c r="AX35" s="165"/>
      <c r="AY35" s="165"/>
      <c r="AZ35" s="165">
        <f t="shared" si="18"/>
        <v>0</v>
      </c>
      <c r="BA35" s="165"/>
      <c r="BB35" s="165"/>
      <c r="BC35" s="165">
        <f t="shared" si="19"/>
        <v>0</v>
      </c>
      <c r="BD35" s="165"/>
      <c r="BE35" s="165"/>
      <c r="BF35" s="165">
        <f t="shared" si="20"/>
        <v>0</v>
      </c>
      <c r="BG35" s="165"/>
      <c r="BH35" s="165"/>
      <c r="BI35" s="165">
        <f t="shared" si="21"/>
        <v>0</v>
      </c>
      <c r="BJ35" s="165"/>
      <c r="BK35" s="165"/>
      <c r="BL35" s="165">
        <f t="shared" si="22"/>
        <v>0</v>
      </c>
      <c r="BM35" s="165"/>
      <c r="BN35" s="165"/>
      <c r="BO35" s="165">
        <f t="shared" si="23"/>
        <v>0</v>
      </c>
      <c r="BP35" s="165"/>
      <c r="BQ35" s="165"/>
      <c r="BR35" s="165">
        <f t="shared" si="24"/>
        <v>0</v>
      </c>
      <c r="BS35" s="165"/>
      <c r="BT35" s="165"/>
      <c r="BU35" s="165">
        <f t="shared" si="25"/>
        <v>0</v>
      </c>
      <c r="BV35" s="165"/>
      <c r="BW35" s="165"/>
      <c r="BX35" s="165">
        <f t="shared" si="26"/>
        <v>0</v>
      </c>
      <c r="BY35" s="165"/>
      <c r="BZ35" s="165"/>
      <c r="CA35" s="165">
        <f t="shared" si="27"/>
        <v>0</v>
      </c>
      <c r="CB35" s="165"/>
      <c r="CC35" s="165"/>
      <c r="CD35" s="165">
        <f t="shared" si="28"/>
        <v>0</v>
      </c>
      <c r="CE35" s="165"/>
      <c r="CF35" s="165"/>
      <c r="CG35" s="165">
        <f t="shared" si="29"/>
        <v>0</v>
      </c>
      <c r="CH35" s="165"/>
      <c r="CI35" s="165"/>
      <c r="CJ35" s="165">
        <f t="shared" si="30"/>
        <v>0</v>
      </c>
      <c r="CK35" s="165"/>
      <c r="CL35" s="165"/>
      <c r="CM35" s="165">
        <f t="shared" si="31"/>
        <v>0</v>
      </c>
      <c r="CN35" s="165"/>
      <c r="CO35" s="165"/>
      <c r="CP35" s="165">
        <f t="shared" si="32"/>
        <v>0</v>
      </c>
      <c r="CQ35" s="165"/>
      <c r="CR35" s="165"/>
      <c r="CS35" s="165">
        <f t="shared" si="33"/>
        <v>0</v>
      </c>
      <c r="CT35" s="167">
        <f t="shared" si="34"/>
        <v>0</v>
      </c>
      <c r="CU35" s="168">
        <f t="shared" si="35"/>
        <v>0</v>
      </c>
    </row>
    <row r="36" spans="2:99" x14ac:dyDescent="0.25">
      <c r="B36" s="165" t="s">
        <v>240</v>
      </c>
      <c r="C36" s="165" t="s">
        <v>241</v>
      </c>
      <c r="D36" s="166">
        <v>24000</v>
      </c>
      <c r="E36" s="165">
        <v>5</v>
      </c>
      <c r="F36" s="165">
        <v>24000</v>
      </c>
      <c r="G36" s="165">
        <f t="shared" si="3"/>
        <v>120000</v>
      </c>
      <c r="H36" s="165">
        <v>1</v>
      </c>
      <c r="I36" s="165">
        <v>24000</v>
      </c>
      <c r="J36" s="165">
        <f t="shared" si="4"/>
        <v>24000</v>
      </c>
      <c r="K36" s="165">
        <v>5</v>
      </c>
      <c r="L36" s="165">
        <v>24000</v>
      </c>
      <c r="M36" s="165">
        <f t="shared" si="5"/>
        <v>120000</v>
      </c>
      <c r="N36" s="165">
        <v>5</v>
      </c>
      <c r="O36" s="165">
        <v>24000</v>
      </c>
      <c r="P36" s="165">
        <f t="shared" si="6"/>
        <v>120000</v>
      </c>
      <c r="Q36" s="165"/>
      <c r="R36" s="165"/>
      <c r="S36" s="165">
        <f t="shared" si="7"/>
        <v>0</v>
      </c>
      <c r="T36" s="165">
        <v>4</v>
      </c>
      <c r="U36" s="165">
        <v>24000</v>
      </c>
      <c r="V36" s="165">
        <f t="shared" si="8"/>
        <v>96000</v>
      </c>
      <c r="W36" s="165">
        <v>5</v>
      </c>
      <c r="X36" s="165">
        <v>24000</v>
      </c>
      <c r="Y36" s="165">
        <f t="shared" si="9"/>
        <v>120000</v>
      </c>
      <c r="Z36" s="165">
        <v>8</v>
      </c>
      <c r="AA36" s="165">
        <v>24000</v>
      </c>
      <c r="AB36" s="165">
        <f t="shared" si="10"/>
        <v>192000</v>
      </c>
      <c r="AC36" s="165">
        <v>2</v>
      </c>
      <c r="AD36" s="165">
        <v>24000</v>
      </c>
      <c r="AE36" s="165">
        <f t="shared" si="11"/>
        <v>48000</v>
      </c>
      <c r="AF36" s="165">
        <v>5</v>
      </c>
      <c r="AG36" s="165">
        <v>24000</v>
      </c>
      <c r="AH36" s="165">
        <f t="shared" si="12"/>
        <v>120000</v>
      </c>
      <c r="AI36" s="165">
        <v>5</v>
      </c>
      <c r="AJ36" s="165">
        <v>24000</v>
      </c>
      <c r="AK36" s="165">
        <f t="shared" si="13"/>
        <v>120000</v>
      </c>
      <c r="AL36" s="165">
        <v>2</v>
      </c>
      <c r="AM36" s="171">
        <v>24000</v>
      </c>
      <c r="AN36" s="165">
        <f t="shared" si="14"/>
        <v>48000</v>
      </c>
      <c r="AO36" s="165">
        <v>5</v>
      </c>
      <c r="AP36" s="171">
        <v>24000</v>
      </c>
      <c r="AQ36" s="165">
        <f t="shared" si="15"/>
        <v>120000</v>
      </c>
      <c r="AR36" s="165">
        <v>4</v>
      </c>
      <c r="AS36" s="165">
        <v>24000</v>
      </c>
      <c r="AT36" s="165">
        <f t="shared" si="16"/>
        <v>96000</v>
      </c>
      <c r="AU36" s="165">
        <v>5</v>
      </c>
      <c r="AV36" s="165">
        <v>24000</v>
      </c>
      <c r="AW36" s="165">
        <f t="shared" si="17"/>
        <v>120000</v>
      </c>
      <c r="AX36" s="165">
        <v>5</v>
      </c>
      <c r="AY36" s="165">
        <v>24000</v>
      </c>
      <c r="AZ36" s="165">
        <f t="shared" si="18"/>
        <v>120000</v>
      </c>
      <c r="BA36" s="165">
        <v>5</v>
      </c>
      <c r="BB36" s="165">
        <v>24000</v>
      </c>
      <c r="BC36" s="165">
        <f t="shared" si="19"/>
        <v>120000</v>
      </c>
      <c r="BD36" s="165">
        <v>9</v>
      </c>
      <c r="BE36" s="165">
        <v>24000</v>
      </c>
      <c r="BF36" s="165">
        <f t="shared" si="20"/>
        <v>216000</v>
      </c>
      <c r="BG36" s="165">
        <v>2</v>
      </c>
      <c r="BH36" s="165">
        <v>24000</v>
      </c>
      <c r="BI36" s="165">
        <f t="shared" si="21"/>
        <v>48000</v>
      </c>
      <c r="BJ36" s="165">
        <v>4</v>
      </c>
      <c r="BK36" s="165">
        <v>24000</v>
      </c>
      <c r="BL36" s="165">
        <f t="shared" si="22"/>
        <v>96000</v>
      </c>
      <c r="BM36" s="165">
        <v>4</v>
      </c>
      <c r="BN36" s="165">
        <v>24000</v>
      </c>
      <c r="BO36" s="165">
        <f t="shared" si="23"/>
        <v>96000</v>
      </c>
      <c r="BP36" s="165">
        <v>1</v>
      </c>
      <c r="BQ36" s="165">
        <v>24000</v>
      </c>
      <c r="BR36" s="165">
        <f t="shared" si="24"/>
        <v>24000</v>
      </c>
      <c r="BS36" s="165">
        <v>5</v>
      </c>
      <c r="BT36" s="165">
        <v>24000</v>
      </c>
      <c r="BU36" s="165">
        <f t="shared" si="25"/>
        <v>120000</v>
      </c>
      <c r="BV36" s="165">
        <v>5</v>
      </c>
      <c r="BW36" s="165">
        <v>24000</v>
      </c>
      <c r="BX36" s="165">
        <f t="shared" si="26"/>
        <v>120000</v>
      </c>
      <c r="BY36" s="165">
        <v>4</v>
      </c>
      <c r="BZ36" s="165">
        <v>24000</v>
      </c>
      <c r="CA36" s="165">
        <f t="shared" si="27"/>
        <v>96000</v>
      </c>
      <c r="CB36" s="165">
        <v>5</v>
      </c>
      <c r="CC36" s="165">
        <v>24000</v>
      </c>
      <c r="CD36" s="165">
        <f t="shared" si="28"/>
        <v>120000</v>
      </c>
      <c r="CE36" s="165">
        <v>5</v>
      </c>
      <c r="CF36" s="165">
        <v>24000</v>
      </c>
      <c r="CG36" s="165">
        <f t="shared" si="29"/>
        <v>120000</v>
      </c>
      <c r="CH36" s="165"/>
      <c r="CI36" s="165"/>
      <c r="CJ36" s="165">
        <f t="shared" si="30"/>
        <v>0</v>
      </c>
      <c r="CK36" s="165">
        <v>2</v>
      </c>
      <c r="CL36" s="165">
        <v>24000</v>
      </c>
      <c r="CM36" s="165">
        <f t="shared" si="31"/>
        <v>48000</v>
      </c>
      <c r="CN36" s="165"/>
      <c r="CO36" s="165"/>
      <c r="CP36" s="165">
        <f t="shared" si="32"/>
        <v>0</v>
      </c>
      <c r="CQ36" s="165"/>
      <c r="CR36" s="165"/>
      <c r="CS36" s="165">
        <f t="shared" si="33"/>
        <v>0</v>
      </c>
      <c r="CT36" s="167">
        <f t="shared" si="34"/>
        <v>117</v>
      </c>
      <c r="CU36" s="168">
        <f t="shared" si="35"/>
        <v>2808000</v>
      </c>
    </row>
    <row r="37" spans="2:99" x14ac:dyDescent="0.25">
      <c r="B37" s="163" t="s">
        <v>242</v>
      </c>
      <c r="C37" s="164"/>
      <c r="D37" s="166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  <c r="BH37" s="164"/>
      <c r="BI37" s="164"/>
      <c r="BJ37" s="164"/>
      <c r="BK37" s="164"/>
      <c r="BL37" s="164"/>
      <c r="BM37" s="164"/>
      <c r="BN37" s="164"/>
      <c r="BO37" s="164"/>
      <c r="BP37" s="164"/>
      <c r="BQ37" s="164"/>
      <c r="BR37" s="164"/>
      <c r="BS37" s="164"/>
      <c r="BT37" s="164"/>
      <c r="BU37" s="164"/>
      <c r="BV37" s="164"/>
      <c r="BW37" s="164"/>
      <c r="BX37" s="164"/>
      <c r="BY37" s="164"/>
      <c r="BZ37" s="164"/>
      <c r="CA37" s="164"/>
      <c r="CB37" s="164"/>
      <c r="CC37" s="164"/>
      <c r="CD37" s="164"/>
      <c r="CE37" s="164"/>
      <c r="CF37" s="164"/>
      <c r="CG37" s="164"/>
      <c r="CH37" s="164"/>
      <c r="CI37" s="164"/>
      <c r="CJ37" s="164"/>
      <c r="CK37" s="164"/>
      <c r="CL37" s="164"/>
      <c r="CM37" s="164"/>
      <c r="CN37" s="164"/>
      <c r="CO37" s="164"/>
      <c r="CP37" s="164"/>
      <c r="CQ37" s="164"/>
      <c r="CR37" s="164"/>
      <c r="CS37" s="164"/>
      <c r="CT37" s="164"/>
      <c r="CU37" s="80"/>
    </row>
    <row r="38" spans="2:99" x14ac:dyDescent="0.25">
      <c r="B38" s="165" t="s">
        <v>243</v>
      </c>
      <c r="C38" s="165" t="s">
        <v>215</v>
      </c>
      <c r="D38" s="166">
        <v>16000</v>
      </c>
      <c r="E38" s="165"/>
      <c r="F38" s="165"/>
      <c r="G38" s="165">
        <f>E38*F38</f>
        <v>0</v>
      </c>
      <c r="H38" s="165"/>
      <c r="I38" s="165"/>
      <c r="J38" s="165">
        <f>H38*I38</f>
        <v>0</v>
      </c>
      <c r="K38" s="165"/>
      <c r="L38" s="165"/>
      <c r="M38" s="165">
        <f>K38*L38</f>
        <v>0</v>
      </c>
      <c r="N38" s="165"/>
      <c r="O38" s="165"/>
      <c r="P38" s="165">
        <f>N38*O38</f>
        <v>0</v>
      </c>
      <c r="Q38" s="165"/>
      <c r="R38" s="165"/>
      <c r="S38" s="165">
        <f>Q38*R38</f>
        <v>0</v>
      </c>
      <c r="T38" s="165"/>
      <c r="U38" s="165"/>
      <c r="V38" s="165">
        <f>T38*U38</f>
        <v>0</v>
      </c>
      <c r="W38" s="165"/>
      <c r="X38" s="165"/>
      <c r="Y38" s="165">
        <f>W38*X38</f>
        <v>0</v>
      </c>
      <c r="Z38" s="165"/>
      <c r="AA38" s="165"/>
      <c r="AB38" s="165">
        <f>Z38*AA38</f>
        <v>0</v>
      </c>
      <c r="AC38" s="165"/>
      <c r="AD38" s="165"/>
      <c r="AE38" s="165">
        <f>AC38*AD38</f>
        <v>0</v>
      </c>
      <c r="AF38" s="165"/>
      <c r="AG38" s="165"/>
      <c r="AH38" s="165">
        <f>AF38*AG38</f>
        <v>0</v>
      </c>
      <c r="AI38" s="165"/>
      <c r="AJ38" s="165"/>
      <c r="AK38" s="165">
        <f>AI38*AJ38</f>
        <v>0</v>
      </c>
      <c r="AL38" s="165">
        <v>9.6999999999999993</v>
      </c>
      <c r="AM38" s="165">
        <v>20000</v>
      </c>
      <c r="AN38" s="165">
        <f>AL38*AM38</f>
        <v>194000</v>
      </c>
      <c r="AO38" s="165"/>
      <c r="AP38" s="165"/>
      <c r="AQ38" s="165">
        <f>AO38*AP38</f>
        <v>0</v>
      </c>
      <c r="AR38" s="165">
        <v>1.5</v>
      </c>
      <c r="AS38" s="165">
        <v>20000</v>
      </c>
      <c r="AT38" s="165">
        <f>AR38*AS38</f>
        <v>30000</v>
      </c>
      <c r="AU38" s="165"/>
      <c r="AV38" s="165"/>
      <c r="AW38" s="165">
        <f>AU38*AV38</f>
        <v>0</v>
      </c>
      <c r="AX38" s="165"/>
      <c r="AY38" s="165"/>
      <c r="AZ38" s="165">
        <f>AX38*AY38</f>
        <v>0</v>
      </c>
      <c r="BA38" s="165"/>
      <c r="BB38" s="165"/>
      <c r="BC38" s="165">
        <f>BA38*BB38</f>
        <v>0</v>
      </c>
      <c r="BD38" s="165">
        <v>1.6</v>
      </c>
      <c r="BE38" s="165">
        <v>20000</v>
      </c>
      <c r="BF38" s="165">
        <f>BD38*BE38</f>
        <v>32000</v>
      </c>
      <c r="BG38" s="165"/>
      <c r="BH38" s="165"/>
      <c r="BI38" s="165">
        <f>BG38*BH38</f>
        <v>0</v>
      </c>
      <c r="BJ38" s="165"/>
      <c r="BK38" s="165"/>
      <c r="BL38" s="165">
        <f>BJ38*BK38</f>
        <v>0</v>
      </c>
      <c r="BM38" s="165"/>
      <c r="BN38" s="165"/>
      <c r="BO38" s="165">
        <f>BM38*BN38</f>
        <v>0</v>
      </c>
      <c r="BP38" s="165"/>
      <c r="BQ38" s="165"/>
      <c r="BR38" s="165">
        <f>BP38*BQ38</f>
        <v>0</v>
      </c>
      <c r="BS38" s="165"/>
      <c r="BT38" s="165"/>
      <c r="BU38" s="165">
        <f>BS38*BT38</f>
        <v>0</v>
      </c>
      <c r="BV38" s="165">
        <v>7</v>
      </c>
      <c r="BW38" s="165">
        <v>20000</v>
      </c>
      <c r="BX38" s="165">
        <f>BV38*BW38</f>
        <v>140000</v>
      </c>
      <c r="BY38" s="165"/>
      <c r="BZ38" s="165"/>
      <c r="CA38" s="165">
        <f>BY38*BZ38</f>
        <v>0</v>
      </c>
      <c r="CB38" s="165"/>
      <c r="CC38" s="165"/>
      <c r="CD38" s="165">
        <f>CB38*CC38</f>
        <v>0</v>
      </c>
      <c r="CE38" s="165"/>
      <c r="CF38" s="165"/>
      <c r="CG38" s="165">
        <f>CE38*CF38</f>
        <v>0</v>
      </c>
      <c r="CH38" s="165">
        <v>4</v>
      </c>
      <c r="CI38" s="165">
        <v>20000</v>
      </c>
      <c r="CJ38" s="165">
        <f>CH38*CI38</f>
        <v>80000</v>
      </c>
      <c r="CK38" s="165"/>
      <c r="CL38" s="165"/>
      <c r="CM38" s="165">
        <f>CK38*CL38</f>
        <v>0</v>
      </c>
      <c r="CN38" s="165"/>
      <c r="CO38" s="165"/>
      <c r="CP38" s="165">
        <f>CN38*CO38</f>
        <v>0</v>
      </c>
      <c r="CQ38" s="165"/>
      <c r="CR38" s="165"/>
      <c r="CS38" s="165">
        <f>CQ38*CR38</f>
        <v>0</v>
      </c>
      <c r="CT38" s="167">
        <f>E38+H38+K38+N38+Q38+T38+W38+Z38+AC38+AF38+AI38+AL38+AO38+AR38+AU38+AX38+BA38+BD38+BG38+BJ38+BM38+BP38+BS38+BV38+BY38+CB38+CE38+CH38+CK38+CN38+CQ38</f>
        <v>23.799999999999997</v>
      </c>
      <c r="CU38" s="168">
        <f>G38+J38+M38+P38+S38+V38+Y38+AB38+AE38+AH38+AK38+AN38+AQ38+AT38+AW38+AZ38+BC38+BF38+BI38+BL38+BO38+BR38+BU38+BX38+CA38+CD38+CG38+CJ38+CM38+CP38+CS38</f>
        <v>476000</v>
      </c>
    </row>
    <row r="39" spans="2:99" x14ac:dyDescent="0.25">
      <c r="B39" s="165" t="s">
        <v>244</v>
      </c>
      <c r="C39" s="165" t="s">
        <v>215</v>
      </c>
      <c r="D39" s="166">
        <v>12000</v>
      </c>
      <c r="E39" s="165"/>
      <c r="F39" s="165"/>
      <c r="G39" s="165">
        <f>E39*F39</f>
        <v>0</v>
      </c>
      <c r="H39" s="165">
        <v>6.5</v>
      </c>
      <c r="I39" s="165">
        <v>17000</v>
      </c>
      <c r="J39" s="165">
        <f>H39*I39</f>
        <v>110500</v>
      </c>
      <c r="K39" s="165"/>
      <c r="L39" s="165"/>
      <c r="M39" s="165">
        <f>K39*L39</f>
        <v>0</v>
      </c>
      <c r="N39" s="165">
        <v>3</v>
      </c>
      <c r="O39" s="165">
        <v>16000</v>
      </c>
      <c r="P39" s="165">
        <f>N39*O39</f>
        <v>48000</v>
      </c>
      <c r="Q39" s="165"/>
      <c r="R39" s="165"/>
      <c r="S39" s="165">
        <f>Q39*R39</f>
        <v>0</v>
      </c>
      <c r="T39" s="165">
        <v>4.5</v>
      </c>
      <c r="U39" s="165">
        <v>16000</v>
      </c>
      <c r="V39" s="165">
        <f>T39*U39</f>
        <v>72000</v>
      </c>
      <c r="W39" s="165"/>
      <c r="X39" s="165"/>
      <c r="Y39" s="165">
        <f>W39*X39</f>
        <v>0</v>
      </c>
      <c r="Z39" s="165">
        <v>6.5</v>
      </c>
      <c r="AA39" s="165">
        <v>16000</v>
      </c>
      <c r="AB39" s="165">
        <f>Z39*AA39</f>
        <v>104000</v>
      </c>
      <c r="AC39" s="165"/>
      <c r="AD39" s="165"/>
      <c r="AE39" s="165">
        <f>AC39*AD39</f>
        <v>0</v>
      </c>
      <c r="AF39" s="165"/>
      <c r="AG39" s="165"/>
      <c r="AH39" s="165">
        <f>AF39*AG39</f>
        <v>0</v>
      </c>
      <c r="AI39" s="165"/>
      <c r="AJ39" s="165"/>
      <c r="AK39" s="165">
        <f>AI39*AJ39</f>
        <v>0</v>
      </c>
      <c r="AL39" s="165"/>
      <c r="AM39" s="165"/>
      <c r="AN39" s="165">
        <f>AL39*AM39</f>
        <v>0</v>
      </c>
      <c r="AO39" s="165"/>
      <c r="AP39" s="165"/>
      <c r="AQ39" s="165">
        <f>AO39*AP39</f>
        <v>0</v>
      </c>
      <c r="AR39" s="165"/>
      <c r="AS39" s="165"/>
      <c r="AT39" s="165">
        <f>AR39*AS39</f>
        <v>0</v>
      </c>
      <c r="AU39" s="165"/>
      <c r="AV39" s="165"/>
      <c r="AW39" s="165">
        <f>AU39*AV39</f>
        <v>0</v>
      </c>
      <c r="AX39" s="165"/>
      <c r="AY39" s="165"/>
      <c r="AZ39" s="165">
        <f>AX39*AY39</f>
        <v>0</v>
      </c>
      <c r="BA39" s="165"/>
      <c r="BB39" s="165"/>
      <c r="BC39" s="165">
        <f>BA39*BB39</f>
        <v>0</v>
      </c>
      <c r="BD39" s="165"/>
      <c r="BE39" s="165"/>
      <c r="BF39" s="165">
        <f>BD39*BE39</f>
        <v>0</v>
      </c>
      <c r="BG39" s="165"/>
      <c r="BH39" s="165"/>
      <c r="BI39" s="165">
        <f>BG39*BH39</f>
        <v>0</v>
      </c>
      <c r="BJ39" s="165"/>
      <c r="BK39" s="165"/>
      <c r="BL39" s="165">
        <f>BJ39*BK39</f>
        <v>0</v>
      </c>
      <c r="BM39" s="165"/>
      <c r="BN39" s="165"/>
      <c r="BO39" s="165">
        <f>BM39*BN39</f>
        <v>0</v>
      </c>
      <c r="BP39" s="165"/>
      <c r="BQ39" s="165"/>
      <c r="BR39" s="165">
        <f>BP39*BQ39</f>
        <v>0</v>
      </c>
      <c r="BS39" s="165"/>
      <c r="BT39" s="165"/>
      <c r="BU39" s="165">
        <f>BS39*BT39</f>
        <v>0</v>
      </c>
      <c r="BV39" s="165"/>
      <c r="BW39" s="165"/>
      <c r="BX39" s="165">
        <f>BV39*BW39</f>
        <v>0</v>
      </c>
      <c r="BY39" s="165"/>
      <c r="BZ39" s="165"/>
      <c r="CA39" s="165">
        <f>BY39*BZ39</f>
        <v>0</v>
      </c>
      <c r="CB39" s="165">
        <v>8.8000000000000007</v>
      </c>
      <c r="CC39" s="165">
        <v>17000</v>
      </c>
      <c r="CD39" s="165">
        <f>CB39*CC39</f>
        <v>149600</v>
      </c>
      <c r="CE39" s="165"/>
      <c r="CF39" s="165"/>
      <c r="CG39" s="165">
        <f>CE39*CF39</f>
        <v>0</v>
      </c>
      <c r="CH39" s="165">
        <v>3</v>
      </c>
      <c r="CI39" s="165">
        <v>16000</v>
      </c>
      <c r="CJ39" s="165">
        <f>CH39*CI39</f>
        <v>48000</v>
      </c>
      <c r="CK39" s="165"/>
      <c r="CL39" s="165"/>
      <c r="CM39" s="165">
        <f>CK39*CL39</f>
        <v>0</v>
      </c>
      <c r="CN39" s="165"/>
      <c r="CO39" s="165"/>
      <c r="CP39" s="165">
        <f>CN39*CO39</f>
        <v>0</v>
      </c>
      <c r="CQ39" s="165"/>
      <c r="CR39" s="165"/>
      <c r="CS39" s="165">
        <f>CQ39*CR39</f>
        <v>0</v>
      </c>
      <c r="CT39" s="167">
        <f>E39+H39+K39+N39+Q39+T39+W39+Z39+AC39+AF39+AI39+AL39+AO39+AR39+AU39+AX39+BA39+BD39+BG39+BJ39+BM39+BP39+BS39+BV39+BY39+CB39+CE39+CH39+CK39+CN39+CQ39</f>
        <v>32.299999999999997</v>
      </c>
      <c r="CU39" s="168">
        <f>G39+J39+M39+P39+S39+V39+Y39+AB39+AE39+AH39+AK39+AN39+AQ39+AT39+AW39+AZ39+BC39+BF39+BI39+BL39+BO39+BR39+BU39+BX39+CA39+CD39+CG39+CJ39+CM39+CP39+CS39</f>
        <v>532100</v>
      </c>
    </row>
    <row r="40" spans="2:99" x14ac:dyDescent="0.25">
      <c r="B40" s="165" t="s">
        <v>245</v>
      </c>
      <c r="C40" s="165" t="s">
        <v>215</v>
      </c>
      <c r="D40" s="166">
        <v>17000</v>
      </c>
      <c r="E40" s="165"/>
      <c r="F40" s="165"/>
      <c r="G40" s="165">
        <f>E40*F40</f>
        <v>0</v>
      </c>
      <c r="H40" s="165"/>
      <c r="I40" s="165"/>
      <c r="J40" s="165">
        <f>H40*I40</f>
        <v>0</v>
      </c>
      <c r="K40" s="165"/>
      <c r="L40" s="165"/>
      <c r="M40" s="165">
        <f>K40*L40</f>
        <v>0</v>
      </c>
      <c r="N40" s="165"/>
      <c r="O40" s="165"/>
      <c r="P40" s="165">
        <f>N40*O40</f>
        <v>0</v>
      </c>
      <c r="Q40" s="165"/>
      <c r="R40" s="165"/>
      <c r="S40" s="165">
        <f>Q40*R40</f>
        <v>0</v>
      </c>
      <c r="T40" s="165"/>
      <c r="U40" s="165"/>
      <c r="V40" s="165">
        <f>T40*U40</f>
        <v>0</v>
      </c>
      <c r="W40" s="165"/>
      <c r="X40" s="165"/>
      <c r="Y40" s="165">
        <f>W40*X40</f>
        <v>0</v>
      </c>
      <c r="Z40" s="165"/>
      <c r="AA40" s="165"/>
      <c r="AB40" s="165">
        <f>Z40*AA40</f>
        <v>0</v>
      </c>
      <c r="AC40" s="165"/>
      <c r="AD40" s="165"/>
      <c r="AE40" s="165">
        <f>AC40*AD40</f>
        <v>0</v>
      </c>
      <c r="AF40" s="165"/>
      <c r="AG40" s="165"/>
      <c r="AH40" s="165">
        <f>AF40*AG40</f>
        <v>0</v>
      </c>
      <c r="AI40" s="165"/>
      <c r="AJ40" s="165"/>
      <c r="AK40" s="165">
        <f>AI40*AJ40</f>
        <v>0</v>
      </c>
      <c r="AL40" s="165"/>
      <c r="AM40" s="165"/>
      <c r="AN40" s="165">
        <f>AL40*AM40</f>
        <v>0</v>
      </c>
      <c r="AO40" s="165"/>
      <c r="AP40" s="165"/>
      <c r="AQ40" s="165">
        <f>AO40*AP40</f>
        <v>0</v>
      </c>
      <c r="AR40" s="165"/>
      <c r="AS40" s="165"/>
      <c r="AT40" s="165">
        <f>AR40*AS40</f>
        <v>0</v>
      </c>
      <c r="AU40" s="165">
        <v>3</v>
      </c>
      <c r="AV40" s="165">
        <v>22000</v>
      </c>
      <c r="AW40" s="165">
        <f>AU40*AV40</f>
        <v>66000</v>
      </c>
      <c r="AX40" s="165"/>
      <c r="AY40" s="165"/>
      <c r="AZ40" s="165">
        <f>AX40*AY40</f>
        <v>0</v>
      </c>
      <c r="BA40" s="165"/>
      <c r="BB40" s="165"/>
      <c r="BC40" s="165">
        <f>BA40*BB40</f>
        <v>0</v>
      </c>
      <c r="BD40" s="165"/>
      <c r="BE40" s="165"/>
      <c r="BF40" s="165">
        <f>BD40*BE40</f>
        <v>0</v>
      </c>
      <c r="BG40" s="165"/>
      <c r="BH40" s="165"/>
      <c r="BI40" s="165">
        <f>BG40*BH40</f>
        <v>0</v>
      </c>
      <c r="BJ40" s="165"/>
      <c r="BK40" s="165"/>
      <c r="BL40" s="165">
        <f>BJ40*BK40</f>
        <v>0</v>
      </c>
      <c r="BM40" s="165"/>
      <c r="BN40" s="165"/>
      <c r="BO40" s="165">
        <f>BM40*BN40</f>
        <v>0</v>
      </c>
      <c r="BP40" s="165"/>
      <c r="BQ40" s="165"/>
      <c r="BR40" s="165">
        <f>BP40*BQ40</f>
        <v>0</v>
      </c>
      <c r="BS40" s="165"/>
      <c r="BT40" s="165"/>
      <c r="BU40" s="165">
        <f>BS40*BT40</f>
        <v>0</v>
      </c>
      <c r="BV40" s="165"/>
      <c r="BW40" s="165"/>
      <c r="BX40" s="165">
        <f>BV40*BW40</f>
        <v>0</v>
      </c>
      <c r="BY40" s="165"/>
      <c r="BZ40" s="165"/>
      <c r="CA40" s="165">
        <f>BY40*BZ40</f>
        <v>0</v>
      </c>
      <c r="CB40" s="165"/>
      <c r="CC40" s="165"/>
      <c r="CD40" s="165">
        <f>CB40*CC40</f>
        <v>0</v>
      </c>
      <c r="CE40" s="165"/>
      <c r="CF40" s="165"/>
      <c r="CG40" s="165">
        <f>CE40*CF40</f>
        <v>0</v>
      </c>
      <c r="CH40" s="165">
        <v>7</v>
      </c>
      <c r="CI40" s="165">
        <v>22000</v>
      </c>
      <c r="CJ40" s="165">
        <f>CH40*CI40</f>
        <v>154000</v>
      </c>
      <c r="CK40" s="165">
        <v>2.6</v>
      </c>
      <c r="CL40" s="165">
        <v>22000</v>
      </c>
      <c r="CM40" s="165">
        <f>CK40*CL40</f>
        <v>57200</v>
      </c>
      <c r="CN40" s="165"/>
      <c r="CO40" s="165"/>
      <c r="CP40" s="165">
        <f>CN40*CO40</f>
        <v>0</v>
      </c>
      <c r="CQ40" s="165"/>
      <c r="CR40" s="165"/>
      <c r="CS40" s="165">
        <f>CQ40*CR40</f>
        <v>0</v>
      </c>
      <c r="CT40" s="167">
        <f>E40+H40+K40+N40+Q40+T40+W40+Z40+AC40+AF40+AI40+AL40+AO40+AR40+AU40+AX40+BA40+BD40+BG40+BJ40+BM40+BP40+BS40+BV40+BY40+CB40+CE40+CH40+CK40+CN40+CQ40</f>
        <v>12.6</v>
      </c>
      <c r="CU40" s="168">
        <f>G40+J40+M40+P40+S40+V40+Y40+AB40+AE40+AH40+AK40+AN40+AQ40+AT40+AW40+AZ40+BC40+BF40+BI40+BL40+BO40+BR40+BU40+BX40+CA40+CD40+CG40+CJ40+CM40+CP40+CS40</f>
        <v>277200</v>
      </c>
    </row>
    <row r="41" spans="2:99" x14ac:dyDescent="0.25">
      <c r="B41" s="165" t="s">
        <v>246</v>
      </c>
      <c r="C41" s="165" t="s">
        <v>215</v>
      </c>
      <c r="D41" s="166">
        <v>20000</v>
      </c>
      <c r="E41" s="165"/>
      <c r="F41" s="165"/>
      <c r="G41" s="165">
        <f>E41*F41</f>
        <v>0</v>
      </c>
      <c r="H41" s="165">
        <v>4.9000000000000004</v>
      </c>
      <c r="I41" s="165">
        <v>20000</v>
      </c>
      <c r="J41" s="165">
        <f>H41*I41</f>
        <v>98000</v>
      </c>
      <c r="K41" s="165">
        <v>1</v>
      </c>
      <c r="L41" s="165">
        <v>20000</v>
      </c>
      <c r="M41" s="165">
        <f>K41*L41</f>
        <v>20000</v>
      </c>
      <c r="N41" s="165"/>
      <c r="O41" s="165"/>
      <c r="P41" s="165">
        <f>N41*O41</f>
        <v>0</v>
      </c>
      <c r="Q41" s="165"/>
      <c r="R41" s="165"/>
      <c r="S41" s="165">
        <f>Q41*R41</f>
        <v>0</v>
      </c>
      <c r="T41" s="165"/>
      <c r="U41" s="165"/>
      <c r="V41" s="165">
        <f>T41*U41</f>
        <v>0</v>
      </c>
      <c r="W41" s="165"/>
      <c r="X41" s="165"/>
      <c r="Y41" s="165">
        <f>W41*X41</f>
        <v>0</v>
      </c>
      <c r="Z41" s="165"/>
      <c r="AA41" s="165"/>
      <c r="AB41" s="165">
        <f>Z41*AA41</f>
        <v>0</v>
      </c>
      <c r="AC41" s="165">
        <v>2.8</v>
      </c>
      <c r="AD41" s="165">
        <v>22000</v>
      </c>
      <c r="AE41" s="165">
        <f>AC41*AD41</f>
        <v>61599.999999999993</v>
      </c>
      <c r="AF41" s="165"/>
      <c r="AG41" s="165"/>
      <c r="AH41" s="165">
        <f>AF41*AG41</f>
        <v>0</v>
      </c>
      <c r="AI41" s="165"/>
      <c r="AJ41" s="165"/>
      <c r="AK41" s="165">
        <f>AI41*AJ41</f>
        <v>0</v>
      </c>
      <c r="AL41" s="165"/>
      <c r="AM41" s="165"/>
      <c r="AN41" s="165">
        <f>AL41*AM41</f>
        <v>0</v>
      </c>
      <c r="AO41" s="165"/>
      <c r="AP41" s="165"/>
      <c r="AQ41" s="165">
        <f>AO41*AP41</f>
        <v>0</v>
      </c>
      <c r="AR41" s="165"/>
      <c r="AS41" s="165"/>
      <c r="AT41" s="165">
        <f>AR41*AS41</f>
        <v>0</v>
      </c>
      <c r="AU41" s="165"/>
      <c r="AV41" s="165"/>
      <c r="AW41" s="165">
        <f>AU41*AV41</f>
        <v>0</v>
      </c>
      <c r="AX41" s="165">
        <v>1</v>
      </c>
      <c r="AY41" s="165">
        <v>22000</v>
      </c>
      <c r="AZ41" s="165">
        <f>AX41*AY41</f>
        <v>22000</v>
      </c>
      <c r="BA41" s="165"/>
      <c r="BB41" s="165"/>
      <c r="BC41" s="165">
        <f>BA41*BB41</f>
        <v>0</v>
      </c>
      <c r="BD41" s="165"/>
      <c r="BE41" s="165"/>
      <c r="BF41" s="165">
        <f>BD41*BE41</f>
        <v>0</v>
      </c>
      <c r="BG41" s="165"/>
      <c r="BH41" s="165"/>
      <c r="BI41" s="165">
        <f>BG41*BH41</f>
        <v>0</v>
      </c>
      <c r="BJ41" s="165"/>
      <c r="BK41" s="165"/>
      <c r="BL41" s="165">
        <f>BJ41*BK41</f>
        <v>0</v>
      </c>
      <c r="BM41" s="165">
        <v>4.2</v>
      </c>
      <c r="BN41" s="165">
        <v>22000</v>
      </c>
      <c r="BO41" s="165">
        <f>BM41*BN41</f>
        <v>92400</v>
      </c>
      <c r="BP41" s="165"/>
      <c r="BQ41" s="165"/>
      <c r="BR41" s="165">
        <f>BP41*BQ41</f>
        <v>0</v>
      </c>
      <c r="BS41" s="165">
        <v>9</v>
      </c>
      <c r="BT41" s="165">
        <v>22000</v>
      </c>
      <c r="BU41" s="165">
        <f>BS41*BT41</f>
        <v>198000</v>
      </c>
      <c r="BV41" s="165">
        <v>8.3000000000000007</v>
      </c>
      <c r="BW41" s="165">
        <v>22000</v>
      </c>
      <c r="BX41" s="165">
        <f>BV41*BW41</f>
        <v>182600.00000000003</v>
      </c>
      <c r="BY41" s="165">
        <v>8.6999999999999993</v>
      </c>
      <c r="BZ41" s="165">
        <v>22000</v>
      </c>
      <c r="CA41" s="165">
        <f>BY41*BZ41</f>
        <v>191399.99999999997</v>
      </c>
      <c r="CB41" s="165"/>
      <c r="CC41" s="165"/>
      <c r="CD41" s="165">
        <f>CB41*CC41</f>
        <v>0</v>
      </c>
      <c r="CE41" s="165">
        <v>4.25</v>
      </c>
      <c r="CF41" s="165">
        <v>20000</v>
      </c>
      <c r="CG41" s="165">
        <f>CE41*CF41</f>
        <v>85000</v>
      </c>
      <c r="CH41" s="165"/>
      <c r="CI41" s="165"/>
      <c r="CJ41" s="165">
        <f>CH41*CI41</f>
        <v>0</v>
      </c>
      <c r="CK41" s="165"/>
      <c r="CL41" s="165"/>
      <c r="CM41" s="165">
        <f>CK41*CL41</f>
        <v>0</v>
      </c>
      <c r="CN41" s="165"/>
      <c r="CO41" s="165"/>
      <c r="CP41" s="165">
        <f>CN41*CO41</f>
        <v>0</v>
      </c>
      <c r="CQ41" s="165"/>
      <c r="CR41" s="165"/>
      <c r="CS41" s="165">
        <f>CQ41*CR41</f>
        <v>0</v>
      </c>
      <c r="CT41" s="167">
        <f>E41+H41+K41+N41+Q41+T41+W41+Z41+AC41+AF41+AI41+AL41+AO41+AR41+AU41+AX41+BA41+BD41+BG41+BJ41+BM41+BP41+BS41+BV41+BY41+CB41+CE41+CH41+CK41+CN41+CQ41</f>
        <v>44.15</v>
      </c>
      <c r="CU41" s="168">
        <f>G41+J41+M41+P41+S41+V41+Y41+AB41+AE41+AH41+AK41+AN41+AQ41+AT41+AW41+AZ41+BC41+BF41+BI41+BL41+BO41+BR41+BU41+BX41+CA41+CD41+CG41+CJ41+CM41+CP41+CS41</f>
        <v>951000</v>
      </c>
    </row>
    <row r="42" spans="2:99" x14ac:dyDescent="0.25">
      <c r="B42" s="165" t="s">
        <v>247</v>
      </c>
      <c r="C42" s="165" t="s">
        <v>215</v>
      </c>
      <c r="D42" s="166">
        <v>12000</v>
      </c>
      <c r="E42" s="165"/>
      <c r="F42" s="165"/>
      <c r="G42" s="165">
        <f>E42*F42</f>
        <v>0</v>
      </c>
      <c r="H42" s="165"/>
      <c r="I42" s="165"/>
      <c r="J42" s="165">
        <f>H42*I42</f>
        <v>0</v>
      </c>
      <c r="K42" s="165"/>
      <c r="L42" s="165"/>
      <c r="M42" s="165">
        <f>K42*L42</f>
        <v>0</v>
      </c>
      <c r="N42" s="165"/>
      <c r="O42" s="165"/>
      <c r="P42" s="165">
        <f>N42*O42</f>
        <v>0</v>
      </c>
      <c r="Q42" s="165"/>
      <c r="R42" s="165"/>
      <c r="S42" s="165">
        <f>Q42*R42</f>
        <v>0</v>
      </c>
      <c r="T42" s="165"/>
      <c r="U42" s="165"/>
      <c r="V42" s="165">
        <f>T42*U42</f>
        <v>0</v>
      </c>
      <c r="W42" s="165"/>
      <c r="X42" s="165"/>
      <c r="Y42" s="165">
        <f>W42*X42</f>
        <v>0</v>
      </c>
      <c r="Z42" s="165">
        <v>4.8</v>
      </c>
      <c r="AA42" s="165">
        <v>17000</v>
      </c>
      <c r="AB42" s="165">
        <f>Z42*AA42</f>
        <v>81600</v>
      </c>
      <c r="AC42" s="165"/>
      <c r="AD42" s="165"/>
      <c r="AE42" s="165">
        <f>AC42*AD42</f>
        <v>0</v>
      </c>
      <c r="AF42" s="165"/>
      <c r="AG42" s="165"/>
      <c r="AH42" s="165">
        <f>AF42*AG42</f>
        <v>0</v>
      </c>
      <c r="AI42" s="165">
        <v>5.4</v>
      </c>
      <c r="AJ42" s="165">
        <v>17000</v>
      </c>
      <c r="AK42" s="165">
        <f>AI42*AJ42</f>
        <v>91800</v>
      </c>
      <c r="AL42" s="165"/>
      <c r="AM42" s="165"/>
      <c r="AN42" s="165">
        <f>AL42*AM42</f>
        <v>0</v>
      </c>
      <c r="AO42" s="165">
        <v>5.2</v>
      </c>
      <c r="AP42" s="165">
        <v>17000</v>
      </c>
      <c r="AQ42" s="165">
        <f>AO42*AP42</f>
        <v>88400</v>
      </c>
      <c r="AR42" s="165"/>
      <c r="AS42" s="165"/>
      <c r="AT42" s="165">
        <f>AR42*AS42</f>
        <v>0</v>
      </c>
      <c r="AU42" s="165"/>
      <c r="AV42" s="165"/>
      <c r="AW42" s="165">
        <f>AU42*AV42</f>
        <v>0</v>
      </c>
      <c r="AX42" s="165">
        <v>4.8</v>
      </c>
      <c r="AY42" s="165">
        <v>16000</v>
      </c>
      <c r="AZ42" s="165">
        <f>AX42*AY42</f>
        <v>76800</v>
      </c>
      <c r="BA42" s="165"/>
      <c r="BB42" s="165"/>
      <c r="BC42" s="165">
        <f>BA42*BB42</f>
        <v>0</v>
      </c>
      <c r="BD42" s="165">
        <v>5.2</v>
      </c>
      <c r="BE42" s="165">
        <v>17000</v>
      </c>
      <c r="BF42" s="165">
        <f>BD42*BE42</f>
        <v>88400</v>
      </c>
      <c r="BG42" s="165"/>
      <c r="BH42" s="165"/>
      <c r="BI42" s="165">
        <f>BG42*BH42</f>
        <v>0</v>
      </c>
      <c r="BJ42" s="165"/>
      <c r="BK42" s="165"/>
      <c r="BL42" s="165">
        <f>BJ42*BK42</f>
        <v>0</v>
      </c>
      <c r="BM42" s="165">
        <v>4.5</v>
      </c>
      <c r="BN42" s="165">
        <v>15000</v>
      </c>
      <c r="BO42" s="165">
        <f>BM42*BN42</f>
        <v>67500</v>
      </c>
      <c r="BP42" s="165"/>
      <c r="BQ42" s="165"/>
      <c r="BR42" s="165">
        <f>BP42*BQ42</f>
        <v>0</v>
      </c>
      <c r="BS42" s="165"/>
      <c r="BT42" s="165"/>
      <c r="BU42" s="165">
        <f>BS42*BT42</f>
        <v>0</v>
      </c>
      <c r="BV42" s="165"/>
      <c r="BW42" s="165"/>
      <c r="BX42" s="165">
        <f>BV42*BW42</f>
        <v>0</v>
      </c>
      <c r="BY42" s="165"/>
      <c r="BZ42" s="165"/>
      <c r="CA42" s="165">
        <f>BY42*BZ42</f>
        <v>0</v>
      </c>
      <c r="CB42" s="165"/>
      <c r="CC42" s="165"/>
      <c r="CD42" s="165">
        <f>CB42*CC42</f>
        <v>0</v>
      </c>
      <c r="CE42" s="165"/>
      <c r="CF42" s="165"/>
      <c r="CG42" s="165">
        <f>CE42*CF42</f>
        <v>0</v>
      </c>
      <c r="CH42" s="165"/>
      <c r="CI42" s="165"/>
      <c r="CJ42" s="165">
        <f>CH42*CI42</f>
        <v>0</v>
      </c>
      <c r="CK42" s="165"/>
      <c r="CL42" s="165"/>
      <c r="CM42" s="165">
        <f>CK42*CL42</f>
        <v>0</v>
      </c>
      <c r="CN42" s="165"/>
      <c r="CO42" s="165"/>
      <c r="CP42" s="165">
        <f>CN42*CO42</f>
        <v>0</v>
      </c>
      <c r="CQ42" s="165"/>
      <c r="CR42" s="165"/>
      <c r="CS42" s="165">
        <f>CQ42*CR42</f>
        <v>0</v>
      </c>
      <c r="CT42" s="167">
        <f>E42+H42+K42+N42+Q42+T42+W42+Z42+AC42+AF42+AI42+AL42+AO42+AR42+AU42+AX42+BA42+BD42+BG42+BJ42+BM42+BP42+BS42+BV42+BY42+CB42+CE42+CH42+CK42+CN42+CQ42</f>
        <v>29.9</v>
      </c>
      <c r="CU42" s="168">
        <f>G42+J42+M42+P42+S42+V42+Y42+AB42+AE42+AH42+AK42+AN42+AQ42+AT42+AW42+AZ42+BC42+BF42+BI42+BL42+BO42+BR42+BU42+BX42+CA42+CD42+CG42+CJ42+CM42+CP42+CS42</f>
        <v>494500</v>
      </c>
    </row>
    <row r="43" spans="2:99" x14ac:dyDescent="0.25">
      <c r="B43" s="163" t="s">
        <v>248</v>
      </c>
      <c r="C43" s="164"/>
      <c r="D43" s="166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5">
        <v>16000</v>
      </c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4"/>
      <c r="BP43" s="164"/>
      <c r="BQ43" s="164"/>
      <c r="BR43" s="164"/>
      <c r="BS43" s="164"/>
      <c r="BT43" s="164"/>
      <c r="BU43" s="164"/>
      <c r="BV43" s="164"/>
      <c r="BW43" s="164"/>
      <c r="BX43" s="164"/>
      <c r="BY43" s="164"/>
      <c r="BZ43" s="164"/>
      <c r="CA43" s="164"/>
      <c r="CB43" s="164"/>
      <c r="CC43" s="164"/>
      <c r="CD43" s="164"/>
      <c r="CE43" s="164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80"/>
    </row>
    <row r="44" spans="2:99" x14ac:dyDescent="0.25">
      <c r="B44" s="165" t="s">
        <v>249</v>
      </c>
      <c r="C44" s="165" t="s">
        <v>215</v>
      </c>
      <c r="D44" s="166">
        <v>30000</v>
      </c>
      <c r="E44" s="165"/>
      <c r="F44" s="165"/>
      <c r="G44" s="165">
        <f t="shared" ref="G44:G84" si="36">E44*F44</f>
        <v>0</v>
      </c>
      <c r="H44" s="165">
        <v>1</v>
      </c>
      <c r="I44" s="165">
        <v>35000</v>
      </c>
      <c r="J44" s="165">
        <f t="shared" ref="J44:J84" si="37">H44*I44</f>
        <v>35000</v>
      </c>
      <c r="K44" s="165"/>
      <c r="L44" s="165"/>
      <c r="M44" s="165">
        <f t="shared" ref="M44:M84" si="38">K44*L44</f>
        <v>0</v>
      </c>
      <c r="N44" s="165"/>
      <c r="O44" s="165"/>
      <c r="P44" s="165">
        <f t="shared" ref="P44:P84" si="39">N44*O44</f>
        <v>0</v>
      </c>
      <c r="Q44" s="165"/>
      <c r="R44" s="165"/>
      <c r="S44" s="165">
        <f t="shared" ref="S44:S84" si="40">Q44*R44</f>
        <v>0</v>
      </c>
      <c r="T44" s="165"/>
      <c r="U44" s="165"/>
      <c r="V44" s="165">
        <f t="shared" ref="V44:V84" si="41">T44*U44</f>
        <v>0</v>
      </c>
      <c r="W44" s="165"/>
      <c r="X44" s="165"/>
      <c r="Y44" s="165">
        <f t="shared" ref="Y44:Y84" si="42">W44*X44</f>
        <v>0</v>
      </c>
      <c r="Z44" s="165">
        <v>1</v>
      </c>
      <c r="AA44" s="165">
        <v>40000</v>
      </c>
      <c r="AB44" s="165">
        <f t="shared" ref="AB44:AB84" si="43">Z44*AA44</f>
        <v>40000</v>
      </c>
      <c r="AC44" s="165"/>
      <c r="AD44" s="165"/>
      <c r="AE44" s="165">
        <f t="shared" ref="AE44:AE84" si="44">AC44*AD44</f>
        <v>0</v>
      </c>
      <c r="AF44" s="165"/>
      <c r="AG44" s="165"/>
      <c r="AH44" s="165">
        <f t="shared" ref="AH44:AH84" si="45">AF44*AG44</f>
        <v>0</v>
      </c>
      <c r="AI44" s="165"/>
      <c r="AJ44" s="165"/>
      <c r="AK44" s="165">
        <f t="shared" ref="AK44:AK84" si="46">AI44*AJ44</f>
        <v>0</v>
      </c>
      <c r="AL44" s="165"/>
      <c r="AM44" s="165"/>
      <c r="AN44" s="165">
        <f t="shared" ref="AN44:AN84" si="47">AL44*AM44</f>
        <v>0</v>
      </c>
      <c r="AO44" s="165"/>
      <c r="AP44" s="165"/>
      <c r="AQ44" s="165">
        <f t="shared" ref="AQ44:AQ84" si="48">AO44*AP44</f>
        <v>0</v>
      </c>
      <c r="AR44" s="165"/>
      <c r="AS44" s="165"/>
      <c r="AT44" s="165">
        <f t="shared" ref="AT44:AT84" si="49">AR44*AS44</f>
        <v>0</v>
      </c>
      <c r="AU44" s="165"/>
      <c r="AV44" s="165"/>
      <c r="AW44" s="165">
        <f t="shared" ref="AW44:AW84" si="50">AU44*AV44</f>
        <v>0</v>
      </c>
      <c r="AX44" s="165">
        <v>0.5</v>
      </c>
      <c r="AY44" s="165">
        <v>40000</v>
      </c>
      <c r="AZ44" s="165">
        <f t="shared" ref="AZ44:AZ84" si="51">AX44*AY44</f>
        <v>20000</v>
      </c>
      <c r="BA44" s="165"/>
      <c r="BB44" s="165"/>
      <c r="BC44" s="165">
        <f t="shared" ref="BC44:BC84" si="52">BA44*BB44</f>
        <v>0</v>
      </c>
      <c r="BD44" s="165"/>
      <c r="BE44" s="165"/>
      <c r="BF44" s="165">
        <f t="shared" ref="BF44:BF84" si="53">BD44*BE44</f>
        <v>0</v>
      </c>
      <c r="BG44" s="165"/>
      <c r="BH44" s="165"/>
      <c r="BI44" s="165">
        <f t="shared" ref="BI44:BI84" si="54">BG44*BH44</f>
        <v>0</v>
      </c>
      <c r="BJ44" s="165"/>
      <c r="BK44" s="165"/>
      <c r="BL44" s="165">
        <f t="shared" ref="BL44:BL84" si="55">BJ44*BK44</f>
        <v>0</v>
      </c>
      <c r="BM44" s="165">
        <v>0.5</v>
      </c>
      <c r="BN44" s="165">
        <v>40000</v>
      </c>
      <c r="BO44" s="165">
        <f t="shared" ref="BO44:BO84" si="56">BM44*BN44</f>
        <v>20000</v>
      </c>
      <c r="BP44" s="165"/>
      <c r="BQ44" s="165"/>
      <c r="BR44" s="165">
        <f t="shared" ref="BR44:BR84" si="57">BP44*BQ44</f>
        <v>0</v>
      </c>
      <c r="BS44" s="165"/>
      <c r="BT44" s="165"/>
      <c r="BU44" s="165">
        <f t="shared" ref="BU44:BU84" si="58">BS44*BT44</f>
        <v>0</v>
      </c>
      <c r="BV44" s="165"/>
      <c r="BW44" s="165"/>
      <c r="BX44" s="165">
        <f t="shared" ref="BX44:BX84" si="59">BV44*BW44</f>
        <v>0</v>
      </c>
      <c r="BY44" s="165"/>
      <c r="BZ44" s="165"/>
      <c r="CA44" s="165">
        <f t="shared" ref="CA44:CA84" si="60">BY44*BZ44</f>
        <v>0</v>
      </c>
      <c r="CB44" s="165"/>
      <c r="CC44" s="165"/>
      <c r="CD44" s="165">
        <f t="shared" ref="CD44:CD84" si="61">CB44*CC44</f>
        <v>0</v>
      </c>
      <c r="CE44" s="165"/>
      <c r="CF44" s="165"/>
      <c r="CG44" s="165">
        <f t="shared" ref="CG44:CG84" si="62">CE44*CF44</f>
        <v>0</v>
      </c>
      <c r="CH44" s="165"/>
      <c r="CI44" s="165"/>
      <c r="CJ44" s="165">
        <f t="shared" ref="CJ44:CJ84" si="63">CH44*CI44</f>
        <v>0</v>
      </c>
      <c r="CK44" s="165"/>
      <c r="CL44" s="165"/>
      <c r="CM44" s="165">
        <f t="shared" ref="CM44:CM84" si="64">CK44*CL44</f>
        <v>0</v>
      </c>
      <c r="CN44" s="165"/>
      <c r="CO44" s="165"/>
      <c r="CP44" s="165">
        <f t="shared" ref="CP44:CP84" si="65">CN44*CO44</f>
        <v>0</v>
      </c>
      <c r="CQ44" s="165"/>
      <c r="CR44" s="165"/>
      <c r="CS44" s="165">
        <f t="shared" ref="CS44:CS84" si="66">CQ44*CR44</f>
        <v>0</v>
      </c>
      <c r="CT44" s="167">
        <f t="shared" ref="CT44:CT84" si="67">E44+H44+K44+N44+Q44+T44+W44+Z44+AC44+AF44+AI44+AL44+AO44+AR44+AU44+AX44+BA44+BD44+BG44+BJ44+BM44+BP44+BS44+BV44+BY44+CB44+CE44+CH44+CK44+CN44+CQ44</f>
        <v>3</v>
      </c>
      <c r="CU44" s="168">
        <f t="shared" ref="CU44:CU84" si="68">G44+J44+M44+P44+S44+V44+Y44+AB44+AE44+AH44+AK44+AN44+AQ44+AT44+AW44+AZ44+BC44+BF44+BI44+BL44+BO44+BR44+BU44+BX44+CA44+CD44+CG44+CJ44+CM44+CP44+CS44</f>
        <v>115000</v>
      </c>
    </row>
    <row r="45" spans="2:99" x14ac:dyDescent="0.25">
      <c r="B45" s="165" t="s">
        <v>250</v>
      </c>
      <c r="C45" s="165" t="s">
        <v>215</v>
      </c>
      <c r="D45" s="166"/>
      <c r="E45" s="165"/>
      <c r="F45" s="165"/>
      <c r="G45" s="165">
        <f t="shared" si="36"/>
        <v>0</v>
      </c>
      <c r="H45" s="165"/>
      <c r="I45" s="165"/>
      <c r="J45" s="165">
        <f t="shared" si="37"/>
        <v>0</v>
      </c>
      <c r="K45" s="165"/>
      <c r="L45" s="165"/>
      <c r="M45" s="165">
        <f t="shared" si="38"/>
        <v>0</v>
      </c>
      <c r="N45" s="165">
        <v>1</v>
      </c>
      <c r="O45" s="165">
        <v>45000</v>
      </c>
      <c r="P45" s="165">
        <f t="shared" si="39"/>
        <v>45000</v>
      </c>
      <c r="Q45" s="165"/>
      <c r="R45" s="165"/>
      <c r="S45" s="165">
        <f t="shared" si="40"/>
        <v>0</v>
      </c>
      <c r="T45" s="165"/>
      <c r="U45" s="165"/>
      <c r="V45" s="165">
        <f t="shared" si="41"/>
        <v>0</v>
      </c>
      <c r="W45" s="165"/>
      <c r="X45" s="165"/>
      <c r="Y45" s="165">
        <f t="shared" si="42"/>
        <v>0</v>
      </c>
      <c r="Z45" s="165"/>
      <c r="AA45" s="165"/>
      <c r="AB45" s="165">
        <f t="shared" si="43"/>
        <v>0</v>
      </c>
      <c r="AC45" s="165"/>
      <c r="AD45" s="165"/>
      <c r="AE45" s="165">
        <f t="shared" si="44"/>
        <v>0</v>
      </c>
      <c r="AF45" s="165"/>
      <c r="AG45" s="165"/>
      <c r="AH45" s="165">
        <f t="shared" si="45"/>
        <v>0</v>
      </c>
      <c r="AI45" s="165"/>
      <c r="AJ45" s="165"/>
      <c r="AK45" s="165">
        <f t="shared" si="46"/>
        <v>0</v>
      </c>
      <c r="AL45" s="165"/>
      <c r="AM45" s="165"/>
      <c r="AN45" s="165">
        <f t="shared" si="47"/>
        <v>0</v>
      </c>
      <c r="AO45" s="165"/>
      <c r="AP45" s="165"/>
      <c r="AQ45" s="165">
        <f t="shared" si="48"/>
        <v>0</v>
      </c>
      <c r="AR45" s="165"/>
      <c r="AS45" s="165"/>
      <c r="AT45" s="165">
        <f t="shared" si="49"/>
        <v>0</v>
      </c>
      <c r="AU45" s="165"/>
      <c r="AV45" s="165"/>
      <c r="AW45" s="165">
        <f t="shared" si="50"/>
        <v>0</v>
      </c>
      <c r="AX45" s="165"/>
      <c r="AY45" s="165"/>
      <c r="AZ45" s="165">
        <f t="shared" si="51"/>
        <v>0</v>
      </c>
      <c r="BA45" s="165">
        <v>1</v>
      </c>
      <c r="BB45" s="165">
        <v>45000</v>
      </c>
      <c r="BC45" s="165">
        <f t="shared" si="52"/>
        <v>45000</v>
      </c>
      <c r="BD45" s="165"/>
      <c r="BE45" s="165"/>
      <c r="BF45" s="165">
        <f t="shared" si="53"/>
        <v>0</v>
      </c>
      <c r="BG45" s="165"/>
      <c r="BH45" s="165"/>
      <c r="BI45" s="165">
        <f t="shared" si="54"/>
        <v>0</v>
      </c>
      <c r="BJ45" s="165"/>
      <c r="BK45" s="165"/>
      <c r="BL45" s="165">
        <f t="shared" si="55"/>
        <v>0</v>
      </c>
      <c r="BM45" s="165"/>
      <c r="BN45" s="165"/>
      <c r="BO45" s="165">
        <f t="shared" si="56"/>
        <v>0</v>
      </c>
      <c r="BP45" s="165"/>
      <c r="BQ45" s="165"/>
      <c r="BR45" s="165">
        <f t="shared" si="57"/>
        <v>0</v>
      </c>
      <c r="BS45" s="165"/>
      <c r="BT45" s="165"/>
      <c r="BU45" s="165">
        <f t="shared" si="58"/>
        <v>0</v>
      </c>
      <c r="BV45" s="165"/>
      <c r="BW45" s="165"/>
      <c r="BX45" s="165">
        <f t="shared" si="59"/>
        <v>0</v>
      </c>
      <c r="BY45" s="165"/>
      <c r="BZ45" s="165"/>
      <c r="CA45" s="165">
        <f t="shared" si="60"/>
        <v>0</v>
      </c>
      <c r="CB45" s="165"/>
      <c r="CC45" s="165"/>
      <c r="CD45" s="165">
        <f t="shared" si="61"/>
        <v>0</v>
      </c>
      <c r="CE45" s="165"/>
      <c r="CF45" s="165"/>
      <c r="CG45" s="165">
        <f t="shared" si="62"/>
        <v>0</v>
      </c>
      <c r="CH45" s="165"/>
      <c r="CI45" s="165"/>
      <c r="CJ45" s="165">
        <f t="shared" si="63"/>
        <v>0</v>
      </c>
      <c r="CK45" s="165"/>
      <c r="CL45" s="165"/>
      <c r="CM45" s="165">
        <f t="shared" si="64"/>
        <v>0</v>
      </c>
      <c r="CN45" s="165"/>
      <c r="CO45" s="165"/>
      <c r="CP45" s="165">
        <f t="shared" si="65"/>
        <v>0</v>
      </c>
      <c r="CQ45" s="165"/>
      <c r="CR45" s="165"/>
      <c r="CS45" s="165">
        <f t="shared" si="66"/>
        <v>0</v>
      </c>
      <c r="CT45" s="167">
        <f t="shared" si="67"/>
        <v>2</v>
      </c>
      <c r="CU45" s="168">
        <f t="shared" si="68"/>
        <v>90000</v>
      </c>
    </row>
    <row r="46" spans="2:99" x14ac:dyDescent="0.25">
      <c r="B46" s="165" t="s">
        <v>251</v>
      </c>
      <c r="C46" s="165" t="s">
        <v>215</v>
      </c>
      <c r="D46" s="166">
        <v>20000</v>
      </c>
      <c r="E46" s="165"/>
      <c r="F46" s="165"/>
      <c r="G46" s="165">
        <f t="shared" si="36"/>
        <v>0</v>
      </c>
      <c r="H46" s="165"/>
      <c r="I46" s="165"/>
      <c r="J46" s="165">
        <f t="shared" si="37"/>
        <v>0</v>
      </c>
      <c r="K46" s="165"/>
      <c r="L46" s="165"/>
      <c r="M46" s="165">
        <f t="shared" si="38"/>
        <v>0</v>
      </c>
      <c r="N46" s="165"/>
      <c r="O46" s="165"/>
      <c r="P46" s="165">
        <f t="shared" si="39"/>
        <v>0</v>
      </c>
      <c r="Q46" s="165"/>
      <c r="R46" s="165"/>
      <c r="S46" s="165">
        <f t="shared" si="40"/>
        <v>0</v>
      </c>
      <c r="T46" s="165"/>
      <c r="U46" s="165"/>
      <c r="V46" s="165">
        <f t="shared" si="41"/>
        <v>0</v>
      </c>
      <c r="W46" s="165"/>
      <c r="X46" s="165"/>
      <c r="Y46" s="165">
        <f t="shared" si="42"/>
        <v>0</v>
      </c>
      <c r="Z46" s="165"/>
      <c r="AA46" s="165"/>
      <c r="AB46" s="165">
        <f t="shared" si="43"/>
        <v>0</v>
      </c>
      <c r="AC46" s="165"/>
      <c r="AD46" s="165"/>
      <c r="AE46" s="165">
        <f t="shared" si="44"/>
        <v>0</v>
      </c>
      <c r="AF46" s="165"/>
      <c r="AG46" s="165"/>
      <c r="AH46" s="165">
        <f t="shared" si="45"/>
        <v>0</v>
      </c>
      <c r="AI46" s="165"/>
      <c r="AJ46" s="165"/>
      <c r="AK46" s="165">
        <f t="shared" si="46"/>
        <v>0</v>
      </c>
      <c r="AL46" s="165"/>
      <c r="AM46" s="165"/>
      <c r="AN46" s="165">
        <f t="shared" si="47"/>
        <v>0</v>
      </c>
      <c r="AO46" s="165">
        <v>1</v>
      </c>
      <c r="AP46" s="165">
        <v>23000</v>
      </c>
      <c r="AQ46" s="165">
        <f t="shared" si="48"/>
        <v>23000</v>
      </c>
      <c r="AR46" s="165"/>
      <c r="AS46" s="165"/>
      <c r="AT46" s="165">
        <f t="shared" si="49"/>
        <v>0</v>
      </c>
      <c r="AU46" s="165"/>
      <c r="AV46" s="165"/>
      <c r="AW46" s="165">
        <f t="shared" si="50"/>
        <v>0</v>
      </c>
      <c r="AX46" s="165"/>
      <c r="AY46" s="165"/>
      <c r="AZ46" s="165">
        <f t="shared" si="51"/>
        <v>0</v>
      </c>
      <c r="BA46" s="165"/>
      <c r="BB46" s="165"/>
      <c r="BC46" s="165">
        <f t="shared" si="52"/>
        <v>0</v>
      </c>
      <c r="BD46" s="165"/>
      <c r="BE46" s="165"/>
      <c r="BF46" s="165">
        <f t="shared" si="53"/>
        <v>0</v>
      </c>
      <c r="BG46" s="165"/>
      <c r="BH46" s="165"/>
      <c r="BI46" s="165">
        <f t="shared" si="54"/>
        <v>0</v>
      </c>
      <c r="BJ46" s="165"/>
      <c r="BK46" s="165"/>
      <c r="BL46" s="165">
        <f t="shared" si="55"/>
        <v>0</v>
      </c>
      <c r="BM46" s="165"/>
      <c r="BN46" s="165"/>
      <c r="BO46" s="165">
        <f t="shared" si="56"/>
        <v>0</v>
      </c>
      <c r="BP46" s="165">
        <v>0.5</v>
      </c>
      <c r="BQ46" s="165">
        <v>24000</v>
      </c>
      <c r="BR46" s="165">
        <f t="shared" si="57"/>
        <v>12000</v>
      </c>
      <c r="BS46" s="165"/>
      <c r="BT46" s="165"/>
      <c r="BU46" s="165">
        <f t="shared" si="58"/>
        <v>0</v>
      </c>
      <c r="BV46" s="165"/>
      <c r="BW46" s="165"/>
      <c r="BX46" s="165">
        <f t="shared" si="59"/>
        <v>0</v>
      </c>
      <c r="BY46" s="165"/>
      <c r="BZ46" s="165"/>
      <c r="CA46" s="165">
        <f t="shared" si="60"/>
        <v>0</v>
      </c>
      <c r="CB46" s="165"/>
      <c r="CC46" s="165"/>
      <c r="CD46" s="165">
        <f t="shared" si="61"/>
        <v>0</v>
      </c>
      <c r="CE46" s="165"/>
      <c r="CF46" s="165"/>
      <c r="CG46" s="165">
        <f t="shared" si="62"/>
        <v>0</v>
      </c>
      <c r="CH46" s="165">
        <v>1</v>
      </c>
      <c r="CI46" s="165">
        <v>12000</v>
      </c>
      <c r="CJ46" s="165">
        <f t="shared" si="63"/>
        <v>12000</v>
      </c>
      <c r="CK46" s="165"/>
      <c r="CL46" s="165"/>
      <c r="CM46" s="165">
        <f t="shared" si="64"/>
        <v>0</v>
      </c>
      <c r="CN46" s="165"/>
      <c r="CO46" s="165"/>
      <c r="CP46" s="165">
        <f t="shared" si="65"/>
        <v>0</v>
      </c>
      <c r="CQ46" s="165"/>
      <c r="CR46" s="165"/>
      <c r="CS46" s="165">
        <f t="shared" si="66"/>
        <v>0</v>
      </c>
      <c r="CT46" s="167">
        <f t="shared" si="67"/>
        <v>2.5</v>
      </c>
      <c r="CU46" s="168">
        <f t="shared" si="68"/>
        <v>47000</v>
      </c>
    </row>
    <row r="47" spans="2:99" x14ac:dyDescent="0.25">
      <c r="B47" s="165" t="s">
        <v>252</v>
      </c>
      <c r="C47" s="165" t="s">
        <v>215</v>
      </c>
      <c r="D47" s="166"/>
      <c r="E47" s="165"/>
      <c r="F47" s="165"/>
      <c r="G47" s="165">
        <f t="shared" si="36"/>
        <v>0</v>
      </c>
      <c r="H47" s="165"/>
      <c r="I47" s="165"/>
      <c r="J47" s="165">
        <f t="shared" si="37"/>
        <v>0</v>
      </c>
      <c r="K47" s="165"/>
      <c r="L47" s="165"/>
      <c r="M47" s="165">
        <f t="shared" si="38"/>
        <v>0</v>
      </c>
      <c r="N47" s="165"/>
      <c r="O47" s="165"/>
      <c r="P47" s="165">
        <f t="shared" si="39"/>
        <v>0</v>
      </c>
      <c r="Q47" s="165"/>
      <c r="R47" s="165"/>
      <c r="S47" s="165">
        <f t="shared" si="40"/>
        <v>0</v>
      </c>
      <c r="T47" s="165"/>
      <c r="U47" s="165"/>
      <c r="V47" s="165">
        <f t="shared" si="41"/>
        <v>0</v>
      </c>
      <c r="W47" s="165"/>
      <c r="X47" s="165"/>
      <c r="Y47" s="165">
        <f t="shared" si="42"/>
        <v>0</v>
      </c>
      <c r="Z47" s="165"/>
      <c r="AA47" s="165"/>
      <c r="AB47" s="165">
        <f t="shared" si="43"/>
        <v>0</v>
      </c>
      <c r="AC47" s="165"/>
      <c r="AD47" s="165"/>
      <c r="AE47" s="165">
        <f t="shared" si="44"/>
        <v>0</v>
      </c>
      <c r="AF47" s="165"/>
      <c r="AG47" s="165"/>
      <c r="AH47" s="165">
        <f t="shared" si="45"/>
        <v>0</v>
      </c>
      <c r="AI47" s="165"/>
      <c r="AJ47" s="165"/>
      <c r="AK47" s="165">
        <f t="shared" si="46"/>
        <v>0</v>
      </c>
      <c r="AL47" s="165"/>
      <c r="AM47" s="165"/>
      <c r="AN47" s="165">
        <f t="shared" si="47"/>
        <v>0</v>
      </c>
      <c r="AO47" s="165"/>
      <c r="AP47" s="165"/>
      <c r="AQ47" s="165">
        <f t="shared" si="48"/>
        <v>0</v>
      </c>
      <c r="AR47" s="165"/>
      <c r="AS47" s="165"/>
      <c r="AT47" s="165">
        <f t="shared" si="49"/>
        <v>0</v>
      </c>
      <c r="AU47" s="165"/>
      <c r="AV47" s="165"/>
      <c r="AW47" s="165">
        <f t="shared" si="50"/>
        <v>0</v>
      </c>
      <c r="AX47" s="165"/>
      <c r="AY47" s="165"/>
      <c r="AZ47" s="165">
        <f t="shared" si="51"/>
        <v>0</v>
      </c>
      <c r="BA47" s="165"/>
      <c r="BB47" s="165"/>
      <c r="BC47" s="165">
        <f t="shared" si="52"/>
        <v>0</v>
      </c>
      <c r="BD47" s="165"/>
      <c r="BE47" s="165"/>
      <c r="BF47" s="165">
        <f t="shared" si="53"/>
        <v>0</v>
      </c>
      <c r="BG47" s="165"/>
      <c r="BH47" s="165"/>
      <c r="BI47" s="165">
        <f t="shared" si="54"/>
        <v>0</v>
      </c>
      <c r="BJ47" s="165"/>
      <c r="BK47" s="165"/>
      <c r="BL47" s="165">
        <f t="shared" si="55"/>
        <v>0</v>
      </c>
      <c r="BM47" s="165"/>
      <c r="BN47" s="165"/>
      <c r="BO47" s="165">
        <f t="shared" si="56"/>
        <v>0</v>
      </c>
      <c r="BP47" s="165"/>
      <c r="BQ47" s="165"/>
      <c r="BR47" s="165">
        <f t="shared" si="57"/>
        <v>0</v>
      </c>
      <c r="BS47" s="165"/>
      <c r="BT47" s="165"/>
      <c r="BU47" s="165">
        <f t="shared" si="58"/>
        <v>0</v>
      </c>
      <c r="BV47" s="165"/>
      <c r="BW47" s="165"/>
      <c r="BX47" s="165">
        <f t="shared" si="59"/>
        <v>0</v>
      </c>
      <c r="BY47" s="165"/>
      <c r="BZ47" s="165"/>
      <c r="CA47" s="165">
        <f t="shared" si="60"/>
        <v>0</v>
      </c>
      <c r="CB47" s="165"/>
      <c r="CC47" s="165"/>
      <c r="CD47" s="165">
        <f t="shared" si="61"/>
        <v>0</v>
      </c>
      <c r="CE47" s="165"/>
      <c r="CF47" s="165"/>
      <c r="CG47" s="165">
        <f t="shared" si="62"/>
        <v>0</v>
      </c>
      <c r="CH47" s="165">
        <v>1</v>
      </c>
      <c r="CI47" s="165">
        <v>45000</v>
      </c>
      <c r="CJ47" s="165">
        <f t="shared" si="63"/>
        <v>45000</v>
      </c>
      <c r="CK47" s="165"/>
      <c r="CL47" s="165"/>
      <c r="CM47" s="165">
        <f t="shared" si="64"/>
        <v>0</v>
      </c>
      <c r="CN47" s="165"/>
      <c r="CO47" s="165"/>
      <c r="CP47" s="165">
        <f t="shared" si="65"/>
        <v>0</v>
      </c>
      <c r="CQ47" s="165"/>
      <c r="CR47" s="165"/>
      <c r="CS47" s="165">
        <f t="shared" si="66"/>
        <v>0</v>
      </c>
      <c r="CT47" s="167">
        <f t="shared" si="67"/>
        <v>1</v>
      </c>
      <c r="CU47" s="168">
        <f t="shared" si="68"/>
        <v>45000</v>
      </c>
    </row>
    <row r="48" spans="2:99" x14ac:dyDescent="0.25">
      <c r="B48" s="165" t="s">
        <v>253</v>
      </c>
      <c r="C48" s="165" t="s">
        <v>215</v>
      </c>
      <c r="D48" s="166"/>
      <c r="E48" s="165"/>
      <c r="F48" s="165"/>
      <c r="G48" s="165">
        <f t="shared" si="36"/>
        <v>0</v>
      </c>
      <c r="H48" s="165"/>
      <c r="I48" s="165"/>
      <c r="J48" s="165">
        <f t="shared" si="37"/>
        <v>0</v>
      </c>
      <c r="K48" s="165"/>
      <c r="L48" s="165"/>
      <c r="M48" s="165">
        <f t="shared" si="38"/>
        <v>0</v>
      </c>
      <c r="N48" s="165"/>
      <c r="O48" s="165"/>
      <c r="P48" s="165">
        <f t="shared" si="39"/>
        <v>0</v>
      </c>
      <c r="Q48" s="165"/>
      <c r="R48" s="165"/>
      <c r="S48" s="165">
        <f t="shared" si="40"/>
        <v>0</v>
      </c>
      <c r="T48" s="165"/>
      <c r="U48" s="165"/>
      <c r="V48" s="165">
        <f t="shared" si="41"/>
        <v>0</v>
      </c>
      <c r="W48" s="165"/>
      <c r="X48" s="165"/>
      <c r="Y48" s="165">
        <f t="shared" si="42"/>
        <v>0</v>
      </c>
      <c r="Z48" s="165">
        <v>0.5</v>
      </c>
      <c r="AA48" s="165">
        <v>50000</v>
      </c>
      <c r="AB48" s="165">
        <f t="shared" si="43"/>
        <v>25000</v>
      </c>
      <c r="AC48" s="165"/>
      <c r="AD48" s="165"/>
      <c r="AE48" s="165">
        <f t="shared" si="44"/>
        <v>0</v>
      </c>
      <c r="AF48" s="165"/>
      <c r="AG48" s="165"/>
      <c r="AH48" s="165">
        <f t="shared" si="45"/>
        <v>0</v>
      </c>
      <c r="AI48" s="165"/>
      <c r="AJ48" s="165"/>
      <c r="AK48" s="165">
        <f t="shared" si="46"/>
        <v>0</v>
      </c>
      <c r="AL48" s="165"/>
      <c r="AM48" s="165"/>
      <c r="AN48" s="165">
        <f t="shared" si="47"/>
        <v>0</v>
      </c>
      <c r="AO48" s="165"/>
      <c r="AP48" s="165"/>
      <c r="AQ48" s="165">
        <f t="shared" si="48"/>
        <v>0</v>
      </c>
      <c r="AR48" s="165"/>
      <c r="AS48" s="165"/>
      <c r="AT48" s="165">
        <f t="shared" si="49"/>
        <v>0</v>
      </c>
      <c r="AU48" s="165"/>
      <c r="AV48" s="165"/>
      <c r="AW48" s="165">
        <f t="shared" si="50"/>
        <v>0</v>
      </c>
      <c r="AX48" s="165"/>
      <c r="AY48" s="165"/>
      <c r="AZ48" s="165">
        <f t="shared" si="51"/>
        <v>0</v>
      </c>
      <c r="BA48" s="165"/>
      <c r="BB48" s="165"/>
      <c r="BC48" s="165">
        <f t="shared" si="52"/>
        <v>0</v>
      </c>
      <c r="BD48" s="165">
        <v>0.5</v>
      </c>
      <c r="BE48" s="165">
        <v>52000</v>
      </c>
      <c r="BF48" s="165">
        <f t="shared" si="53"/>
        <v>26000</v>
      </c>
      <c r="BG48" s="165"/>
      <c r="BH48" s="165"/>
      <c r="BI48" s="165">
        <f t="shared" si="54"/>
        <v>0</v>
      </c>
      <c r="BJ48" s="165"/>
      <c r="BK48" s="165"/>
      <c r="BL48" s="165">
        <f t="shared" si="55"/>
        <v>0</v>
      </c>
      <c r="BM48" s="165"/>
      <c r="BN48" s="165"/>
      <c r="BO48" s="165">
        <f t="shared" si="56"/>
        <v>0</v>
      </c>
      <c r="BP48" s="165"/>
      <c r="BQ48" s="165"/>
      <c r="BR48" s="165">
        <f t="shared" si="57"/>
        <v>0</v>
      </c>
      <c r="BS48" s="165"/>
      <c r="BT48" s="165"/>
      <c r="BU48" s="165">
        <f t="shared" si="58"/>
        <v>0</v>
      </c>
      <c r="BV48" s="165"/>
      <c r="BW48" s="165"/>
      <c r="BX48" s="165">
        <f t="shared" si="59"/>
        <v>0</v>
      </c>
      <c r="BY48" s="165"/>
      <c r="BZ48" s="165"/>
      <c r="CA48" s="165">
        <f t="shared" si="60"/>
        <v>0</v>
      </c>
      <c r="CB48" s="165"/>
      <c r="CC48" s="165"/>
      <c r="CD48" s="165">
        <f t="shared" si="61"/>
        <v>0</v>
      </c>
      <c r="CE48" s="165"/>
      <c r="CF48" s="165"/>
      <c r="CG48" s="165">
        <f t="shared" si="62"/>
        <v>0</v>
      </c>
      <c r="CH48" s="165">
        <v>1</v>
      </c>
      <c r="CI48" s="165">
        <v>50000</v>
      </c>
      <c r="CJ48" s="165">
        <f t="shared" si="63"/>
        <v>50000</v>
      </c>
      <c r="CK48" s="165"/>
      <c r="CL48" s="165"/>
      <c r="CM48" s="165">
        <f t="shared" si="64"/>
        <v>0</v>
      </c>
      <c r="CN48" s="165"/>
      <c r="CO48" s="165"/>
      <c r="CP48" s="165">
        <f t="shared" si="65"/>
        <v>0</v>
      </c>
      <c r="CQ48" s="165"/>
      <c r="CR48" s="165"/>
      <c r="CS48" s="165">
        <f t="shared" si="66"/>
        <v>0</v>
      </c>
      <c r="CT48" s="167">
        <f t="shared" si="67"/>
        <v>2</v>
      </c>
      <c r="CU48" s="168">
        <f t="shared" si="68"/>
        <v>101000</v>
      </c>
    </row>
    <row r="49" spans="2:99" x14ac:dyDescent="0.25">
      <c r="B49" s="165" t="s">
        <v>254</v>
      </c>
      <c r="C49" s="165" t="s">
        <v>255</v>
      </c>
      <c r="D49" s="166"/>
      <c r="E49" s="165"/>
      <c r="F49" s="165"/>
      <c r="G49" s="165">
        <f t="shared" si="36"/>
        <v>0</v>
      </c>
      <c r="H49" s="165"/>
      <c r="I49" s="165"/>
      <c r="J49" s="165">
        <f t="shared" si="37"/>
        <v>0</v>
      </c>
      <c r="K49" s="165"/>
      <c r="L49" s="165"/>
      <c r="M49" s="165">
        <f t="shared" si="38"/>
        <v>0</v>
      </c>
      <c r="N49" s="165"/>
      <c r="O49" s="165"/>
      <c r="P49" s="165">
        <f t="shared" si="39"/>
        <v>0</v>
      </c>
      <c r="Q49" s="165"/>
      <c r="R49" s="165"/>
      <c r="S49" s="165">
        <f t="shared" si="40"/>
        <v>0</v>
      </c>
      <c r="T49" s="165"/>
      <c r="U49" s="165"/>
      <c r="V49" s="165">
        <f t="shared" si="41"/>
        <v>0</v>
      </c>
      <c r="W49" s="165"/>
      <c r="X49" s="165"/>
      <c r="Y49" s="165">
        <f t="shared" si="42"/>
        <v>0</v>
      </c>
      <c r="Z49" s="165"/>
      <c r="AA49" s="165"/>
      <c r="AB49" s="165">
        <f t="shared" si="43"/>
        <v>0</v>
      </c>
      <c r="AC49" s="165"/>
      <c r="AD49" s="165"/>
      <c r="AE49" s="165">
        <f t="shared" si="44"/>
        <v>0</v>
      </c>
      <c r="AF49" s="165"/>
      <c r="AG49" s="165"/>
      <c r="AH49" s="165">
        <f t="shared" si="45"/>
        <v>0</v>
      </c>
      <c r="AI49" s="165"/>
      <c r="AJ49" s="165"/>
      <c r="AK49" s="165">
        <f t="shared" si="46"/>
        <v>0</v>
      </c>
      <c r="AL49" s="165"/>
      <c r="AM49" s="165"/>
      <c r="AN49" s="165">
        <f t="shared" si="47"/>
        <v>0</v>
      </c>
      <c r="AO49" s="165"/>
      <c r="AP49" s="165"/>
      <c r="AQ49" s="165">
        <f t="shared" si="48"/>
        <v>0</v>
      </c>
      <c r="AR49" s="165"/>
      <c r="AS49" s="165"/>
      <c r="AT49" s="165">
        <f t="shared" si="49"/>
        <v>0</v>
      </c>
      <c r="AU49" s="165"/>
      <c r="AV49" s="165"/>
      <c r="AW49" s="165">
        <f t="shared" si="50"/>
        <v>0</v>
      </c>
      <c r="AX49" s="165"/>
      <c r="AY49" s="165"/>
      <c r="AZ49" s="165">
        <f t="shared" si="51"/>
        <v>0</v>
      </c>
      <c r="BA49" s="165">
        <v>3</v>
      </c>
      <c r="BB49" s="165">
        <v>8333</v>
      </c>
      <c r="BC49" s="165">
        <v>25000</v>
      </c>
      <c r="BD49" s="165"/>
      <c r="BE49" s="165"/>
      <c r="BF49" s="165">
        <f t="shared" si="53"/>
        <v>0</v>
      </c>
      <c r="BG49" s="165"/>
      <c r="BH49" s="165"/>
      <c r="BI49" s="165">
        <f t="shared" si="54"/>
        <v>0</v>
      </c>
      <c r="BJ49" s="165"/>
      <c r="BK49" s="165"/>
      <c r="BL49" s="165">
        <f t="shared" si="55"/>
        <v>0</v>
      </c>
      <c r="BM49" s="165"/>
      <c r="BN49" s="165"/>
      <c r="BO49" s="165">
        <f t="shared" si="56"/>
        <v>0</v>
      </c>
      <c r="BP49" s="165"/>
      <c r="BQ49" s="165"/>
      <c r="BR49" s="165">
        <f t="shared" si="57"/>
        <v>0</v>
      </c>
      <c r="BS49" s="165"/>
      <c r="BT49" s="165"/>
      <c r="BU49" s="165">
        <f t="shared" si="58"/>
        <v>0</v>
      </c>
      <c r="BV49" s="165"/>
      <c r="BW49" s="165"/>
      <c r="BX49" s="165">
        <f t="shared" si="59"/>
        <v>0</v>
      </c>
      <c r="BY49" s="165"/>
      <c r="BZ49" s="165"/>
      <c r="CA49" s="165">
        <f t="shared" si="60"/>
        <v>0</v>
      </c>
      <c r="CB49" s="165"/>
      <c r="CC49" s="165"/>
      <c r="CD49" s="165">
        <f t="shared" si="61"/>
        <v>0</v>
      </c>
      <c r="CE49" s="165"/>
      <c r="CF49" s="165"/>
      <c r="CG49" s="165">
        <f t="shared" si="62"/>
        <v>0</v>
      </c>
      <c r="CH49" s="165"/>
      <c r="CI49" s="165"/>
      <c r="CJ49" s="165">
        <f t="shared" si="63"/>
        <v>0</v>
      </c>
      <c r="CK49" s="165"/>
      <c r="CL49" s="165"/>
      <c r="CM49" s="165">
        <f t="shared" si="64"/>
        <v>0</v>
      </c>
      <c r="CN49" s="165"/>
      <c r="CO49" s="165"/>
      <c r="CP49" s="165">
        <f t="shared" si="65"/>
        <v>0</v>
      </c>
      <c r="CQ49" s="165"/>
      <c r="CR49" s="165"/>
      <c r="CS49" s="165">
        <f t="shared" si="66"/>
        <v>0</v>
      </c>
      <c r="CT49" s="167">
        <f t="shared" si="67"/>
        <v>3</v>
      </c>
      <c r="CU49" s="168">
        <f t="shared" si="68"/>
        <v>25000</v>
      </c>
    </row>
    <row r="50" spans="2:99" ht="14.25" customHeight="1" x14ac:dyDescent="0.25">
      <c r="B50" s="165" t="s">
        <v>256</v>
      </c>
      <c r="C50" s="165" t="s">
        <v>215</v>
      </c>
      <c r="D50" s="166">
        <v>18000</v>
      </c>
      <c r="E50" s="165"/>
      <c r="F50" s="165"/>
      <c r="G50" s="165">
        <f t="shared" si="36"/>
        <v>0</v>
      </c>
      <c r="H50" s="165"/>
      <c r="I50" s="165"/>
      <c r="J50" s="165">
        <f t="shared" si="37"/>
        <v>0</v>
      </c>
      <c r="K50" s="165"/>
      <c r="L50" s="165"/>
      <c r="M50" s="165">
        <f t="shared" si="38"/>
        <v>0</v>
      </c>
      <c r="N50" s="165"/>
      <c r="O50" s="165"/>
      <c r="P50" s="165">
        <f t="shared" si="39"/>
        <v>0</v>
      </c>
      <c r="Q50" s="165"/>
      <c r="R50" s="165"/>
      <c r="S50" s="165">
        <f t="shared" si="40"/>
        <v>0</v>
      </c>
      <c r="T50" s="165"/>
      <c r="U50" s="165"/>
      <c r="V50" s="165">
        <f t="shared" si="41"/>
        <v>0</v>
      </c>
      <c r="W50" s="165"/>
      <c r="X50" s="165"/>
      <c r="Y50" s="165">
        <f t="shared" si="42"/>
        <v>0</v>
      </c>
      <c r="Z50" s="165"/>
      <c r="AA50" s="165"/>
      <c r="AB50" s="165">
        <f t="shared" si="43"/>
        <v>0</v>
      </c>
      <c r="AC50" s="165"/>
      <c r="AD50" s="165"/>
      <c r="AE50" s="165">
        <f t="shared" si="44"/>
        <v>0</v>
      </c>
      <c r="AF50" s="165"/>
      <c r="AG50" s="165"/>
      <c r="AH50" s="165">
        <f t="shared" si="45"/>
        <v>0</v>
      </c>
      <c r="AI50" s="165"/>
      <c r="AJ50" s="165"/>
      <c r="AK50" s="165">
        <f t="shared" si="46"/>
        <v>0</v>
      </c>
      <c r="AL50" s="165"/>
      <c r="AM50" s="165"/>
      <c r="AN50" s="165">
        <f t="shared" si="47"/>
        <v>0</v>
      </c>
      <c r="AO50" s="165"/>
      <c r="AP50" s="165"/>
      <c r="AQ50" s="165">
        <f t="shared" si="48"/>
        <v>0</v>
      </c>
      <c r="AR50" s="165"/>
      <c r="AS50" s="165"/>
      <c r="AT50" s="165">
        <f t="shared" si="49"/>
        <v>0</v>
      </c>
      <c r="AU50" s="165"/>
      <c r="AV50" s="165"/>
      <c r="AW50" s="165">
        <f t="shared" si="50"/>
        <v>0</v>
      </c>
      <c r="AX50" s="165"/>
      <c r="AY50" s="165"/>
      <c r="AZ50" s="165">
        <f t="shared" si="51"/>
        <v>0</v>
      </c>
      <c r="BA50" s="165"/>
      <c r="BB50" s="165"/>
      <c r="BC50" s="165">
        <f t="shared" si="52"/>
        <v>0</v>
      </c>
      <c r="BD50" s="165"/>
      <c r="BE50" s="165"/>
      <c r="BF50" s="165">
        <f t="shared" si="53"/>
        <v>0</v>
      </c>
      <c r="BG50" s="165"/>
      <c r="BH50" s="165"/>
      <c r="BI50" s="165">
        <f t="shared" si="54"/>
        <v>0</v>
      </c>
      <c r="BJ50" s="165"/>
      <c r="BK50" s="165"/>
      <c r="BL50" s="165">
        <f t="shared" si="55"/>
        <v>0</v>
      </c>
      <c r="BM50" s="165"/>
      <c r="BN50" s="165"/>
      <c r="BO50" s="165">
        <f t="shared" si="56"/>
        <v>0</v>
      </c>
      <c r="BP50" s="165"/>
      <c r="BQ50" s="165"/>
      <c r="BR50" s="165">
        <f t="shared" si="57"/>
        <v>0</v>
      </c>
      <c r="BS50" s="165"/>
      <c r="BT50" s="165"/>
      <c r="BU50" s="165">
        <f t="shared" si="58"/>
        <v>0</v>
      </c>
      <c r="BV50" s="165"/>
      <c r="BW50" s="165"/>
      <c r="BX50" s="165">
        <f t="shared" si="59"/>
        <v>0</v>
      </c>
      <c r="BY50" s="165"/>
      <c r="BZ50" s="165"/>
      <c r="CA50" s="165">
        <f t="shared" si="60"/>
        <v>0</v>
      </c>
      <c r="CB50" s="165"/>
      <c r="CC50" s="165"/>
      <c r="CD50" s="165">
        <f t="shared" si="61"/>
        <v>0</v>
      </c>
      <c r="CE50" s="165"/>
      <c r="CF50" s="165"/>
      <c r="CG50" s="165">
        <f t="shared" si="62"/>
        <v>0</v>
      </c>
      <c r="CH50" s="165"/>
      <c r="CI50" s="165"/>
      <c r="CJ50" s="165">
        <f t="shared" si="63"/>
        <v>0</v>
      </c>
      <c r="CK50" s="165"/>
      <c r="CL50" s="165"/>
      <c r="CM50" s="165">
        <f t="shared" si="64"/>
        <v>0</v>
      </c>
      <c r="CN50" s="165"/>
      <c r="CO50" s="165"/>
      <c r="CP50" s="165">
        <f t="shared" si="65"/>
        <v>0</v>
      </c>
      <c r="CQ50" s="165"/>
      <c r="CR50" s="165"/>
      <c r="CS50" s="165">
        <f t="shared" si="66"/>
        <v>0</v>
      </c>
      <c r="CT50" s="167">
        <f t="shared" si="67"/>
        <v>0</v>
      </c>
      <c r="CU50" s="168">
        <f t="shared" si="68"/>
        <v>0</v>
      </c>
    </row>
    <row r="51" spans="2:99" x14ac:dyDescent="0.25">
      <c r="B51" s="165" t="s">
        <v>257</v>
      </c>
      <c r="C51" s="165" t="s">
        <v>215</v>
      </c>
      <c r="D51" s="166">
        <v>23000</v>
      </c>
      <c r="E51" s="165"/>
      <c r="F51" s="165"/>
      <c r="G51" s="165">
        <f t="shared" si="36"/>
        <v>0</v>
      </c>
      <c r="H51" s="165"/>
      <c r="I51" s="165"/>
      <c r="J51" s="165">
        <f t="shared" si="37"/>
        <v>0</v>
      </c>
      <c r="K51" s="165"/>
      <c r="L51" s="165"/>
      <c r="M51" s="165">
        <f t="shared" si="38"/>
        <v>0</v>
      </c>
      <c r="N51" s="165"/>
      <c r="O51" s="165"/>
      <c r="P51" s="165">
        <f t="shared" si="39"/>
        <v>0</v>
      </c>
      <c r="Q51" s="165"/>
      <c r="R51" s="165"/>
      <c r="S51" s="165">
        <f t="shared" si="40"/>
        <v>0</v>
      </c>
      <c r="T51" s="165"/>
      <c r="U51" s="165"/>
      <c r="V51" s="165">
        <f t="shared" si="41"/>
        <v>0</v>
      </c>
      <c r="W51" s="165"/>
      <c r="X51" s="165"/>
      <c r="Y51" s="165">
        <f t="shared" si="42"/>
        <v>0</v>
      </c>
      <c r="Z51" s="165"/>
      <c r="AA51" s="165"/>
      <c r="AB51" s="165">
        <f t="shared" si="43"/>
        <v>0</v>
      </c>
      <c r="AC51" s="165"/>
      <c r="AD51" s="165"/>
      <c r="AE51" s="165">
        <f t="shared" si="44"/>
        <v>0</v>
      </c>
      <c r="AF51" s="165"/>
      <c r="AG51" s="165"/>
      <c r="AH51" s="165">
        <f t="shared" si="45"/>
        <v>0</v>
      </c>
      <c r="AI51" s="165"/>
      <c r="AJ51" s="165"/>
      <c r="AK51" s="165">
        <f t="shared" si="46"/>
        <v>0</v>
      </c>
      <c r="AL51" s="165"/>
      <c r="AM51" s="165"/>
      <c r="AN51" s="165">
        <f t="shared" si="47"/>
        <v>0</v>
      </c>
      <c r="AO51" s="165"/>
      <c r="AP51" s="165"/>
      <c r="AQ51" s="165">
        <f t="shared" si="48"/>
        <v>0</v>
      </c>
      <c r="AR51" s="165"/>
      <c r="AS51" s="165"/>
      <c r="AT51" s="165">
        <f t="shared" si="49"/>
        <v>0</v>
      </c>
      <c r="AU51" s="165"/>
      <c r="AV51" s="165"/>
      <c r="AW51" s="165">
        <f t="shared" si="50"/>
        <v>0</v>
      </c>
      <c r="AX51" s="165"/>
      <c r="AY51" s="165"/>
      <c r="AZ51" s="165">
        <f t="shared" si="51"/>
        <v>0</v>
      </c>
      <c r="BA51" s="165"/>
      <c r="BB51" s="165"/>
      <c r="BC51" s="165">
        <f t="shared" si="52"/>
        <v>0</v>
      </c>
      <c r="BD51" s="165"/>
      <c r="BE51" s="165"/>
      <c r="BF51" s="165">
        <f t="shared" si="53"/>
        <v>0</v>
      </c>
      <c r="BG51" s="165"/>
      <c r="BH51" s="165"/>
      <c r="BI51" s="165">
        <f t="shared" si="54"/>
        <v>0</v>
      </c>
      <c r="BJ51" s="165"/>
      <c r="BK51" s="165"/>
      <c r="BL51" s="165">
        <f t="shared" si="55"/>
        <v>0</v>
      </c>
      <c r="BM51" s="165"/>
      <c r="BN51" s="165"/>
      <c r="BO51" s="165">
        <f t="shared" si="56"/>
        <v>0</v>
      </c>
      <c r="BP51" s="165"/>
      <c r="BQ51" s="165"/>
      <c r="BR51" s="165">
        <f t="shared" si="57"/>
        <v>0</v>
      </c>
      <c r="BS51" s="165"/>
      <c r="BT51" s="165"/>
      <c r="BU51" s="165">
        <f t="shared" si="58"/>
        <v>0</v>
      </c>
      <c r="BV51" s="165"/>
      <c r="BW51" s="165"/>
      <c r="BX51" s="165">
        <f t="shared" si="59"/>
        <v>0</v>
      </c>
      <c r="BY51" s="165"/>
      <c r="BZ51" s="165"/>
      <c r="CA51" s="165">
        <f t="shared" si="60"/>
        <v>0</v>
      </c>
      <c r="CB51" s="165"/>
      <c r="CC51" s="165"/>
      <c r="CD51" s="165">
        <f t="shared" si="61"/>
        <v>0</v>
      </c>
      <c r="CE51" s="165"/>
      <c r="CF51" s="165"/>
      <c r="CG51" s="165">
        <f t="shared" si="62"/>
        <v>0</v>
      </c>
      <c r="CH51" s="165"/>
      <c r="CI51" s="165"/>
      <c r="CJ51" s="165">
        <f t="shared" si="63"/>
        <v>0</v>
      </c>
      <c r="CK51" s="165"/>
      <c r="CL51" s="165"/>
      <c r="CM51" s="165">
        <f t="shared" si="64"/>
        <v>0</v>
      </c>
      <c r="CN51" s="165"/>
      <c r="CO51" s="165"/>
      <c r="CP51" s="165">
        <f t="shared" si="65"/>
        <v>0</v>
      </c>
      <c r="CQ51" s="165"/>
      <c r="CR51" s="165"/>
      <c r="CS51" s="165">
        <f t="shared" si="66"/>
        <v>0</v>
      </c>
      <c r="CT51" s="167">
        <f t="shared" si="67"/>
        <v>0</v>
      </c>
      <c r="CU51" s="168">
        <f t="shared" si="68"/>
        <v>0</v>
      </c>
    </row>
    <row r="52" spans="2:99" x14ac:dyDescent="0.25">
      <c r="B52" s="165" t="s">
        <v>258</v>
      </c>
      <c r="C52" s="165" t="s">
        <v>215</v>
      </c>
      <c r="D52" s="166"/>
      <c r="E52" s="165"/>
      <c r="F52" s="165"/>
      <c r="G52" s="165">
        <f t="shared" si="36"/>
        <v>0</v>
      </c>
      <c r="H52" s="165">
        <v>0.5</v>
      </c>
      <c r="I52" s="165">
        <v>60000</v>
      </c>
      <c r="J52" s="165">
        <f t="shared" si="37"/>
        <v>30000</v>
      </c>
      <c r="K52" s="165"/>
      <c r="L52" s="165"/>
      <c r="M52" s="165">
        <f t="shared" si="38"/>
        <v>0</v>
      </c>
      <c r="N52" s="165">
        <v>0.5</v>
      </c>
      <c r="O52" s="165">
        <v>60000</v>
      </c>
      <c r="P52" s="165">
        <f t="shared" si="39"/>
        <v>30000</v>
      </c>
      <c r="Q52" s="165"/>
      <c r="R52" s="165"/>
      <c r="S52" s="165">
        <f t="shared" si="40"/>
        <v>0</v>
      </c>
      <c r="T52" s="165"/>
      <c r="U52" s="165"/>
      <c r="V52" s="165">
        <f t="shared" si="41"/>
        <v>0</v>
      </c>
      <c r="W52" s="165"/>
      <c r="X52" s="165"/>
      <c r="Y52" s="165">
        <f t="shared" si="42"/>
        <v>0</v>
      </c>
      <c r="Z52" s="165">
        <v>0.5</v>
      </c>
      <c r="AA52" s="165">
        <v>60000</v>
      </c>
      <c r="AB52" s="165">
        <f t="shared" si="43"/>
        <v>30000</v>
      </c>
      <c r="AC52" s="165"/>
      <c r="AD52" s="165"/>
      <c r="AE52" s="165">
        <f t="shared" si="44"/>
        <v>0</v>
      </c>
      <c r="AF52" s="165"/>
      <c r="AG52" s="165"/>
      <c r="AH52" s="165">
        <f t="shared" si="45"/>
        <v>0</v>
      </c>
      <c r="AI52" s="165"/>
      <c r="AJ52" s="165"/>
      <c r="AK52" s="165">
        <f t="shared" si="46"/>
        <v>0</v>
      </c>
      <c r="AL52" s="165"/>
      <c r="AM52" s="165"/>
      <c r="AN52" s="165">
        <f t="shared" si="47"/>
        <v>0</v>
      </c>
      <c r="AO52" s="165"/>
      <c r="AP52" s="165"/>
      <c r="AQ52" s="165">
        <f t="shared" si="48"/>
        <v>0</v>
      </c>
      <c r="AR52" s="165"/>
      <c r="AS52" s="165"/>
      <c r="AT52" s="165">
        <f t="shared" si="49"/>
        <v>0</v>
      </c>
      <c r="AU52" s="165"/>
      <c r="AV52" s="165"/>
      <c r="AW52" s="165">
        <f t="shared" si="50"/>
        <v>0</v>
      </c>
      <c r="AX52" s="165"/>
      <c r="AY52" s="165"/>
      <c r="AZ52" s="165">
        <f t="shared" si="51"/>
        <v>0</v>
      </c>
      <c r="BA52" s="165">
        <v>0.5</v>
      </c>
      <c r="BB52" s="165">
        <v>60000</v>
      </c>
      <c r="BC52" s="165">
        <f t="shared" si="52"/>
        <v>30000</v>
      </c>
      <c r="BD52" s="165"/>
      <c r="BE52" s="165"/>
      <c r="BF52" s="165">
        <f t="shared" si="53"/>
        <v>0</v>
      </c>
      <c r="BG52" s="165"/>
      <c r="BH52" s="165"/>
      <c r="BI52" s="165">
        <f t="shared" si="54"/>
        <v>0</v>
      </c>
      <c r="BJ52" s="165"/>
      <c r="BK52" s="165"/>
      <c r="BL52" s="165">
        <f t="shared" si="55"/>
        <v>0</v>
      </c>
      <c r="BM52" s="165"/>
      <c r="BN52" s="165"/>
      <c r="BO52" s="165">
        <f t="shared" si="56"/>
        <v>0</v>
      </c>
      <c r="BP52" s="165"/>
      <c r="BQ52" s="165"/>
      <c r="BR52" s="165">
        <f t="shared" si="57"/>
        <v>0</v>
      </c>
      <c r="BS52" s="165"/>
      <c r="BT52" s="165"/>
      <c r="BU52" s="165">
        <f t="shared" si="58"/>
        <v>0</v>
      </c>
      <c r="BV52" s="165"/>
      <c r="BW52" s="165"/>
      <c r="BX52" s="165">
        <f t="shared" si="59"/>
        <v>0</v>
      </c>
      <c r="BY52" s="165">
        <v>0.5</v>
      </c>
      <c r="BZ52" s="165">
        <v>60000</v>
      </c>
      <c r="CA52" s="165">
        <f t="shared" si="60"/>
        <v>30000</v>
      </c>
      <c r="CB52" s="165"/>
      <c r="CC52" s="165"/>
      <c r="CD52" s="165">
        <f t="shared" si="61"/>
        <v>0</v>
      </c>
      <c r="CE52" s="165"/>
      <c r="CF52" s="165"/>
      <c r="CG52" s="165">
        <f t="shared" si="62"/>
        <v>0</v>
      </c>
      <c r="CH52" s="165"/>
      <c r="CI52" s="165"/>
      <c r="CJ52" s="165">
        <f t="shared" si="63"/>
        <v>0</v>
      </c>
      <c r="CK52" s="165"/>
      <c r="CL52" s="165"/>
      <c r="CM52" s="165">
        <f t="shared" si="64"/>
        <v>0</v>
      </c>
      <c r="CN52" s="165"/>
      <c r="CO52" s="165"/>
      <c r="CP52" s="165">
        <f t="shared" si="65"/>
        <v>0</v>
      </c>
      <c r="CQ52" s="165"/>
      <c r="CR52" s="165"/>
      <c r="CS52" s="165">
        <f t="shared" si="66"/>
        <v>0</v>
      </c>
      <c r="CT52" s="167">
        <f t="shared" si="67"/>
        <v>2.5</v>
      </c>
      <c r="CU52" s="168">
        <f t="shared" si="68"/>
        <v>150000</v>
      </c>
    </row>
    <row r="53" spans="2:99" x14ac:dyDescent="0.25">
      <c r="B53" s="165" t="s">
        <v>259</v>
      </c>
      <c r="C53" s="165" t="s">
        <v>215</v>
      </c>
      <c r="D53" s="166">
        <v>32000</v>
      </c>
      <c r="E53" s="165"/>
      <c r="F53" s="165"/>
      <c r="G53" s="165">
        <f t="shared" si="36"/>
        <v>0</v>
      </c>
      <c r="H53" s="165"/>
      <c r="I53" s="165"/>
      <c r="J53" s="165">
        <f t="shared" si="37"/>
        <v>0</v>
      </c>
      <c r="K53" s="165"/>
      <c r="L53" s="165"/>
      <c r="M53" s="165">
        <f t="shared" si="38"/>
        <v>0</v>
      </c>
      <c r="N53" s="165"/>
      <c r="O53" s="165"/>
      <c r="P53" s="165">
        <f t="shared" si="39"/>
        <v>0</v>
      </c>
      <c r="Q53" s="165"/>
      <c r="R53" s="165"/>
      <c r="S53" s="165">
        <f t="shared" si="40"/>
        <v>0</v>
      </c>
      <c r="T53" s="165"/>
      <c r="U53" s="165"/>
      <c r="V53" s="165">
        <f t="shared" si="41"/>
        <v>0</v>
      </c>
      <c r="W53" s="165"/>
      <c r="X53" s="165"/>
      <c r="Y53" s="165">
        <f t="shared" si="42"/>
        <v>0</v>
      </c>
      <c r="Z53" s="165"/>
      <c r="AA53" s="165"/>
      <c r="AB53" s="165">
        <f t="shared" si="43"/>
        <v>0</v>
      </c>
      <c r="AC53" s="165"/>
      <c r="AD53" s="165"/>
      <c r="AE53" s="165">
        <f t="shared" si="44"/>
        <v>0</v>
      </c>
      <c r="AF53" s="165"/>
      <c r="AG53" s="165"/>
      <c r="AH53" s="165">
        <f t="shared" si="45"/>
        <v>0</v>
      </c>
      <c r="AI53" s="165"/>
      <c r="AJ53" s="165"/>
      <c r="AK53" s="165">
        <f t="shared" si="46"/>
        <v>0</v>
      </c>
      <c r="AL53" s="165"/>
      <c r="AM53" s="165"/>
      <c r="AN53" s="165">
        <f t="shared" si="47"/>
        <v>0</v>
      </c>
      <c r="AO53" s="165"/>
      <c r="AP53" s="165"/>
      <c r="AQ53" s="165">
        <f t="shared" si="48"/>
        <v>0</v>
      </c>
      <c r="AR53" s="165"/>
      <c r="AS53" s="165"/>
      <c r="AT53" s="165">
        <f t="shared" si="49"/>
        <v>0</v>
      </c>
      <c r="AU53" s="165"/>
      <c r="AV53" s="165"/>
      <c r="AW53" s="165">
        <f t="shared" si="50"/>
        <v>0</v>
      </c>
      <c r="AX53" s="165"/>
      <c r="AY53" s="165"/>
      <c r="AZ53" s="165">
        <f t="shared" si="51"/>
        <v>0</v>
      </c>
      <c r="BA53" s="165"/>
      <c r="BB53" s="165"/>
      <c r="BC53" s="165">
        <f t="shared" si="52"/>
        <v>0</v>
      </c>
      <c r="BD53" s="165"/>
      <c r="BE53" s="165"/>
      <c r="BF53" s="165">
        <f t="shared" si="53"/>
        <v>0</v>
      </c>
      <c r="BG53" s="165"/>
      <c r="BH53" s="165"/>
      <c r="BI53" s="165">
        <f t="shared" si="54"/>
        <v>0</v>
      </c>
      <c r="BJ53" s="165"/>
      <c r="BK53" s="165"/>
      <c r="BL53" s="165">
        <f t="shared" si="55"/>
        <v>0</v>
      </c>
      <c r="BM53" s="165"/>
      <c r="BN53" s="165"/>
      <c r="BO53" s="165">
        <f t="shared" si="56"/>
        <v>0</v>
      </c>
      <c r="BP53" s="165"/>
      <c r="BQ53" s="165"/>
      <c r="BR53" s="165">
        <f t="shared" si="57"/>
        <v>0</v>
      </c>
      <c r="BS53" s="165"/>
      <c r="BT53" s="165"/>
      <c r="BU53" s="165">
        <f t="shared" si="58"/>
        <v>0</v>
      </c>
      <c r="BV53" s="165"/>
      <c r="BW53" s="165"/>
      <c r="BX53" s="165">
        <f t="shared" si="59"/>
        <v>0</v>
      </c>
      <c r="BY53" s="165"/>
      <c r="BZ53" s="165"/>
      <c r="CA53" s="165">
        <f t="shared" si="60"/>
        <v>0</v>
      </c>
      <c r="CB53" s="165"/>
      <c r="CC53" s="165"/>
      <c r="CD53" s="165">
        <f t="shared" si="61"/>
        <v>0</v>
      </c>
      <c r="CE53" s="165"/>
      <c r="CF53" s="165"/>
      <c r="CG53" s="165">
        <f t="shared" si="62"/>
        <v>0</v>
      </c>
      <c r="CH53" s="165"/>
      <c r="CI53" s="165"/>
      <c r="CJ53" s="165">
        <f t="shared" si="63"/>
        <v>0</v>
      </c>
      <c r="CK53" s="165"/>
      <c r="CL53" s="165"/>
      <c r="CM53" s="165">
        <f t="shared" si="64"/>
        <v>0</v>
      </c>
      <c r="CN53" s="165"/>
      <c r="CO53" s="165"/>
      <c r="CP53" s="165">
        <f t="shared" si="65"/>
        <v>0</v>
      </c>
      <c r="CQ53" s="165"/>
      <c r="CR53" s="165"/>
      <c r="CS53" s="165">
        <f t="shared" si="66"/>
        <v>0</v>
      </c>
      <c r="CT53" s="167">
        <f t="shared" si="67"/>
        <v>0</v>
      </c>
      <c r="CU53" s="168">
        <f t="shared" si="68"/>
        <v>0</v>
      </c>
    </row>
    <row r="54" spans="2:99" x14ac:dyDescent="0.25">
      <c r="B54" s="165" t="s">
        <v>260</v>
      </c>
      <c r="C54" s="165" t="s">
        <v>215</v>
      </c>
      <c r="D54" s="166">
        <v>100000</v>
      </c>
      <c r="E54" s="165"/>
      <c r="F54" s="165"/>
      <c r="G54" s="165">
        <f t="shared" si="36"/>
        <v>0</v>
      </c>
      <c r="H54" s="165"/>
      <c r="I54" s="165"/>
      <c r="J54" s="165">
        <f t="shared" si="37"/>
        <v>0</v>
      </c>
      <c r="K54" s="165"/>
      <c r="L54" s="165"/>
      <c r="M54" s="165">
        <f t="shared" si="38"/>
        <v>0</v>
      </c>
      <c r="N54" s="165"/>
      <c r="O54" s="165"/>
      <c r="P54" s="165">
        <f t="shared" si="39"/>
        <v>0</v>
      </c>
      <c r="Q54" s="165"/>
      <c r="R54" s="165"/>
      <c r="S54" s="165">
        <f t="shared" si="40"/>
        <v>0</v>
      </c>
      <c r="T54" s="165"/>
      <c r="U54" s="165"/>
      <c r="V54" s="165">
        <f t="shared" si="41"/>
        <v>0</v>
      </c>
      <c r="W54" s="165"/>
      <c r="X54" s="165"/>
      <c r="Y54" s="165">
        <f t="shared" si="42"/>
        <v>0</v>
      </c>
      <c r="Z54" s="165"/>
      <c r="AA54" s="165"/>
      <c r="AB54" s="165">
        <f t="shared" si="43"/>
        <v>0</v>
      </c>
      <c r="AC54" s="165"/>
      <c r="AD54" s="165"/>
      <c r="AE54" s="165">
        <f t="shared" si="44"/>
        <v>0</v>
      </c>
      <c r="AF54" s="165"/>
      <c r="AG54" s="165"/>
      <c r="AH54" s="165">
        <f t="shared" si="45"/>
        <v>0</v>
      </c>
      <c r="AI54" s="165"/>
      <c r="AJ54" s="165"/>
      <c r="AK54" s="165">
        <f t="shared" si="46"/>
        <v>0</v>
      </c>
      <c r="AL54" s="165"/>
      <c r="AM54" s="165"/>
      <c r="AN54" s="165">
        <f t="shared" si="47"/>
        <v>0</v>
      </c>
      <c r="AO54" s="165"/>
      <c r="AP54" s="165"/>
      <c r="AQ54" s="165">
        <f t="shared" si="48"/>
        <v>0</v>
      </c>
      <c r="AR54" s="165"/>
      <c r="AS54" s="165"/>
      <c r="AT54" s="165">
        <f t="shared" si="49"/>
        <v>0</v>
      </c>
      <c r="AU54" s="165"/>
      <c r="AV54" s="165"/>
      <c r="AW54" s="165">
        <f t="shared" si="50"/>
        <v>0</v>
      </c>
      <c r="AX54" s="165">
        <v>0.25</v>
      </c>
      <c r="AY54" s="165">
        <v>96000</v>
      </c>
      <c r="AZ54" s="165">
        <f t="shared" si="51"/>
        <v>24000</v>
      </c>
      <c r="BA54" s="165"/>
      <c r="BB54" s="165"/>
      <c r="BC54" s="165">
        <f t="shared" si="52"/>
        <v>0</v>
      </c>
      <c r="BD54" s="165"/>
      <c r="BE54" s="165"/>
      <c r="BF54" s="165">
        <f t="shared" si="53"/>
        <v>0</v>
      </c>
      <c r="BG54" s="165"/>
      <c r="BH54" s="165"/>
      <c r="BI54" s="165">
        <f t="shared" si="54"/>
        <v>0</v>
      </c>
      <c r="BJ54" s="165"/>
      <c r="BK54" s="165"/>
      <c r="BL54" s="165">
        <f t="shared" si="55"/>
        <v>0</v>
      </c>
      <c r="BM54" s="165"/>
      <c r="BN54" s="165"/>
      <c r="BO54" s="165">
        <f t="shared" si="56"/>
        <v>0</v>
      </c>
      <c r="BP54" s="165"/>
      <c r="BQ54" s="165"/>
      <c r="BR54" s="165">
        <f t="shared" si="57"/>
        <v>0</v>
      </c>
      <c r="BS54" s="165"/>
      <c r="BT54" s="165"/>
      <c r="BU54" s="165">
        <f t="shared" si="58"/>
        <v>0</v>
      </c>
      <c r="BV54" s="165"/>
      <c r="BW54" s="165"/>
      <c r="BX54" s="165">
        <f t="shared" si="59"/>
        <v>0</v>
      </c>
      <c r="BY54" s="165"/>
      <c r="BZ54" s="165"/>
      <c r="CA54" s="165">
        <f t="shared" si="60"/>
        <v>0</v>
      </c>
      <c r="CB54" s="165"/>
      <c r="CC54" s="165"/>
      <c r="CD54" s="165">
        <f t="shared" si="61"/>
        <v>0</v>
      </c>
      <c r="CE54" s="165"/>
      <c r="CF54" s="165"/>
      <c r="CG54" s="165">
        <f t="shared" si="62"/>
        <v>0</v>
      </c>
      <c r="CH54" s="165"/>
      <c r="CI54" s="165"/>
      <c r="CJ54" s="165">
        <f t="shared" si="63"/>
        <v>0</v>
      </c>
      <c r="CK54" s="165"/>
      <c r="CL54" s="165"/>
      <c r="CM54" s="165">
        <f t="shared" si="64"/>
        <v>0</v>
      </c>
      <c r="CN54" s="165"/>
      <c r="CO54" s="165"/>
      <c r="CP54" s="165">
        <f t="shared" si="65"/>
        <v>0</v>
      </c>
      <c r="CQ54" s="165"/>
      <c r="CR54" s="165"/>
      <c r="CS54" s="165">
        <f t="shared" si="66"/>
        <v>0</v>
      </c>
      <c r="CT54" s="167">
        <f t="shared" si="67"/>
        <v>0.25</v>
      </c>
      <c r="CU54" s="168">
        <f t="shared" si="68"/>
        <v>24000</v>
      </c>
    </row>
    <row r="55" spans="2:99" x14ac:dyDescent="0.25">
      <c r="B55" s="165" t="s">
        <v>261</v>
      </c>
      <c r="C55" s="165" t="s">
        <v>215</v>
      </c>
      <c r="D55" s="166">
        <v>50000</v>
      </c>
      <c r="E55" s="165"/>
      <c r="F55" s="165"/>
      <c r="G55" s="165">
        <f t="shared" si="36"/>
        <v>0</v>
      </c>
      <c r="H55" s="165"/>
      <c r="I55" s="165"/>
      <c r="J55" s="165">
        <f t="shared" si="37"/>
        <v>0</v>
      </c>
      <c r="K55" s="165"/>
      <c r="L55" s="165"/>
      <c r="M55" s="165">
        <f t="shared" si="38"/>
        <v>0</v>
      </c>
      <c r="N55" s="165"/>
      <c r="O55" s="165"/>
      <c r="P55" s="165">
        <f t="shared" si="39"/>
        <v>0</v>
      </c>
      <c r="Q55" s="165"/>
      <c r="R55" s="165"/>
      <c r="S55" s="165">
        <f t="shared" si="40"/>
        <v>0</v>
      </c>
      <c r="T55" s="165"/>
      <c r="U55" s="165"/>
      <c r="V55" s="165">
        <f t="shared" si="41"/>
        <v>0</v>
      </c>
      <c r="W55" s="165"/>
      <c r="X55" s="165"/>
      <c r="Y55" s="165">
        <f t="shared" si="42"/>
        <v>0</v>
      </c>
      <c r="Z55" s="165"/>
      <c r="AA55" s="165"/>
      <c r="AB55" s="165">
        <f t="shared" si="43"/>
        <v>0</v>
      </c>
      <c r="AC55" s="165"/>
      <c r="AD55" s="165"/>
      <c r="AE55" s="165">
        <f t="shared" si="44"/>
        <v>0</v>
      </c>
      <c r="AF55" s="165"/>
      <c r="AG55" s="165"/>
      <c r="AH55" s="165">
        <f t="shared" si="45"/>
        <v>0</v>
      </c>
      <c r="AI55" s="165"/>
      <c r="AJ55" s="165"/>
      <c r="AK55" s="165">
        <f t="shared" si="46"/>
        <v>0</v>
      </c>
      <c r="AL55" s="165"/>
      <c r="AM55" s="165"/>
      <c r="AN55" s="165">
        <f t="shared" si="47"/>
        <v>0</v>
      </c>
      <c r="AO55" s="165"/>
      <c r="AP55" s="165"/>
      <c r="AQ55" s="165">
        <f t="shared" si="48"/>
        <v>0</v>
      </c>
      <c r="AR55" s="165"/>
      <c r="AS55" s="165"/>
      <c r="AT55" s="165">
        <f t="shared" si="49"/>
        <v>0</v>
      </c>
      <c r="AU55" s="165"/>
      <c r="AV55" s="165"/>
      <c r="AW55" s="165">
        <f t="shared" si="50"/>
        <v>0</v>
      </c>
      <c r="AX55" s="165"/>
      <c r="AY55" s="165"/>
      <c r="AZ55" s="165">
        <f t="shared" si="51"/>
        <v>0</v>
      </c>
      <c r="BA55" s="165"/>
      <c r="BB55" s="165"/>
      <c r="BC55" s="165">
        <f t="shared" si="52"/>
        <v>0</v>
      </c>
      <c r="BD55" s="165"/>
      <c r="BE55" s="165"/>
      <c r="BF55" s="165">
        <f t="shared" si="53"/>
        <v>0</v>
      </c>
      <c r="BG55" s="165"/>
      <c r="BH55" s="165"/>
      <c r="BI55" s="165">
        <f t="shared" si="54"/>
        <v>0</v>
      </c>
      <c r="BJ55" s="165"/>
      <c r="BK55" s="165"/>
      <c r="BL55" s="165">
        <f t="shared" si="55"/>
        <v>0</v>
      </c>
      <c r="BM55" s="165"/>
      <c r="BN55" s="165"/>
      <c r="BO55" s="165">
        <f t="shared" si="56"/>
        <v>0</v>
      </c>
      <c r="BP55" s="165"/>
      <c r="BQ55" s="165"/>
      <c r="BR55" s="165">
        <f t="shared" si="57"/>
        <v>0</v>
      </c>
      <c r="BS55" s="165"/>
      <c r="BT55" s="165"/>
      <c r="BU55" s="165">
        <f t="shared" si="58"/>
        <v>0</v>
      </c>
      <c r="BV55" s="165"/>
      <c r="BW55" s="165"/>
      <c r="BX55" s="165">
        <f t="shared" si="59"/>
        <v>0</v>
      </c>
      <c r="BY55" s="165"/>
      <c r="BZ55" s="165"/>
      <c r="CA55" s="165">
        <f t="shared" si="60"/>
        <v>0</v>
      </c>
      <c r="CB55" s="165"/>
      <c r="CC55" s="165"/>
      <c r="CD55" s="165">
        <f t="shared" si="61"/>
        <v>0</v>
      </c>
      <c r="CE55" s="165"/>
      <c r="CF55" s="165"/>
      <c r="CG55" s="165">
        <f t="shared" si="62"/>
        <v>0</v>
      </c>
      <c r="CH55" s="165"/>
      <c r="CI55" s="165"/>
      <c r="CJ55" s="165">
        <f t="shared" si="63"/>
        <v>0</v>
      </c>
      <c r="CK55" s="165"/>
      <c r="CL55" s="165"/>
      <c r="CM55" s="165">
        <f t="shared" si="64"/>
        <v>0</v>
      </c>
      <c r="CN55" s="165"/>
      <c r="CO55" s="165"/>
      <c r="CP55" s="165">
        <f t="shared" si="65"/>
        <v>0</v>
      </c>
      <c r="CQ55" s="165"/>
      <c r="CR55" s="165"/>
      <c r="CS55" s="165">
        <f t="shared" si="66"/>
        <v>0</v>
      </c>
      <c r="CT55" s="167">
        <f t="shared" si="67"/>
        <v>0</v>
      </c>
      <c r="CU55" s="168">
        <f t="shared" si="68"/>
        <v>0</v>
      </c>
    </row>
    <row r="56" spans="2:99" x14ac:dyDescent="0.25">
      <c r="B56" s="165" t="s">
        <v>262</v>
      </c>
      <c r="C56" s="165" t="s">
        <v>215</v>
      </c>
      <c r="D56" s="166">
        <v>92000</v>
      </c>
      <c r="E56" s="165"/>
      <c r="F56" s="165"/>
      <c r="G56" s="165">
        <f t="shared" si="36"/>
        <v>0</v>
      </c>
      <c r="H56" s="165"/>
      <c r="I56" s="165"/>
      <c r="J56" s="165">
        <f t="shared" si="37"/>
        <v>0</v>
      </c>
      <c r="K56" s="165"/>
      <c r="L56" s="165"/>
      <c r="M56" s="165">
        <f t="shared" si="38"/>
        <v>0</v>
      </c>
      <c r="N56" s="165"/>
      <c r="O56" s="165"/>
      <c r="P56" s="165">
        <f t="shared" si="39"/>
        <v>0</v>
      </c>
      <c r="Q56" s="165"/>
      <c r="R56" s="165"/>
      <c r="S56" s="165">
        <f t="shared" si="40"/>
        <v>0</v>
      </c>
      <c r="T56" s="165"/>
      <c r="U56" s="165"/>
      <c r="V56" s="165">
        <f t="shared" si="41"/>
        <v>0</v>
      </c>
      <c r="W56" s="165"/>
      <c r="X56" s="165"/>
      <c r="Y56" s="165">
        <f t="shared" si="42"/>
        <v>0</v>
      </c>
      <c r="Z56" s="165"/>
      <c r="AA56" s="165"/>
      <c r="AB56" s="165">
        <f t="shared" si="43"/>
        <v>0</v>
      </c>
      <c r="AC56" s="165"/>
      <c r="AD56" s="165"/>
      <c r="AE56" s="165">
        <f t="shared" si="44"/>
        <v>0</v>
      </c>
      <c r="AF56" s="165"/>
      <c r="AG56" s="165"/>
      <c r="AH56" s="165">
        <f t="shared" si="45"/>
        <v>0</v>
      </c>
      <c r="AI56" s="165"/>
      <c r="AJ56" s="165"/>
      <c r="AK56" s="165">
        <f t="shared" si="46"/>
        <v>0</v>
      </c>
      <c r="AL56" s="165"/>
      <c r="AM56" s="165"/>
      <c r="AN56" s="165">
        <f t="shared" si="47"/>
        <v>0</v>
      </c>
      <c r="AO56" s="165"/>
      <c r="AP56" s="165"/>
      <c r="AQ56" s="165">
        <f t="shared" si="48"/>
        <v>0</v>
      </c>
      <c r="AR56" s="165"/>
      <c r="AS56" s="165"/>
      <c r="AT56" s="165">
        <f t="shared" si="49"/>
        <v>0</v>
      </c>
      <c r="AU56" s="165"/>
      <c r="AV56" s="165"/>
      <c r="AW56" s="165">
        <f t="shared" si="50"/>
        <v>0</v>
      </c>
      <c r="AX56" s="165">
        <v>0.25</v>
      </c>
      <c r="AY56" s="165">
        <v>80000</v>
      </c>
      <c r="AZ56" s="165">
        <f t="shared" si="51"/>
        <v>20000</v>
      </c>
      <c r="BA56" s="165"/>
      <c r="BB56" s="165"/>
      <c r="BC56" s="165">
        <f t="shared" si="52"/>
        <v>0</v>
      </c>
      <c r="BD56" s="165"/>
      <c r="BE56" s="165"/>
      <c r="BF56" s="165">
        <f t="shared" si="53"/>
        <v>0</v>
      </c>
      <c r="BG56" s="165"/>
      <c r="BH56" s="165"/>
      <c r="BI56" s="165">
        <f t="shared" si="54"/>
        <v>0</v>
      </c>
      <c r="BJ56" s="165"/>
      <c r="BK56" s="165"/>
      <c r="BL56" s="165">
        <f t="shared" si="55"/>
        <v>0</v>
      </c>
      <c r="BM56" s="165"/>
      <c r="BN56" s="165"/>
      <c r="BO56" s="165">
        <f t="shared" si="56"/>
        <v>0</v>
      </c>
      <c r="BP56" s="165"/>
      <c r="BQ56" s="165"/>
      <c r="BR56" s="165">
        <f t="shared" si="57"/>
        <v>0</v>
      </c>
      <c r="BS56" s="165"/>
      <c r="BT56" s="165"/>
      <c r="BU56" s="165">
        <f t="shared" si="58"/>
        <v>0</v>
      </c>
      <c r="BV56" s="165"/>
      <c r="BW56" s="165"/>
      <c r="BX56" s="165">
        <f t="shared" si="59"/>
        <v>0</v>
      </c>
      <c r="BY56" s="165"/>
      <c r="BZ56" s="165"/>
      <c r="CA56" s="165">
        <f t="shared" si="60"/>
        <v>0</v>
      </c>
      <c r="CB56" s="165"/>
      <c r="CC56" s="165"/>
      <c r="CD56" s="165">
        <f t="shared" si="61"/>
        <v>0</v>
      </c>
      <c r="CE56" s="165"/>
      <c r="CF56" s="165"/>
      <c r="CG56" s="165">
        <f t="shared" si="62"/>
        <v>0</v>
      </c>
      <c r="CH56" s="165"/>
      <c r="CI56" s="165"/>
      <c r="CJ56" s="165">
        <f t="shared" si="63"/>
        <v>0</v>
      </c>
      <c r="CK56" s="165"/>
      <c r="CL56" s="165"/>
      <c r="CM56" s="165">
        <f t="shared" si="64"/>
        <v>0</v>
      </c>
      <c r="CN56" s="165"/>
      <c r="CO56" s="165"/>
      <c r="CP56" s="165">
        <f t="shared" si="65"/>
        <v>0</v>
      </c>
      <c r="CQ56" s="165"/>
      <c r="CR56" s="165"/>
      <c r="CS56" s="165">
        <f t="shared" si="66"/>
        <v>0</v>
      </c>
      <c r="CT56" s="167">
        <f t="shared" si="67"/>
        <v>0.25</v>
      </c>
      <c r="CU56" s="168">
        <f t="shared" si="68"/>
        <v>20000</v>
      </c>
    </row>
    <row r="57" spans="2:99" x14ac:dyDescent="0.25">
      <c r="B57" s="165" t="s">
        <v>263</v>
      </c>
      <c r="C57" s="165" t="s">
        <v>255</v>
      </c>
      <c r="D57" s="166">
        <v>17000</v>
      </c>
      <c r="E57" s="165"/>
      <c r="F57" s="165"/>
      <c r="G57" s="165">
        <f t="shared" si="36"/>
        <v>0</v>
      </c>
      <c r="H57" s="165"/>
      <c r="I57" s="165"/>
      <c r="J57" s="165">
        <f t="shared" si="37"/>
        <v>0</v>
      </c>
      <c r="K57" s="165"/>
      <c r="L57" s="165"/>
      <c r="M57" s="165">
        <f t="shared" si="38"/>
        <v>0</v>
      </c>
      <c r="N57" s="165"/>
      <c r="O57" s="165"/>
      <c r="P57" s="165">
        <f t="shared" si="39"/>
        <v>0</v>
      </c>
      <c r="Q57" s="165"/>
      <c r="R57" s="165"/>
      <c r="S57" s="165">
        <f t="shared" si="40"/>
        <v>0</v>
      </c>
      <c r="T57" s="165"/>
      <c r="U57" s="165"/>
      <c r="V57" s="165">
        <f t="shared" si="41"/>
        <v>0</v>
      </c>
      <c r="W57" s="165"/>
      <c r="X57" s="165"/>
      <c r="Y57" s="165">
        <f t="shared" si="42"/>
        <v>0</v>
      </c>
      <c r="Z57" s="165">
        <v>1</v>
      </c>
      <c r="AA57" s="165">
        <v>17000</v>
      </c>
      <c r="AB57" s="165">
        <f t="shared" si="43"/>
        <v>17000</v>
      </c>
      <c r="AC57" s="165"/>
      <c r="AD57" s="165"/>
      <c r="AE57" s="165">
        <f t="shared" si="44"/>
        <v>0</v>
      </c>
      <c r="AF57" s="165"/>
      <c r="AG57" s="165"/>
      <c r="AH57" s="165">
        <f t="shared" si="45"/>
        <v>0</v>
      </c>
      <c r="AI57" s="165"/>
      <c r="AJ57" s="165"/>
      <c r="AK57" s="165">
        <f t="shared" si="46"/>
        <v>0</v>
      </c>
      <c r="AL57" s="165"/>
      <c r="AM57" s="165"/>
      <c r="AN57" s="165">
        <f t="shared" si="47"/>
        <v>0</v>
      </c>
      <c r="AO57" s="165"/>
      <c r="AP57" s="165"/>
      <c r="AQ57" s="165">
        <f t="shared" si="48"/>
        <v>0</v>
      </c>
      <c r="AR57" s="165"/>
      <c r="AS57" s="165"/>
      <c r="AT57" s="165">
        <f t="shared" si="49"/>
        <v>0</v>
      </c>
      <c r="AU57" s="165"/>
      <c r="AV57" s="165"/>
      <c r="AW57" s="165">
        <f t="shared" si="50"/>
        <v>0</v>
      </c>
      <c r="AX57" s="165"/>
      <c r="AY57" s="165"/>
      <c r="AZ57" s="165">
        <f t="shared" si="51"/>
        <v>0</v>
      </c>
      <c r="BA57" s="165"/>
      <c r="BB57" s="165"/>
      <c r="BC57" s="165">
        <f t="shared" si="52"/>
        <v>0</v>
      </c>
      <c r="BD57" s="165">
        <v>1</v>
      </c>
      <c r="BE57" s="165">
        <v>17000</v>
      </c>
      <c r="BF57" s="165">
        <f t="shared" si="53"/>
        <v>17000</v>
      </c>
      <c r="BG57" s="165"/>
      <c r="BH57" s="165"/>
      <c r="BI57" s="165">
        <f t="shared" si="54"/>
        <v>0</v>
      </c>
      <c r="BJ57" s="165"/>
      <c r="BK57" s="165"/>
      <c r="BL57" s="165">
        <f t="shared" si="55"/>
        <v>0</v>
      </c>
      <c r="BM57" s="165"/>
      <c r="BN57" s="165"/>
      <c r="BO57" s="165">
        <f t="shared" si="56"/>
        <v>0</v>
      </c>
      <c r="BP57" s="165"/>
      <c r="BQ57" s="165"/>
      <c r="BR57" s="165">
        <f t="shared" si="57"/>
        <v>0</v>
      </c>
      <c r="BS57" s="165"/>
      <c r="BT57" s="165"/>
      <c r="BU57" s="165">
        <f t="shared" si="58"/>
        <v>0</v>
      </c>
      <c r="BV57" s="165"/>
      <c r="BW57" s="165"/>
      <c r="BX57" s="165">
        <f t="shared" si="59"/>
        <v>0</v>
      </c>
      <c r="BY57" s="165"/>
      <c r="BZ57" s="165"/>
      <c r="CA57" s="165">
        <f t="shared" si="60"/>
        <v>0</v>
      </c>
      <c r="CB57" s="165"/>
      <c r="CC57" s="165"/>
      <c r="CD57" s="165">
        <f t="shared" si="61"/>
        <v>0</v>
      </c>
      <c r="CE57" s="165"/>
      <c r="CF57" s="165"/>
      <c r="CG57" s="165">
        <f t="shared" si="62"/>
        <v>0</v>
      </c>
      <c r="CH57" s="165">
        <v>1</v>
      </c>
      <c r="CI57" s="165">
        <v>17000</v>
      </c>
      <c r="CJ57" s="165">
        <f t="shared" si="63"/>
        <v>17000</v>
      </c>
      <c r="CK57" s="165"/>
      <c r="CL57" s="165"/>
      <c r="CM57" s="165">
        <f t="shared" si="64"/>
        <v>0</v>
      </c>
      <c r="CN57" s="165"/>
      <c r="CO57" s="165"/>
      <c r="CP57" s="165">
        <f t="shared" si="65"/>
        <v>0</v>
      </c>
      <c r="CQ57" s="165"/>
      <c r="CR57" s="165"/>
      <c r="CS57" s="165">
        <f t="shared" si="66"/>
        <v>0</v>
      </c>
      <c r="CT57" s="167">
        <f t="shared" si="67"/>
        <v>3</v>
      </c>
      <c r="CU57" s="168">
        <f t="shared" si="68"/>
        <v>51000</v>
      </c>
    </row>
    <row r="58" spans="2:99" x14ac:dyDescent="0.25">
      <c r="B58" s="165" t="s">
        <v>264</v>
      </c>
      <c r="C58" s="165" t="s">
        <v>265</v>
      </c>
      <c r="D58" s="166">
        <v>7000</v>
      </c>
      <c r="E58" s="165"/>
      <c r="F58" s="165"/>
      <c r="G58" s="165">
        <f t="shared" si="36"/>
        <v>0</v>
      </c>
      <c r="H58" s="165"/>
      <c r="I58" s="165"/>
      <c r="J58" s="165">
        <f t="shared" si="37"/>
        <v>0</v>
      </c>
      <c r="K58" s="165"/>
      <c r="L58" s="165"/>
      <c r="M58" s="165">
        <f t="shared" si="38"/>
        <v>0</v>
      </c>
      <c r="N58" s="165"/>
      <c r="O58" s="165"/>
      <c r="P58" s="165">
        <f t="shared" si="39"/>
        <v>0</v>
      </c>
      <c r="Q58" s="165"/>
      <c r="R58" s="165"/>
      <c r="S58" s="165">
        <f t="shared" si="40"/>
        <v>0</v>
      </c>
      <c r="T58" s="165"/>
      <c r="U58" s="165"/>
      <c r="V58" s="165">
        <f t="shared" si="41"/>
        <v>0</v>
      </c>
      <c r="W58" s="165"/>
      <c r="X58" s="165"/>
      <c r="Y58" s="165">
        <f t="shared" si="42"/>
        <v>0</v>
      </c>
      <c r="Z58" s="165">
        <v>1</v>
      </c>
      <c r="AA58" s="165">
        <v>7000</v>
      </c>
      <c r="AB58" s="165">
        <f t="shared" si="43"/>
        <v>7000</v>
      </c>
      <c r="AC58" s="165"/>
      <c r="AD58" s="165"/>
      <c r="AE58" s="165">
        <f t="shared" si="44"/>
        <v>0</v>
      </c>
      <c r="AF58" s="165"/>
      <c r="AG58" s="165"/>
      <c r="AH58" s="165">
        <f t="shared" si="45"/>
        <v>0</v>
      </c>
      <c r="AI58" s="165"/>
      <c r="AJ58" s="165"/>
      <c r="AK58" s="165">
        <f t="shared" si="46"/>
        <v>0</v>
      </c>
      <c r="AL58" s="165">
        <v>1</v>
      </c>
      <c r="AM58" s="165">
        <v>7000</v>
      </c>
      <c r="AN58" s="165">
        <f t="shared" si="47"/>
        <v>7000</v>
      </c>
      <c r="AO58" s="165"/>
      <c r="AP58" s="165"/>
      <c r="AQ58" s="165">
        <f t="shared" si="48"/>
        <v>0</v>
      </c>
      <c r="AR58" s="165"/>
      <c r="AS58" s="165"/>
      <c r="AT58" s="165">
        <f t="shared" si="49"/>
        <v>0</v>
      </c>
      <c r="AU58" s="165"/>
      <c r="AV58" s="165"/>
      <c r="AW58" s="165">
        <f t="shared" si="50"/>
        <v>0</v>
      </c>
      <c r="AX58" s="165"/>
      <c r="AY58" s="165"/>
      <c r="AZ58" s="165">
        <f t="shared" si="51"/>
        <v>0</v>
      </c>
      <c r="BA58" s="165">
        <v>1</v>
      </c>
      <c r="BB58" s="165">
        <v>7000</v>
      </c>
      <c r="BC58" s="165">
        <f t="shared" si="52"/>
        <v>7000</v>
      </c>
      <c r="BD58" s="165"/>
      <c r="BE58" s="165"/>
      <c r="BF58" s="165">
        <f t="shared" si="53"/>
        <v>0</v>
      </c>
      <c r="BG58" s="165"/>
      <c r="BH58" s="165"/>
      <c r="BI58" s="165">
        <f t="shared" si="54"/>
        <v>0</v>
      </c>
      <c r="BJ58" s="165"/>
      <c r="BK58" s="165"/>
      <c r="BL58" s="165">
        <f t="shared" si="55"/>
        <v>0</v>
      </c>
      <c r="BM58" s="165"/>
      <c r="BN58" s="165"/>
      <c r="BO58" s="165">
        <f t="shared" si="56"/>
        <v>0</v>
      </c>
      <c r="BP58" s="165"/>
      <c r="BQ58" s="165"/>
      <c r="BR58" s="165">
        <f t="shared" si="57"/>
        <v>0</v>
      </c>
      <c r="BS58" s="165"/>
      <c r="BT58" s="165"/>
      <c r="BU58" s="165">
        <f t="shared" si="58"/>
        <v>0</v>
      </c>
      <c r="BV58" s="165"/>
      <c r="BW58" s="165"/>
      <c r="BX58" s="165">
        <f t="shared" si="59"/>
        <v>0</v>
      </c>
      <c r="BY58" s="165"/>
      <c r="BZ58" s="165"/>
      <c r="CA58" s="165">
        <f t="shared" si="60"/>
        <v>0</v>
      </c>
      <c r="CB58" s="165"/>
      <c r="CC58" s="165"/>
      <c r="CD58" s="165">
        <f t="shared" si="61"/>
        <v>0</v>
      </c>
      <c r="CE58" s="165"/>
      <c r="CF58" s="165"/>
      <c r="CG58" s="165">
        <f t="shared" si="62"/>
        <v>0</v>
      </c>
      <c r="CH58" s="165"/>
      <c r="CI58" s="165"/>
      <c r="CJ58" s="165">
        <f t="shared" si="63"/>
        <v>0</v>
      </c>
      <c r="CK58" s="165"/>
      <c r="CL58" s="165"/>
      <c r="CM58" s="165">
        <f t="shared" si="64"/>
        <v>0</v>
      </c>
      <c r="CN58" s="165"/>
      <c r="CO58" s="165"/>
      <c r="CP58" s="165">
        <f t="shared" si="65"/>
        <v>0</v>
      </c>
      <c r="CQ58" s="165"/>
      <c r="CR58" s="165"/>
      <c r="CS58" s="165">
        <f t="shared" si="66"/>
        <v>0</v>
      </c>
      <c r="CT58" s="167">
        <f t="shared" si="67"/>
        <v>3</v>
      </c>
      <c r="CU58" s="168">
        <f t="shared" si="68"/>
        <v>21000</v>
      </c>
    </row>
    <row r="59" spans="2:99" x14ac:dyDescent="0.25">
      <c r="B59" s="165" t="s">
        <v>1018</v>
      </c>
      <c r="C59" s="165" t="s">
        <v>255</v>
      </c>
      <c r="D59" s="166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>
        <v>2</v>
      </c>
      <c r="U59" s="165">
        <v>4000</v>
      </c>
      <c r="V59" s="165">
        <f t="shared" si="41"/>
        <v>8000</v>
      </c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>
        <v>5</v>
      </c>
      <c r="AY59" s="165">
        <v>3000</v>
      </c>
      <c r="AZ59" s="165">
        <f t="shared" si="51"/>
        <v>15000</v>
      </c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>
        <v>2</v>
      </c>
      <c r="CC59" s="165">
        <v>3000</v>
      </c>
      <c r="CD59" s="165">
        <f t="shared" si="61"/>
        <v>6000</v>
      </c>
      <c r="CE59" s="165"/>
      <c r="CF59" s="165"/>
      <c r="CG59" s="165"/>
      <c r="CH59" s="165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65"/>
      <c r="CT59" s="167"/>
      <c r="CU59" s="168"/>
    </row>
    <row r="60" spans="2:99" x14ac:dyDescent="0.25">
      <c r="B60" s="165" t="s">
        <v>266</v>
      </c>
      <c r="C60" s="165" t="s">
        <v>255</v>
      </c>
      <c r="D60" s="166"/>
      <c r="E60" s="165"/>
      <c r="F60" s="165"/>
      <c r="G60" s="165">
        <f t="shared" si="36"/>
        <v>0</v>
      </c>
      <c r="H60" s="165"/>
      <c r="I60" s="165"/>
      <c r="J60" s="165">
        <f t="shared" si="37"/>
        <v>0</v>
      </c>
      <c r="K60" s="165"/>
      <c r="L60" s="165"/>
      <c r="M60" s="165">
        <f t="shared" si="38"/>
        <v>0</v>
      </c>
      <c r="N60" s="165">
        <v>1</v>
      </c>
      <c r="O60" s="165">
        <v>5000</v>
      </c>
      <c r="P60" s="165">
        <f t="shared" si="39"/>
        <v>5000</v>
      </c>
      <c r="Q60" s="165"/>
      <c r="R60" s="165"/>
      <c r="S60" s="165">
        <f t="shared" si="40"/>
        <v>0</v>
      </c>
      <c r="T60" s="165"/>
      <c r="U60" s="165"/>
      <c r="V60" s="165">
        <f t="shared" si="41"/>
        <v>0</v>
      </c>
      <c r="W60" s="165"/>
      <c r="X60" s="165"/>
      <c r="Y60" s="165">
        <f t="shared" si="42"/>
        <v>0</v>
      </c>
      <c r="Z60" s="165"/>
      <c r="AA60" s="165"/>
      <c r="AB60" s="165">
        <f t="shared" si="43"/>
        <v>0</v>
      </c>
      <c r="AC60" s="165"/>
      <c r="AD60" s="165"/>
      <c r="AE60" s="165">
        <f t="shared" si="44"/>
        <v>0</v>
      </c>
      <c r="AF60" s="165"/>
      <c r="AG60" s="165"/>
      <c r="AH60" s="165">
        <f t="shared" si="45"/>
        <v>0</v>
      </c>
      <c r="AI60" s="165"/>
      <c r="AJ60" s="165"/>
      <c r="AK60" s="165">
        <f t="shared" si="46"/>
        <v>0</v>
      </c>
      <c r="AL60" s="165"/>
      <c r="AM60" s="165"/>
      <c r="AN60" s="165">
        <f t="shared" si="47"/>
        <v>0</v>
      </c>
      <c r="AO60" s="165"/>
      <c r="AP60" s="165"/>
      <c r="AQ60" s="165">
        <f t="shared" si="48"/>
        <v>0</v>
      </c>
      <c r="AR60" s="165"/>
      <c r="AS60" s="165"/>
      <c r="AT60" s="165">
        <f t="shared" si="49"/>
        <v>0</v>
      </c>
      <c r="AU60" s="165"/>
      <c r="AV60" s="165"/>
      <c r="AW60" s="165">
        <f t="shared" si="50"/>
        <v>0</v>
      </c>
      <c r="AX60" s="165"/>
      <c r="AY60" s="165"/>
      <c r="AZ60" s="165">
        <f t="shared" si="51"/>
        <v>0</v>
      </c>
      <c r="BA60" s="165"/>
      <c r="BB60" s="165"/>
      <c r="BC60" s="165">
        <f t="shared" si="52"/>
        <v>0</v>
      </c>
      <c r="BD60" s="165"/>
      <c r="BE60" s="165"/>
      <c r="BF60" s="165">
        <f t="shared" si="53"/>
        <v>0</v>
      </c>
      <c r="BG60" s="165"/>
      <c r="BH60" s="165"/>
      <c r="BI60" s="165">
        <f t="shared" si="54"/>
        <v>0</v>
      </c>
      <c r="BJ60" s="165"/>
      <c r="BK60" s="165"/>
      <c r="BL60" s="165">
        <f t="shared" si="55"/>
        <v>0</v>
      </c>
      <c r="BM60" s="165"/>
      <c r="BN60" s="165"/>
      <c r="BO60" s="165">
        <f t="shared" si="56"/>
        <v>0</v>
      </c>
      <c r="BP60" s="165"/>
      <c r="BQ60" s="165"/>
      <c r="BR60" s="165">
        <f t="shared" si="57"/>
        <v>0</v>
      </c>
      <c r="BS60" s="165"/>
      <c r="BT60" s="165"/>
      <c r="BU60" s="165">
        <f t="shared" si="58"/>
        <v>0</v>
      </c>
      <c r="BV60" s="165"/>
      <c r="BW60" s="165"/>
      <c r="BX60" s="165">
        <f t="shared" si="59"/>
        <v>0</v>
      </c>
      <c r="BY60" s="165"/>
      <c r="BZ60" s="165"/>
      <c r="CA60" s="165">
        <f t="shared" si="60"/>
        <v>0</v>
      </c>
      <c r="CB60" s="165"/>
      <c r="CC60" s="165"/>
      <c r="CD60" s="165">
        <f t="shared" si="61"/>
        <v>0</v>
      </c>
      <c r="CE60" s="165">
        <v>1</v>
      </c>
      <c r="CF60" s="165">
        <v>5000</v>
      </c>
      <c r="CG60" s="165">
        <f t="shared" si="62"/>
        <v>5000</v>
      </c>
      <c r="CH60" s="165"/>
      <c r="CI60" s="165"/>
      <c r="CJ60" s="165">
        <f t="shared" si="63"/>
        <v>0</v>
      </c>
      <c r="CK60" s="165"/>
      <c r="CL60" s="165"/>
      <c r="CM60" s="165">
        <f t="shared" si="64"/>
        <v>0</v>
      </c>
      <c r="CN60" s="165"/>
      <c r="CO60" s="165"/>
      <c r="CP60" s="165">
        <f t="shared" si="65"/>
        <v>0</v>
      </c>
      <c r="CQ60" s="165"/>
      <c r="CR60" s="165"/>
      <c r="CS60" s="165">
        <f t="shared" si="66"/>
        <v>0</v>
      </c>
      <c r="CT60" s="167">
        <f t="shared" si="67"/>
        <v>2</v>
      </c>
      <c r="CU60" s="168">
        <f t="shared" si="68"/>
        <v>10000</v>
      </c>
    </row>
    <row r="61" spans="2:99" x14ac:dyDescent="0.25">
      <c r="B61" s="165" t="s">
        <v>267</v>
      </c>
      <c r="C61" s="165" t="s">
        <v>265</v>
      </c>
      <c r="D61" s="166"/>
      <c r="E61" s="165"/>
      <c r="F61" s="165"/>
      <c r="G61" s="165">
        <f t="shared" si="36"/>
        <v>0</v>
      </c>
      <c r="H61" s="165"/>
      <c r="I61" s="165"/>
      <c r="J61" s="165">
        <f t="shared" si="37"/>
        <v>0</v>
      </c>
      <c r="K61" s="165"/>
      <c r="L61" s="165"/>
      <c r="M61" s="165">
        <f t="shared" si="38"/>
        <v>0</v>
      </c>
      <c r="N61" s="165"/>
      <c r="O61" s="165"/>
      <c r="P61" s="165">
        <f t="shared" si="39"/>
        <v>0</v>
      </c>
      <c r="Q61" s="165"/>
      <c r="R61" s="165"/>
      <c r="S61" s="165">
        <f t="shared" si="40"/>
        <v>0</v>
      </c>
      <c r="T61" s="165"/>
      <c r="U61" s="165"/>
      <c r="V61" s="165">
        <f t="shared" si="41"/>
        <v>0</v>
      </c>
      <c r="W61" s="165"/>
      <c r="X61" s="165"/>
      <c r="Y61" s="165">
        <f t="shared" si="42"/>
        <v>0</v>
      </c>
      <c r="Z61" s="165"/>
      <c r="AA61" s="165"/>
      <c r="AB61" s="165">
        <f t="shared" si="43"/>
        <v>0</v>
      </c>
      <c r="AC61" s="165"/>
      <c r="AD61" s="165"/>
      <c r="AE61" s="165">
        <f t="shared" si="44"/>
        <v>0</v>
      </c>
      <c r="AF61" s="165"/>
      <c r="AG61" s="165"/>
      <c r="AH61" s="165">
        <f t="shared" si="45"/>
        <v>0</v>
      </c>
      <c r="AI61" s="165"/>
      <c r="AJ61" s="165"/>
      <c r="AK61" s="165">
        <f t="shared" si="46"/>
        <v>0</v>
      </c>
      <c r="AL61" s="165"/>
      <c r="AM61" s="165"/>
      <c r="AN61" s="165">
        <f t="shared" si="47"/>
        <v>0</v>
      </c>
      <c r="AO61" s="165"/>
      <c r="AP61" s="165"/>
      <c r="AQ61" s="165">
        <f t="shared" si="48"/>
        <v>0</v>
      </c>
      <c r="AR61" s="165"/>
      <c r="AS61" s="165"/>
      <c r="AT61" s="165">
        <f t="shared" si="49"/>
        <v>0</v>
      </c>
      <c r="AU61" s="165"/>
      <c r="AV61" s="165"/>
      <c r="AW61" s="165">
        <f t="shared" si="50"/>
        <v>0</v>
      </c>
      <c r="AX61" s="165"/>
      <c r="AY61" s="165"/>
      <c r="AZ61" s="165">
        <f t="shared" si="51"/>
        <v>0</v>
      </c>
      <c r="BA61" s="165"/>
      <c r="BB61" s="165"/>
      <c r="BC61" s="165">
        <f t="shared" si="52"/>
        <v>0</v>
      </c>
      <c r="BD61" s="165"/>
      <c r="BE61" s="165"/>
      <c r="BF61" s="165">
        <f t="shared" si="53"/>
        <v>0</v>
      </c>
      <c r="BG61" s="165"/>
      <c r="BH61" s="165"/>
      <c r="BI61" s="165">
        <f t="shared" si="54"/>
        <v>0</v>
      </c>
      <c r="BJ61" s="165"/>
      <c r="BK61" s="165"/>
      <c r="BL61" s="165">
        <f t="shared" si="55"/>
        <v>0</v>
      </c>
      <c r="BM61" s="165"/>
      <c r="BN61" s="165"/>
      <c r="BO61" s="165">
        <f t="shared" si="56"/>
        <v>0</v>
      </c>
      <c r="BP61" s="165"/>
      <c r="BQ61" s="165"/>
      <c r="BR61" s="165">
        <f t="shared" si="57"/>
        <v>0</v>
      </c>
      <c r="BS61" s="165"/>
      <c r="BT61" s="165"/>
      <c r="BU61" s="165">
        <f t="shared" si="58"/>
        <v>0</v>
      </c>
      <c r="BV61" s="165"/>
      <c r="BW61" s="165"/>
      <c r="BX61" s="165">
        <f t="shared" si="59"/>
        <v>0</v>
      </c>
      <c r="BY61" s="165"/>
      <c r="BZ61" s="165"/>
      <c r="CA61" s="165">
        <f t="shared" si="60"/>
        <v>0</v>
      </c>
      <c r="CB61" s="165"/>
      <c r="CC61" s="165"/>
      <c r="CD61" s="165">
        <f t="shared" si="61"/>
        <v>0</v>
      </c>
      <c r="CE61" s="165"/>
      <c r="CF61" s="165"/>
      <c r="CG61" s="165">
        <f t="shared" si="62"/>
        <v>0</v>
      </c>
      <c r="CH61" s="165"/>
      <c r="CI61" s="165"/>
      <c r="CJ61" s="165">
        <f t="shared" si="63"/>
        <v>0</v>
      </c>
      <c r="CK61" s="165"/>
      <c r="CL61" s="165"/>
      <c r="CM61" s="165">
        <f t="shared" si="64"/>
        <v>0</v>
      </c>
      <c r="CN61" s="165"/>
      <c r="CO61" s="165"/>
      <c r="CP61" s="165">
        <f t="shared" si="65"/>
        <v>0</v>
      </c>
      <c r="CQ61" s="165"/>
      <c r="CR61" s="165"/>
      <c r="CS61" s="165">
        <f t="shared" si="66"/>
        <v>0</v>
      </c>
      <c r="CT61" s="167">
        <f t="shared" si="67"/>
        <v>0</v>
      </c>
      <c r="CU61" s="168">
        <f t="shared" si="68"/>
        <v>0</v>
      </c>
    </row>
    <row r="62" spans="2:99" x14ac:dyDescent="0.25">
      <c r="B62" s="165" t="s">
        <v>268</v>
      </c>
      <c r="C62" s="165" t="s">
        <v>215</v>
      </c>
      <c r="D62" s="166"/>
      <c r="E62" s="165"/>
      <c r="F62" s="165"/>
      <c r="G62" s="165">
        <f t="shared" si="36"/>
        <v>0</v>
      </c>
      <c r="H62" s="165">
        <v>1</v>
      </c>
      <c r="I62" s="165">
        <v>55000</v>
      </c>
      <c r="J62" s="165">
        <f t="shared" si="37"/>
        <v>55000</v>
      </c>
      <c r="K62" s="165"/>
      <c r="L62" s="165"/>
      <c r="M62" s="165">
        <f t="shared" si="38"/>
        <v>0</v>
      </c>
      <c r="N62" s="165"/>
      <c r="O62" s="165"/>
      <c r="P62" s="165">
        <f t="shared" si="39"/>
        <v>0</v>
      </c>
      <c r="Q62" s="165"/>
      <c r="R62" s="165"/>
      <c r="S62" s="165">
        <f t="shared" si="40"/>
        <v>0</v>
      </c>
      <c r="T62" s="165"/>
      <c r="U62" s="165"/>
      <c r="V62" s="165">
        <f t="shared" si="41"/>
        <v>0</v>
      </c>
      <c r="W62" s="165"/>
      <c r="X62" s="165"/>
      <c r="Y62" s="165">
        <f t="shared" si="42"/>
        <v>0</v>
      </c>
      <c r="Z62" s="165"/>
      <c r="AA62" s="165"/>
      <c r="AB62" s="165">
        <f t="shared" si="43"/>
        <v>0</v>
      </c>
      <c r="AC62" s="165"/>
      <c r="AD62" s="165"/>
      <c r="AE62" s="165">
        <f t="shared" si="44"/>
        <v>0</v>
      </c>
      <c r="AF62" s="165"/>
      <c r="AG62" s="165"/>
      <c r="AH62" s="165">
        <f t="shared" si="45"/>
        <v>0</v>
      </c>
      <c r="AI62" s="165"/>
      <c r="AJ62" s="165"/>
      <c r="AK62" s="165">
        <f t="shared" si="46"/>
        <v>0</v>
      </c>
      <c r="AL62" s="165"/>
      <c r="AM62" s="165"/>
      <c r="AN62" s="165">
        <f t="shared" si="47"/>
        <v>0</v>
      </c>
      <c r="AO62" s="165"/>
      <c r="AP62" s="165"/>
      <c r="AQ62" s="165">
        <f t="shared" si="48"/>
        <v>0</v>
      </c>
      <c r="AR62" s="165"/>
      <c r="AS62" s="165"/>
      <c r="AT62" s="165">
        <f t="shared" si="49"/>
        <v>0</v>
      </c>
      <c r="AU62" s="165"/>
      <c r="AV62" s="165"/>
      <c r="AW62" s="165">
        <f t="shared" si="50"/>
        <v>0</v>
      </c>
      <c r="AX62" s="165"/>
      <c r="AY62" s="165"/>
      <c r="AZ62" s="165">
        <f t="shared" si="51"/>
        <v>0</v>
      </c>
      <c r="BA62" s="165"/>
      <c r="BB62" s="165"/>
      <c r="BC62" s="165">
        <f t="shared" si="52"/>
        <v>0</v>
      </c>
      <c r="BD62" s="165"/>
      <c r="BE62" s="165"/>
      <c r="BF62" s="165">
        <f t="shared" si="53"/>
        <v>0</v>
      </c>
      <c r="BG62" s="165"/>
      <c r="BH62" s="165"/>
      <c r="BI62" s="165">
        <f t="shared" si="54"/>
        <v>0</v>
      </c>
      <c r="BJ62" s="165"/>
      <c r="BK62" s="165"/>
      <c r="BL62" s="165">
        <f t="shared" si="55"/>
        <v>0</v>
      </c>
      <c r="BM62" s="165"/>
      <c r="BN62" s="165"/>
      <c r="BO62" s="165">
        <f t="shared" si="56"/>
        <v>0</v>
      </c>
      <c r="BP62" s="165"/>
      <c r="BQ62" s="165"/>
      <c r="BR62" s="165">
        <f t="shared" si="57"/>
        <v>0</v>
      </c>
      <c r="BS62" s="165"/>
      <c r="BT62" s="165"/>
      <c r="BU62" s="165">
        <f t="shared" si="58"/>
        <v>0</v>
      </c>
      <c r="BV62" s="165">
        <v>1</v>
      </c>
      <c r="BW62" s="165">
        <v>54000</v>
      </c>
      <c r="BX62" s="165">
        <f t="shared" si="59"/>
        <v>54000</v>
      </c>
      <c r="BY62" s="165"/>
      <c r="BZ62" s="165"/>
      <c r="CA62" s="165">
        <f t="shared" si="60"/>
        <v>0</v>
      </c>
      <c r="CB62" s="165"/>
      <c r="CC62" s="165"/>
      <c r="CD62" s="165">
        <f t="shared" si="61"/>
        <v>0</v>
      </c>
      <c r="CE62" s="165"/>
      <c r="CF62" s="165"/>
      <c r="CG62" s="165">
        <f t="shared" si="62"/>
        <v>0</v>
      </c>
      <c r="CH62" s="165"/>
      <c r="CI62" s="165"/>
      <c r="CJ62" s="165">
        <f t="shared" si="63"/>
        <v>0</v>
      </c>
      <c r="CK62" s="165"/>
      <c r="CL62" s="165"/>
      <c r="CM62" s="165">
        <f t="shared" si="64"/>
        <v>0</v>
      </c>
      <c r="CN62" s="165"/>
      <c r="CO62" s="165"/>
      <c r="CP62" s="165">
        <f t="shared" si="65"/>
        <v>0</v>
      </c>
      <c r="CQ62" s="165"/>
      <c r="CR62" s="165"/>
      <c r="CS62" s="165">
        <f t="shared" si="66"/>
        <v>0</v>
      </c>
      <c r="CT62" s="167">
        <f t="shared" si="67"/>
        <v>2</v>
      </c>
      <c r="CU62" s="168">
        <f t="shared" si="68"/>
        <v>109000</v>
      </c>
    </row>
    <row r="63" spans="2:99" x14ac:dyDescent="0.25">
      <c r="B63" s="165" t="s">
        <v>269</v>
      </c>
      <c r="C63" s="165" t="s">
        <v>215</v>
      </c>
      <c r="D63" s="166"/>
      <c r="E63" s="165"/>
      <c r="F63" s="165"/>
      <c r="G63" s="165">
        <f t="shared" si="36"/>
        <v>0</v>
      </c>
      <c r="H63" s="165"/>
      <c r="I63" s="165"/>
      <c r="J63" s="165">
        <f t="shared" si="37"/>
        <v>0</v>
      </c>
      <c r="K63" s="165"/>
      <c r="L63" s="165"/>
      <c r="M63" s="165">
        <f t="shared" si="38"/>
        <v>0</v>
      </c>
      <c r="N63" s="165"/>
      <c r="O63" s="165"/>
      <c r="P63" s="165">
        <f t="shared" si="39"/>
        <v>0</v>
      </c>
      <c r="Q63" s="165"/>
      <c r="R63" s="165"/>
      <c r="S63" s="165">
        <f t="shared" si="40"/>
        <v>0</v>
      </c>
      <c r="T63" s="165"/>
      <c r="U63" s="165"/>
      <c r="V63" s="165">
        <f t="shared" si="41"/>
        <v>0</v>
      </c>
      <c r="W63" s="165"/>
      <c r="X63" s="165"/>
      <c r="Y63" s="165">
        <f t="shared" si="42"/>
        <v>0</v>
      </c>
      <c r="Z63" s="165"/>
      <c r="AA63" s="165"/>
      <c r="AB63" s="165">
        <f t="shared" si="43"/>
        <v>0</v>
      </c>
      <c r="AC63" s="165"/>
      <c r="AD63" s="165"/>
      <c r="AE63" s="165">
        <f t="shared" si="44"/>
        <v>0</v>
      </c>
      <c r="AF63" s="165">
        <v>0.25</v>
      </c>
      <c r="AG63" s="165">
        <v>80000</v>
      </c>
      <c r="AH63" s="165">
        <f t="shared" si="45"/>
        <v>20000</v>
      </c>
      <c r="AI63" s="165"/>
      <c r="AJ63" s="165"/>
      <c r="AK63" s="165">
        <f t="shared" si="46"/>
        <v>0</v>
      </c>
      <c r="AL63" s="165"/>
      <c r="AM63" s="165"/>
      <c r="AN63" s="165">
        <f t="shared" si="47"/>
        <v>0</v>
      </c>
      <c r="AO63" s="165"/>
      <c r="AP63" s="165"/>
      <c r="AQ63" s="165">
        <f t="shared" si="48"/>
        <v>0</v>
      </c>
      <c r="AR63" s="165"/>
      <c r="AS63" s="165"/>
      <c r="AT63" s="165">
        <f t="shared" si="49"/>
        <v>0</v>
      </c>
      <c r="AU63" s="165">
        <v>0.5</v>
      </c>
      <c r="AV63" s="165">
        <v>80000</v>
      </c>
      <c r="AW63" s="165">
        <f t="shared" si="50"/>
        <v>40000</v>
      </c>
      <c r="AX63" s="165"/>
      <c r="AY63" s="165"/>
      <c r="AZ63" s="165">
        <f t="shared" si="51"/>
        <v>0</v>
      </c>
      <c r="BA63" s="165"/>
      <c r="BB63" s="165"/>
      <c r="BC63" s="165">
        <f t="shared" si="52"/>
        <v>0</v>
      </c>
      <c r="BD63" s="165"/>
      <c r="BE63" s="165"/>
      <c r="BF63" s="165">
        <f t="shared" si="53"/>
        <v>0</v>
      </c>
      <c r="BG63" s="165"/>
      <c r="BH63" s="165"/>
      <c r="BI63" s="165">
        <f t="shared" si="54"/>
        <v>0</v>
      </c>
      <c r="BJ63" s="165"/>
      <c r="BK63" s="165"/>
      <c r="BL63" s="165">
        <f t="shared" si="55"/>
        <v>0</v>
      </c>
      <c r="BM63" s="165"/>
      <c r="BN63" s="165"/>
      <c r="BO63" s="165">
        <f t="shared" si="56"/>
        <v>0</v>
      </c>
      <c r="BP63" s="165"/>
      <c r="BQ63" s="165"/>
      <c r="BR63" s="165">
        <f t="shared" si="57"/>
        <v>0</v>
      </c>
      <c r="BS63" s="165"/>
      <c r="BT63" s="165"/>
      <c r="BU63" s="165">
        <f t="shared" si="58"/>
        <v>0</v>
      </c>
      <c r="BV63" s="165"/>
      <c r="BW63" s="165"/>
      <c r="BX63" s="165">
        <f t="shared" si="59"/>
        <v>0</v>
      </c>
      <c r="BY63" s="165"/>
      <c r="BZ63" s="165"/>
      <c r="CA63" s="165">
        <f t="shared" si="60"/>
        <v>0</v>
      </c>
      <c r="CB63" s="165"/>
      <c r="CC63" s="165"/>
      <c r="CD63" s="165">
        <f t="shared" si="61"/>
        <v>0</v>
      </c>
      <c r="CE63" s="165"/>
      <c r="CF63" s="165"/>
      <c r="CG63" s="165">
        <f t="shared" si="62"/>
        <v>0</v>
      </c>
      <c r="CH63" s="165"/>
      <c r="CI63" s="165"/>
      <c r="CJ63" s="165">
        <f t="shared" si="63"/>
        <v>0</v>
      </c>
      <c r="CK63" s="165"/>
      <c r="CL63" s="165"/>
      <c r="CM63" s="165">
        <f t="shared" si="64"/>
        <v>0</v>
      </c>
      <c r="CN63" s="165"/>
      <c r="CO63" s="165"/>
      <c r="CP63" s="165">
        <f t="shared" si="65"/>
        <v>0</v>
      </c>
      <c r="CQ63" s="165"/>
      <c r="CR63" s="165"/>
      <c r="CS63" s="165">
        <f t="shared" si="66"/>
        <v>0</v>
      </c>
      <c r="CT63" s="167">
        <f t="shared" si="67"/>
        <v>0.75</v>
      </c>
      <c r="CU63" s="168">
        <f t="shared" si="68"/>
        <v>60000</v>
      </c>
    </row>
    <row r="64" spans="2:99" x14ac:dyDescent="0.25">
      <c r="B64" s="165" t="s">
        <v>270</v>
      </c>
      <c r="C64" s="165" t="s">
        <v>215</v>
      </c>
      <c r="D64" s="166"/>
      <c r="E64" s="165"/>
      <c r="F64" s="165"/>
      <c r="G64" s="165">
        <f t="shared" si="36"/>
        <v>0</v>
      </c>
      <c r="H64" s="165"/>
      <c r="I64" s="165"/>
      <c r="J64" s="165">
        <f t="shared" si="37"/>
        <v>0</v>
      </c>
      <c r="K64" s="165"/>
      <c r="L64" s="165"/>
      <c r="M64" s="165">
        <f t="shared" si="38"/>
        <v>0</v>
      </c>
      <c r="N64" s="165"/>
      <c r="O64" s="165"/>
      <c r="P64" s="165">
        <f t="shared" si="39"/>
        <v>0</v>
      </c>
      <c r="Q64" s="165"/>
      <c r="R64" s="165"/>
      <c r="S64" s="165">
        <f t="shared" si="40"/>
        <v>0</v>
      </c>
      <c r="T64" s="165"/>
      <c r="U64" s="165"/>
      <c r="V64" s="165">
        <f t="shared" si="41"/>
        <v>0</v>
      </c>
      <c r="W64" s="165"/>
      <c r="X64" s="165"/>
      <c r="Y64" s="165">
        <f t="shared" si="42"/>
        <v>0</v>
      </c>
      <c r="Z64" s="165"/>
      <c r="AA64" s="165"/>
      <c r="AB64" s="165">
        <f t="shared" si="43"/>
        <v>0</v>
      </c>
      <c r="AC64" s="165"/>
      <c r="AD64" s="165"/>
      <c r="AE64" s="165">
        <f t="shared" si="44"/>
        <v>0</v>
      </c>
      <c r="AF64" s="165"/>
      <c r="AG64" s="165"/>
      <c r="AH64" s="165">
        <f t="shared" si="45"/>
        <v>0</v>
      </c>
      <c r="AI64" s="165"/>
      <c r="AJ64" s="165"/>
      <c r="AK64" s="165">
        <f t="shared" si="46"/>
        <v>0</v>
      </c>
      <c r="AL64" s="165"/>
      <c r="AM64" s="165"/>
      <c r="AN64" s="165">
        <f t="shared" si="47"/>
        <v>0</v>
      </c>
      <c r="AO64" s="165"/>
      <c r="AP64" s="165"/>
      <c r="AQ64" s="165">
        <f t="shared" si="48"/>
        <v>0</v>
      </c>
      <c r="AR64" s="165"/>
      <c r="AS64" s="165"/>
      <c r="AT64" s="165">
        <f t="shared" si="49"/>
        <v>0</v>
      </c>
      <c r="AU64" s="165"/>
      <c r="AV64" s="165"/>
      <c r="AW64" s="165">
        <f t="shared" si="50"/>
        <v>0</v>
      </c>
      <c r="AX64" s="165"/>
      <c r="AY64" s="165"/>
      <c r="AZ64" s="165">
        <f t="shared" si="51"/>
        <v>0</v>
      </c>
      <c r="BA64" s="165"/>
      <c r="BB64" s="165"/>
      <c r="BC64" s="165">
        <f t="shared" si="52"/>
        <v>0</v>
      </c>
      <c r="BD64" s="165"/>
      <c r="BE64" s="165"/>
      <c r="BF64" s="165">
        <f t="shared" si="53"/>
        <v>0</v>
      </c>
      <c r="BG64" s="165"/>
      <c r="BH64" s="165"/>
      <c r="BI64" s="165">
        <f t="shared" si="54"/>
        <v>0</v>
      </c>
      <c r="BJ64" s="165"/>
      <c r="BK64" s="165"/>
      <c r="BL64" s="165">
        <f t="shared" si="55"/>
        <v>0</v>
      </c>
      <c r="BM64" s="165"/>
      <c r="BN64" s="165"/>
      <c r="BO64" s="165">
        <f t="shared" si="56"/>
        <v>0</v>
      </c>
      <c r="BP64" s="165"/>
      <c r="BQ64" s="165"/>
      <c r="BR64" s="165">
        <f t="shared" si="57"/>
        <v>0</v>
      </c>
      <c r="BS64" s="165"/>
      <c r="BT64" s="165"/>
      <c r="BU64" s="165">
        <f t="shared" si="58"/>
        <v>0</v>
      </c>
      <c r="BV64" s="165"/>
      <c r="BW64" s="165"/>
      <c r="BX64" s="165">
        <f t="shared" si="59"/>
        <v>0</v>
      </c>
      <c r="BY64" s="165"/>
      <c r="BZ64" s="165"/>
      <c r="CA64" s="165">
        <f t="shared" si="60"/>
        <v>0</v>
      </c>
      <c r="CB64" s="165"/>
      <c r="CC64" s="165"/>
      <c r="CD64" s="165">
        <f t="shared" si="61"/>
        <v>0</v>
      </c>
      <c r="CE64" s="165"/>
      <c r="CF64" s="165"/>
      <c r="CG64" s="165">
        <f t="shared" si="62"/>
        <v>0</v>
      </c>
      <c r="CH64" s="165"/>
      <c r="CI64" s="165"/>
      <c r="CJ64" s="165">
        <f t="shared" si="63"/>
        <v>0</v>
      </c>
      <c r="CK64" s="165"/>
      <c r="CL64" s="165"/>
      <c r="CM64" s="165">
        <f t="shared" si="64"/>
        <v>0</v>
      </c>
      <c r="CN64" s="165"/>
      <c r="CO64" s="165"/>
      <c r="CP64" s="165">
        <f t="shared" si="65"/>
        <v>0</v>
      </c>
      <c r="CQ64" s="165"/>
      <c r="CR64" s="165"/>
      <c r="CS64" s="165">
        <f t="shared" si="66"/>
        <v>0</v>
      </c>
      <c r="CT64" s="167">
        <f t="shared" si="67"/>
        <v>0</v>
      </c>
      <c r="CU64" s="168">
        <f t="shared" si="68"/>
        <v>0</v>
      </c>
    </row>
    <row r="65" spans="2:99" x14ac:dyDescent="0.25">
      <c r="B65" s="165" t="s">
        <v>271</v>
      </c>
      <c r="C65" s="165" t="s">
        <v>215</v>
      </c>
      <c r="D65" s="166">
        <v>18000</v>
      </c>
      <c r="E65" s="165"/>
      <c r="F65" s="165"/>
      <c r="G65" s="165">
        <f t="shared" si="36"/>
        <v>0</v>
      </c>
      <c r="H65" s="165"/>
      <c r="I65" s="165"/>
      <c r="J65" s="165">
        <f t="shared" si="37"/>
        <v>0</v>
      </c>
      <c r="K65" s="165"/>
      <c r="L65" s="165"/>
      <c r="M65" s="165">
        <f t="shared" si="38"/>
        <v>0</v>
      </c>
      <c r="N65" s="165"/>
      <c r="O65" s="165"/>
      <c r="P65" s="165">
        <f t="shared" si="39"/>
        <v>0</v>
      </c>
      <c r="Q65" s="165"/>
      <c r="R65" s="165"/>
      <c r="S65" s="165">
        <f t="shared" si="40"/>
        <v>0</v>
      </c>
      <c r="T65" s="165"/>
      <c r="U65" s="165"/>
      <c r="V65" s="165">
        <f t="shared" si="41"/>
        <v>0</v>
      </c>
      <c r="W65" s="165"/>
      <c r="X65" s="165"/>
      <c r="Y65" s="165">
        <f t="shared" si="42"/>
        <v>0</v>
      </c>
      <c r="Z65" s="165"/>
      <c r="AA65" s="165"/>
      <c r="AB65" s="165">
        <f t="shared" si="43"/>
        <v>0</v>
      </c>
      <c r="AC65" s="165"/>
      <c r="AD65" s="165"/>
      <c r="AE65" s="165">
        <f t="shared" si="44"/>
        <v>0</v>
      </c>
      <c r="AF65" s="165"/>
      <c r="AG65" s="165"/>
      <c r="AH65" s="165">
        <f t="shared" si="45"/>
        <v>0</v>
      </c>
      <c r="AI65" s="165"/>
      <c r="AJ65" s="165"/>
      <c r="AK65" s="165">
        <f t="shared" si="46"/>
        <v>0</v>
      </c>
      <c r="AL65" s="165"/>
      <c r="AM65" s="165"/>
      <c r="AN65" s="165">
        <f t="shared" si="47"/>
        <v>0</v>
      </c>
      <c r="AO65" s="165"/>
      <c r="AP65" s="165"/>
      <c r="AQ65" s="165">
        <f t="shared" si="48"/>
        <v>0</v>
      </c>
      <c r="AR65" s="165"/>
      <c r="AS65" s="165"/>
      <c r="AT65" s="165">
        <f t="shared" si="49"/>
        <v>0</v>
      </c>
      <c r="AU65" s="165"/>
      <c r="AV65" s="165"/>
      <c r="AW65" s="165">
        <f t="shared" si="50"/>
        <v>0</v>
      </c>
      <c r="AX65" s="165"/>
      <c r="AY65" s="165"/>
      <c r="AZ65" s="165">
        <f t="shared" si="51"/>
        <v>0</v>
      </c>
      <c r="BA65" s="165"/>
      <c r="BB65" s="165"/>
      <c r="BC65" s="165">
        <f t="shared" si="52"/>
        <v>0</v>
      </c>
      <c r="BD65" s="165"/>
      <c r="BE65" s="165"/>
      <c r="BF65" s="165">
        <f t="shared" si="53"/>
        <v>0</v>
      </c>
      <c r="BG65" s="165"/>
      <c r="BH65" s="165"/>
      <c r="BI65" s="165">
        <f t="shared" si="54"/>
        <v>0</v>
      </c>
      <c r="BJ65" s="165"/>
      <c r="BK65" s="165"/>
      <c r="BL65" s="165">
        <f t="shared" si="55"/>
        <v>0</v>
      </c>
      <c r="BM65" s="165"/>
      <c r="BN65" s="165"/>
      <c r="BO65" s="165">
        <f t="shared" si="56"/>
        <v>0</v>
      </c>
      <c r="BP65" s="165"/>
      <c r="BQ65" s="165"/>
      <c r="BR65" s="165">
        <f t="shared" si="57"/>
        <v>0</v>
      </c>
      <c r="BS65" s="165"/>
      <c r="BT65" s="165"/>
      <c r="BU65" s="165">
        <f t="shared" si="58"/>
        <v>0</v>
      </c>
      <c r="BV65" s="165"/>
      <c r="BW65" s="165"/>
      <c r="BX65" s="165">
        <f t="shared" si="59"/>
        <v>0</v>
      </c>
      <c r="BY65" s="165">
        <v>2</v>
      </c>
      <c r="BZ65" s="165">
        <v>18000</v>
      </c>
      <c r="CA65" s="165">
        <f t="shared" si="60"/>
        <v>36000</v>
      </c>
      <c r="CB65" s="165"/>
      <c r="CC65" s="165"/>
      <c r="CD65" s="165">
        <f t="shared" si="61"/>
        <v>0</v>
      </c>
      <c r="CE65" s="165"/>
      <c r="CF65" s="165"/>
      <c r="CG65" s="165">
        <f t="shared" si="62"/>
        <v>0</v>
      </c>
      <c r="CH65" s="165"/>
      <c r="CI65" s="165"/>
      <c r="CJ65" s="165">
        <f t="shared" si="63"/>
        <v>0</v>
      </c>
      <c r="CK65" s="165"/>
      <c r="CL65" s="165"/>
      <c r="CM65" s="165">
        <f t="shared" si="64"/>
        <v>0</v>
      </c>
      <c r="CN65" s="165"/>
      <c r="CO65" s="165"/>
      <c r="CP65" s="165">
        <f t="shared" si="65"/>
        <v>0</v>
      </c>
      <c r="CQ65" s="165"/>
      <c r="CR65" s="165"/>
      <c r="CS65" s="165">
        <f t="shared" si="66"/>
        <v>0</v>
      </c>
      <c r="CT65" s="167">
        <f t="shared" si="67"/>
        <v>2</v>
      </c>
      <c r="CU65" s="168">
        <f t="shared" si="68"/>
        <v>36000</v>
      </c>
    </row>
    <row r="66" spans="2:99" x14ac:dyDescent="0.25">
      <c r="B66" s="165" t="s">
        <v>272</v>
      </c>
      <c r="C66" s="165" t="s">
        <v>215</v>
      </c>
      <c r="D66" s="166"/>
      <c r="E66" s="165"/>
      <c r="F66" s="165"/>
      <c r="G66" s="165">
        <f t="shared" si="36"/>
        <v>0</v>
      </c>
      <c r="H66" s="165"/>
      <c r="I66" s="165"/>
      <c r="J66" s="165">
        <f t="shared" si="37"/>
        <v>0</v>
      </c>
      <c r="K66" s="165"/>
      <c r="L66" s="165"/>
      <c r="M66" s="165">
        <f t="shared" si="38"/>
        <v>0</v>
      </c>
      <c r="N66" s="165"/>
      <c r="O66" s="165"/>
      <c r="P66" s="165">
        <f t="shared" si="39"/>
        <v>0</v>
      </c>
      <c r="Q66" s="165"/>
      <c r="R66" s="165"/>
      <c r="S66" s="165">
        <f t="shared" si="40"/>
        <v>0</v>
      </c>
      <c r="T66" s="165"/>
      <c r="U66" s="165"/>
      <c r="V66" s="165">
        <f t="shared" si="41"/>
        <v>0</v>
      </c>
      <c r="W66" s="165"/>
      <c r="X66" s="165"/>
      <c r="Y66" s="165">
        <f t="shared" si="42"/>
        <v>0</v>
      </c>
      <c r="Z66" s="165"/>
      <c r="AA66" s="165"/>
      <c r="AB66" s="165">
        <f t="shared" si="43"/>
        <v>0</v>
      </c>
      <c r="AC66" s="165"/>
      <c r="AD66" s="165"/>
      <c r="AE66" s="165">
        <f t="shared" si="44"/>
        <v>0</v>
      </c>
      <c r="AF66" s="165"/>
      <c r="AG66" s="165"/>
      <c r="AH66" s="165">
        <f t="shared" si="45"/>
        <v>0</v>
      </c>
      <c r="AI66" s="165"/>
      <c r="AJ66" s="165"/>
      <c r="AK66" s="165">
        <f t="shared" si="46"/>
        <v>0</v>
      </c>
      <c r="AL66" s="165"/>
      <c r="AM66" s="165"/>
      <c r="AN66" s="165">
        <f t="shared" si="47"/>
        <v>0</v>
      </c>
      <c r="AO66" s="165"/>
      <c r="AP66" s="165"/>
      <c r="AQ66" s="165">
        <f t="shared" si="48"/>
        <v>0</v>
      </c>
      <c r="AR66" s="165"/>
      <c r="AS66" s="165"/>
      <c r="AT66" s="165">
        <f t="shared" si="49"/>
        <v>0</v>
      </c>
      <c r="AU66" s="165"/>
      <c r="AV66" s="165"/>
      <c r="AW66" s="165">
        <f t="shared" si="50"/>
        <v>0</v>
      </c>
      <c r="AX66" s="165"/>
      <c r="AY66" s="165"/>
      <c r="AZ66" s="165">
        <f t="shared" si="51"/>
        <v>0</v>
      </c>
      <c r="BA66" s="165"/>
      <c r="BB66" s="165"/>
      <c r="BC66" s="165">
        <f t="shared" si="52"/>
        <v>0</v>
      </c>
      <c r="BD66" s="165"/>
      <c r="BE66" s="165"/>
      <c r="BF66" s="165">
        <f t="shared" si="53"/>
        <v>0</v>
      </c>
      <c r="BG66" s="165"/>
      <c r="BH66" s="165"/>
      <c r="BI66" s="165">
        <f t="shared" si="54"/>
        <v>0</v>
      </c>
      <c r="BJ66" s="165"/>
      <c r="BK66" s="165"/>
      <c r="BL66" s="165">
        <f t="shared" si="55"/>
        <v>0</v>
      </c>
      <c r="BM66" s="165"/>
      <c r="BN66" s="165"/>
      <c r="BO66" s="165">
        <f t="shared" si="56"/>
        <v>0</v>
      </c>
      <c r="BP66" s="165"/>
      <c r="BQ66" s="165"/>
      <c r="BR66" s="165">
        <f t="shared" si="57"/>
        <v>0</v>
      </c>
      <c r="BS66" s="165"/>
      <c r="BT66" s="165"/>
      <c r="BU66" s="165">
        <f t="shared" si="58"/>
        <v>0</v>
      </c>
      <c r="BV66" s="165"/>
      <c r="BW66" s="165"/>
      <c r="BX66" s="165">
        <f t="shared" si="59"/>
        <v>0</v>
      </c>
      <c r="BY66" s="165"/>
      <c r="BZ66" s="165"/>
      <c r="CA66" s="165">
        <f t="shared" si="60"/>
        <v>0</v>
      </c>
      <c r="CB66" s="165"/>
      <c r="CC66" s="165"/>
      <c r="CD66" s="165">
        <f t="shared" si="61"/>
        <v>0</v>
      </c>
      <c r="CE66" s="165"/>
      <c r="CF66" s="165"/>
      <c r="CG66" s="165">
        <f t="shared" si="62"/>
        <v>0</v>
      </c>
      <c r="CH66" s="165"/>
      <c r="CI66" s="165"/>
      <c r="CJ66" s="165">
        <f t="shared" si="63"/>
        <v>0</v>
      </c>
      <c r="CK66" s="165"/>
      <c r="CL66" s="165"/>
      <c r="CM66" s="165">
        <f t="shared" si="64"/>
        <v>0</v>
      </c>
      <c r="CN66" s="165"/>
      <c r="CO66" s="165"/>
      <c r="CP66" s="165">
        <f t="shared" si="65"/>
        <v>0</v>
      </c>
      <c r="CQ66" s="165"/>
      <c r="CR66" s="165"/>
      <c r="CS66" s="165">
        <f t="shared" si="66"/>
        <v>0</v>
      </c>
      <c r="CT66" s="167">
        <f t="shared" si="67"/>
        <v>0</v>
      </c>
      <c r="CU66" s="168">
        <f t="shared" si="68"/>
        <v>0</v>
      </c>
    </row>
    <row r="67" spans="2:99" x14ac:dyDescent="0.25">
      <c r="B67" s="165" t="s">
        <v>273</v>
      </c>
      <c r="C67" s="165" t="s">
        <v>215</v>
      </c>
      <c r="D67" s="166">
        <v>20000</v>
      </c>
      <c r="E67" s="165"/>
      <c r="F67" s="165"/>
      <c r="G67" s="165">
        <f t="shared" si="36"/>
        <v>0</v>
      </c>
      <c r="H67" s="165"/>
      <c r="I67" s="165"/>
      <c r="J67" s="165">
        <f t="shared" si="37"/>
        <v>0</v>
      </c>
      <c r="K67" s="165"/>
      <c r="L67" s="165"/>
      <c r="M67" s="165">
        <f t="shared" si="38"/>
        <v>0</v>
      </c>
      <c r="N67" s="165"/>
      <c r="O67" s="165"/>
      <c r="P67" s="165">
        <f t="shared" si="39"/>
        <v>0</v>
      </c>
      <c r="Q67" s="165"/>
      <c r="R67" s="165"/>
      <c r="S67" s="165">
        <f t="shared" si="40"/>
        <v>0</v>
      </c>
      <c r="T67" s="165"/>
      <c r="U67" s="165"/>
      <c r="V67" s="165">
        <f t="shared" si="41"/>
        <v>0</v>
      </c>
      <c r="W67" s="165"/>
      <c r="X67" s="165"/>
      <c r="Y67" s="165">
        <f t="shared" si="42"/>
        <v>0</v>
      </c>
      <c r="Z67" s="165"/>
      <c r="AA67" s="165"/>
      <c r="AB67" s="165">
        <f t="shared" si="43"/>
        <v>0</v>
      </c>
      <c r="AC67" s="165"/>
      <c r="AD67" s="165"/>
      <c r="AE67" s="165">
        <f t="shared" si="44"/>
        <v>0</v>
      </c>
      <c r="AF67" s="165"/>
      <c r="AG67" s="165"/>
      <c r="AH67" s="165">
        <f t="shared" si="45"/>
        <v>0</v>
      </c>
      <c r="AI67" s="165"/>
      <c r="AJ67" s="165"/>
      <c r="AK67" s="165">
        <f t="shared" si="46"/>
        <v>0</v>
      </c>
      <c r="AL67" s="165"/>
      <c r="AM67" s="165"/>
      <c r="AN67" s="165">
        <f t="shared" si="47"/>
        <v>0</v>
      </c>
      <c r="AO67" s="165"/>
      <c r="AP67" s="165"/>
      <c r="AQ67" s="165">
        <f t="shared" si="48"/>
        <v>0</v>
      </c>
      <c r="AR67" s="165"/>
      <c r="AS67" s="165"/>
      <c r="AT67" s="165">
        <f t="shared" si="49"/>
        <v>0</v>
      </c>
      <c r="AU67" s="165"/>
      <c r="AV67" s="165"/>
      <c r="AW67" s="165">
        <f t="shared" si="50"/>
        <v>0</v>
      </c>
      <c r="AX67" s="165"/>
      <c r="AY67" s="165"/>
      <c r="AZ67" s="165">
        <f t="shared" si="51"/>
        <v>0</v>
      </c>
      <c r="BA67" s="165"/>
      <c r="BB67" s="165"/>
      <c r="BC67" s="165">
        <f t="shared" si="52"/>
        <v>0</v>
      </c>
      <c r="BD67" s="165"/>
      <c r="BE67" s="165"/>
      <c r="BF67" s="165">
        <f t="shared" si="53"/>
        <v>0</v>
      </c>
      <c r="BG67" s="165"/>
      <c r="BH67" s="165"/>
      <c r="BI67" s="165">
        <f t="shared" si="54"/>
        <v>0</v>
      </c>
      <c r="BJ67" s="165"/>
      <c r="BK67" s="165"/>
      <c r="BL67" s="165">
        <f t="shared" si="55"/>
        <v>0</v>
      </c>
      <c r="BM67" s="165"/>
      <c r="BN67" s="165"/>
      <c r="BO67" s="165">
        <f t="shared" si="56"/>
        <v>0</v>
      </c>
      <c r="BP67" s="165"/>
      <c r="BQ67" s="165"/>
      <c r="BR67" s="165">
        <f t="shared" si="57"/>
        <v>0</v>
      </c>
      <c r="BS67" s="165"/>
      <c r="BT67" s="165"/>
      <c r="BU67" s="165">
        <f t="shared" si="58"/>
        <v>0</v>
      </c>
      <c r="BV67" s="165"/>
      <c r="BW67" s="165"/>
      <c r="BX67" s="165">
        <f t="shared" si="59"/>
        <v>0</v>
      </c>
      <c r="BY67" s="165"/>
      <c r="BZ67" s="165"/>
      <c r="CA67" s="165">
        <f t="shared" si="60"/>
        <v>0</v>
      </c>
      <c r="CB67" s="165"/>
      <c r="CC67" s="165"/>
      <c r="CD67" s="165">
        <f t="shared" si="61"/>
        <v>0</v>
      </c>
      <c r="CE67" s="165"/>
      <c r="CF67" s="165"/>
      <c r="CG67" s="165">
        <f t="shared" si="62"/>
        <v>0</v>
      </c>
      <c r="CH67" s="165"/>
      <c r="CI67" s="165"/>
      <c r="CJ67" s="165">
        <f t="shared" si="63"/>
        <v>0</v>
      </c>
      <c r="CK67" s="165"/>
      <c r="CL67" s="165"/>
      <c r="CM67" s="165">
        <f t="shared" si="64"/>
        <v>0</v>
      </c>
      <c r="CN67" s="165"/>
      <c r="CO67" s="165"/>
      <c r="CP67" s="165">
        <f t="shared" si="65"/>
        <v>0</v>
      </c>
      <c r="CQ67" s="165"/>
      <c r="CR67" s="165"/>
      <c r="CS67" s="165">
        <f t="shared" si="66"/>
        <v>0</v>
      </c>
      <c r="CT67" s="167">
        <f t="shared" si="67"/>
        <v>0</v>
      </c>
      <c r="CU67" s="168">
        <f t="shared" si="68"/>
        <v>0</v>
      </c>
    </row>
    <row r="68" spans="2:99" x14ac:dyDescent="0.25">
      <c r="B68" s="165" t="s">
        <v>274</v>
      </c>
      <c r="C68" s="165" t="s">
        <v>215</v>
      </c>
      <c r="D68" s="166"/>
      <c r="E68" s="165"/>
      <c r="F68" s="165"/>
      <c r="G68" s="165">
        <f t="shared" si="36"/>
        <v>0</v>
      </c>
      <c r="H68" s="165"/>
      <c r="I68" s="165"/>
      <c r="J68" s="165">
        <f t="shared" si="37"/>
        <v>0</v>
      </c>
      <c r="K68" s="165"/>
      <c r="L68" s="165"/>
      <c r="M68" s="165">
        <f t="shared" si="38"/>
        <v>0</v>
      </c>
      <c r="N68" s="165"/>
      <c r="O68" s="165"/>
      <c r="P68" s="165">
        <f t="shared" si="39"/>
        <v>0</v>
      </c>
      <c r="Q68" s="165"/>
      <c r="R68" s="165"/>
      <c r="S68" s="165">
        <f t="shared" si="40"/>
        <v>0</v>
      </c>
      <c r="T68" s="165"/>
      <c r="U68" s="165"/>
      <c r="V68" s="165">
        <f t="shared" si="41"/>
        <v>0</v>
      </c>
      <c r="W68" s="165"/>
      <c r="X68" s="165"/>
      <c r="Y68" s="165">
        <f t="shared" si="42"/>
        <v>0</v>
      </c>
      <c r="Z68" s="165"/>
      <c r="AA68" s="165"/>
      <c r="AB68" s="165">
        <f t="shared" si="43"/>
        <v>0</v>
      </c>
      <c r="AC68" s="165"/>
      <c r="AD68" s="165"/>
      <c r="AE68" s="165">
        <f t="shared" si="44"/>
        <v>0</v>
      </c>
      <c r="AF68" s="165"/>
      <c r="AG68" s="165"/>
      <c r="AH68" s="165">
        <f t="shared" si="45"/>
        <v>0</v>
      </c>
      <c r="AI68" s="165"/>
      <c r="AJ68" s="165"/>
      <c r="AK68" s="165">
        <f t="shared" si="46"/>
        <v>0</v>
      </c>
      <c r="AL68" s="165"/>
      <c r="AM68" s="165"/>
      <c r="AN68" s="165">
        <f t="shared" si="47"/>
        <v>0</v>
      </c>
      <c r="AO68" s="165"/>
      <c r="AP68" s="165"/>
      <c r="AQ68" s="165">
        <f t="shared" si="48"/>
        <v>0</v>
      </c>
      <c r="AR68" s="165"/>
      <c r="AS68" s="165"/>
      <c r="AT68" s="165">
        <f t="shared" si="49"/>
        <v>0</v>
      </c>
      <c r="AU68" s="165"/>
      <c r="AV68" s="165"/>
      <c r="AW68" s="165">
        <f t="shared" si="50"/>
        <v>0</v>
      </c>
      <c r="AX68" s="165"/>
      <c r="AY68" s="165"/>
      <c r="AZ68" s="165">
        <f t="shared" si="51"/>
        <v>0</v>
      </c>
      <c r="BA68" s="165"/>
      <c r="BB68" s="165"/>
      <c r="BC68" s="165">
        <f t="shared" si="52"/>
        <v>0</v>
      </c>
      <c r="BD68" s="165"/>
      <c r="BE68" s="165"/>
      <c r="BF68" s="165">
        <f t="shared" si="53"/>
        <v>0</v>
      </c>
      <c r="BG68" s="165"/>
      <c r="BH68" s="165"/>
      <c r="BI68" s="165">
        <f t="shared" si="54"/>
        <v>0</v>
      </c>
      <c r="BJ68" s="165"/>
      <c r="BK68" s="165"/>
      <c r="BL68" s="165">
        <f t="shared" si="55"/>
        <v>0</v>
      </c>
      <c r="BM68" s="165"/>
      <c r="BN68" s="165"/>
      <c r="BO68" s="165">
        <f t="shared" si="56"/>
        <v>0</v>
      </c>
      <c r="BP68" s="165"/>
      <c r="BQ68" s="165"/>
      <c r="BR68" s="165">
        <f t="shared" si="57"/>
        <v>0</v>
      </c>
      <c r="BS68" s="165"/>
      <c r="BT68" s="165"/>
      <c r="BU68" s="165">
        <f t="shared" si="58"/>
        <v>0</v>
      </c>
      <c r="BV68" s="165"/>
      <c r="BW68" s="165"/>
      <c r="BX68" s="165">
        <f t="shared" si="59"/>
        <v>0</v>
      </c>
      <c r="BY68" s="165"/>
      <c r="BZ68" s="165"/>
      <c r="CA68" s="165">
        <f t="shared" si="60"/>
        <v>0</v>
      </c>
      <c r="CB68" s="165"/>
      <c r="CC68" s="165"/>
      <c r="CD68" s="165">
        <f t="shared" si="61"/>
        <v>0</v>
      </c>
      <c r="CE68" s="165"/>
      <c r="CF68" s="165"/>
      <c r="CG68" s="165">
        <f t="shared" si="62"/>
        <v>0</v>
      </c>
      <c r="CH68" s="165"/>
      <c r="CI68" s="165"/>
      <c r="CJ68" s="165">
        <f t="shared" si="63"/>
        <v>0</v>
      </c>
      <c r="CK68" s="165"/>
      <c r="CL68" s="165"/>
      <c r="CM68" s="165">
        <f t="shared" si="64"/>
        <v>0</v>
      </c>
      <c r="CN68" s="165"/>
      <c r="CO68" s="165"/>
      <c r="CP68" s="165">
        <f t="shared" si="65"/>
        <v>0</v>
      </c>
      <c r="CQ68" s="165"/>
      <c r="CR68" s="165"/>
      <c r="CS68" s="165">
        <f t="shared" si="66"/>
        <v>0</v>
      </c>
      <c r="CT68" s="167">
        <f t="shared" si="67"/>
        <v>0</v>
      </c>
      <c r="CU68" s="168">
        <f t="shared" si="68"/>
        <v>0</v>
      </c>
    </row>
    <row r="69" spans="2:99" x14ac:dyDescent="0.25">
      <c r="B69" s="165" t="s">
        <v>275</v>
      </c>
      <c r="C69" s="165" t="s">
        <v>215</v>
      </c>
      <c r="D69" s="166"/>
      <c r="E69" s="165"/>
      <c r="F69" s="165"/>
      <c r="G69" s="165">
        <f t="shared" si="36"/>
        <v>0</v>
      </c>
      <c r="H69" s="165"/>
      <c r="I69" s="165"/>
      <c r="J69" s="165">
        <f t="shared" si="37"/>
        <v>0</v>
      </c>
      <c r="K69" s="165"/>
      <c r="L69" s="165"/>
      <c r="M69" s="165">
        <f t="shared" si="38"/>
        <v>0</v>
      </c>
      <c r="N69" s="165"/>
      <c r="O69" s="165"/>
      <c r="P69" s="165">
        <f t="shared" si="39"/>
        <v>0</v>
      </c>
      <c r="Q69" s="165"/>
      <c r="R69" s="165"/>
      <c r="S69" s="165">
        <f t="shared" si="40"/>
        <v>0</v>
      </c>
      <c r="T69" s="165"/>
      <c r="U69" s="165"/>
      <c r="V69" s="165">
        <f t="shared" si="41"/>
        <v>0</v>
      </c>
      <c r="W69" s="165"/>
      <c r="X69" s="165"/>
      <c r="Y69" s="165">
        <f t="shared" si="42"/>
        <v>0</v>
      </c>
      <c r="Z69" s="165"/>
      <c r="AA69" s="165"/>
      <c r="AB69" s="165">
        <f t="shared" si="43"/>
        <v>0</v>
      </c>
      <c r="AC69" s="165"/>
      <c r="AD69" s="165"/>
      <c r="AE69" s="165">
        <f t="shared" si="44"/>
        <v>0</v>
      </c>
      <c r="AF69" s="165"/>
      <c r="AG69" s="165"/>
      <c r="AH69" s="165">
        <f t="shared" si="45"/>
        <v>0</v>
      </c>
      <c r="AI69" s="165"/>
      <c r="AJ69" s="165"/>
      <c r="AK69" s="165">
        <f t="shared" si="46"/>
        <v>0</v>
      </c>
      <c r="AL69" s="165"/>
      <c r="AM69" s="165"/>
      <c r="AN69" s="165">
        <f t="shared" si="47"/>
        <v>0</v>
      </c>
      <c r="AO69" s="165"/>
      <c r="AP69" s="165"/>
      <c r="AQ69" s="165">
        <f t="shared" si="48"/>
        <v>0</v>
      </c>
      <c r="AR69" s="165"/>
      <c r="AS69" s="165"/>
      <c r="AT69" s="165">
        <f t="shared" si="49"/>
        <v>0</v>
      </c>
      <c r="AU69" s="165"/>
      <c r="AV69" s="165"/>
      <c r="AW69" s="165">
        <f t="shared" si="50"/>
        <v>0</v>
      </c>
      <c r="AX69" s="165"/>
      <c r="AY69" s="165"/>
      <c r="AZ69" s="165">
        <f t="shared" si="51"/>
        <v>0</v>
      </c>
      <c r="BA69" s="165"/>
      <c r="BB69" s="165"/>
      <c r="BC69" s="165">
        <f t="shared" si="52"/>
        <v>0</v>
      </c>
      <c r="BD69" s="165"/>
      <c r="BE69" s="165"/>
      <c r="BF69" s="165">
        <f t="shared" si="53"/>
        <v>0</v>
      </c>
      <c r="BG69" s="165"/>
      <c r="BH69" s="165"/>
      <c r="BI69" s="165">
        <f t="shared" si="54"/>
        <v>0</v>
      </c>
      <c r="BJ69" s="165"/>
      <c r="BK69" s="165"/>
      <c r="BL69" s="165">
        <f t="shared" si="55"/>
        <v>0</v>
      </c>
      <c r="BM69" s="165"/>
      <c r="BN69" s="165"/>
      <c r="BO69" s="165">
        <f t="shared" si="56"/>
        <v>0</v>
      </c>
      <c r="BP69" s="165"/>
      <c r="BQ69" s="165"/>
      <c r="BR69" s="165">
        <f t="shared" si="57"/>
        <v>0</v>
      </c>
      <c r="BS69" s="165"/>
      <c r="BT69" s="165"/>
      <c r="BU69" s="165">
        <f t="shared" si="58"/>
        <v>0</v>
      </c>
      <c r="BV69" s="165"/>
      <c r="BW69" s="165"/>
      <c r="BX69" s="165">
        <f t="shared" si="59"/>
        <v>0</v>
      </c>
      <c r="BY69" s="165"/>
      <c r="BZ69" s="165"/>
      <c r="CA69" s="165">
        <f t="shared" si="60"/>
        <v>0</v>
      </c>
      <c r="CB69" s="165"/>
      <c r="CC69" s="165"/>
      <c r="CD69" s="165">
        <f t="shared" si="61"/>
        <v>0</v>
      </c>
      <c r="CE69" s="165"/>
      <c r="CF69" s="165"/>
      <c r="CG69" s="165">
        <f t="shared" si="62"/>
        <v>0</v>
      </c>
      <c r="CH69" s="165"/>
      <c r="CI69" s="165"/>
      <c r="CJ69" s="165">
        <f t="shared" si="63"/>
        <v>0</v>
      </c>
      <c r="CK69" s="165"/>
      <c r="CL69" s="165"/>
      <c r="CM69" s="165">
        <f t="shared" si="64"/>
        <v>0</v>
      </c>
      <c r="CN69" s="165"/>
      <c r="CO69" s="165"/>
      <c r="CP69" s="165">
        <f t="shared" si="65"/>
        <v>0</v>
      </c>
      <c r="CQ69" s="165"/>
      <c r="CR69" s="165"/>
      <c r="CS69" s="165">
        <f t="shared" si="66"/>
        <v>0</v>
      </c>
      <c r="CT69" s="167">
        <f t="shared" si="67"/>
        <v>0</v>
      </c>
      <c r="CU69" s="168">
        <f t="shared" si="68"/>
        <v>0</v>
      </c>
    </row>
    <row r="70" spans="2:99" x14ac:dyDescent="0.25">
      <c r="B70" s="165" t="s">
        <v>829</v>
      </c>
      <c r="C70" s="165" t="s">
        <v>823</v>
      </c>
      <c r="D70" s="166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65"/>
      <c r="BC70" s="165"/>
      <c r="BD70" s="165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165"/>
      <c r="BV70" s="165"/>
      <c r="BW70" s="165"/>
      <c r="BX70" s="165"/>
      <c r="BY70" s="165"/>
      <c r="BZ70" s="165"/>
      <c r="CA70" s="165"/>
      <c r="CB70" s="165"/>
      <c r="CC70" s="165"/>
      <c r="CD70" s="165">
        <f t="shared" si="61"/>
        <v>0</v>
      </c>
      <c r="CE70" s="165"/>
      <c r="CF70" s="165"/>
      <c r="CG70" s="165"/>
      <c r="CH70" s="165"/>
      <c r="CI70" s="165"/>
      <c r="CJ70" s="165"/>
      <c r="CK70" s="165"/>
      <c r="CL70" s="165"/>
      <c r="CM70" s="165"/>
      <c r="CN70" s="165"/>
      <c r="CO70" s="165"/>
      <c r="CP70" s="165"/>
      <c r="CQ70" s="165"/>
      <c r="CR70" s="165"/>
      <c r="CS70" s="165"/>
      <c r="CT70" s="167"/>
      <c r="CU70" s="168"/>
    </row>
    <row r="71" spans="2:99" x14ac:dyDescent="0.25">
      <c r="B71" s="165" t="s">
        <v>276</v>
      </c>
      <c r="C71" s="165" t="s">
        <v>255</v>
      </c>
      <c r="D71" s="166">
        <v>1500</v>
      </c>
      <c r="E71" s="165"/>
      <c r="F71" s="165"/>
      <c r="G71" s="165">
        <f t="shared" si="36"/>
        <v>0</v>
      </c>
      <c r="H71" s="165"/>
      <c r="I71" s="165"/>
      <c r="J71" s="165">
        <f t="shared" si="37"/>
        <v>0</v>
      </c>
      <c r="K71" s="165"/>
      <c r="L71" s="165"/>
      <c r="M71" s="165">
        <f t="shared" si="38"/>
        <v>0</v>
      </c>
      <c r="N71" s="165"/>
      <c r="O71" s="165"/>
      <c r="P71" s="165">
        <f t="shared" si="39"/>
        <v>0</v>
      </c>
      <c r="Q71" s="165"/>
      <c r="R71" s="165"/>
      <c r="S71" s="165">
        <f t="shared" si="40"/>
        <v>0</v>
      </c>
      <c r="T71" s="165"/>
      <c r="U71" s="165"/>
      <c r="V71" s="165">
        <f t="shared" si="41"/>
        <v>0</v>
      </c>
      <c r="W71" s="165"/>
      <c r="X71" s="165"/>
      <c r="Y71" s="165">
        <f t="shared" si="42"/>
        <v>0</v>
      </c>
      <c r="Z71" s="165"/>
      <c r="AA71" s="165"/>
      <c r="AB71" s="165">
        <f t="shared" si="43"/>
        <v>0</v>
      </c>
      <c r="AC71" s="165"/>
      <c r="AD71" s="165"/>
      <c r="AE71" s="165">
        <f t="shared" si="44"/>
        <v>0</v>
      </c>
      <c r="AF71" s="165"/>
      <c r="AG71" s="165"/>
      <c r="AH71" s="165">
        <f t="shared" si="45"/>
        <v>0</v>
      </c>
      <c r="AI71" s="165"/>
      <c r="AJ71" s="165"/>
      <c r="AK71" s="165">
        <f t="shared" si="46"/>
        <v>0</v>
      </c>
      <c r="AL71" s="165"/>
      <c r="AM71" s="165"/>
      <c r="AN71" s="165">
        <f t="shared" si="47"/>
        <v>0</v>
      </c>
      <c r="AO71" s="165"/>
      <c r="AP71" s="165"/>
      <c r="AQ71" s="165">
        <f t="shared" si="48"/>
        <v>0</v>
      </c>
      <c r="AR71" s="165"/>
      <c r="AS71" s="165"/>
      <c r="AT71" s="165">
        <f t="shared" si="49"/>
        <v>0</v>
      </c>
      <c r="AU71" s="165"/>
      <c r="AV71" s="165"/>
      <c r="AW71" s="165">
        <f t="shared" si="50"/>
        <v>0</v>
      </c>
      <c r="AX71" s="165"/>
      <c r="AY71" s="165"/>
      <c r="AZ71" s="165">
        <f t="shared" si="51"/>
        <v>0</v>
      </c>
      <c r="BA71" s="165"/>
      <c r="BB71" s="165"/>
      <c r="BC71" s="165">
        <f t="shared" si="52"/>
        <v>0</v>
      </c>
      <c r="BD71" s="165"/>
      <c r="BE71" s="165"/>
      <c r="BF71" s="165">
        <f t="shared" si="53"/>
        <v>0</v>
      </c>
      <c r="BG71" s="165"/>
      <c r="BH71" s="165"/>
      <c r="BI71" s="165">
        <f t="shared" si="54"/>
        <v>0</v>
      </c>
      <c r="BJ71" s="165"/>
      <c r="BK71" s="165"/>
      <c r="BL71" s="165">
        <f t="shared" si="55"/>
        <v>0</v>
      </c>
      <c r="BM71" s="165"/>
      <c r="BN71" s="165"/>
      <c r="BO71" s="165">
        <f t="shared" si="56"/>
        <v>0</v>
      </c>
      <c r="BP71" s="165"/>
      <c r="BQ71" s="165"/>
      <c r="BR71" s="165">
        <f t="shared" si="57"/>
        <v>0</v>
      </c>
      <c r="BS71" s="165"/>
      <c r="BT71" s="165"/>
      <c r="BU71" s="165">
        <f t="shared" si="58"/>
        <v>0</v>
      </c>
      <c r="BV71" s="165"/>
      <c r="BW71" s="165"/>
      <c r="BX71" s="165">
        <f t="shared" si="59"/>
        <v>0</v>
      </c>
      <c r="BY71" s="165"/>
      <c r="BZ71" s="165"/>
      <c r="CA71" s="165">
        <f t="shared" si="60"/>
        <v>0</v>
      </c>
      <c r="CB71" s="165"/>
      <c r="CC71" s="165"/>
      <c r="CD71" s="165">
        <f t="shared" si="61"/>
        <v>0</v>
      </c>
      <c r="CE71" s="165"/>
      <c r="CF71" s="165"/>
      <c r="CG71" s="165">
        <f t="shared" si="62"/>
        <v>0</v>
      </c>
      <c r="CH71" s="165">
        <v>5</v>
      </c>
      <c r="CI71" s="165">
        <v>2000</v>
      </c>
      <c r="CJ71" s="165">
        <f t="shared" si="63"/>
        <v>10000</v>
      </c>
      <c r="CK71" s="165"/>
      <c r="CL71" s="165"/>
      <c r="CM71" s="165">
        <f t="shared" si="64"/>
        <v>0</v>
      </c>
      <c r="CN71" s="165"/>
      <c r="CO71" s="165"/>
      <c r="CP71" s="165">
        <f t="shared" si="65"/>
        <v>0</v>
      </c>
      <c r="CQ71" s="165"/>
      <c r="CR71" s="165"/>
      <c r="CS71" s="165">
        <f t="shared" si="66"/>
        <v>0</v>
      </c>
      <c r="CT71" s="167">
        <f t="shared" si="67"/>
        <v>5</v>
      </c>
      <c r="CU71" s="168">
        <f t="shared" si="68"/>
        <v>10000</v>
      </c>
    </row>
    <row r="72" spans="2:99" x14ac:dyDescent="0.25">
      <c r="B72" s="165" t="s">
        <v>277</v>
      </c>
      <c r="C72" s="165" t="s">
        <v>215</v>
      </c>
      <c r="D72" s="166"/>
      <c r="E72" s="165"/>
      <c r="F72" s="165"/>
      <c r="G72" s="165">
        <f t="shared" si="36"/>
        <v>0</v>
      </c>
      <c r="H72" s="165"/>
      <c r="I72" s="165"/>
      <c r="J72" s="165">
        <f t="shared" si="37"/>
        <v>0</v>
      </c>
      <c r="K72" s="165"/>
      <c r="L72" s="165"/>
      <c r="M72" s="165">
        <f t="shared" si="38"/>
        <v>0</v>
      </c>
      <c r="N72" s="165"/>
      <c r="O72" s="165"/>
      <c r="P72" s="165">
        <f t="shared" si="39"/>
        <v>0</v>
      </c>
      <c r="Q72" s="165"/>
      <c r="R72" s="165"/>
      <c r="S72" s="165">
        <f t="shared" si="40"/>
        <v>0</v>
      </c>
      <c r="T72" s="165"/>
      <c r="U72" s="165"/>
      <c r="V72" s="165">
        <f t="shared" si="41"/>
        <v>0</v>
      </c>
      <c r="W72" s="165"/>
      <c r="X72" s="165"/>
      <c r="Y72" s="165">
        <f t="shared" si="42"/>
        <v>0</v>
      </c>
      <c r="Z72" s="165"/>
      <c r="AA72" s="165"/>
      <c r="AB72" s="165">
        <f t="shared" si="43"/>
        <v>0</v>
      </c>
      <c r="AC72" s="165"/>
      <c r="AD72" s="165"/>
      <c r="AE72" s="165">
        <f t="shared" si="44"/>
        <v>0</v>
      </c>
      <c r="AF72" s="165"/>
      <c r="AG72" s="165"/>
      <c r="AH72" s="165">
        <f t="shared" si="45"/>
        <v>0</v>
      </c>
      <c r="AI72" s="165"/>
      <c r="AJ72" s="165"/>
      <c r="AK72" s="165">
        <f t="shared" si="46"/>
        <v>0</v>
      </c>
      <c r="AL72" s="165"/>
      <c r="AM72" s="165"/>
      <c r="AN72" s="165">
        <f t="shared" si="47"/>
        <v>0</v>
      </c>
      <c r="AO72" s="165"/>
      <c r="AP72" s="165"/>
      <c r="AQ72" s="165">
        <f t="shared" si="48"/>
        <v>0</v>
      </c>
      <c r="AR72" s="165"/>
      <c r="AS72" s="165"/>
      <c r="AT72" s="165">
        <f t="shared" si="49"/>
        <v>0</v>
      </c>
      <c r="AU72" s="165"/>
      <c r="AV72" s="165"/>
      <c r="AW72" s="165">
        <f t="shared" si="50"/>
        <v>0</v>
      </c>
      <c r="AX72" s="165"/>
      <c r="AY72" s="165"/>
      <c r="AZ72" s="165">
        <f t="shared" si="51"/>
        <v>0</v>
      </c>
      <c r="BA72" s="165"/>
      <c r="BB72" s="165"/>
      <c r="BC72" s="165">
        <f t="shared" si="52"/>
        <v>0</v>
      </c>
      <c r="BD72" s="165"/>
      <c r="BE72" s="165"/>
      <c r="BF72" s="165">
        <f t="shared" si="53"/>
        <v>0</v>
      </c>
      <c r="BG72" s="165"/>
      <c r="BH72" s="165"/>
      <c r="BI72" s="165">
        <f t="shared" si="54"/>
        <v>0</v>
      </c>
      <c r="BJ72" s="165"/>
      <c r="BK72" s="165"/>
      <c r="BL72" s="165">
        <f t="shared" si="55"/>
        <v>0</v>
      </c>
      <c r="BM72" s="165"/>
      <c r="BN72" s="165"/>
      <c r="BO72" s="165">
        <f t="shared" si="56"/>
        <v>0</v>
      </c>
      <c r="BP72" s="165"/>
      <c r="BQ72" s="165"/>
      <c r="BR72" s="165">
        <f t="shared" si="57"/>
        <v>0</v>
      </c>
      <c r="BS72" s="165">
        <v>0.25</v>
      </c>
      <c r="BT72" s="165">
        <v>60000</v>
      </c>
      <c r="BU72" s="165">
        <f t="shared" si="58"/>
        <v>15000</v>
      </c>
      <c r="BV72" s="165"/>
      <c r="BW72" s="165"/>
      <c r="BX72" s="165">
        <f t="shared" si="59"/>
        <v>0</v>
      </c>
      <c r="BY72" s="165"/>
      <c r="BZ72" s="165"/>
      <c r="CA72" s="165">
        <f t="shared" si="60"/>
        <v>0</v>
      </c>
      <c r="CB72" s="165"/>
      <c r="CC72" s="165"/>
      <c r="CD72" s="165">
        <f t="shared" si="61"/>
        <v>0</v>
      </c>
      <c r="CE72" s="165"/>
      <c r="CF72" s="165"/>
      <c r="CG72" s="165">
        <f t="shared" si="62"/>
        <v>0</v>
      </c>
      <c r="CH72" s="165"/>
      <c r="CI72" s="165"/>
      <c r="CJ72" s="165">
        <f t="shared" si="63"/>
        <v>0</v>
      </c>
      <c r="CK72" s="165"/>
      <c r="CL72" s="165"/>
      <c r="CM72" s="165">
        <f t="shared" si="64"/>
        <v>0</v>
      </c>
      <c r="CN72" s="165"/>
      <c r="CO72" s="165"/>
      <c r="CP72" s="165">
        <f t="shared" si="65"/>
        <v>0</v>
      </c>
      <c r="CQ72" s="165"/>
      <c r="CR72" s="165"/>
      <c r="CS72" s="165">
        <f t="shared" si="66"/>
        <v>0</v>
      </c>
      <c r="CT72" s="167">
        <f t="shared" si="67"/>
        <v>0.25</v>
      </c>
      <c r="CU72" s="168">
        <f t="shared" si="68"/>
        <v>15000</v>
      </c>
    </row>
    <row r="73" spans="2:99" x14ac:dyDescent="0.25">
      <c r="B73" s="165" t="s">
        <v>278</v>
      </c>
      <c r="C73" s="165" t="s">
        <v>215</v>
      </c>
      <c r="D73" s="166">
        <v>17000</v>
      </c>
      <c r="E73" s="165"/>
      <c r="F73" s="165"/>
      <c r="G73" s="165">
        <f t="shared" si="36"/>
        <v>0</v>
      </c>
      <c r="H73" s="165"/>
      <c r="I73" s="165"/>
      <c r="J73" s="165">
        <f t="shared" si="37"/>
        <v>0</v>
      </c>
      <c r="K73" s="165"/>
      <c r="L73" s="165"/>
      <c r="M73" s="165">
        <f t="shared" si="38"/>
        <v>0</v>
      </c>
      <c r="N73" s="165"/>
      <c r="O73" s="165"/>
      <c r="P73" s="165">
        <f t="shared" si="39"/>
        <v>0</v>
      </c>
      <c r="Q73" s="165"/>
      <c r="R73" s="165"/>
      <c r="S73" s="165">
        <f t="shared" si="40"/>
        <v>0</v>
      </c>
      <c r="T73" s="165"/>
      <c r="U73" s="165"/>
      <c r="V73" s="165">
        <f t="shared" si="41"/>
        <v>0</v>
      </c>
      <c r="W73" s="165"/>
      <c r="X73" s="165"/>
      <c r="Y73" s="165">
        <f t="shared" si="42"/>
        <v>0</v>
      </c>
      <c r="Z73" s="165"/>
      <c r="AA73" s="165"/>
      <c r="AB73" s="165">
        <f t="shared" si="43"/>
        <v>0</v>
      </c>
      <c r="AC73" s="165"/>
      <c r="AD73" s="165"/>
      <c r="AE73" s="165">
        <f t="shared" si="44"/>
        <v>0</v>
      </c>
      <c r="AF73" s="165"/>
      <c r="AG73" s="165"/>
      <c r="AH73" s="165">
        <f t="shared" si="45"/>
        <v>0</v>
      </c>
      <c r="AI73" s="165"/>
      <c r="AJ73" s="165"/>
      <c r="AK73" s="165">
        <f t="shared" si="46"/>
        <v>0</v>
      </c>
      <c r="AL73" s="165"/>
      <c r="AM73" s="165"/>
      <c r="AN73" s="165">
        <f t="shared" si="47"/>
        <v>0</v>
      </c>
      <c r="AO73" s="165">
        <v>1</v>
      </c>
      <c r="AP73" s="165">
        <v>18000</v>
      </c>
      <c r="AQ73" s="165">
        <f t="shared" si="48"/>
        <v>18000</v>
      </c>
      <c r="AR73" s="165">
        <v>2</v>
      </c>
      <c r="AS73" s="165">
        <v>17000</v>
      </c>
      <c r="AT73" s="165">
        <f t="shared" si="49"/>
        <v>34000</v>
      </c>
      <c r="AU73" s="165"/>
      <c r="AV73" s="165"/>
      <c r="AW73" s="165">
        <f t="shared" si="50"/>
        <v>0</v>
      </c>
      <c r="AX73" s="165"/>
      <c r="AY73" s="165"/>
      <c r="AZ73" s="165">
        <f t="shared" si="51"/>
        <v>0</v>
      </c>
      <c r="BA73" s="165"/>
      <c r="BB73" s="165"/>
      <c r="BC73" s="165">
        <f t="shared" si="52"/>
        <v>0</v>
      </c>
      <c r="BD73" s="165"/>
      <c r="BE73" s="165"/>
      <c r="BF73" s="165">
        <f t="shared" si="53"/>
        <v>0</v>
      </c>
      <c r="BG73" s="165"/>
      <c r="BH73" s="165"/>
      <c r="BI73" s="165">
        <f t="shared" si="54"/>
        <v>0</v>
      </c>
      <c r="BJ73" s="165">
        <v>1</v>
      </c>
      <c r="BK73" s="165">
        <v>18000</v>
      </c>
      <c r="BL73" s="165">
        <f t="shared" si="55"/>
        <v>18000</v>
      </c>
      <c r="BM73" s="165"/>
      <c r="BN73" s="165"/>
      <c r="BO73" s="165">
        <f t="shared" si="56"/>
        <v>0</v>
      </c>
      <c r="BP73" s="165"/>
      <c r="BQ73" s="165"/>
      <c r="BR73" s="165">
        <f t="shared" si="57"/>
        <v>0</v>
      </c>
      <c r="BS73" s="165"/>
      <c r="BT73" s="165"/>
      <c r="BU73" s="165">
        <f t="shared" si="58"/>
        <v>0</v>
      </c>
      <c r="BV73" s="165"/>
      <c r="BW73" s="165"/>
      <c r="BX73" s="165">
        <f t="shared" si="59"/>
        <v>0</v>
      </c>
      <c r="BY73" s="165"/>
      <c r="BZ73" s="165"/>
      <c r="CA73" s="165">
        <f t="shared" si="60"/>
        <v>0</v>
      </c>
      <c r="CB73" s="165"/>
      <c r="CC73" s="165"/>
      <c r="CD73" s="165">
        <f t="shared" si="61"/>
        <v>0</v>
      </c>
      <c r="CE73" s="165"/>
      <c r="CF73" s="165"/>
      <c r="CG73" s="165">
        <f t="shared" si="62"/>
        <v>0</v>
      </c>
      <c r="CH73" s="165"/>
      <c r="CI73" s="165"/>
      <c r="CJ73" s="165">
        <f t="shared" si="63"/>
        <v>0</v>
      </c>
      <c r="CK73" s="165"/>
      <c r="CL73" s="165"/>
      <c r="CM73" s="165">
        <f t="shared" si="64"/>
        <v>0</v>
      </c>
      <c r="CN73" s="165"/>
      <c r="CO73" s="165"/>
      <c r="CP73" s="165">
        <f t="shared" si="65"/>
        <v>0</v>
      </c>
      <c r="CQ73" s="165"/>
      <c r="CR73" s="165"/>
      <c r="CS73" s="165">
        <f t="shared" si="66"/>
        <v>0</v>
      </c>
      <c r="CT73" s="167">
        <f t="shared" si="67"/>
        <v>4</v>
      </c>
      <c r="CU73" s="168">
        <f t="shared" si="68"/>
        <v>70000</v>
      </c>
    </row>
    <row r="74" spans="2:99" x14ac:dyDescent="0.25">
      <c r="B74" s="165" t="s">
        <v>279</v>
      </c>
      <c r="C74" s="165" t="s">
        <v>215</v>
      </c>
      <c r="D74" s="166"/>
      <c r="E74" s="165"/>
      <c r="F74" s="165"/>
      <c r="G74" s="165">
        <f t="shared" si="36"/>
        <v>0</v>
      </c>
      <c r="H74" s="165"/>
      <c r="I74" s="165"/>
      <c r="J74" s="165">
        <f t="shared" si="37"/>
        <v>0</v>
      </c>
      <c r="K74" s="165"/>
      <c r="L74" s="165"/>
      <c r="M74" s="165">
        <f t="shared" si="38"/>
        <v>0</v>
      </c>
      <c r="N74" s="165"/>
      <c r="O74" s="165"/>
      <c r="P74" s="165">
        <f t="shared" si="39"/>
        <v>0</v>
      </c>
      <c r="Q74" s="165"/>
      <c r="R74" s="165"/>
      <c r="S74" s="165">
        <f t="shared" si="40"/>
        <v>0</v>
      </c>
      <c r="T74" s="165"/>
      <c r="U74" s="165"/>
      <c r="V74" s="165">
        <f t="shared" si="41"/>
        <v>0</v>
      </c>
      <c r="W74" s="165"/>
      <c r="X74" s="165"/>
      <c r="Y74" s="165">
        <f t="shared" si="42"/>
        <v>0</v>
      </c>
      <c r="Z74" s="165"/>
      <c r="AA74" s="165"/>
      <c r="AB74" s="165">
        <f t="shared" si="43"/>
        <v>0</v>
      </c>
      <c r="AC74" s="165"/>
      <c r="AD74" s="165"/>
      <c r="AE74" s="165">
        <f t="shared" si="44"/>
        <v>0</v>
      </c>
      <c r="AF74" s="165"/>
      <c r="AG74" s="165"/>
      <c r="AH74" s="165">
        <f t="shared" si="45"/>
        <v>0</v>
      </c>
      <c r="AI74" s="165"/>
      <c r="AJ74" s="165"/>
      <c r="AK74" s="165">
        <f t="shared" si="46"/>
        <v>0</v>
      </c>
      <c r="AL74" s="165"/>
      <c r="AM74" s="165"/>
      <c r="AN74" s="165">
        <f t="shared" si="47"/>
        <v>0</v>
      </c>
      <c r="AO74" s="165"/>
      <c r="AP74" s="165"/>
      <c r="AQ74" s="165">
        <f t="shared" si="48"/>
        <v>0</v>
      </c>
      <c r="AR74" s="165"/>
      <c r="AS74" s="165"/>
      <c r="AT74" s="165">
        <f t="shared" si="49"/>
        <v>0</v>
      </c>
      <c r="AU74" s="165"/>
      <c r="AV74" s="165"/>
      <c r="AW74" s="165">
        <f t="shared" si="50"/>
        <v>0</v>
      </c>
      <c r="AX74" s="165"/>
      <c r="AY74" s="165"/>
      <c r="AZ74" s="165">
        <f t="shared" si="51"/>
        <v>0</v>
      </c>
      <c r="BA74" s="165"/>
      <c r="BB74" s="165"/>
      <c r="BC74" s="165">
        <f t="shared" si="52"/>
        <v>0</v>
      </c>
      <c r="BD74" s="165"/>
      <c r="BE74" s="165"/>
      <c r="BF74" s="165">
        <f t="shared" si="53"/>
        <v>0</v>
      </c>
      <c r="BG74" s="165"/>
      <c r="BH74" s="165"/>
      <c r="BI74" s="165">
        <f t="shared" si="54"/>
        <v>0</v>
      </c>
      <c r="BJ74" s="165"/>
      <c r="BK74" s="165"/>
      <c r="BL74" s="165">
        <f t="shared" si="55"/>
        <v>0</v>
      </c>
      <c r="BM74" s="165"/>
      <c r="BN74" s="165"/>
      <c r="BO74" s="165">
        <f t="shared" si="56"/>
        <v>0</v>
      </c>
      <c r="BP74" s="165"/>
      <c r="BQ74" s="165"/>
      <c r="BR74" s="165">
        <f t="shared" si="57"/>
        <v>0</v>
      </c>
      <c r="BS74" s="165"/>
      <c r="BT74" s="165"/>
      <c r="BU74" s="165">
        <f t="shared" si="58"/>
        <v>0</v>
      </c>
      <c r="BV74" s="165"/>
      <c r="BW74" s="165"/>
      <c r="BX74" s="165">
        <f t="shared" si="59"/>
        <v>0</v>
      </c>
      <c r="BY74" s="165"/>
      <c r="BZ74" s="165"/>
      <c r="CA74" s="165">
        <f t="shared" si="60"/>
        <v>0</v>
      </c>
      <c r="CB74" s="165"/>
      <c r="CC74" s="165"/>
      <c r="CD74" s="165">
        <f t="shared" si="61"/>
        <v>0</v>
      </c>
      <c r="CE74" s="165"/>
      <c r="CF74" s="165"/>
      <c r="CG74" s="165">
        <f t="shared" si="62"/>
        <v>0</v>
      </c>
      <c r="CH74" s="165"/>
      <c r="CI74" s="165"/>
      <c r="CJ74" s="165">
        <f t="shared" si="63"/>
        <v>0</v>
      </c>
      <c r="CK74" s="165"/>
      <c r="CL74" s="165"/>
      <c r="CM74" s="165">
        <f t="shared" si="64"/>
        <v>0</v>
      </c>
      <c r="CN74" s="165"/>
      <c r="CO74" s="165"/>
      <c r="CP74" s="165">
        <f t="shared" si="65"/>
        <v>0</v>
      </c>
      <c r="CQ74" s="165"/>
      <c r="CR74" s="165"/>
      <c r="CS74" s="165">
        <f t="shared" si="66"/>
        <v>0</v>
      </c>
      <c r="CT74" s="167">
        <f t="shared" si="67"/>
        <v>0</v>
      </c>
      <c r="CU74" s="168">
        <f t="shared" si="68"/>
        <v>0</v>
      </c>
    </row>
    <row r="75" spans="2:99" x14ac:dyDescent="0.25">
      <c r="B75" s="165" t="s">
        <v>280</v>
      </c>
      <c r="C75" s="165" t="s">
        <v>215</v>
      </c>
      <c r="D75" s="166">
        <v>15000</v>
      </c>
      <c r="E75" s="165"/>
      <c r="F75" s="165"/>
      <c r="G75" s="165">
        <f t="shared" si="36"/>
        <v>0</v>
      </c>
      <c r="H75" s="165">
        <v>4</v>
      </c>
      <c r="I75" s="165">
        <v>15000</v>
      </c>
      <c r="J75" s="165">
        <f t="shared" si="37"/>
        <v>60000</v>
      </c>
      <c r="K75" s="165"/>
      <c r="L75" s="165"/>
      <c r="M75" s="165">
        <f t="shared" si="38"/>
        <v>0</v>
      </c>
      <c r="N75" s="165"/>
      <c r="O75" s="165"/>
      <c r="P75" s="165">
        <f t="shared" si="39"/>
        <v>0</v>
      </c>
      <c r="Q75" s="165"/>
      <c r="R75" s="165"/>
      <c r="S75" s="165">
        <f t="shared" si="40"/>
        <v>0</v>
      </c>
      <c r="T75" s="165"/>
      <c r="U75" s="165"/>
      <c r="V75" s="165">
        <f t="shared" si="41"/>
        <v>0</v>
      </c>
      <c r="W75" s="165"/>
      <c r="X75" s="165"/>
      <c r="Y75" s="165">
        <f t="shared" si="42"/>
        <v>0</v>
      </c>
      <c r="Z75" s="165"/>
      <c r="AA75" s="165"/>
      <c r="AB75" s="165">
        <f t="shared" si="43"/>
        <v>0</v>
      </c>
      <c r="AC75" s="165"/>
      <c r="AD75" s="165"/>
      <c r="AE75" s="165">
        <f t="shared" si="44"/>
        <v>0</v>
      </c>
      <c r="AF75" s="165"/>
      <c r="AG75" s="165"/>
      <c r="AH75" s="165">
        <f t="shared" si="45"/>
        <v>0</v>
      </c>
      <c r="AI75" s="165"/>
      <c r="AJ75" s="165"/>
      <c r="AK75" s="165">
        <f t="shared" si="46"/>
        <v>0</v>
      </c>
      <c r="AL75" s="165"/>
      <c r="AM75" s="165"/>
      <c r="AN75" s="165">
        <f t="shared" si="47"/>
        <v>0</v>
      </c>
      <c r="AO75" s="165"/>
      <c r="AP75" s="165"/>
      <c r="AQ75" s="165">
        <f t="shared" si="48"/>
        <v>0</v>
      </c>
      <c r="AR75" s="165"/>
      <c r="AS75" s="165"/>
      <c r="AT75" s="165">
        <f t="shared" si="49"/>
        <v>0</v>
      </c>
      <c r="AU75" s="165"/>
      <c r="AV75" s="165"/>
      <c r="AW75" s="165">
        <f t="shared" si="50"/>
        <v>0</v>
      </c>
      <c r="AX75" s="165"/>
      <c r="AY75" s="165"/>
      <c r="AZ75" s="165">
        <f t="shared" si="51"/>
        <v>0</v>
      </c>
      <c r="BA75" s="165">
        <v>1</v>
      </c>
      <c r="BB75" s="165">
        <v>20000</v>
      </c>
      <c r="BC75" s="165">
        <f t="shared" si="52"/>
        <v>20000</v>
      </c>
      <c r="BD75" s="165"/>
      <c r="BE75" s="165"/>
      <c r="BF75" s="165">
        <f t="shared" si="53"/>
        <v>0</v>
      </c>
      <c r="BG75" s="165"/>
      <c r="BH75" s="165"/>
      <c r="BI75" s="165">
        <f t="shared" si="54"/>
        <v>0</v>
      </c>
      <c r="BJ75" s="165"/>
      <c r="BK75" s="165"/>
      <c r="BL75" s="165">
        <f t="shared" si="55"/>
        <v>0</v>
      </c>
      <c r="BM75" s="165"/>
      <c r="BN75" s="165"/>
      <c r="BO75" s="165">
        <f t="shared" si="56"/>
        <v>0</v>
      </c>
      <c r="BP75" s="165"/>
      <c r="BQ75" s="165"/>
      <c r="BR75" s="165">
        <f t="shared" si="57"/>
        <v>0</v>
      </c>
      <c r="BS75" s="165"/>
      <c r="BT75" s="165"/>
      <c r="BU75" s="165">
        <f t="shared" si="58"/>
        <v>0</v>
      </c>
      <c r="BV75" s="165"/>
      <c r="BW75" s="165"/>
      <c r="BX75" s="165">
        <f t="shared" si="59"/>
        <v>0</v>
      </c>
      <c r="BY75" s="165"/>
      <c r="BZ75" s="165"/>
      <c r="CA75" s="165">
        <f t="shared" si="60"/>
        <v>0</v>
      </c>
      <c r="CB75" s="165"/>
      <c r="CC75" s="165"/>
      <c r="CD75" s="165">
        <f t="shared" si="61"/>
        <v>0</v>
      </c>
      <c r="CE75" s="165"/>
      <c r="CF75" s="165"/>
      <c r="CG75" s="165">
        <f t="shared" si="62"/>
        <v>0</v>
      </c>
      <c r="CH75" s="165"/>
      <c r="CI75" s="165"/>
      <c r="CJ75" s="165">
        <f t="shared" si="63"/>
        <v>0</v>
      </c>
      <c r="CK75" s="165"/>
      <c r="CL75" s="165"/>
      <c r="CM75" s="165">
        <f t="shared" si="64"/>
        <v>0</v>
      </c>
      <c r="CN75" s="165"/>
      <c r="CO75" s="165"/>
      <c r="CP75" s="165">
        <f t="shared" si="65"/>
        <v>0</v>
      </c>
      <c r="CQ75" s="165"/>
      <c r="CR75" s="165"/>
      <c r="CS75" s="165">
        <f t="shared" si="66"/>
        <v>0</v>
      </c>
      <c r="CT75" s="167">
        <f t="shared" si="67"/>
        <v>5</v>
      </c>
      <c r="CU75" s="168">
        <f t="shared" si="68"/>
        <v>80000</v>
      </c>
    </row>
    <row r="76" spans="2:99" x14ac:dyDescent="0.25">
      <c r="B76" s="165" t="s">
        <v>281</v>
      </c>
      <c r="C76" s="165" t="s">
        <v>215</v>
      </c>
      <c r="D76" s="166"/>
      <c r="E76" s="165"/>
      <c r="F76" s="165"/>
      <c r="G76" s="165">
        <f t="shared" si="36"/>
        <v>0</v>
      </c>
      <c r="H76" s="165"/>
      <c r="I76" s="165"/>
      <c r="J76" s="165">
        <f t="shared" si="37"/>
        <v>0</v>
      </c>
      <c r="K76" s="165"/>
      <c r="L76" s="165"/>
      <c r="M76" s="165">
        <f t="shared" si="38"/>
        <v>0</v>
      </c>
      <c r="N76" s="165"/>
      <c r="O76" s="165"/>
      <c r="P76" s="165">
        <f t="shared" si="39"/>
        <v>0</v>
      </c>
      <c r="Q76" s="165"/>
      <c r="R76" s="165"/>
      <c r="S76" s="165">
        <f t="shared" si="40"/>
        <v>0</v>
      </c>
      <c r="T76" s="165"/>
      <c r="U76" s="165"/>
      <c r="V76" s="165">
        <f t="shared" si="41"/>
        <v>0</v>
      </c>
      <c r="W76" s="165"/>
      <c r="X76" s="165"/>
      <c r="Y76" s="165">
        <f t="shared" si="42"/>
        <v>0</v>
      </c>
      <c r="Z76" s="165"/>
      <c r="AA76" s="165"/>
      <c r="AB76" s="165">
        <f t="shared" si="43"/>
        <v>0</v>
      </c>
      <c r="AC76" s="165"/>
      <c r="AD76" s="165"/>
      <c r="AE76" s="165">
        <f t="shared" si="44"/>
        <v>0</v>
      </c>
      <c r="AF76" s="165"/>
      <c r="AG76" s="165"/>
      <c r="AH76" s="165">
        <f t="shared" si="45"/>
        <v>0</v>
      </c>
      <c r="AI76" s="165"/>
      <c r="AJ76" s="165"/>
      <c r="AK76" s="165">
        <f t="shared" si="46"/>
        <v>0</v>
      </c>
      <c r="AL76" s="165"/>
      <c r="AM76" s="165"/>
      <c r="AN76" s="165">
        <f t="shared" si="47"/>
        <v>0</v>
      </c>
      <c r="AO76" s="165"/>
      <c r="AP76" s="165"/>
      <c r="AQ76" s="165">
        <f t="shared" si="48"/>
        <v>0</v>
      </c>
      <c r="AR76" s="165"/>
      <c r="AS76" s="165"/>
      <c r="AT76" s="165">
        <f t="shared" si="49"/>
        <v>0</v>
      </c>
      <c r="AU76" s="165"/>
      <c r="AV76" s="165"/>
      <c r="AW76" s="165">
        <f t="shared" si="50"/>
        <v>0</v>
      </c>
      <c r="AX76" s="165"/>
      <c r="AY76" s="165"/>
      <c r="AZ76" s="165">
        <f t="shared" si="51"/>
        <v>0</v>
      </c>
      <c r="BA76" s="165"/>
      <c r="BB76" s="165"/>
      <c r="BC76" s="165">
        <f t="shared" si="52"/>
        <v>0</v>
      </c>
      <c r="BD76" s="165"/>
      <c r="BE76" s="165"/>
      <c r="BF76" s="165">
        <f t="shared" si="53"/>
        <v>0</v>
      </c>
      <c r="BG76" s="165"/>
      <c r="BH76" s="165"/>
      <c r="BI76" s="165">
        <f t="shared" si="54"/>
        <v>0</v>
      </c>
      <c r="BJ76" s="165"/>
      <c r="BK76" s="165"/>
      <c r="BL76" s="165">
        <f t="shared" si="55"/>
        <v>0</v>
      </c>
      <c r="BM76" s="165"/>
      <c r="BN76" s="165"/>
      <c r="BO76" s="165">
        <f t="shared" si="56"/>
        <v>0</v>
      </c>
      <c r="BP76" s="165"/>
      <c r="BQ76" s="165"/>
      <c r="BR76" s="165">
        <f t="shared" si="57"/>
        <v>0</v>
      </c>
      <c r="BS76" s="165"/>
      <c r="BT76" s="165"/>
      <c r="BU76" s="165">
        <f t="shared" si="58"/>
        <v>0</v>
      </c>
      <c r="BV76" s="165"/>
      <c r="BW76" s="165"/>
      <c r="BX76" s="165">
        <f t="shared" si="59"/>
        <v>0</v>
      </c>
      <c r="BY76" s="165"/>
      <c r="BZ76" s="165"/>
      <c r="CA76" s="165">
        <f t="shared" si="60"/>
        <v>0</v>
      </c>
      <c r="CB76" s="165"/>
      <c r="CC76" s="165"/>
      <c r="CD76" s="165">
        <f t="shared" si="61"/>
        <v>0</v>
      </c>
      <c r="CE76" s="165"/>
      <c r="CF76" s="165"/>
      <c r="CG76" s="165">
        <f t="shared" si="62"/>
        <v>0</v>
      </c>
      <c r="CH76" s="165"/>
      <c r="CI76" s="165"/>
      <c r="CJ76" s="165">
        <f t="shared" si="63"/>
        <v>0</v>
      </c>
      <c r="CK76" s="165"/>
      <c r="CL76" s="165"/>
      <c r="CM76" s="165">
        <f t="shared" si="64"/>
        <v>0</v>
      </c>
      <c r="CN76" s="165"/>
      <c r="CO76" s="165"/>
      <c r="CP76" s="165">
        <f t="shared" si="65"/>
        <v>0</v>
      </c>
      <c r="CQ76" s="165"/>
      <c r="CR76" s="165"/>
      <c r="CS76" s="165">
        <f t="shared" si="66"/>
        <v>0</v>
      </c>
      <c r="CT76" s="167">
        <f t="shared" si="67"/>
        <v>0</v>
      </c>
      <c r="CU76" s="168">
        <f t="shared" si="68"/>
        <v>0</v>
      </c>
    </row>
    <row r="77" spans="2:99" x14ac:dyDescent="0.25">
      <c r="B77" s="165" t="s">
        <v>282</v>
      </c>
      <c r="C77" s="165" t="s">
        <v>283</v>
      </c>
      <c r="D77" s="166"/>
      <c r="E77" s="165"/>
      <c r="F77" s="165"/>
      <c r="G77" s="165">
        <f t="shared" si="36"/>
        <v>0</v>
      </c>
      <c r="H77" s="165"/>
      <c r="I77" s="165"/>
      <c r="J77" s="165">
        <f t="shared" si="37"/>
        <v>0</v>
      </c>
      <c r="K77" s="165"/>
      <c r="L77" s="165"/>
      <c r="M77" s="165">
        <f t="shared" si="38"/>
        <v>0</v>
      </c>
      <c r="N77" s="165"/>
      <c r="O77" s="165"/>
      <c r="P77" s="165">
        <f t="shared" si="39"/>
        <v>0</v>
      </c>
      <c r="Q77" s="165"/>
      <c r="R77" s="165"/>
      <c r="S77" s="165">
        <f t="shared" si="40"/>
        <v>0</v>
      </c>
      <c r="T77" s="165"/>
      <c r="U77" s="165"/>
      <c r="V77" s="165">
        <f t="shared" si="41"/>
        <v>0</v>
      </c>
      <c r="W77" s="165"/>
      <c r="X77" s="165"/>
      <c r="Y77" s="165">
        <f t="shared" si="42"/>
        <v>0</v>
      </c>
      <c r="Z77" s="165"/>
      <c r="AA77" s="165"/>
      <c r="AB77" s="165">
        <f t="shared" si="43"/>
        <v>0</v>
      </c>
      <c r="AC77" s="165"/>
      <c r="AD77" s="165"/>
      <c r="AE77" s="165">
        <f t="shared" si="44"/>
        <v>0</v>
      </c>
      <c r="AF77" s="165"/>
      <c r="AG77" s="165"/>
      <c r="AH77" s="165">
        <f t="shared" si="45"/>
        <v>0</v>
      </c>
      <c r="AI77" s="165"/>
      <c r="AJ77" s="165"/>
      <c r="AK77" s="165">
        <f t="shared" si="46"/>
        <v>0</v>
      </c>
      <c r="AL77" s="165"/>
      <c r="AM77" s="165"/>
      <c r="AN77" s="165">
        <f t="shared" si="47"/>
        <v>0</v>
      </c>
      <c r="AO77" s="165"/>
      <c r="AP77" s="165"/>
      <c r="AQ77" s="165">
        <f t="shared" si="48"/>
        <v>0</v>
      </c>
      <c r="AR77" s="165"/>
      <c r="AS77" s="165"/>
      <c r="AT77" s="165">
        <f t="shared" si="49"/>
        <v>0</v>
      </c>
      <c r="AU77" s="165"/>
      <c r="AV77" s="165"/>
      <c r="AW77" s="165">
        <f t="shared" si="50"/>
        <v>0</v>
      </c>
      <c r="AX77" s="165"/>
      <c r="AY77" s="165"/>
      <c r="AZ77" s="165">
        <f t="shared" si="51"/>
        <v>0</v>
      </c>
      <c r="BA77" s="165"/>
      <c r="BB77" s="165"/>
      <c r="BC77" s="165">
        <f t="shared" si="52"/>
        <v>0</v>
      </c>
      <c r="BD77" s="165"/>
      <c r="BE77" s="165"/>
      <c r="BF77" s="165">
        <f t="shared" si="53"/>
        <v>0</v>
      </c>
      <c r="BG77" s="165"/>
      <c r="BH77" s="165"/>
      <c r="BI77" s="165">
        <f t="shared" si="54"/>
        <v>0</v>
      </c>
      <c r="BJ77" s="165"/>
      <c r="BK77" s="165"/>
      <c r="BL77" s="165">
        <f t="shared" si="55"/>
        <v>0</v>
      </c>
      <c r="BM77" s="165"/>
      <c r="BN77" s="165"/>
      <c r="BO77" s="165">
        <f t="shared" si="56"/>
        <v>0</v>
      </c>
      <c r="BP77" s="165"/>
      <c r="BQ77" s="165"/>
      <c r="BR77" s="165">
        <f t="shared" si="57"/>
        <v>0</v>
      </c>
      <c r="BS77" s="165"/>
      <c r="BT77" s="165"/>
      <c r="BU77" s="165">
        <f t="shared" si="58"/>
        <v>0</v>
      </c>
      <c r="BV77" s="165"/>
      <c r="BW77" s="165"/>
      <c r="BX77" s="165">
        <f t="shared" si="59"/>
        <v>0</v>
      </c>
      <c r="BY77" s="165"/>
      <c r="BZ77" s="165"/>
      <c r="CA77" s="165">
        <f t="shared" si="60"/>
        <v>0</v>
      </c>
      <c r="CB77" s="165"/>
      <c r="CC77" s="165"/>
      <c r="CD77" s="165">
        <f t="shared" si="61"/>
        <v>0</v>
      </c>
      <c r="CE77" s="165"/>
      <c r="CF77" s="165"/>
      <c r="CG77" s="165">
        <f t="shared" si="62"/>
        <v>0</v>
      </c>
      <c r="CH77" s="165"/>
      <c r="CI77" s="165"/>
      <c r="CJ77" s="165">
        <f t="shared" si="63"/>
        <v>0</v>
      </c>
      <c r="CK77" s="165"/>
      <c r="CL77" s="165"/>
      <c r="CM77" s="165">
        <f t="shared" si="64"/>
        <v>0</v>
      </c>
      <c r="CN77" s="165"/>
      <c r="CO77" s="165"/>
      <c r="CP77" s="165">
        <f t="shared" si="65"/>
        <v>0</v>
      </c>
      <c r="CQ77" s="165"/>
      <c r="CR77" s="165"/>
      <c r="CS77" s="165">
        <f t="shared" si="66"/>
        <v>0</v>
      </c>
      <c r="CT77" s="167">
        <f t="shared" si="67"/>
        <v>0</v>
      </c>
      <c r="CU77" s="168">
        <f t="shared" si="68"/>
        <v>0</v>
      </c>
    </row>
    <row r="78" spans="2:99" x14ac:dyDescent="0.25">
      <c r="B78" s="165" t="s">
        <v>284</v>
      </c>
      <c r="C78" s="165" t="s">
        <v>215</v>
      </c>
      <c r="D78" s="166"/>
      <c r="E78" s="165"/>
      <c r="F78" s="165"/>
      <c r="G78" s="165">
        <f t="shared" si="36"/>
        <v>0</v>
      </c>
      <c r="H78" s="165"/>
      <c r="I78" s="165"/>
      <c r="J78" s="165">
        <f t="shared" si="37"/>
        <v>0</v>
      </c>
      <c r="K78" s="165"/>
      <c r="L78" s="165"/>
      <c r="M78" s="165">
        <f t="shared" si="38"/>
        <v>0</v>
      </c>
      <c r="N78" s="165"/>
      <c r="O78" s="165"/>
      <c r="P78" s="165">
        <f t="shared" si="39"/>
        <v>0</v>
      </c>
      <c r="Q78" s="165"/>
      <c r="R78" s="165"/>
      <c r="S78" s="165">
        <f t="shared" si="40"/>
        <v>0</v>
      </c>
      <c r="T78" s="165"/>
      <c r="U78" s="165"/>
      <c r="V78" s="165">
        <f t="shared" si="41"/>
        <v>0</v>
      </c>
      <c r="W78" s="165"/>
      <c r="X78" s="165"/>
      <c r="Y78" s="165">
        <f t="shared" si="42"/>
        <v>0</v>
      </c>
      <c r="Z78" s="165"/>
      <c r="AA78" s="165"/>
      <c r="AB78" s="165">
        <f t="shared" si="43"/>
        <v>0</v>
      </c>
      <c r="AC78" s="165"/>
      <c r="AD78" s="165"/>
      <c r="AE78" s="165">
        <f t="shared" si="44"/>
        <v>0</v>
      </c>
      <c r="AF78" s="165"/>
      <c r="AG78" s="165"/>
      <c r="AH78" s="165">
        <f t="shared" si="45"/>
        <v>0</v>
      </c>
      <c r="AI78" s="165"/>
      <c r="AJ78" s="165"/>
      <c r="AK78" s="165">
        <f t="shared" si="46"/>
        <v>0</v>
      </c>
      <c r="AL78" s="165"/>
      <c r="AM78" s="165"/>
      <c r="AN78" s="165">
        <f t="shared" si="47"/>
        <v>0</v>
      </c>
      <c r="AO78" s="165"/>
      <c r="AP78" s="165"/>
      <c r="AQ78" s="165">
        <f t="shared" si="48"/>
        <v>0</v>
      </c>
      <c r="AR78" s="165"/>
      <c r="AS78" s="165"/>
      <c r="AT78" s="165">
        <f t="shared" si="49"/>
        <v>0</v>
      </c>
      <c r="AU78" s="165"/>
      <c r="AV78" s="165"/>
      <c r="AW78" s="165">
        <f t="shared" si="50"/>
        <v>0</v>
      </c>
      <c r="AX78" s="165"/>
      <c r="AY78" s="165"/>
      <c r="AZ78" s="165">
        <f t="shared" si="51"/>
        <v>0</v>
      </c>
      <c r="BA78" s="165"/>
      <c r="BB78" s="165"/>
      <c r="BC78" s="165">
        <f t="shared" si="52"/>
        <v>0</v>
      </c>
      <c r="BD78" s="165"/>
      <c r="BE78" s="165"/>
      <c r="BF78" s="165">
        <f t="shared" si="53"/>
        <v>0</v>
      </c>
      <c r="BG78" s="165"/>
      <c r="BH78" s="165"/>
      <c r="BI78" s="165">
        <f t="shared" si="54"/>
        <v>0</v>
      </c>
      <c r="BJ78" s="165"/>
      <c r="BK78" s="165"/>
      <c r="BL78" s="165">
        <f t="shared" si="55"/>
        <v>0</v>
      </c>
      <c r="BM78" s="165"/>
      <c r="BN78" s="165"/>
      <c r="BO78" s="165">
        <f t="shared" si="56"/>
        <v>0</v>
      </c>
      <c r="BP78" s="165"/>
      <c r="BQ78" s="165"/>
      <c r="BR78" s="165">
        <f t="shared" si="57"/>
        <v>0</v>
      </c>
      <c r="BS78" s="165"/>
      <c r="BT78" s="165"/>
      <c r="BU78" s="165">
        <f t="shared" si="58"/>
        <v>0</v>
      </c>
      <c r="BV78" s="165"/>
      <c r="BW78" s="165"/>
      <c r="BX78" s="165">
        <f t="shared" si="59"/>
        <v>0</v>
      </c>
      <c r="BY78" s="165"/>
      <c r="BZ78" s="165"/>
      <c r="CA78" s="165">
        <f t="shared" si="60"/>
        <v>0</v>
      </c>
      <c r="CB78" s="165"/>
      <c r="CC78" s="165"/>
      <c r="CD78" s="165">
        <f t="shared" si="61"/>
        <v>0</v>
      </c>
      <c r="CE78" s="165"/>
      <c r="CF78" s="165"/>
      <c r="CG78" s="165">
        <f t="shared" si="62"/>
        <v>0</v>
      </c>
      <c r="CH78" s="165"/>
      <c r="CI78" s="165"/>
      <c r="CJ78" s="165">
        <f t="shared" si="63"/>
        <v>0</v>
      </c>
      <c r="CK78" s="165"/>
      <c r="CL78" s="165"/>
      <c r="CM78" s="165">
        <f t="shared" si="64"/>
        <v>0</v>
      </c>
      <c r="CN78" s="165"/>
      <c r="CO78" s="165"/>
      <c r="CP78" s="165">
        <f t="shared" si="65"/>
        <v>0</v>
      </c>
      <c r="CQ78" s="165"/>
      <c r="CR78" s="165"/>
      <c r="CS78" s="165">
        <f t="shared" si="66"/>
        <v>0</v>
      </c>
      <c r="CT78" s="167">
        <f t="shared" si="67"/>
        <v>0</v>
      </c>
      <c r="CU78" s="168">
        <f t="shared" si="68"/>
        <v>0</v>
      </c>
    </row>
    <row r="79" spans="2:99" x14ac:dyDescent="0.25">
      <c r="B79" s="165" t="s">
        <v>285</v>
      </c>
      <c r="C79" s="165" t="s">
        <v>215</v>
      </c>
      <c r="D79" s="166">
        <v>34000</v>
      </c>
      <c r="E79" s="165"/>
      <c r="F79" s="165"/>
      <c r="G79" s="165">
        <f t="shared" si="36"/>
        <v>0</v>
      </c>
      <c r="H79" s="165"/>
      <c r="I79" s="165"/>
      <c r="J79" s="165">
        <f t="shared" si="37"/>
        <v>0</v>
      </c>
      <c r="K79" s="165"/>
      <c r="L79" s="165"/>
      <c r="M79" s="165">
        <f t="shared" si="38"/>
        <v>0</v>
      </c>
      <c r="N79" s="165"/>
      <c r="O79" s="165"/>
      <c r="P79" s="165">
        <f t="shared" si="39"/>
        <v>0</v>
      </c>
      <c r="Q79" s="165"/>
      <c r="R79" s="165"/>
      <c r="S79" s="165">
        <f t="shared" si="40"/>
        <v>0</v>
      </c>
      <c r="T79" s="165"/>
      <c r="U79" s="165"/>
      <c r="V79" s="165">
        <f t="shared" si="41"/>
        <v>0</v>
      </c>
      <c r="W79" s="165"/>
      <c r="X79" s="165"/>
      <c r="Y79" s="165">
        <f t="shared" si="42"/>
        <v>0</v>
      </c>
      <c r="Z79" s="165"/>
      <c r="AA79" s="165"/>
      <c r="AB79" s="165">
        <f t="shared" si="43"/>
        <v>0</v>
      </c>
      <c r="AC79" s="165"/>
      <c r="AD79" s="165"/>
      <c r="AE79" s="165">
        <f t="shared" si="44"/>
        <v>0</v>
      </c>
      <c r="AF79" s="165"/>
      <c r="AG79" s="165"/>
      <c r="AH79" s="165">
        <f t="shared" si="45"/>
        <v>0</v>
      </c>
      <c r="AI79" s="165"/>
      <c r="AJ79" s="165"/>
      <c r="AK79" s="165">
        <f t="shared" si="46"/>
        <v>0</v>
      </c>
      <c r="AL79" s="165"/>
      <c r="AM79" s="165"/>
      <c r="AN79" s="165">
        <f t="shared" si="47"/>
        <v>0</v>
      </c>
      <c r="AO79" s="165"/>
      <c r="AP79" s="165"/>
      <c r="AQ79" s="165">
        <f t="shared" si="48"/>
        <v>0</v>
      </c>
      <c r="AR79" s="165"/>
      <c r="AS79" s="165"/>
      <c r="AT79" s="165">
        <f t="shared" si="49"/>
        <v>0</v>
      </c>
      <c r="AU79" s="165"/>
      <c r="AV79" s="165"/>
      <c r="AW79" s="165">
        <f t="shared" si="50"/>
        <v>0</v>
      </c>
      <c r="AX79" s="165"/>
      <c r="AY79" s="165"/>
      <c r="AZ79" s="165">
        <f t="shared" si="51"/>
        <v>0</v>
      </c>
      <c r="BA79" s="165"/>
      <c r="BB79" s="165"/>
      <c r="BC79" s="165">
        <f t="shared" si="52"/>
        <v>0</v>
      </c>
      <c r="BD79" s="165"/>
      <c r="BE79" s="165"/>
      <c r="BF79" s="165">
        <f t="shared" si="53"/>
        <v>0</v>
      </c>
      <c r="BG79" s="165"/>
      <c r="BH79" s="165"/>
      <c r="BI79" s="165">
        <f t="shared" si="54"/>
        <v>0</v>
      </c>
      <c r="BJ79" s="165"/>
      <c r="BK79" s="165"/>
      <c r="BL79" s="165">
        <f t="shared" si="55"/>
        <v>0</v>
      </c>
      <c r="BM79" s="165"/>
      <c r="BN79" s="165"/>
      <c r="BO79" s="165">
        <f t="shared" si="56"/>
        <v>0</v>
      </c>
      <c r="BP79" s="165"/>
      <c r="BQ79" s="165"/>
      <c r="BR79" s="165">
        <f t="shared" si="57"/>
        <v>0</v>
      </c>
      <c r="BS79" s="165"/>
      <c r="BT79" s="165"/>
      <c r="BU79" s="165">
        <f t="shared" si="58"/>
        <v>0</v>
      </c>
      <c r="BV79" s="165"/>
      <c r="BW79" s="165"/>
      <c r="BX79" s="165">
        <f t="shared" si="59"/>
        <v>0</v>
      </c>
      <c r="BY79" s="165"/>
      <c r="BZ79" s="165"/>
      <c r="CA79" s="165">
        <f t="shared" si="60"/>
        <v>0</v>
      </c>
      <c r="CB79" s="165"/>
      <c r="CC79" s="165"/>
      <c r="CD79" s="165">
        <f t="shared" si="61"/>
        <v>0</v>
      </c>
      <c r="CE79" s="165"/>
      <c r="CF79" s="165"/>
      <c r="CG79" s="165">
        <f t="shared" si="62"/>
        <v>0</v>
      </c>
      <c r="CH79" s="165">
        <v>0.5</v>
      </c>
      <c r="CI79" s="165">
        <v>34000</v>
      </c>
      <c r="CJ79" s="165">
        <f t="shared" si="63"/>
        <v>17000</v>
      </c>
      <c r="CK79" s="165"/>
      <c r="CL79" s="165"/>
      <c r="CM79" s="165">
        <f t="shared" si="64"/>
        <v>0</v>
      </c>
      <c r="CN79" s="165"/>
      <c r="CO79" s="165"/>
      <c r="CP79" s="165">
        <f t="shared" si="65"/>
        <v>0</v>
      </c>
      <c r="CQ79" s="165"/>
      <c r="CR79" s="165"/>
      <c r="CS79" s="165">
        <f t="shared" si="66"/>
        <v>0</v>
      </c>
      <c r="CT79" s="167">
        <f t="shared" si="67"/>
        <v>0.5</v>
      </c>
      <c r="CU79" s="168">
        <f t="shared" si="68"/>
        <v>17000</v>
      </c>
    </row>
    <row r="80" spans="2:99" x14ac:dyDescent="0.25">
      <c r="B80" s="165" t="s">
        <v>286</v>
      </c>
      <c r="C80" s="165" t="s">
        <v>215</v>
      </c>
      <c r="D80" s="166">
        <v>16000</v>
      </c>
      <c r="E80" s="165"/>
      <c r="F80" s="165"/>
      <c r="G80" s="165">
        <f t="shared" si="36"/>
        <v>0</v>
      </c>
      <c r="H80" s="165"/>
      <c r="I80" s="165"/>
      <c r="J80" s="165">
        <f t="shared" si="37"/>
        <v>0</v>
      </c>
      <c r="K80" s="165"/>
      <c r="L80" s="165"/>
      <c r="M80" s="165">
        <f t="shared" si="38"/>
        <v>0</v>
      </c>
      <c r="N80" s="165"/>
      <c r="O80" s="165"/>
      <c r="P80" s="165">
        <f t="shared" si="39"/>
        <v>0</v>
      </c>
      <c r="Q80" s="165"/>
      <c r="R80" s="165"/>
      <c r="S80" s="165">
        <f t="shared" si="40"/>
        <v>0</v>
      </c>
      <c r="T80" s="165"/>
      <c r="U80" s="165"/>
      <c r="V80" s="165">
        <f t="shared" si="41"/>
        <v>0</v>
      </c>
      <c r="W80" s="165"/>
      <c r="X80" s="165"/>
      <c r="Y80" s="165">
        <f t="shared" si="42"/>
        <v>0</v>
      </c>
      <c r="Z80" s="165"/>
      <c r="AA80" s="165"/>
      <c r="AB80" s="165">
        <f t="shared" si="43"/>
        <v>0</v>
      </c>
      <c r="AC80" s="165"/>
      <c r="AD80" s="165"/>
      <c r="AE80" s="165">
        <f t="shared" si="44"/>
        <v>0</v>
      </c>
      <c r="AF80" s="165"/>
      <c r="AG80" s="165"/>
      <c r="AH80" s="165">
        <f t="shared" si="45"/>
        <v>0</v>
      </c>
      <c r="AI80" s="165"/>
      <c r="AJ80" s="165"/>
      <c r="AK80" s="165">
        <f t="shared" si="46"/>
        <v>0</v>
      </c>
      <c r="AL80" s="165"/>
      <c r="AM80" s="165"/>
      <c r="AN80" s="165">
        <f t="shared" si="47"/>
        <v>0</v>
      </c>
      <c r="AO80" s="165"/>
      <c r="AP80" s="165"/>
      <c r="AQ80" s="165">
        <f t="shared" si="48"/>
        <v>0</v>
      </c>
      <c r="AR80" s="165"/>
      <c r="AS80" s="165"/>
      <c r="AT80" s="165">
        <f t="shared" si="49"/>
        <v>0</v>
      </c>
      <c r="AU80" s="165"/>
      <c r="AV80" s="165"/>
      <c r="AW80" s="165">
        <f t="shared" si="50"/>
        <v>0</v>
      </c>
      <c r="AX80" s="165"/>
      <c r="AY80" s="165"/>
      <c r="AZ80" s="165">
        <f t="shared" si="51"/>
        <v>0</v>
      </c>
      <c r="BA80" s="165"/>
      <c r="BB80" s="165"/>
      <c r="BC80" s="165">
        <f t="shared" si="52"/>
        <v>0</v>
      </c>
      <c r="BD80" s="165"/>
      <c r="BE80" s="165"/>
      <c r="BF80" s="165">
        <f t="shared" si="53"/>
        <v>0</v>
      </c>
      <c r="BG80" s="165"/>
      <c r="BH80" s="165"/>
      <c r="BI80" s="165">
        <f t="shared" si="54"/>
        <v>0</v>
      </c>
      <c r="BJ80" s="165"/>
      <c r="BK80" s="165"/>
      <c r="BL80" s="165">
        <f t="shared" si="55"/>
        <v>0</v>
      </c>
      <c r="BM80" s="165"/>
      <c r="BN80" s="165"/>
      <c r="BO80" s="165">
        <f t="shared" si="56"/>
        <v>0</v>
      </c>
      <c r="BP80" s="165"/>
      <c r="BQ80" s="165"/>
      <c r="BR80" s="165">
        <f t="shared" si="57"/>
        <v>0</v>
      </c>
      <c r="BS80" s="165"/>
      <c r="BT80" s="165"/>
      <c r="BU80" s="165">
        <f t="shared" si="58"/>
        <v>0</v>
      </c>
      <c r="BV80" s="165">
        <v>0.25</v>
      </c>
      <c r="BW80" s="165">
        <v>20000</v>
      </c>
      <c r="BX80" s="165">
        <f t="shared" si="59"/>
        <v>5000</v>
      </c>
      <c r="BY80" s="165"/>
      <c r="BZ80" s="165"/>
      <c r="CA80" s="165">
        <f t="shared" si="60"/>
        <v>0</v>
      </c>
      <c r="CB80" s="165"/>
      <c r="CC80" s="165"/>
      <c r="CD80" s="165">
        <f t="shared" si="61"/>
        <v>0</v>
      </c>
      <c r="CE80" s="165"/>
      <c r="CF80" s="165"/>
      <c r="CG80" s="165">
        <f t="shared" si="62"/>
        <v>0</v>
      </c>
      <c r="CH80" s="165"/>
      <c r="CI80" s="165"/>
      <c r="CJ80" s="165">
        <f t="shared" si="63"/>
        <v>0</v>
      </c>
      <c r="CK80" s="165"/>
      <c r="CL80" s="165"/>
      <c r="CM80" s="165">
        <f t="shared" si="64"/>
        <v>0</v>
      </c>
      <c r="CN80" s="165"/>
      <c r="CO80" s="165"/>
      <c r="CP80" s="165">
        <f t="shared" si="65"/>
        <v>0</v>
      </c>
      <c r="CQ80" s="165"/>
      <c r="CR80" s="165"/>
      <c r="CS80" s="165">
        <f t="shared" si="66"/>
        <v>0</v>
      </c>
      <c r="CT80" s="167">
        <f t="shared" si="67"/>
        <v>0.25</v>
      </c>
      <c r="CU80" s="168">
        <f t="shared" si="68"/>
        <v>5000</v>
      </c>
    </row>
    <row r="81" spans="2:99" x14ac:dyDescent="0.25">
      <c r="B81" s="165" t="s">
        <v>287</v>
      </c>
      <c r="C81" s="165" t="s">
        <v>215</v>
      </c>
      <c r="D81" s="166"/>
      <c r="E81" s="165"/>
      <c r="F81" s="165"/>
      <c r="G81" s="165">
        <f t="shared" si="36"/>
        <v>0</v>
      </c>
      <c r="H81" s="165"/>
      <c r="I81" s="165"/>
      <c r="J81" s="165">
        <f t="shared" si="37"/>
        <v>0</v>
      </c>
      <c r="K81" s="165"/>
      <c r="L81" s="165"/>
      <c r="M81" s="165">
        <f t="shared" si="38"/>
        <v>0</v>
      </c>
      <c r="N81" s="165"/>
      <c r="O81" s="165"/>
      <c r="P81" s="165">
        <f t="shared" si="39"/>
        <v>0</v>
      </c>
      <c r="Q81" s="165"/>
      <c r="R81" s="165"/>
      <c r="S81" s="165">
        <f t="shared" si="40"/>
        <v>0</v>
      </c>
      <c r="T81" s="165"/>
      <c r="U81" s="165"/>
      <c r="V81" s="165">
        <f t="shared" si="41"/>
        <v>0</v>
      </c>
      <c r="W81" s="165"/>
      <c r="X81" s="165"/>
      <c r="Y81" s="165">
        <f t="shared" si="42"/>
        <v>0</v>
      </c>
      <c r="Z81" s="165"/>
      <c r="AA81" s="165"/>
      <c r="AB81" s="165">
        <f t="shared" si="43"/>
        <v>0</v>
      </c>
      <c r="AC81" s="165"/>
      <c r="AD81" s="165"/>
      <c r="AE81" s="165">
        <f t="shared" si="44"/>
        <v>0</v>
      </c>
      <c r="AF81" s="165"/>
      <c r="AG81" s="165"/>
      <c r="AH81" s="165">
        <f t="shared" si="45"/>
        <v>0</v>
      </c>
      <c r="AI81" s="165"/>
      <c r="AJ81" s="165"/>
      <c r="AK81" s="165">
        <f t="shared" si="46"/>
        <v>0</v>
      </c>
      <c r="AL81" s="165"/>
      <c r="AM81" s="165"/>
      <c r="AN81" s="165">
        <f t="shared" si="47"/>
        <v>0</v>
      </c>
      <c r="AO81" s="165"/>
      <c r="AP81" s="165"/>
      <c r="AQ81" s="165">
        <f t="shared" si="48"/>
        <v>0</v>
      </c>
      <c r="AR81" s="165"/>
      <c r="AS81" s="165"/>
      <c r="AT81" s="165">
        <f t="shared" si="49"/>
        <v>0</v>
      </c>
      <c r="AU81" s="165"/>
      <c r="AV81" s="165"/>
      <c r="AW81" s="165">
        <f t="shared" si="50"/>
        <v>0</v>
      </c>
      <c r="AX81" s="165"/>
      <c r="AY81" s="165"/>
      <c r="AZ81" s="165">
        <f t="shared" si="51"/>
        <v>0</v>
      </c>
      <c r="BA81" s="165"/>
      <c r="BB81" s="165"/>
      <c r="BC81" s="165">
        <f t="shared" si="52"/>
        <v>0</v>
      </c>
      <c r="BD81" s="165"/>
      <c r="BE81" s="165"/>
      <c r="BF81" s="165">
        <f t="shared" si="53"/>
        <v>0</v>
      </c>
      <c r="BG81" s="165"/>
      <c r="BH81" s="165"/>
      <c r="BI81" s="165">
        <f t="shared" si="54"/>
        <v>0</v>
      </c>
      <c r="BJ81" s="165"/>
      <c r="BK81" s="165"/>
      <c r="BL81" s="165">
        <f t="shared" si="55"/>
        <v>0</v>
      </c>
      <c r="BM81" s="165"/>
      <c r="BN81" s="165"/>
      <c r="BO81" s="165">
        <f t="shared" si="56"/>
        <v>0</v>
      </c>
      <c r="BP81" s="165"/>
      <c r="BQ81" s="165"/>
      <c r="BR81" s="165">
        <f t="shared" si="57"/>
        <v>0</v>
      </c>
      <c r="BS81" s="165"/>
      <c r="BT81" s="165"/>
      <c r="BU81" s="165">
        <f t="shared" si="58"/>
        <v>0</v>
      </c>
      <c r="BV81" s="165"/>
      <c r="BW81" s="165"/>
      <c r="BX81" s="165">
        <f t="shared" si="59"/>
        <v>0</v>
      </c>
      <c r="BY81" s="165"/>
      <c r="BZ81" s="165"/>
      <c r="CA81" s="165">
        <f t="shared" si="60"/>
        <v>0</v>
      </c>
      <c r="CB81" s="165"/>
      <c r="CC81" s="165"/>
      <c r="CD81" s="165">
        <f t="shared" si="61"/>
        <v>0</v>
      </c>
      <c r="CE81" s="165"/>
      <c r="CF81" s="165"/>
      <c r="CG81" s="165">
        <f t="shared" si="62"/>
        <v>0</v>
      </c>
      <c r="CH81" s="165"/>
      <c r="CI81" s="165"/>
      <c r="CJ81" s="165">
        <f t="shared" si="63"/>
        <v>0</v>
      </c>
      <c r="CK81" s="165"/>
      <c r="CL81" s="165"/>
      <c r="CM81" s="165">
        <f t="shared" si="64"/>
        <v>0</v>
      </c>
      <c r="CN81" s="165"/>
      <c r="CO81" s="165"/>
      <c r="CP81" s="165">
        <f t="shared" si="65"/>
        <v>0</v>
      </c>
      <c r="CQ81" s="165"/>
      <c r="CR81" s="165"/>
      <c r="CS81" s="165">
        <f t="shared" si="66"/>
        <v>0</v>
      </c>
      <c r="CT81" s="167">
        <f t="shared" si="67"/>
        <v>0</v>
      </c>
      <c r="CU81" s="168">
        <f t="shared" si="68"/>
        <v>0</v>
      </c>
    </row>
    <row r="82" spans="2:99" x14ac:dyDescent="0.25">
      <c r="B82" s="165" t="s">
        <v>288</v>
      </c>
      <c r="C82" s="165" t="s">
        <v>215</v>
      </c>
      <c r="D82" s="166"/>
      <c r="E82" s="165"/>
      <c r="F82" s="165"/>
      <c r="G82" s="165">
        <f t="shared" si="36"/>
        <v>0</v>
      </c>
      <c r="H82" s="165"/>
      <c r="I82" s="165"/>
      <c r="J82" s="165">
        <f t="shared" si="37"/>
        <v>0</v>
      </c>
      <c r="K82" s="165"/>
      <c r="L82" s="165"/>
      <c r="M82" s="165">
        <f t="shared" si="38"/>
        <v>0</v>
      </c>
      <c r="N82" s="165">
        <v>0.5</v>
      </c>
      <c r="O82" s="165">
        <v>14000</v>
      </c>
      <c r="P82" s="165">
        <f t="shared" si="39"/>
        <v>7000</v>
      </c>
      <c r="Q82" s="165"/>
      <c r="R82" s="165"/>
      <c r="S82" s="165">
        <f t="shared" si="40"/>
        <v>0</v>
      </c>
      <c r="T82" s="165"/>
      <c r="U82" s="165"/>
      <c r="V82" s="165">
        <f t="shared" si="41"/>
        <v>0</v>
      </c>
      <c r="W82" s="165"/>
      <c r="X82" s="165"/>
      <c r="Y82" s="165">
        <f t="shared" si="42"/>
        <v>0</v>
      </c>
      <c r="Z82" s="165"/>
      <c r="AA82" s="165"/>
      <c r="AB82" s="165">
        <f t="shared" si="43"/>
        <v>0</v>
      </c>
      <c r="AC82" s="165"/>
      <c r="AD82" s="165"/>
      <c r="AE82" s="165">
        <f t="shared" si="44"/>
        <v>0</v>
      </c>
      <c r="AF82" s="165"/>
      <c r="AG82" s="165"/>
      <c r="AH82" s="165">
        <f t="shared" si="45"/>
        <v>0</v>
      </c>
      <c r="AI82" s="165"/>
      <c r="AJ82" s="165"/>
      <c r="AK82" s="165">
        <f t="shared" si="46"/>
        <v>0</v>
      </c>
      <c r="AL82" s="165"/>
      <c r="AM82" s="165"/>
      <c r="AN82" s="165">
        <f t="shared" si="47"/>
        <v>0</v>
      </c>
      <c r="AO82" s="165"/>
      <c r="AP82" s="165"/>
      <c r="AQ82" s="165">
        <f t="shared" si="48"/>
        <v>0</v>
      </c>
      <c r="AR82" s="165"/>
      <c r="AS82" s="165"/>
      <c r="AT82" s="165">
        <f t="shared" si="49"/>
        <v>0</v>
      </c>
      <c r="AU82" s="165"/>
      <c r="AV82" s="165"/>
      <c r="AW82" s="165">
        <f t="shared" si="50"/>
        <v>0</v>
      </c>
      <c r="AX82" s="165"/>
      <c r="AY82" s="165"/>
      <c r="AZ82" s="165">
        <f t="shared" si="51"/>
        <v>0</v>
      </c>
      <c r="BA82" s="165">
        <v>1</v>
      </c>
      <c r="BB82" s="165">
        <v>15000</v>
      </c>
      <c r="BC82" s="165">
        <f t="shared" si="52"/>
        <v>15000</v>
      </c>
      <c r="BD82" s="165">
        <v>1</v>
      </c>
      <c r="BE82" s="165">
        <v>15000</v>
      </c>
      <c r="BF82" s="165">
        <f t="shared" si="53"/>
        <v>15000</v>
      </c>
      <c r="BG82" s="165"/>
      <c r="BH82" s="165"/>
      <c r="BI82" s="165">
        <f t="shared" si="54"/>
        <v>0</v>
      </c>
      <c r="BJ82" s="165"/>
      <c r="BK82" s="165"/>
      <c r="BL82" s="165">
        <f t="shared" si="55"/>
        <v>0</v>
      </c>
      <c r="BM82" s="165"/>
      <c r="BN82" s="165"/>
      <c r="BO82" s="165">
        <f t="shared" si="56"/>
        <v>0</v>
      </c>
      <c r="BP82" s="165"/>
      <c r="BQ82" s="165"/>
      <c r="BR82" s="165">
        <f t="shared" si="57"/>
        <v>0</v>
      </c>
      <c r="BS82" s="165"/>
      <c r="BT82" s="165"/>
      <c r="BU82" s="165">
        <f t="shared" si="58"/>
        <v>0</v>
      </c>
      <c r="BV82" s="165">
        <v>0.5</v>
      </c>
      <c r="BW82" s="165">
        <v>16000</v>
      </c>
      <c r="BX82" s="165">
        <f t="shared" si="59"/>
        <v>8000</v>
      </c>
      <c r="BY82" s="165"/>
      <c r="BZ82" s="165"/>
      <c r="CA82" s="165">
        <f t="shared" si="60"/>
        <v>0</v>
      </c>
      <c r="CB82" s="165"/>
      <c r="CC82" s="165"/>
      <c r="CD82" s="165">
        <f t="shared" si="61"/>
        <v>0</v>
      </c>
      <c r="CE82" s="165"/>
      <c r="CF82" s="165"/>
      <c r="CG82" s="165">
        <f t="shared" si="62"/>
        <v>0</v>
      </c>
      <c r="CH82" s="165"/>
      <c r="CI82" s="165"/>
      <c r="CJ82" s="165">
        <f t="shared" si="63"/>
        <v>0</v>
      </c>
      <c r="CK82" s="165"/>
      <c r="CL82" s="165"/>
      <c r="CM82" s="165">
        <f t="shared" si="64"/>
        <v>0</v>
      </c>
      <c r="CN82" s="165"/>
      <c r="CO82" s="165"/>
      <c r="CP82" s="165">
        <f t="shared" si="65"/>
        <v>0</v>
      </c>
      <c r="CQ82" s="165"/>
      <c r="CR82" s="165"/>
      <c r="CS82" s="165">
        <f t="shared" si="66"/>
        <v>0</v>
      </c>
      <c r="CT82" s="167">
        <f t="shared" si="67"/>
        <v>3</v>
      </c>
      <c r="CU82" s="168">
        <f t="shared" si="68"/>
        <v>45000</v>
      </c>
    </row>
    <row r="83" spans="2:99" x14ac:dyDescent="0.25">
      <c r="B83" s="165" t="s">
        <v>289</v>
      </c>
      <c r="C83" s="165" t="s">
        <v>215</v>
      </c>
      <c r="D83" s="166">
        <v>16000</v>
      </c>
      <c r="E83" s="165"/>
      <c r="F83" s="165"/>
      <c r="G83" s="165">
        <f t="shared" si="36"/>
        <v>0</v>
      </c>
      <c r="H83" s="165">
        <v>1</v>
      </c>
      <c r="I83" s="165">
        <v>14000</v>
      </c>
      <c r="J83" s="165">
        <f t="shared" si="37"/>
        <v>14000</v>
      </c>
      <c r="K83" s="165"/>
      <c r="L83" s="165"/>
      <c r="M83" s="165">
        <f t="shared" si="38"/>
        <v>0</v>
      </c>
      <c r="N83" s="165">
        <v>0.5</v>
      </c>
      <c r="O83" s="165">
        <v>14000</v>
      </c>
      <c r="P83" s="165">
        <f t="shared" si="39"/>
        <v>7000</v>
      </c>
      <c r="Q83" s="165"/>
      <c r="R83" s="165"/>
      <c r="S83" s="165">
        <f t="shared" si="40"/>
        <v>0</v>
      </c>
      <c r="T83" s="165"/>
      <c r="U83" s="165"/>
      <c r="V83" s="165">
        <f t="shared" si="41"/>
        <v>0</v>
      </c>
      <c r="W83" s="165"/>
      <c r="X83" s="165"/>
      <c r="Y83" s="165">
        <f t="shared" si="42"/>
        <v>0</v>
      </c>
      <c r="Z83" s="165"/>
      <c r="AA83" s="165"/>
      <c r="AB83" s="165">
        <f t="shared" si="43"/>
        <v>0</v>
      </c>
      <c r="AC83" s="165"/>
      <c r="AD83" s="165"/>
      <c r="AE83" s="165">
        <f t="shared" si="44"/>
        <v>0</v>
      </c>
      <c r="AF83" s="165">
        <v>1</v>
      </c>
      <c r="AG83" s="165">
        <v>12000</v>
      </c>
      <c r="AH83" s="165">
        <f t="shared" si="45"/>
        <v>12000</v>
      </c>
      <c r="AI83" s="165"/>
      <c r="AJ83" s="165"/>
      <c r="AK83" s="165">
        <f t="shared" si="46"/>
        <v>0</v>
      </c>
      <c r="AL83" s="165"/>
      <c r="AM83" s="165"/>
      <c r="AN83" s="165">
        <f t="shared" si="47"/>
        <v>0</v>
      </c>
      <c r="AO83" s="165"/>
      <c r="AP83" s="165"/>
      <c r="AQ83" s="165">
        <f t="shared" si="48"/>
        <v>0</v>
      </c>
      <c r="AR83" s="165"/>
      <c r="AS83" s="165"/>
      <c r="AT83" s="165">
        <f t="shared" si="49"/>
        <v>0</v>
      </c>
      <c r="AU83" s="165"/>
      <c r="AV83" s="165"/>
      <c r="AW83" s="165">
        <f t="shared" si="50"/>
        <v>0</v>
      </c>
      <c r="AX83" s="165"/>
      <c r="AY83" s="165"/>
      <c r="AZ83" s="165">
        <f t="shared" si="51"/>
        <v>0</v>
      </c>
      <c r="BA83" s="165"/>
      <c r="BB83" s="165"/>
      <c r="BC83" s="165">
        <f t="shared" si="52"/>
        <v>0</v>
      </c>
      <c r="BD83" s="165"/>
      <c r="BE83" s="165"/>
      <c r="BF83" s="165">
        <f t="shared" si="53"/>
        <v>0</v>
      </c>
      <c r="BG83" s="165"/>
      <c r="BH83" s="165"/>
      <c r="BI83" s="165">
        <f t="shared" si="54"/>
        <v>0</v>
      </c>
      <c r="BJ83" s="165">
        <v>1</v>
      </c>
      <c r="BK83" s="165">
        <v>15000</v>
      </c>
      <c r="BL83" s="165">
        <f t="shared" si="55"/>
        <v>15000</v>
      </c>
      <c r="BM83" s="165"/>
      <c r="BN83" s="165"/>
      <c r="BO83" s="165">
        <f t="shared" si="56"/>
        <v>0</v>
      </c>
      <c r="BP83" s="165"/>
      <c r="BQ83" s="165"/>
      <c r="BR83" s="165">
        <f t="shared" si="57"/>
        <v>0</v>
      </c>
      <c r="BS83" s="165"/>
      <c r="BT83" s="165"/>
      <c r="BU83" s="165">
        <f t="shared" si="58"/>
        <v>0</v>
      </c>
      <c r="BV83" s="165">
        <v>1</v>
      </c>
      <c r="BW83" s="165">
        <v>15000</v>
      </c>
      <c r="BX83" s="165">
        <f t="shared" si="59"/>
        <v>15000</v>
      </c>
      <c r="BY83" s="165"/>
      <c r="BZ83" s="165"/>
      <c r="CA83" s="165">
        <f t="shared" si="60"/>
        <v>0</v>
      </c>
      <c r="CB83" s="165">
        <v>1</v>
      </c>
      <c r="CC83" s="165">
        <v>15000</v>
      </c>
      <c r="CD83" s="165">
        <f t="shared" si="61"/>
        <v>15000</v>
      </c>
      <c r="CE83" s="165"/>
      <c r="CF83" s="165"/>
      <c r="CG83" s="165">
        <f t="shared" si="62"/>
        <v>0</v>
      </c>
      <c r="CH83" s="165"/>
      <c r="CI83" s="165"/>
      <c r="CJ83" s="165">
        <f t="shared" si="63"/>
        <v>0</v>
      </c>
      <c r="CK83" s="165"/>
      <c r="CL83" s="165"/>
      <c r="CM83" s="165">
        <f t="shared" si="64"/>
        <v>0</v>
      </c>
      <c r="CN83" s="165"/>
      <c r="CO83" s="165"/>
      <c r="CP83" s="165">
        <f t="shared" si="65"/>
        <v>0</v>
      </c>
      <c r="CQ83" s="165"/>
      <c r="CR83" s="165"/>
      <c r="CS83" s="165">
        <f t="shared" si="66"/>
        <v>0</v>
      </c>
      <c r="CT83" s="167">
        <f t="shared" si="67"/>
        <v>5.5</v>
      </c>
      <c r="CU83" s="168">
        <f t="shared" si="68"/>
        <v>78000</v>
      </c>
    </row>
    <row r="84" spans="2:99" x14ac:dyDescent="0.25">
      <c r="B84" s="165" t="s">
        <v>290</v>
      </c>
      <c r="C84" s="165" t="s">
        <v>215</v>
      </c>
      <c r="D84" s="166">
        <v>16000</v>
      </c>
      <c r="E84" s="165">
        <v>5</v>
      </c>
      <c r="F84" s="165">
        <v>17000</v>
      </c>
      <c r="G84" s="165">
        <f t="shared" si="36"/>
        <v>85000</v>
      </c>
      <c r="H84" s="165">
        <v>8</v>
      </c>
      <c r="I84" s="165">
        <v>17000</v>
      </c>
      <c r="J84" s="165">
        <f t="shared" si="37"/>
        <v>136000</v>
      </c>
      <c r="K84" s="165"/>
      <c r="L84" s="165"/>
      <c r="M84" s="165">
        <f t="shared" si="38"/>
        <v>0</v>
      </c>
      <c r="N84" s="165"/>
      <c r="O84" s="165"/>
      <c r="P84" s="165">
        <f t="shared" si="39"/>
        <v>0</v>
      </c>
      <c r="Q84" s="165"/>
      <c r="R84" s="165"/>
      <c r="S84" s="165">
        <f t="shared" si="40"/>
        <v>0</v>
      </c>
      <c r="T84" s="165">
        <v>8</v>
      </c>
      <c r="U84" s="165">
        <v>17000</v>
      </c>
      <c r="V84" s="165">
        <f t="shared" si="41"/>
        <v>136000</v>
      </c>
      <c r="W84" s="165"/>
      <c r="X84" s="165"/>
      <c r="Y84" s="165">
        <f t="shared" si="42"/>
        <v>0</v>
      </c>
      <c r="Z84" s="165"/>
      <c r="AA84" s="165"/>
      <c r="AB84" s="165">
        <f t="shared" si="43"/>
        <v>0</v>
      </c>
      <c r="AC84" s="165"/>
      <c r="AD84" s="165"/>
      <c r="AE84" s="165">
        <f t="shared" si="44"/>
        <v>0</v>
      </c>
      <c r="AF84" s="165"/>
      <c r="AG84" s="165"/>
      <c r="AH84" s="165">
        <f t="shared" si="45"/>
        <v>0</v>
      </c>
      <c r="AI84" s="165">
        <v>5</v>
      </c>
      <c r="AJ84" s="165">
        <v>20000</v>
      </c>
      <c r="AK84" s="165">
        <f t="shared" si="46"/>
        <v>100000</v>
      </c>
      <c r="AL84" s="165"/>
      <c r="AM84" s="165"/>
      <c r="AN84" s="165">
        <f t="shared" si="47"/>
        <v>0</v>
      </c>
      <c r="AO84" s="165"/>
      <c r="AP84" s="165"/>
      <c r="AQ84" s="165">
        <f t="shared" si="48"/>
        <v>0</v>
      </c>
      <c r="AR84" s="165"/>
      <c r="AS84" s="165"/>
      <c r="AT84" s="165">
        <f t="shared" si="49"/>
        <v>0</v>
      </c>
      <c r="AU84" s="165"/>
      <c r="AV84" s="165"/>
      <c r="AW84" s="165">
        <f t="shared" si="50"/>
        <v>0</v>
      </c>
      <c r="AX84" s="165"/>
      <c r="AY84" s="165"/>
      <c r="AZ84" s="165">
        <f t="shared" si="51"/>
        <v>0</v>
      </c>
      <c r="BA84" s="165"/>
      <c r="BB84" s="165"/>
      <c r="BC84" s="165">
        <f t="shared" si="52"/>
        <v>0</v>
      </c>
      <c r="BD84" s="165"/>
      <c r="BE84" s="165"/>
      <c r="BF84" s="165">
        <f t="shared" si="53"/>
        <v>0</v>
      </c>
      <c r="BG84" s="165"/>
      <c r="BH84" s="165"/>
      <c r="BI84" s="165">
        <f t="shared" si="54"/>
        <v>0</v>
      </c>
      <c r="BJ84" s="165"/>
      <c r="BK84" s="165"/>
      <c r="BL84" s="165">
        <f t="shared" si="55"/>
        <v>0</v>
      </c>
      <c r="BM84" s="165"/>
      <c r="BN84" s="165"/>
      <c r="BO84" s="165">
        <f t="shared" si="56"/>
        <v>0</v>
      </c>
      <c r="BP84" s="165">
        <v>10</v>
      </c>
      <c r="BQ84" s="165">
        <v>17000</v>
      </c>
      <c r="BR84" s="165">
        <f t="shared" si="57"/>
        <v>170000</v>
      </c>
      <c r="BS84" s="165">
        <v>8</v>
      </c>
      <c r="BT84" s="165">
        <v>17000</v>
      </c>
      <c r="BU84" s="165">
        <f t="shared" si="58"/>
        <v>136000</v>
      </c>
      <c r="BV84" s="165"/>
      <c r="BW84" s="165"/>
      <c r="BX84" s="165">
        <f t="shared" si="59"/>
        <v>0</v>
      </c>
      <c r="BY84" s="165"/>
      <c r="BZ84" s="165"/>
      <c r="CA84" s="165">
        <f t="shared" si="60"/>
        <v>0</v>
      </c>
      <c r="CB84" s="165">
        <v>8</v>
      </c>
      <c r="CC84" s="165">
        <v>17000</v>
      </c>
      <c r="CD84" s="165">
        <f t="shared" si="61"/>
        <v>136000</v>
      </c>
      <c r="CE84" s="165"/>
      <c r="CF84" s="165"/>
      <c r="CG84" s="165">
        <f t="shared" si="62"/>
        <v>0</v>
      </c>
      <c r="CH84" s="165"/>
      <c r="CI84" s="165"/>
      <c r="CJ84" s="165">
        <f t="shared" si="63"/>
        <v>0</v>
      </c>
      <c r="CK84" s="165"/>
      <c r="CL84" s="165"/>
      <c r="CM84" s="165">
        <f t="shared" si="64"/>
        <v>0</v>
      </c>
      <c r="CN84" s="165"/>
      <c r="CO84" s="165"/>
      <c r="CP84" s="165">
        <f t="shared" si="65"/>
        <v>0</v>
      </c>
      <c r="CQ84" s="165"/>
      <c r="CR84" s="165"/>
      <c r="CS84" s="165">
        <f t="shared" si="66"/>
        <v>0</v>
      </c>
      <c r="CT84" s="167">
        <f t="shared" si="67"/>
        <v>52</v>
      </c>
      <c r="CU84" s="168">
        <f t="shared" si="68"/>
        <v>899000</v>
      </c>
    </row>
    <row r="85" spans="2:99" x14ac:dyDescent="0.25">
      <c r="B85" s="163" t="s">
        <v>291</v>
      </c>
      <c r="C85" s="164"/>
      <c r="D85" s="166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9"/>
      <c r="CL85" s="164"/>
      <c r="CM85" s="164"/>
      <c r="CN85" s="164"/>
      <c r="CO85" s="164"/>
      <c r="CP85" s="164"/>
      <c r="CQ85" s="164"/>
      <c r="CR85" s="164"/>
      <c r="CS85" s="164"/>
      <c r="CT85" s="164"/>
      <c r="CU85" s="80"/>
    </row>
    <row r="86" spans="2:99" x14ac:dyDescent="0.25">
      <c r="B86" s="165" t="s">
        <v>292</v>
      </c>
      <c r="C86" s="165" t="s">
        <v>230</v>
      </c>
      <c r="D86" s="166"/>
      <c r="E86" s="165"/>
      <c r="F86" s="165"/>
      <c r="G86" s="165">
        <f>E86*F86</f>
        <v>0</v>
      </c>
      <c r="H86" s="165"/>
      <c r="I86" s="165"/>
      <c r="J86" s="165">
        <f>H86*I86</f>
        <v>0</v>
      </c>
      <c r="K86" s="165"/>
      <c r="L86" s="165"/>
      <c r="M86" s="165">
        <f>K86*L86</f>
        <v>0</v>
      </c>
      <c r="N86" s="165"/>
      <c r="O86" s="165"/>
      <c r="P86" s="165">
        <f>N86*O86</f>
        <v>0</v>
      </c>
      <c r="Q86" s="165"/>
      <c r="R86" s="165"/>
      <c r="S86" s="165">
        <f>Q86*R86</f>
        <v>0</v>
      </c>
      <c r="T86" s="165"/>
      <c r="U86" s="165"/>
      <c r="V86" s="165">
        <f>T86*U86</f>
        <v>0</v>
      </c>
      <c r="W86" s="165"/>
      <c r="X86" s="165"/>
      <c r="Y86" s="165">
        <f>W86*X86</f>
        <v>0</v>
      </c>
      <c r="Z86" s="165"/>
      <c r="AA86" s="165"/>
      <c r="AB86" s="165">
        <f>Z86*AA86</f>
        <v>0</v>
      </c>
      <c r="AC86" s="165"/>
      <c r="AD86" s="165"/>
      <c r="AE86" s="165">
        <f>AC86*AD86</f>
        <v>0</v>
      </c>
      <c r="AF86" s="165"/>
      <c r="AG86" s="165"/>
      <c r="AH86" s="165">
        <f>AF86*AG86</f>
        <v>0</v>
      </c>
      <c r="AI86" s="165"/>
      <c r="AJ86" s="165"/>
      <c r="AK86" s="165">
        <f>AI86*AJ86</f>
        <v>0</v>
      </c>
      <c r="AL86" s="165"/>
      <c r="AM86" s="165"/>
      <c r="AN86" s="165">
        <f>AL86*AM86</f>
        <v>0</v>
      </c>
      <c r="AO86" s="165"/>
      <c r="AP86" s="165"/>
      <c r="AQ86" s="165">
        <f>AO86*AP86</f>
        <v>0</v>
      </c>
      <c r="AR86" s="165"/>
      <c r="AS86" s="165"/>
      <c r="AT86" s="165">
        <f>AR86*AS86</f>
        <v>0</v>
      </c>
      <c r="AU86" s="165"/>
      <c r="AV86" s="165"/>
      <c r="AW86" s="165">
        <f>AU86*AV86</f>
        <v>0</v>
      </c>
      <c r="AX86" s="165"/>
      <c r="AY86" s="165"/>
      <c r="AZ86" s="165">
        <f>AX86*AY86</f>
        <v>0</v>
      </c>
      <c r="BA86" s="165"/>
      <c r="BB86" s="165"/>
      <c r="BC86" s="165">
        <f>BA86*BB86</f>
        <v>0</v>
      </c>
      <c r="BD86" s="165"/>
      <c r="BE86" s="165"/>
      <c r="BF86" s="165">
        <f>BD86*BE86</f>
        <v>0</v>
      </c>
      <c r="BG86" s="165"/>
      <c r="BH86" s="165"/>
      <c r="BI86" s="165">
        <f>BG86*BH86</f>
        <v>0</v>
      </c>
      <c r="BJ86" s="165"/>
      <c r="BK86" s="165"/>
      <c r="BL86" s="165">
        <f>BJ86*BK86</f>
        <v>0</v>
      </c>
      <c r="BM86" s="165"/>
      <c r="BN86" s="165"/>
      <c r="BO86" s="165">
        <f>BM86*BN86</f>
        <v>0</v>
      </c>
      <c r="BP86" s="165"/>
      <c r="BQ86" s="165"/>
      <c r="BR86" s="165">
        <f>BP86*BQ86</f>
        <v>0</v>
      </c>
      <c r="BS86" s="165"/>
      <c r="BT86" s="165"/>
      <c r="BU86" s="165">
        <f>BS86*BT86</f>
        <v>0</v>
      </c>
      <c r="BV86" s="165"/>
      <c r="BW86" s="165"/>
      <c r="BX86" s="165">
        <f>BV86*BW86</f>
        <v>0</v>
      </c>
      <c r="BY86" s="165"/>
      <c r="BZ86" s="165"/>
      <c r="CA86" s="165">
        <f>BY86*BZ86</f>
        <v>0</v>
      </c>
      <c r="CB86" s="165"/>
      <c r="CC86" s="165"/>
      <c r="CD86" s="165">
        <f>CB86*CC86</f>
        <v>0</v>
      </c>
      <c r="CE86" s="165"/>
      <c r="CF86" s="165"/>
      <c r="CG86" s="165">
        <f>CE86*CF86</f>
        <v>0</v>
      </c>
      <c r="CH86" s="165"/>
      <c r="CI86" s="165"/>
      <c r="CJ86" s="165">
        <f>CH86*CI86</f>
        <v>0</v>
      </c>
      <c r="CK86" s="165"/>
      <c r="CL86" s="165"/>
      <c r="CM86" s="165">
        <f>CK86*CL86</f>
        <v>0</v>
      </c>
      <c r="CN86" s="165"/>
      <c r="CO86" s="165"/>
      <c r="CP86" s="165">
        <f>CN86*CO86</f>
        <v>0</v>
      </c>
      <c r="CQ86" s="165"/>
      <c r="CR86" s="165"/>
      <c r="CS86" s="165">
        <f>CQ86*CR86</f>
        <v>0</v>
      </c>
      <c r="CT86" s="167">
        <f>E86+H86+K86+N86+Q86+T86+W86+Z86+AC86+AF86+AI86+AL86+AO86+AR86+AU86+AX86+BA86+BD86+BG86+BJ86+BM86+BP86+BS86+BV86+BY86+CB86+CE86+CH86+CK86+CN86+CQ86</f>
        <v>0</v>
      </c>
      <c r="CU86" s="168">
        <f>G86+J86+M86+P86+S86+V86+Y86+AB86+AE86+AH86+AK86+AN86+AQ86+AT86+AW86+AZ86+BC86+BF86+BI86+BL86+BO86+BR86+BU86+BX86+CA86+CD86+CG86+CJ86+CM86+CP86+CS86</f>
        <v>0</v>
      </c>
    </row>
    <row r="87" spans="2:99" x14ac:dyDescent="0.25">
      <c r="B87" s="165" t="s">
        <v>293</v>
      </c>
      <c r="C87" s="165" t="s">
        <v>219</v>
      </c>
      <c r="D87" s="166">
        <v>11000</v>
      </c>
      <c r="E87" s="165"/>
      <c r="F87" s="165"/>
      <c r="G87" s="165">
        <f>E87*F87</f>
        <v>0</v>
      </c>
      <c r="H87" s="165"/>
      <c r="I87" s="165"/>
      <c r="J87" s="165">
        <f>H87*I87</f>
        <v>0</v>
      </c>
      <c r="K87" s="165"/>
      <c r="L87" s="165"/>
      <c r="M87" s="165">
        <f>K87*L87</f>
        <v>0</v>
      </c>
      <c r="N87" s="165"/>
      <c r="O87" s="165"/>
      <c r="P87" s="165">
        <f>N87*O87</f>
        <v>0</v>
      </c>
      <c r="Q87" s="165"/>
      <c r="R87" s="165"/>
      <c r="S87" s="165">
        <f>Q87*R87</f>
        <v>0</v>
      </c>
      <c r="T87" s="165"/>
      <c r="U87" s="165"/>
      <c r="V87" s="165">
        <f>T87*U87</f>
        <v>0</v>
      </c>
      <c r="W87" s="165"/>
      <c r="X87" s="165"/>
      <c r="Y87" s="165">
        <f>W87*X87</f>
        <v>0</v>
      </c>
      <c r="Z87" s="165">
        <v>3</v>
      </c>
      <c r="AA87" s="165">
        <v>17000</v>
      </c>
      <c r="AB87" s="165">
        <f>Z87*AA87</f>
        <v>51000</v>
      </c>
      <c r="AC87" s="165"/>
      <c r="AD87" s="165"/>
      <c r="AE87" s="165">
        <f>AC87*AD87</f>
        <v>0</v>
      </c>
      <c r="AF87" s="165"/>
      <c r="AG87" s="165"/>
      <c r="AH87" s="165">
        <f>AF87*AG87</f>
        <v>0</v>
      </c>
      <c r="AI87" s="165"/>
      <c r="AJ87" s="165"/>
      <c r="AK87" s="165">
        <f>AI87*AJ87</f>
        <v>0</v>
      </c>
      <c r="AL87" s="165"/>
      <c r="AM87" s="165"/>
      <c r="AN87" s="165">
        <f>AL87*AM87</f>
        <v>0</v>
      </c>
      <c r="AO87" s="165"/>
      <c r="AP87" s="165"/>
      <c r="AQ87" s="165">
        <f>AO87*AP87</f>
        <v>0</v>
      </c>
      <c r="AR87" s="165"/>
      <c r="AS87" s="165"/>
      <c r="AT87" s="165">
        <f>AR87*AS87</f>
        <v>0</v>
      </c>
      <c r="AU87" s="165"/>
      <c r="AV87" s="165"/>
      <c r="AW87" s="165">
        <f>AU87*AV87</f>
        <v>0</v>
      </c>
      <c r="AX87" s="165"/>
      <c r="AY87" s="165"/>
      <c r="AZ87" s="165">
        <f>AX87*AY87</f>
        <v>0</v>
      </c>
      <c r="BA87" s="165"/>
      <c r="BB87" s="165"/>
      <c r="BC87" s="165">
        <f>BA87*BB87</f>
        <v>0</v>
      </c>
      <c r="BD87" s="165"/>
      <c r="BE87" s="165"/>
      <c r="BF87" s="165">
        <f>BD87*BE87</f>
        <v>0</v>
      </c>
      <c r="BG87" s="165">
        <v>3</v>
      </c>
      <c r="BH87" s="165">
        <v>17000</v>
      </c>
      <c r="BI87" s="165">
        <f>BG87*BH87</f>
        <v>51000</v>
      </c>
      <c r="BJ87" s="165"/>
      <c r="BK87" s="165"/>
      <c r="BL87" s="165">
        <f>BJ87*BK87</f>
        <v>0</v>
      </c>
      <c r="BM87" s="165"/>
      <c r="BN87" s="165"/>
      <c r="BO87" s="165">
        <f>BM87*BN87</f>
        <v>0</v>
      </c>
      <c r="BP87" s="165"/>
      <c r="BQ87" s="165"/>
      <c r="BR87" s="165">
        <f>BP87*BQ87</f>
        <v>0</v>
      </c>
      <c r="BS87" s="165"/>
      <c r="BT87" s="165"/>
      <c r="BU87" s="165">
        <f>BS87*BT87</f>
        <v>0</v>
      </c>
      <c r="BV87" s="165"/>
      <c r="BW87" s="165"/>
      <c r="BX87" s="165">
        <f>BV87*BW87</f>
        <v>0</v>
      </c>
      <c r="BY87" s="165"/>
      <c r="BZ87" s="165"/>
      <c r="CA87" s="165">
        <f>BY87*BZ87</f>
        <v>0</v>
      </c>
      <c r="CB87" s="165"/>
      <c r="CC87" s="165"/>
      <c r="CD87" s="165">
        <f>CB87*CC87</f>
        <v>0</v>
      </c>
      <c r="CE87" s="165"/>
      <c r="CF87" s="165"/>
      <c r="CG87" s="165">
        <f>CE87*CF87</f>
        <v>0</v>
      </c>
      <c r="CH87" s="165"/>
      <c r="CI87" s="165"/>
      <c r="CJ87" s="165">
        <f>CH87*CI87</f>
        <v>0</v>
      </c>
      <c r="CK87" s="165">
        <v>2</v>
      </c>
      <c r="CL87" s="165">
        <v>17000</v>
      </c>
      <c r="CM87" s="165">
        <f>CK87*CL87</f>
        <v>34000</v>
      </c>
      <c r="CN87" s="165"/>
      <c r="CO87" s="165"/>
      <c r="CP87" s="165">
        <f>CN87*CO87</f>
        <v>0</v>
      </c>
      <c r="CQ87" s="165"/>
      <c r="CR87" s="165"/>
      <c r="CS87" s="165">
        <f>CQ87*CR87</f>
        <v>0</v>
      </c>
      <c r="CT87" s="167">
        <f>E87+H87+K87+N87+Q87+T87+W87+Z87+AC87+AF87+AI87+AL87+AO87+AR87+AU87+AX87+BA87+BD87+BG87+BJ87+BM87+BP87+BS87+BV87+BY87+CB87+CE87+CH87+CK87+CN87+CQ87</f>
        <v>8</v>
      </c>
      <c r="CU87" s="168">
        <f>G87+J87+M87+P87+S87+V87+Y87+AB87+AE87+AH87+AK87+AN87+AQ87+AT87+AW87+AZ87+BC87+BF87+BI87+BL87+BO87+BR87+BU87+BX87+CA87+CD87+CG87+CJ87+CM87+CP87+CS87</f>
        <v>136000</v>
      </c>
    </row>
    <row r="88" spans="2:99" x14ac:dyDescent="0.25">
      <c r="B88" s="163" t="s">
        <v>294</v>
      </c>
      <c r="C88" s="164"/>
      <c r="D88" s="166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64"/>
      <c r="CG88" s="164"/>
      <c r="CH88" s="164"/>
      <c r="CI88" s="164"/>
      <c r="CJ88" s="164"/>
      <c r="CK88" s="169"/>
      <c r="CL88" s="164"/>
      <c r="CM88" s="164"/>
      <c r="CN88" s="164"/>
      <c r="CO88" s="164"/>
      <c r="CP88" s="164"/>
      <c r="CQ88" s="164"/>
      <c r="CR88" s="164"/>
      <c r="CS88" s="164"/>
      <c r="CT88" s="164"/>
      <c r="CU88" s="80"/>
    </row>
    <row r="89" spans="2:99" x14ac:dyDescent="0.25">
      <c r="B89" s="165" t="s">
        <v>295</v>
      </c>
      <c r="C89" s="165" t="s">
        <v>219</v>
      </c>
      <c r="D89" s="166">
        <v>10000</v>
      </c>
      <c r="E89" s="165"/>
      <c r="F89" s="165"/>
      <c r="G89" s="165">
        <f t="shared" ref="G89:G107" si="69">E89*F89</f>
        <v>0</v>
      </c>
      <c r="H89" s="165"/>
      <c r="I89" s="165"/>
      <c r="J89" s="165">
        <f t="shared" ref="J89:J107" si="70">H89*I89</f>
        <v>0</v>
      </c>
      <c r="K89" s="165"/>
      <c r="L89" s="165"/>
      <c r="M89" s="165">
        <f t="shared" ref="M89:M107" si="71">K89*L89</f>
        <v>0</v>
      </c>
      <c r="N89" s="165"/>
      <c r="O89" s="165"/>
      <c r="P89" s="165">
        <f t="shared" ref="P89:P107" si="72">N89*O89</f>
        <v>0</v>
      </c>
      <c r="Q89" s="165"/>
      <c r="R89" s="165"/>
      <c r="S89" s="165">
        <f t="shared" ref="S89:S107" si="73">Q89*R89</f>
        <v>0</v>
      </c>
      <c r="T89" s="165"/>
      <c r="U89" s="165"/>
      <c r="V89" s="165">
        <f t="shared" ref="V89:V107" si="74">T89*U89</f>
        <v>0</v>
      </c>
      <c r="W89" s="165"/>
      <c r="X89" s="165"/>
      <c r="Y89" s="165">
        <f t="shared" ref="Y89:Y107" si="75">W89*X89</f>
        <v>0</v>
      </c>
      <c r="Z89" s="165"/>
      <c r="AA89" s="165"/>
      <c r="AB89" s="165">
        <f t="shared" ref="AB89:AB107" si="76">Z89*AA89</f>
        <v>0</v>
      </c>
      <c r="AC89" s="165"/>
      <c r="AD89" s="165"/>
      <c r="AE89" s="165">
        <f t="shared" ref="AE89:AE107" si="77">AC89*AD89</f>
        <v>0</v>
      </c>
      <c r="AF89" s="165"/>
      <c r="AG89" s="165"/>
      <c r="AH89" s="165">
        <f t="shared" ref="AH89:AH107" si="78">AF89*AG89</f>
        <v>0</v>
      </c>
      <c r="AI89" s="165"/>
      <c r="AJ89" s="165"/>
      <c r="AK89" s="165">
        <f t="shared" ref="AK89:AK107" si="79">AI89*AJ89</f>
        <v>0</v>
      </c>
      <c r="AL89" s="165"/>
      <c r="AM89" s="165"/>
      <c r="AN89" s="165">
        <f t="shared" ref="AN89:AN107" si="80">AL89*AM89</f>
        <v>0</v>
      </c>
      <c r="AO89" s="165"/>
      <c r="AP89" s="165"/>
      <c r="AQ89" s="165">
        <f t="shared" ref="AQ89:AQ107" si="81">AO89*AP89</f>
        <v>0</v>
      </c>
      <c r="AR89" s="165"/>
      <c r="AS89" s="165"/>
      <c r="AT89" s="165">
        <f t="shared" ref="AT89:AT107" si="82">AR89*AS89</f>
        <v>0</v>
      </c>
      <c r="AU89" s="165"/>
      <c r="AV89" s="165"/>
      <c r="AW89" s="165">
        <f t="shared" ref="AW89:AW107" si="83">AU89*AV89</f>
        <v>0</v>
      </c>
      <c r="AX89" s="165"/>
      <c r="AY89" s="165"/>
      <c r="AZ89" s="165">
        <f t="shared" ref="AZ89:AZ107" si="84">AX89*AY89</f>
        <v>0</v>
      </c>
      <c r="BA89" s="165"/>
      <c r="BB89" s="165"/>
      <c r="BC89" s="165">
        <f t="shared" ref="BC89:BC107" si="85">BA89*BB89</f>
        <v>0</v>
      </c>
      <c r="BD89" s="165"/>
      <c r="BE89" s="165"/>
      <c r="BF89" s="165">
        <f t="shared" ref="BF89:BF107" si="86">BD89*BE89</f>
        <v>0</v>
      </c>
      <c r="BG89" s="165"/>
      <c r="BH89" s="165"/>
      <c r="BI89" s="165">
        <f t="shared" ref="BI89:BI107" si="87">BG89*BH89</f>
        <v>0</v>
      </c>
      <c r="BJ89" s="165"/>
      <c r="BK89" s="165"/>
      <c r="BL89" s="165">
        <f t="shared" ref="BL89:BL107" si="88">BJ89*BK89</f>
        <v>0</v>
      </c>
      <c r="BM89" s="165"/>
      <c r="BN89" s="165"/>
      <c r="BO89" s="165">
        <f t="shared" ref="BO89:BO107" si="89">BM89*BN89</f>
        <v>0</v>
      </c>
      <c r="BP89" s="165"/>
      <c r="BQ89" s="165"/>
      <c r="BR89" s="165">
        <f t="shared" ref="BR89:BR107" si="90">BP89*BQ89</f>
        <v>0</v>
      </c>
      <c r="BS89" s="165"/>
      <c r="BT89" s="165"/>
      <c r="BU89" s="165">
        <f t="shared" ref="BU89:BU107" si="91">BS89*BT89</f>
        <v>0</v>
      </c>
      <c r="BV89" s="165"/>
      <c r="BW89" s="165"/>
      <c r="BX89" s="165">
        <f t="shared" ref="BX89:BX107" si="92">BV89*BW89</f>
        <v>0</v>
      </c>
      <c r="BY89" s="165"/>
      <c r="BZ89" s="165"/>
      <c r="CA89" s="165">
        <f t="shared" ref="CA89:CA107" si="93">BY89*BZ89</f>
        <v>0</v>
      </c>
      <c r="CB89" s="165"/>
      <c r="CC89" s="165"/>
      <c r="CD89" s="165">
        <f t="shared" ref="CD89:CD107" si="94">CB89*CC89</f>
        <v>0</v>
      </c>
      <c r="CE89" s="165"/>
      <c r="CF89" s="165"/>
      <c r="CG89" s="165">
        <f t="shared" ref="CG89:CG107" si="95">CE89*CF89</f>
        <v>0</v>
      </c>
      <c r="CH89" s="165"/>
      <c r="CI89" s="165"/>
      <c r="CJ89" s="165">
        <f t="shared" ref="CJ89:CJ107" si="96">CH89*CI89</f>
        <v>0</v>
      </c>
      <c r="CK89" s="165"/>
      <c r="CL89" s="165"/>
      <c r="CM89" s="165">
        <f t="shared" ref="CM89:CM107" si="97">CK89*CL89</f>
        <v>0</v>
      </c>
      <c r="CN89" s="165"/>
      <c r="CO89" s="165"/>
      <c r="CP89" s="165">
        <f t="shared" ref="CP89:CP107" si="98">CN89*CO89</f>
        <v>0</v>
      </c>
      <c r="CQ89" s="165"/>
      <c r="CR89" s="165"/>
      <c r="CS89" s="165">
        <f t="shared" ref="CS89:CS107" si="99">CQ89*CR89</f>
        <v>0</v>
      </c>
      <c r="CT89" s="167">
        <f t="shared" ref="CT89:CT107" si="100">E89+H89+K89+N89+Q89+T89+W89+Z89+AC89+AF89+AI89+AL89+AO89+AR89+AU89+AX89+BA89+BD89+BG89+BJ89+BM89+BP89+BS89+BV89+BY89+CB89+CE89+CH89+CK89+CN89+CQ89</f>
        <v>0</v>
      </c>
      <c r="CU89" s="168">
        <f t="shared" ref="CU89:CU107" si="101">G89+J89+M89+P89+S89+V89+Y89+AB89+AE89+AH89+AK89+AN89+AQ89+AT89+AW89+AZ89+BC89+BF89+BI89+BL89+BO89+BR89+BU89+BX89+CA89+CD89+CG89+CJ89+CM89+CP89+CS89</f>
        <v>0</v>
      </c>
    </row>
    <row r="90" spans="2:99" x14ac:dyDescent="0.25">
      <c r="B90" s="165" t="s">
        <v>296</v>
      </c>
      <c r="C90" s="165" t="s">
        <v>297</v>
      </c>
      <c r="D90" s="166">
        <v>5000</v>
      </c>
      <c r="E90" s="165"/>
      <c r="F90" s="165"/>
      <c r="G90" s="165">
        <f t="shared" si="69"/>
        <v>0</v>
      </c>
      <c r="H90" s="165"/>
      <c r="I90" s="165"/>
      <c r="J90" s="165">
        <f t="shared" si="70"/>
        <v>0</v>
      </c>
      <c r="K90" s="165"/>
      <c r="L90" s="165"/>
      <c r="M90" s="165">
        <f t="shared" si="71"/>
        <v>0</v>
      </c>
      <c r="N90" s="165"/>
      <c r="O90" s="165"/>
      <c r="P90" s="165">
        <f t="shared" si="72"/>
        <v>0</v>
      </c>
      <c r="Q90" s="165"/>
      <c r="R90" s="165"/>
      <c r="S90" s="165">
        <f t="shared" si="73"/>
        <v>0</v>
      </c>
      <c r="T90" s="165"/>
      <c r="U90" s="165"/>
      <c r="V90" s="165">
        <f t="shared" si="74"/>
        <v>0</v>
      </c>
      <c r="W90" s="165"/>
      <c r="X90" s="165"/>
      <c r="Y90" s="165">
        <f t="shared" si="75"/>
        <v>0</v>
      </c>
      <c r="Z90" s="165"/>
      <c r="AA90" s="165"/>
      <c r="AB90" s="165">
        <f t="shared" si="76"/>
        <v>0</v>
      </c>
      <c r="AC90" s="165"/>
      <c r="AD90" s="165"/>
      <c r="AE90" s="165">
        <f t="shared" si="77"/>
        <v>0</v>
      </c>
      <c r="AF90" s="165"/>
      <c r="AG90" s="165"/>
      <c r="AH90" s="165">
        <f t="shared" si="78"/>
        <v>0</v>
      </c>
      <c r="AI90" s="165"/>
      <c r="AJ90" s="165"/>
      <c r="AK90" s="165">
        <f t="shared" si="79"/>
        <v>0</v>
      </c>
      <c r="AL90" s="165"/>
      <c r="AM90" s="165"/>
      <c r="AN90" s="165">
        <f t="shared" si="80"/>
        <v>0</v>
      </c>
      <c r="AO90" s="165"/>
      <c r="AP90" s="165"/>
      <c r="AQ90" s="165">
        <f t="shared" si="81"/>
        <v>0</v>
      </c>
      <c r="AR90" s="165"/>
      <c r="AS90" s="165"/>
      <c r="AT90" s="165">
        <f t="shared" si="82"/>
        <v>0</v>
      </c>
      <c r="AU90" s="165"/>
      <c r="AV90" s="165"/>
      <c r="AW90" s="165">
        <f t="shared" si="83"/>
        <v>0</v>
      </c>
      <c r="AX90" s="165"/>
      <c r="AY90" s="165"/>
      <c r="AZ90" s="165">
        <f t="shared" si="84"/>
        <v>0</v>
      </c>
      <c r="BA90" s="165"/>
      <c r="BB90" s="165"/>
      <c r="BC90" s="165">
        <f t="shared" si="85"/>
        <v>0</v>
      </c>
      <c r="BD90" s="165"/>
      <c r="BE90" s="165"/>
      <c r="BF90" s="165">
        <f t="shared" si="86"/>
        <v>0</v>
      </c>
      <c r="BG90" s="165"/>
      <c r="BH90" s="165"/>
      <c r="BI90" s="165">
        <f t="shared" si="87"/>
        <v>0</v>
      </c>
      <c r="BJ90" s="165"/>
      <c r="BK90" s="165"/>
      <c r="BL90" s="165">
        <f t="shared" si="88"/>
        <v>0</v>
      </c>
      <c r="BM90" s="165"/>
      <c r="BN90" s="165"/>
      <c r="BO90" s="165">
        <f t="shared" si="89"/>
        <v>0</v>
      </c>
      <c r="BP90" s="165"/>
      <c r="BQ90" s="165"/>
      <c r="BR90" s="165">
        <f t="shared" si="90"/>
        <v>0</v>
      </c>
      <c r="BS90" s="165"/>
      <c r="BT90" s="165"/>
      <c r="BU90" s="165">
        <f t="shared" si="91"/>
        <v>0</v>
      </c>
      <c r="BV90" s="165"/>
      <c r="BW90" s="165"/>
      <c r="BX90" s="165">
        <f t="shared" si="92"/>
        <v>0</v>
      </c>
      <c r="BY90" s="165"/>
      <c r="BZ90" s="165"/>
      <c r="CA90" s="165">
        <f t="shared" si="93"/>
        <v>0</v>
      </c>
      <c r="CB90" s="165"/>
      <c r="CC90" s="165"/>
      <c r="CD90" s="165">
        <f t="shared" si="94"/>
        <v>0</v>
      </c>
      <c r="CE90" s="165"/>
      <c r="CF90" s="165"/>
      <c r="CG90" s="165">
        <f t="shared" si="95"/>
        <v>0</v>
      </c>
      <c r="CH90" s="165"/>
      <c r="CI90" s="165"/>
      <c r="CJ90" s="165">
        <f t="shared" si="96"/>
        <v>0</v>
      </c>
      <c r="CK90" s="165"/>
      <c r="CL90" s="165"/>
      <c r="CM90" s="165">
        <f t="shared" si="97"/>
        <v>0</v>
      </c>
      <c r="CN90" s="165"/>
      <c r="CO90" s="165"/>
      <c r="CP90" s="165">
        <f t="shared" si="98"/>
        <v>0</v>
      </c>
      <c r="CQ90" s="165"/>
      <c r="CR90" s="165"/>
      <c r="CS90" s="165">
        <f t="shared" si="99"/>
        <v>0</v>
      </c>
      <c r="CT90" s="167">
        <f t="shared" si="100"/>
        <v>0</v>
      </c>
      <c r="CU90" s="168">
        <f t="shared" si="101"/>
        <v>0</v>
      </c>
    </row>
    <row r="91" spans="2:99" x14ac:dyDescent="0.25">
      <c r="B91" s="165" t="s">
        <v>298</v>
      </c>
      <c r="C91" s="165" t="s">
        <v>215</v>
      </c>
      <c r="D91" s="166">
        <v>42000</v>
      </c>
      <c r="E91" s="165"/>
      <c r="F91" s="165"/>
      <c r="G91" s="165">
        <f t="shared" si="69"/>
        <v>0</v>
      </c>
      <c r="H91" s="165"/>
      <c r="I91" s="165"/>
      <c r="J91" s="165">
        <f t="shared" si="70"/>
        <v>0</v>
      </c>
      <c r="K91" s="165"/>
      <c r="L91" s="165"/>
      <c r="M91" s="165">
        <f t="shared" si="71"/>
        <v>0</v>
      </c>
      <c r="N91" s="165"/>
      <c r="O91" s="165"/>
      <c r="P91" s="165">
        <f t="shared" si="72"/>
        <v>0</v>
      </c>
      <c r="Q91" s="165"/>
      <c r="R91" s="165"/>
      <c r="S91" s="165">
        <f t="shared" si="73"/>
        <v>0</v>
      </c>
      <c r="T91" s="165"/>
      <c r="U91" s="165"/>
      <c r="V91" s="165">
        <f t="shared" si="74"/>
        <v>0</v>
      </c>
      <c r="W91" s="165"/>
      <c r="X91" s="165"/>
      <c r="Y91" s="165">
        <f t="shared" si="75"/>
        <v>0</v>
      </c>
      <c r="Z91" s="165"/>
      <c r="AA91" s="165"/>
      <c r="AB91" s="165">
        <f t="shared" si="76"/>
        <v>0</v>
      </c>
      <c r="AC91" s="165"/>
      <c r="AD91" s="165"/>
      <c r="AE91" s="165">
        <f t="shared" si="77"/>
        <v>0</v>
      </c>
      <c r="AF91" s="165"/>
      <c r="AG91" s="165"/>
      <c r="AH91" s="165">
        <f t="shared" si="78"/>
        <v>0</v>
      </c>
      <c r="AI91" s="165"/>
      <c r="AJ91" s="165"/>
      <c r="AK91" s="165">
        <f t="shared" si="79"/>
        <v>0</v>
      </c>
      <c r="AL91" s="165"/>
      <c r="AM91" s="165"/>
      <c r="AN91" s="165">
        <f t="shared" si="80"/>
        <v>0</v>
      </c>
      <c r="AO91" s="165"/>
      <c r="AP91" s="165"/>
      <c r="AQ91" s="165">
        <f t="shared" si="81"/>
        <v>0</v>
      </c>
      <c r="AR91" s="165"/>
      <c r="AS91" s="165"/>
      <c r="AT91" s="165">
        <f t="shared" si="82"/>
        <v>0</v>
      </c>
      <c r="AU91" s="165"/>
      <c r="AV91" s="165"/>
      <c r="AW91" s="165">
        <f t="shared" si="83"/>
        <v>0</v>
      </c>
      <c r="AX91" s="165"/>
      <c r="AY91" s="165"/>
      <c r="AZ91" s="165">
        <f t="shared" si="84"/>
        <v>0</v>
      </c>
      <c r="BA91" s="165"/>
      <c r="BB91" s="165"/>
      <c r="BC91" s="165">
        <f t="shared" si="85"/>
        <v>0</v>
      </c>
      <c r="BD91" s="165"/>
      <c r="BE91" s="165"/>
      <c r="BF91" s="165">
        <f t="shared" si="86"/>
        <v>0</v>
      </c>
      <c r="BG91" s="165"/>
      <c r="BH91" s="165"/>
      <c r="BI91" s="165">
        <f t="shared" si="87"/>
        <v>0</v>
      </c>
      <c r="BJ91" s="165"/>
      <c r="BK91" s="165"/>
      <c r="BL91" s="165">
        <f t="shared" si="88"/>
        <v>0</v>
      </c>
      <c r="BM91" s="165"/>
      <c r="BN91" s="165"/>
      <c r="BO91" s="165">
        <f t="shared" si="89"/>
        <v>0</v>
      </c>
      <c r="BP91" s="165"/>
      <c r="BQ91" s="165"/>
      <c r="BR91" s="165">
        <f t="shared" si="90"/>
        <v>0</v>
      </c>
      <c r="BS91" s="165"/>
      <c r="BT91" s="165"/>
      <c r="BU91" s="165">
        <f t="shared" si="91"/>
        <v>0</v>
      </c>
      <c r="BV91" s="165"/>
      <c r="BW91" s="165"/>
      <c r="BX91" s="165">
        <f t="shared" si="92"/>
        <v>0</v>
      </c>
      <c r="BY91" s="165"/>
      <c r="BZ91" s="165"/>
      <c r="CA91" s="165">
        <f t="shared" si="93"/>
        <v>0</v>
      </c>
      <c r="CB91" s="165"/>
      <c r="CC91" s="165"/>
      <c r="CD91" s="165">
        <f t="shared" si="94"/>
        <v>0</v>
      </c>
      <c r="CE91" s="165"/>
      <c r="CF91" s="165"/>
      <c r="CG91" s="165">
        <f t="shared" si="95"/>
        <v>0</v>
      </c>
      <c r="CH91" s="165"/>
      <c r="CI91" s="165"/>
      <c r="CJ91" s="165">
        <f t="shared" si="96"/>
        <v>0</v>
      </c>
      <c r="CK91" s="165"/>
      <c r="CL91" s="165"/>
      <c r="CM91" s="165">
        <f t="shared" si="97"/>
        <v>0</v>
      </c>
      <c r="CN91" s="165"/>
      <c r="CO91" s="165"/>
      <c r="CP91" s="165">
        <f t="shared" si="98"/>
        <v>0</v>
      </c>
      <c r="CQ91" s="165"/>
      <c r="CR91" s="165"/>
      <c r="CS91" s="165">
        <f t="shared" si="99"/>
        <v>0</v>
      </c>
      <c r="CT91" s="167">
        <f t="shared" si="100"/>
        <v>0</v>
      </c>
      <c r="CU91" s="168">
        <f t="shared" si="101"/>
        <v>0</v>
      </c>
    </row>
    <row r="92" spans="2:99" x14ac:dyDescent="0.25">
      <c r="B92" s="165" t="s">
        <v>797</v>
      </c>
      <c r="C92" s="165" t="s">
        <v>300</v>
      </c>
      <c r="D92" s="166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  <c r="AY92" s="165"/>
      <c r="AZ92" s="165">
        <f t="shared" si="84"/>
        <v>0</v>
      </c>
      <c r="BA92" s="165"/>
      <c r="BB92" s="165"/>
      <c r="BC92" s="165"/>
      <c r="BD92" s="165"/>
      <c r="BE92" s="165"/>
      <c r="BF92" s="165"/>
      <c r="BG92" s="165"/>
      <c r="BH92" s="165"/>
      <c r="BI92" s="165"/>
      <c r="BJ92" s="165"/>
      <c r="BK92" s="165"/>
      <c r="BL92" s="165">
        <f t="shared" si="88"/>
        <v>0</v>
      </c>
      <c r="BM92" s="165"/>
      <c r="BN92" s="165"/>
      <c r="BO92" s="165"/>
      <c r="BP92" s="165"/>
      <c r="BQ92" s="165"/>
      <c r="BR92" s="165"/>
      <c r="BS92" s="165"/>
      <c r="BT92" s="165"/>
      <c r="BU92" s="165"/>
      <c r="BV92" s="165"/>
      <c r="BW92" s="165"/>
      <c r="BX92" s="165"/>
      <c r="BY92" s="165"/>
      <c r="BZ92" s="165"/>
      <c r="CA92" s="165"/>
      <c r="CB92" s="165"/>
      <c r="CC92" s="165"/>
      <c r="CD92" s="165"/>
      <c r="CE92" s="165"/>
      <c r="CF92" s="165"/>
      <c r="CG92" s="165"/>
      <c r="CH92" s="165"/>
      <c r="CI92" s="165"/>
      <c r="CJ92" s="165"/>
      <c r="CK92" s="165"/>
      <c r="CL92" s="165"/>
      <c r="CM92" s="165"/>
      <c r="CN92" s="165"/>
      <c r="CO92" s="165"/>
      <c r="CP92" s="165"/>
      <c r="CQ92" s="165"/>
      <c r="CR92" s="165"/>
      <c r="CS92" s="165"/>
      <c r="CT92" s="167"/>
      <c r="CU92" s="168"/>
    </row>
    <row r="93" spans="2:99" x14ac:dyDescent="0.25">
      <c r="B93" s="165" t="s">
        <v>299</v>
      </c>
      <c r="C93" s="165" t="s">
        <v>300</v>
      </c>
      <c r="D93" s="166">
        <v>10000</v>
      </c>
      <c r="E93" s="165"/>
      <c r="F93" s="165"/>
      <c r="G93" s="165">
        <f t="shared" si="69"/>
        <v>0</v>
      </c>
      <c r="H93" s="165"/>
      <c r="I93" s="165"/>
      <c r="J93" s="165">
        <f t="shared" si="70"/>
        <v>0</v>
      </c>
      <c r="K93" s="165">
        <v>1</v>
      </c>
      <c r="L93" s="165">
        <v>10000</v>
      </c>
      <c r="M93" s="165">
        <f t="shared" si="71"/>
        <v>10000</v>
      </c>
      <c r="N93" s="165"/>
      <c r="O93" s="165"/>
      <c r="P93" s="165">
        <f t="shared" si="72"/>
        <v>0</v>
      </c>
      <c r="Q93" s="165"/>
      <c r="R93" s="165"/>
      <c r="S93" s="165">
        <f t="shared" si="73"/>
        <v>0</v>
      </c>
      <c r="T93" s="165"/>
      <c r="U93" s="165"/>
      <c r="V93" s="165">
        <f t="shared" si="74"/>
        <v>0</v>
      </c>
      <c r="W93" s="165"/>
      <c r="X93" s="165"/>
      <c r="Y93" s="165">
        <f t="shared" si="75"/>
        <v>0</v>
      </c>
      <c r="Z93" s="165"/>
      <c r="AA93" s="165"/>
      <c r="AB93" s="165">
        <f t="shared" si="76"/>
        <v>0</v>
      </c>
      <c r="AC93" s="165"/>
      <c r="AD93" s="165"/>
      <c r="AE93" s="165">
        <f t="shared" si="77"/>
        <v>0</v>
      </c>
      <c r="AF93" s="165"/>
      <c r="AG93" s="165"/>
      <c r="AH93" s="165">
        <f t="shared" si="78"/>
        <v>0</v>
      </c>
      <c r="AI93" s="165"/>
      <c r="AJ93" s="165"/>
      <c r="AK93" s="165">
        <f t="shared" si="79"/>
        <v>0</v>
      </c>
      <c r="AL93" s="165"/>
      <c r="AM93" s="165"/>
      <c r="AN93" s="165">
        <f t="shared" si="80"/>
        <v>0</v>
      </c>
      <c r="AO93" s="165"/>
      <c r="AP93" s="165"/>
      <c r="AQ93" s="165">
        <f t="shared" si="81"/>
        <v>0</v>
      </c>
      <c r="AR93" s="165"/>
      <c r="AS93" s="165"/>
      <c r="AT93" s="165">
        <f t="shared" si="82"/>
        <v>0</v>
      </c>
      <c r="AU93" s="165"/>
      <c r="AV93" s="165"/>
      <c r="AW93" s="165">
        <f t="shared" si="83"/>
        <v>0</v>
      </c>
      <c r="AX93" s="165"/>
      <c r="AY93" s="165"/>
      <c r="AZ93" s="165">
        <f t="shared" si="84"/>
        <v>0</v>
      </c>
      <c r="BA93" s="165"/>
      <c r="BB93" s="165"/>
      <c r="BC93" s="165">
        <f t="shared" si="85"/>
        <v>0</v>
      </c>
      <c r="BD93" s="165"/>
      <c r="BE93" s="165"/>
      <c r="BF93" s="165">
        <f t="shared" si="86"/>
        <v>0</v>
      </c>
      <c r="BG93" s="165"/>
      <c r="BH93" s="165"/>
      <c r="BI93" s="165">
        <f t="shared" si="87"/>
        <v>0</v>
      </c>
      <c r="BJ93" s="165"/>
      <c r="BK93" s="165"/>
      <c r="BL93" s="165">
        <f t="shared" si="88"/>
        <v>0</v>
      </c>
      <c r="BM93" s="165"/>
      <c r="BN93" s="165"/>
      <c r="BO93" s="165">
        <f t="shared" si="89"/>
        <v>0</v>
      </c>
      <c r="BP93" s="165"/>
      <c r="BQ93" s="165"/>
      <c r="BR93" s="165">
        <f t="shared" si="90"/>
        <v>0</v>
      </c>
      <c r="BS93" s="165"/>
      <c r="BT93" s="165"/>
      <c r="BU93" s="165">
        <f t="shared" si="91"/>
        <v>0</v>
      </c>
      <c r="BV93" s="165"/>
      <c r="BW93" s="165"/>
      <c r="BX93" s="165">
        <f t="shared" si="92"/>
        <v>0</v>
      </c>
      <c r="BY93" s="165"/>
      <c r="BZ93" s="165"/>
      <c r="CA93" s="165">
        <f t="shared" si="93"/>
        <v>0</v>
      </c>
      <c r="CB93" s="165"/>
      <c r="CC93" s="165"/>
      <c r="CD93" s="165">
        <f t="shared" si="94"/>
        <v>0</v>
      </c>
      <c r="CE93" s="165"/>
      <c r="CF93" s="165"/>
      <c r="CG93" s="165">
        <f t="shared" si="95"/>
        <v>0</v>
      </c>
      <c r="CH93" s="165"/>
      <c r="CI93" s="165"/>
      <c r="CJ93" s="165">
        <f t="shared" si="96"/>
        <v>0</v>
      </c>
      <c r="CK93" s="165"/>
      <c r="CL93" s="165"/>
      <c r="CM93" s="165">
        <f t="shared" si="97"/>
        <v>0</v>
      </c>
      <c r="CN93" s="165"/>
      <c r="CO93" s="165"/>
      <c r="CP93" s="165">
        <f t="shared" si="98"/>
        <v>0</v>
      </c>
      <c r="CQ93" s="165"/>
      <c r="CR93" s="165"/>
      <c r="CS93" s="165">
        <f t="shared" si="99"/>
        <v>0</v>
      </c>
      <c r="CT93" s="167">
        <f t="shared" si="100"/>
        <v>1</v>
      </c>
      <c r="CU93" s="168">
        <f t="shared" si="101"/>
        <v>10000</v>
      </c>
    </row>
    <row r="94" spans="2:99" x14ac:dyDescent="0.25">
      <c r="B94" s="165" t="s">
        <v>301</v>
      </c>
      <c r="C94" s="165" t="s">
        <v>235</v>
      </c>
      <c r="D94" s="166">
        <v>15000</v>
      </c>
      <c r="E94" s="165"/>
      <c r="F94" s="165"/>
      <c r="G94" s="165">
        <f t="shared" si="69"/>
        <v>0</v>
      </c>
      <c r="H94" s="165"/>
      <c r="I94" s="165"/>
      <c r="J94" s="165">
        <f t="shared" si="70"/>
        <v>0</v>
      </c>
      <c r="K94" s="165"/>
      <c r="L94" s="165"/>
      <c r="M94" s="165">
        <f t="shared" si="71"/>
        <v>0</v>
      </c>
      <c r="N94" s="165"/>
      <c r="O94" s="165"/>
      <c r="P94" s="165">
        <f t="shared" si="72"/>
        <v>0</v>
      </c>
      <c r="Q94" s="165"/>
      <c r="R94" s="165"/>
      <c r="S94" s="165">
        <f t="shared" si="73"/>
        <v>0</v>
      </c>
      <c r="T94" s="165"/>
      <c r="U94" s="165"/>
      <c r="V94" s="165">
        <f t="shared" si="74"/>
        <v>0</v>
      </c>
      <c r="W94" s="165"/>
      <c r="X94" s="165"/>
      <c r="Y94" s="165">
        <f t="shared" si="75"/>
        <v>0</v>
      </c>
      <c r="Z94" s="165"/>
      <c r="AA94" s="165"/>
      <c r="AB94" s="165">
        <f t="shared" si="76"/>
        <v>0</v>
      </c>
      <c r="AC94" s="165"/>
      <c r="AD94" s="165"/>
      <c r="AE94" s="165">
        <f t="shared" si="77"/>
        <v>0</v>
      </c>
      <c r="AF94" s="165"/>
      <c r="AG94" s="165"/>
      <c r="AH94" s="165">
        <f t="shared" si="78"/>
        <v>0</v>
      </c>
      <c r="AI94" s="165"/>
      <c r="AJ94" s="165"/>
      <c r="AK94" s="165">
        <f t="shared" si="79"/>
        <v>0</v>
      </c>
      <c r="AL94" s="165"/>
      <c r="AM94" s="165"/>
      <c r="AN94" s="165">
        <f t="shared" si="80"/>
        <v>0</v>
      </c>
      <c r="AO94" s="165"/>
      <c r="AP94" s="165"/>
      <c r="AQ94" s="165">
        <f t="shared" si="81"/>
        <v>0</v>
      </c>
      <c r="AR94" s="165"/>
      <c r="AS94" s="165"/>
      <c r="AT94" s="165">
        <f t="shared" si="82"/>
        <v>0</v>
      </c>
      <c r="AU94" s="165"/>
      <c r="AV94" s="165"/>
      <c r="AW94" s="165">
        <f t="shared" si="83"/>
        <v>0</v>
      </c>
      <c r="AX94" s="165"/>
      <c r="AY94" s="165"/>
      <c r="AZ94" s="165">
        <f t="shared" si="84"/>
        <v>0</v>
      </c>
      <c r="BA94" s="165"/>
      <c r="BB94" s="165"/>
      <c r="BC94" s="165">
        <f t="shared" si="85"/>
        <v>0</v>
      </c>
      <c r="BD94" s="165"/>
      <c r="BE94" s="165"/>
      <c r="BF94" s="165">
        <f t="shared" si="86"/>
        <v>0</v>
      </c>
      <c r="BG94" s="165"/>
      <c r="BH94" s="165"/>
      <c r="BI94" s="165">
        <f t="shared" si="87"/>
        <v>0</v>
      </c>
      <c r="BJ94" s="165"/>
      <c r="BK94" s="165"/>
      <c r="BL94" s="165">
        <f t="shared" si="88"/>
        <v>0</v>
      </c>
      <c r="BM94" s="165"/>
      <c r="BN94" s="165"/>
      <c r="BO94" s="165">
        <f t="shared" si="89"/>
        <v>0</v>
      </c>
      <c r="BP94" s="165"/>
      <c r="BQ94" s="165"/>
      <c r="BR94" s="165">
        <f t="shared" si="90"/>
        <v>0</v>
      </c>
      <c r="BS94" s="165"/>
      <c r="BT94" s="165"/>
      <c r="BU94" s="165">
        <f t="shared" si="91"/>
        <v>0</v>
      </c>
      <c r="BV94" s="165"/>
      <c r="BW94" s="165"/>
      <c r="BX94" s="165">
        <f t="shared" si="92"/>
        <v>0</v>
      </c>
      <c r="BY94" s="165"/>
      <c r="BZ94" s="165"/>
      <c r="CA94" s="165">
        <f t="shared" si="93"/>
        <v>0</v>
      </c>
      <c r="CB94" s="165">
        <v>1</v>
      </c>
      <c r="CC94" s="165">
        <v>16000</v>
      </c>
      <c r="CD94" s="165">
        <f t="shared" si="94"/>
        <v>16000</v>
      </c>
      <c r="CE94" s="165"/>
      <c r="CF94" s="165"/>
      <c r="CG94" s="165">
        <f t="shared" si="95"/>
        <v>0</v>
      </c>
      <c r="CH94" s="165"/>
      <c r="CI94" s="165"/>
      <c r="CJ94" s="165">
        <f t="shared" si="96"/>
        <v>0</v>
      </c>
      <c r="CK94" s="165"/>
      <c r="CL94" s="165"/>
      <c r="CM94" s="165">
        <f t="shared" si="97"/>
        <v>0</v>
      </c>
      <c r="CN94" s="165"/>
      <c r="CO94" s="165"/>
      <c r="CP94" s="165">
        <f t="shared" si="98"/>
        <v>0</v>
      </c>
      <c r="CQ94" s="165"/>
      <c r="CR94" s="165"/>
      <c r="CS94" s="165">
        <f t="shared" si="99"/>
        <v>0</v>
      </c>
      <c r="CT94" s="167">
        <f t="shared" si="100"/>
        <v>1</v>
      </c>
      <c r="CU94" s="168">
        <f t="shared" si="101"/>
        <v>16000</v>
      </c>
    </row>
    <row r="95" spans="2:99" x14ac:dyDescent="0.25">
      <c r="B95" s="165" t="s">
        <v>302</v>
      </c>
      <c r="C95" s="165" t="s">
        <v>265</v>
      </c>
      <c r="D95" s="166">
        <v>8000</v>
      </c>
      <c r="E95" s="165"/>
      <c r="F95" s="165"/>
      <c r="G95" s="165">
        <f t="shared" si="69"/>
        <v>0</v>
      </c>
      <c r="H95" s="165"/>
      <c r="I95" s="165"/>
      <c r="J95" s="165">
        <f t="shared" si="70"/>
        <v>0</v>
      </c>
      <c r="K95" s="165"/>
      <c r="L95" s="165"/>
      <c r="M95" s="165">
        <f t="shared" si="71"/>
        <v>0</v>
      </c>
      <c r="N95" s="165"/>
      <c r="O95" s="165"/>
      <c r="P95" s="165">
        <f t="shared" si="72"/>
        <v>0</v>
      </c>
      <c r="Q95" s="165"/>
      <c r="R95" s="165"/>
      <c r="S95" s="165">
        <f t="shared" si="73"/>
        <v>0</v>
      </c>
      <c r="T95" s="165"/>
      <c r="U95" s="165"/>
      <c r="V95" s="165">
        <f t="shared" si="74"/>
        <v>0</v>
      </c>
      <c r="W95" s="165"/>
      <c r="X95" s="165"/>
      <c r="Y95" s="165">
        <f t="shared" si="75"/>
        <v>0</v>
      </c>
      <c r="Z95" s="165"/>
      <c r="AA95" s="165"/>
      <c r="AB95" s="165">
        <f t="shared" si="76"/>
        <v>0</v>
      </c>
      <c r="AC95" s="165"/>
      <c r="AD95" s="165"/>
      <c r="AE95" s="165">
        <f t="shared" si="77"/>
        <v>0</v>
      </c>
      <c r="AF95" s="165"/>
      <c r="AG95" s="165"/>
      <c r="AH95" s="165">
        <f t="shared" si="78"/>
        <v>0</v>
      </c>
      <c r="AI95" s="165"/>
      <c r="AJ95" s="165"/>
      <c r="AK95" s="165">
        <f t="shared" si="79"/>
        <v>0</v>
      </c>
      <c r="AL95" s="165"/>
      <c r="AM95" s="165"/>
      <c r="AN95" s="165">
        <f t="shared" si="80"/>
        <v>0</v>
      </c>
      <c r="AO95" s="165"/>
      <c r="AP95" s="165"/>
      <c r="AQ95" s="165">
        <f t="shared" si="81"/>
        <v>0</v>
      </c>
      <c r="AR95" s="165"/>
      <c r="AS95" s="165"/>
      <c r="AT95" s="165">
        <f t="shared" si="82"/>
        <v>0</v>
      </c>
      <c r="AU95" s="165"/>
      <c r="AV95" s="165"/>
      <c r="AW95" s="165">
        <f t="shared" si="83"/>
        <v>0</v>
      </c>
      <c r="AX95" s="165"/>
      <c r="AY95" s="165"/>
      <c r="AZ95" s="165">
        <f t="shared" si="84"/>
        <v>0</v>
      </c>
      <c r="BA95" s="165"/>
      <c r="BB95" s="165"/>
      <c r="BC95" s="165">
        <f t="shared" si="85"/>
        <v>0</v>
      </c>
      <c r="BD95" s="165"/>
      <c r="BE95" s="165"/>
      <c r="BF95" s="165">
        <f t="shared" si="86"/>
        <v>0</v>
      </c>
      <c r="BG95" s="165"/>
      <c r="BH95" s="165"/>
      <c r="BI95" s="165">
        <f t="shared" si="87"/>
        <v>0</v>
      </c>
      <c r="BJ95" s="165"/>
      <c r="BK95" s="165"/>
      <c r="BL95" s="165">
        <f t="shared" si="88"/>
        <v>0</v>
      </c>
      <c r="BM95" s="165"/>
      <c r="BN95" s="165"/>
      <c r="BO95" s="165">
        <f t="shared" si="89"/>
        <v>0</v>
      </c>
      <c r="BP95" s="165"/>
      <c r="BQ95" s="165"/>
      <c r="BR95" s="165">
        <f t="shared" si="90"/>
        <v>0</v>
      </c>
      <c r="BS95" s="165"/>
      <c r="BT95" s="165"/>
      <c r="BU95" s="165">
        <f t="shared" si="91"/>
        <v>0</v>
      </c>
      <c r="BV95" s="165"/>
      <c r="BW95" s="165"/>
      <c r="BX95" s="165">
        <f t="shared" si="92"/>
        <v>0</v>
      </c>
      <c r="BY95" s="165"/>
      <c r="BZ95" s="165"/>
      <c r="CA95" s="165">
        <f t="shared" si="93"/>
        <v>0</v>
      </c>
      <c r="CB95" s="165"/>
      <c r="CC95" s="165"/>
      <c r="CD95" s="165">
        <f t="shared" si="94"/>
        <v>0</v>
      </c>
      <c r="CE95" s="165"/>
      <c r="CF95" s="165"/>
      <c r="CG95" s="165">
        <f t="shared" si="95"/>
        <v>0</v>
      </c>
      <c r="CH95" s="165"/>
      <c r="CI95" s="165"/>
      <c r="CJ95" s="165">
        <f t="shared" si="96"/>
        <v>0</v>
      </c>
      <c r="CK95" s="165"/>
      <c r="CL95" s="165"/>
      <c r="CM95" s="165">
        <f t="shared" si="97"/>
        <v>0</v>
      </c>
      <c r="CN95" s="165"/>
      <c r="CO95" s="165"/>
      <c r="CP95" s="165">
        <f t="shared" si="98"/>
        <v>0</v>
      </c>
      <c r="CQ95" s="165"/>
      <c r="CR95" s="165"/>
      <c r="CS95" s="165">
        <f t="shared" si="99"/>
        <v>0</v>
      </c>
      <c r="CT95" s="167">
        <f t="shared" si="100"/>
        <v>0</v>
      </c>
      <c r="CU95" s="168">
        <f t="shared" si="101"/>
        <v>0</v>
      </c>
    </row>
    <row r="96" spans="2:99" x14ac:dyDescent="0.25">
      <c r="B96" s="165" t="s">
        <v>303</v>
      </c>
      <c r="C96" s="165" t="s">
        <v>265</v>
      </c>
      <c r="D96" s="166">
        <v>22000</v>
      </c>
      <c r="E96" s="165"/>
      <c r="F96" s="165"/>
      <c r="G96" s="165">
        <f t="shared" si="69"/>
        <v>0</v>
      </c>
      <c r="H96" s="165"/>
      <c r="I96" s="165"/>
      <c r="J96" s="165">
        <f t="shared" si="70"/>
        <v>0</v>
      </c>
      <c r="K96" s="165"/>
      <c r="L96" s="165"/>
      <c r="M96" s="165">
        <f t="shared" si="71"/>
        <v>0</v>
      </c>
      <c r="N96" s="165"/>
      <c r="O96" s="165"/>
      <c r="P96" s="165">
        <f t="shared" si="72"/>
        <v>0</v>
      </c>
      <c r="Q96" s="165"/>
      <c r="R96" s="165"/>
      <c r="S96" s="165">
        <f t="shared" si="73"/>
        <v>0</v>
      </c>
      <c r="T96" s="165"/>
      <c r="U96" s="165"/>
      <c r="V96" s="165">
        <f t="shared" si="74"/>
        <v>0</v>
      </c>
      <c r="W96" s="165"/>
      <c r="X96" s="165"/>
      <c r="Y96" s="165">
        <f t="shared" si="75"/>
        <v>0</v>
      </c>
      <c r="Z96" s="165"/>
      <c r="AA96" s="165"/>
      <c r="AB96" s="165">
        <f t="shared" si="76"/>
        <v>0</v>
      </c>
      <c r="AC96" s="165"/>
      <c r="AD96" s="165"/>
      <c r="AE96" s="165">
        <f t="shared" si="77"/>
        <v>0</v>
      </c>
      <c r="AF96" s="165"/>
      <c r="AG96" s="165"/>
      <c r="AH96" s="165">
        <f t="shared" si="78"/>
        <v>0</v>
      </c>
      <c r="AI96" s="165"/>
      <c r="AJ96" s="165"/>
      <c r="AK96" s="165">
        <f t="shared" si="79"/>
        <v>0</v>
      </c>
      <c r="AL96" s="165"/>
      <c r="AM96" s="165"/>
      <c r="AN96" s="165">
        <f t="shared" si="80"/>
        <v>0</v>
      </c>
      <c r="AO96" s="165"/>
      <c r="AP96" s="165"/>
      <c r="AQ96" s="165">
        <f t="shared" si="81"/>
        <v>0</v>
      </c>
      <c r="AR96" s="165"/>
      <c r="AS96" s="165"/>
      <c r="AT96" s="165">
        <f t="shared" si="82"/>
        <v>0</v>
      </c>
      <c r="AU96" s="165"/>
      <c r="AV96" s="165"/>
      <c r="AW96" s="165">
        <f t="shared" si="83"/>
        <v>0</v>
      </c>
      <c r="AX96" s="165"/>
      <c r="AY96" s="165"/>
      <c r="AZ96" s="165">
        <f t="shared" si="84"/>
        <v>0</v>
      </c>
      <c r="BA96" s="165"/>
      <c r="BB96" s="165"/>
      <c r="BC96" s="165">
        <f t="shared" si="85"/>
        <v>0</v>
      </c>
      <c r="BD96" s="165"/>
      <c r="BE96" s="165"/>
      <c r="BF96" s="165">
        <f t="shared" si="86"/>
        <v>0</v>
      </c>
      <c r="BG96" s="165"/>
      <c r="BH96" s="165"/>
      <c r="BI96" s="165">
        <f t="shared" si="87"/>
        <v>0</v>
      </c>
      <c r="BJ96" s="165"/>
      <c r="BK96" s="165"/>
      <c r="BL96" s="165">
        <f t="shared" si="88"/>
        <v>0</v>
      </c>
      <c r="BM96" s="165"/>
      <c r="BN96" s="165"/>
      <c r="BO96" s="165">
        <f t="shared" si="89"/>
        <v>0</v>
      </c>
      <c r="BP96" s="165"/>
      <c r="BQ96" s="165"/>
      <c r="BR96" s="165">
        <f t="shared" si="90"/>
        <v>0</v>
      </c>
      <c r="BS96" s="165"/>
      <c r="BT96" s="165"/>
      <c r="BU96" s="165">
        <f t="shared" si="91"/>
        <v>0</v>
      </c>
      <c r="BV96" s="165"/>
      <c r="BW96" s="165"/>
      <c r="BX96" s="165">
        <f t="shared" si="92"/>
        <v>0</v>
      </c>
      <c r="BY96" s="165"/>
      <c r="BZ96" s="165"/>
      <c r="CA96" s="165">
        <f t="shared" si="93"/>
        <v>0</v>
      </c>
      <c r="CB96" s="165"/>
      <c r="CC96" s="165"/>
      <c r="CD96" s="165">
        <f t="shared" si="94"/>
        <v>0</v>
      </c>
      <c r="CE96" s="165"/>
      <c r="CF96" s="165"/>
      <c r="CG96" s="165">
        <f t="shared" si="95"/>
        <v>0</v>
      </c>
      <c r="CH96" s="165"/>
      <c r="CI96" s="165"/>
      <c r="CJ96" s="165">
        <f t="shared" si="96"/>
        <v>0</v>
      </c>
      <c r="CK96" s="165"/>
      <c r="CL96" s="165"/>
      <c r="CM96" s="165">
        <f t="shared" si="97"/>
        <v>0</v>
      </c>
      <c r="CN96" s="165"/>
      <c r="CO96" s="165"/>
      <c r="CP96" s="165">
        <f t="shared" si="98"/>
        <v>0</v>
      </c>
      <c r="CQ96" s="165"/>
      <c r="CR96" s="165"/>
      <c r="CS96" s="165">
        <f t="shared" si="99"/>
        <v>0</v>
      </c>
      <c r="CT96" s="167">
        <f t="shared" si="100"/>
        <v>0</v>
      </c>
      <c r="CU96" s="168">
        <f t="shared" si="101"/>
        <v>0</v>
      </c>
    </row>
    <row r="97" spans="2:99" x14ac:dyDescent="0.25">
      <c r="B97" s="165" t="s">
        <v>304</v>
      </c>
      <c r="C97" s="165" t="s">
        <v>265</v>
      </c>
      <c r="D97" s="166">
        <v>7000</v>
      </c>
      <c r="E97" s="165"/>
      <c r="F97" s="165"/>
      <c r="G97" s="165">
        <f t="shared" si="69"/>
        <v>0</v>
      </c>
      <c r="H97" s="165"/>
      <c r="I97" s="165"/>
      <c r="J97" s="165">
        <f t="shared" si="70"/>
        <v>0</v>
      </c>
      <c r="K97" s="165"/>
      <c r="L97" s="165"/>
      <c r="M97" s="165">
        <f t="shared" si="71"/>
        <v>0</v>
      </c>
      <c r="N97" s="165"/>
      <c r="O97" s="165"/>
      <c r="P97" s="165">
        <f t="shared" si="72"/>
        <v>0</v>
      </c>
      <c r="Q97" s="165"/>
      <c r="R97" s="165"/>
      <c r="S97" s="165">
        <f t="shared" si="73"/>
        <v>0</v>
      </c>
      <c r="T97" s="165"/>
      <c r="U97" s="165"/>
      <c r="V97" s="165">
        <f t="shared" si="74"/>
        <v>0</v>
      </c>
      <c r="W97" s="165"/>
      <c r="X97" s="165"/>
      <c r="Y97" s="165">
        <f t="shared" si="75"/>
        <v>0</v>
      </c>
      <c r="Z97" s="165"/>
      <c r="AA97" s="165"/>
      <c r="AB97" s="165">
        <f t="shared" si="76"/>
        <v>0</v>
      </c>
      <c r="AC97" s="165"/>
      <c r="AD97" s="165"/>
      <c r="AE97" s="165">
        <f t="shared" si="77"/>
        <v>0</v>
      </c>
      <c r="AF97" s="165"/>
      <c r="AG97" s="165"/>
      <c r="AH97" s="165">
        <f t="shared" si="78"/>
        <v>0</v>
      </c>
      <c r="AI97" s="165"/>
      <c r="AJ97" s="165"/>
      <c r="AK97" s="165">
        <f t="shared" si="79"/>
        <v>0</v>
      </c>
      <c r="AL97" s="165"/>
      <c r="AM97" s="165"/>
      <c r="AN97" s="165">
        <f t="shared" si="80"/>
        <v>0</v>
      </c>
      <c r="AO97" s="165"/>
      <c r="AP97" s="165"/>
      <c r="AQ97" s="165">
        <f t="shared" si="81"/>
        <v>0</v>
      </c>
      <c r="AR97" s="165"/>
      <c r="AS97" s="165"/>
      <c r="AT97" s="165">
        <f t="shared" si="82"/>
        <v>0</v>
      </c>
      <c r="AU97" s="165"/>
      <c r="AV97" s="165"/>
      <c r="AW97" s="165">
        <f t="shared" si="83"/>
        <v>0</v>
      </c>
      <c r="AX97" s="165"/>
      <c r="AY97" s="165"/>
      <c r="AZ97" s="165">
        <f t="shared" si="84"/>
        <v>0</v>
      </c>
      <c r="BA97" s="165"/>
      <c r="BB97" s="165"/>
      <c r="BC97" s="165">
        <f t="shared" si="85"/>
        <v>0</v>
      </c>
      <c r="BD97" s="165"/>
      <c r="BE97" s="165"/>
      <c r="BF97" s="165">
        <f t="shared" si="86"/>
        <v>0</v>
      </c>
      <c r="BG97" s="165"/>
      <c r="BH97" s="165"/>
      <c r="BI97" s="165">
        <f t="shared" si="87"/>
        <v>0</v>
      </c>
      <c r="BJ97" s="165"/>
      <c r="BK97" s="165"/>
      <c r="BL97" s="165">
        <f t="shared" si="88"/>
        <v>0</v>
      </c>
      <c r="BM97" s="165"/>
      <c r="BN97" s="165"/>
      <c r="BO97" s="165">
        <f t="shared" si="89"/>
        <v>0</v>
      </c>
      <c r="BP97" s="165"/>
      <c r="BQ97" s="165"/>
      <c r="BR97" s="165">
        <f t="shared" si="90"/>
        <v>0</v>
      </c>
      <c r="BS97" s="165"/>
      <c r="BT97" s="165"/>
      <c r="BU97" s="165">
        <f t="shared" si="91"/>
        <v>0</v>
      </c>
      <c r="BV97" s="165"/>
      <c r="BW97" s="165"/>
      <c r="BX97" s="165">
        <f t="shared" si="92"/>
        <v>0</v>
      </c>
      <c r="BY97" s="165"/>
      <c r="BZ97" s="165"/>
      <c r="CA97" s="165">
        <f t="shared" si="93"/>
        <v>0</v>
      </c>
      <c r="CB97" s="165"/>
      <c r="CC97" s="165"/>
      <c r="CD97" s="165">
        <f t="shared" si="94"/>
        <v>0</v>
      </c>
      <c r="CE97" s="165"/>
      <c r="CF97" s="165"/>
      <c r="CG97" s="165">
        <f t="shared" si="95"/>
        <v>0</v>
      </c>
      <c r="CH97" s="165"/>
      <c r="CI97" s="165"/>
      <c r="CJ97" s="165">
        <f t="shared" si="96"/>
        <v>0</v>
      </c>
      <c r="CK97" s="165">
        <v>4</v>
      </c>
      <c r="CL97" s="165">
        <v>12000</v>
      </c>
      <c r="CM97" s="165">
        <f t="shared" si="97"/>
        <v>48000</v>
      </c>
      <c r="CN97" s="165"/>
      <c r="CO97" s="165"/>
      <c r="CP97" s="165">
        <f t="shared" si="98"/>
        <v>0</v>
      </c>
      <c r="CQ97" s="165"/>
      <c r="CR97" s="165"/>
      <c r="CS97" s="165">
        <f t="shared" si="99"/>
        <v>0</v>
      </c>
      <c r="CT97" s="167">
        <f t="shared" si="100"/>
        <v>4</v>
      </c>
      <c r="CU97" s="168">
        <f t="shared" si="101"/>
        <v>48000</v>
      </c>
    </row>
    <row r="98" spans="2:99" x14ac:dyDescent="0.25">
      <c r="B98" s="165" t="s">
        <v>305</v>
      </c>
      <c r="C98" s="165" t="s">
        <v>265</v>
      </c>
      <c r="D98" s="166"/>
      <c r="E98" s="165"/>
      <c r="F98" s="165"/>
      <c r="G98" s="165">
        <f t="shared" si="69"/>
        <v>0</v>
      </c>
      <c r="H98" s="165"/>
      <c r="I98" s="165"/>
      <c r="J98" s="165">
        <f t="shared" si="70"/>
        <v>0</v>
      </c>
      <c r="K98" s="165"/>
      <c r="L98" s="165"/>
      <c r="M98" s="165">
        <f t="shared" si="71"/>
        <v>0</v>
      </c>
      <c r="N98" s="165"/>
      <c r="O98" s="165"/>
      <c r="P98" s="165">
        <f t="shared" si="72"/>
        <v>0</v>
      </c>
      <c r="Q98" s="165"/>
      <c r="R98" s="165"/>
      <c r="S98" s="165">
        <f t="shared" si="73"/>
        <v>0</v>
      </c>
      <c r="T98" s="165"/>
      <c r="U98" s="165"/>
      <c r="V98" s="165">
        <f t="shared" si="74"/>
        <v>0</v>
      </c>
      <c r="W98" s="165"/>
      <c r="X98" s="165"/>
      <c r="Y98" s="165">
        <f t="shared" si="75"/>
        <v>0</v>
      </c>
      <c r="Z98" s="165"/>
      <c r="AA98" s="165"/>
      <c r="AB98" s="165">
        <f t="shared" si="76"/>
        <v>0</v>
      </c>
      <c r="AC98" s="165"/>
      <c r="AD98" s="165"/>
      <c r="AE98" s="165">
        <f t="shared" si="77"/>
        <v>0</v>
      </c>
      <c r="AF98" s="165"/>
      <c r="AG98" s="165"/>
      <c r="AH98" s="165">
        <f t="shared" si="78"/>
        <v>0</v>
      </c>
      <c r="AI98" s="165"/>
      <c r="AJ98" s="165"/>
      <c r="AK98" s="165">
        <f t="shared" si="79"/>
        <v>0</v>
      </c>
      <c r="AL98" s="165"/>
      <c r="AM98" s="165"/>
      <c r="AN98" s="165">
        <f t="shared" si="80"/>
        <v>0</v>
      </c>
      <c r="AO98" s="165"/>
      <c r="AP98" s="165"/>
      <c r="AQ98" s="165">
        <f t="shared" si="81"/>
        <v>0</v>
      </c>
      <c r="AR98" s="165"/>
      <c r="AS98" s="165"/>
      <c r="AT98" s="165">
        <f t="shared" si="82"/>
        <v>0</v>
      </c>
      <c r="AU98" s="165"/>
      <c r="AV98" s="165"/>
      <c r="AW98" s="165">
        <f t="shared" si="83"/>
        <v>0</v>
      </c>
      <c r="AX98" s="165"/>
      <c r="AY98" s="165"/>
      <c r="AZ98" s="165">
        <f t="shared" si="84"/>
        <v>0</v>
      </c>
      <c r="BA98" s="165"/>
      <c r="BB98" s="165"/>
      <c r="BC98" s="165">
        <f t="shared" si="85"/>
        <v>0</v>
      </c>
      <c r="BD98" s="165"/>
      <c r="BE98" s="165"/>
      <c r="BF98" s="165">
        <f t="shared" si="86"/>
        <v>0</v>
      </c>
      <c r="BG98" s="165"/>
      <c r="BH98" s="165"/>
      <c r="BI98" s="165">
        <f t="shared" si="87"/>
        <v>0</v>
      </c>
      <c r="BJ98" s="165"/>
      <c r="BK98" s="165"/>
      <c r="BL98" s="165">
        <f t="shared" si="88"/>
        <v>0</v>
      </c>
      <c r="BM98" s="165"/>
      <c r="BN98" s="165"/>
      <c r="BO98" s="165">
        <f t="shared" si="89"/>
        <v>0</v>
      </c>
      <c r="BP98" s="165"/>
      <c r="BQ98" s="165"/>
      <c r="BR98" s="165">
        <f t="shared" si="90"/>
        <v>0</v>
      </c>
      <c r="BS98" s="165"/>
      <c r="BT98" s="165"/>
      <c r="BU98" s="165">
        <f t="shared" si="91"/>
        <v>0</v>
      </c>
      <c r="BV98" s="165"/>
      <c r="BW98" s="165"/>
      <c r="BX98" s="165">
        <f t="shared" si="92"/>
        <v>0</v>
      </c>
      <c r="BY98" s="165"/>
      <c r="BZ98" s="165"/>
      <c r="CA98" s="165">
        <f t="shared" si="93"/>
        <v>0</v>
      </c>
      <c r="CB98" s="165"/>
      <c r="CC98" s="165"/>
      <c r="CD98" s="165">
        <f t="shared" si="94"/>
        <v>0</v>
      </c>
      <c r="CE98" s="165"/>
      <c r="CF98" s="165"/>
      <c r="CG98" s="165">
        <f t="shared" si="95"/>
        <v>0</v>
      </c>
      <c r="CH98" s="165"/>
      <c r="CI98" s="165"/>
      <c r="CJ98" s="165">
        <f t="shared" si="96"/>
        <v>0</v>
      </c>
      <c r="CK98" s="165"/>
      <c r="CL98" s="165"/>
      <c r="CM98" s="165">
        <f t="shared" si="97"/>
        <v>0</v>
      </c>
      <c r="CN98" s="165"/>
      <c r="CO98" s="165"/>
      <c r="CP98" s="165">
        <f t="shared" si="98"/>
        <v>0</v>
      </c>
      <c r="CQ98" s="165"/>
      <c r="CR98" s="165"/>
      <c r="CS98" s="165">
        <f t="shared" si="99"/>
        <v>0</v>
      </c>
      <c r="CT98" s="167">
        <f t="shared" si="100"/>
        <v>0</v>
      </c>
      <c r="CU98" s="168">
        <f t="shared" si="101"/>
        <v>0</v>
      </c>
    </row>
    <row r="99" spans="2:99" x14ac:dyDescent="0.25">
      <c r="B99" s="165" t="s">
        <v>306</v>
      </c>
      <c r="C99" s="165" t="s">
        <v>265</v>
      </c>
      <c r="D99" s="166">
        <v>12000</v>
      </c>
      <c r="E99" s="165"/>
      <c r="F99" s="165"/>
      <c r="G99" s="165">
        <f t="shared" si="69"/>
        <v>0</v>
      </c>
      <c r="H99" s="165">
        <v>1</v>
      </c>
      <c r="I99" s="165">
        <v>18000</v>
      </c>
      <c r="J99" s="165">
        <f>H99*I99</f>
        <v>18000</v>
      </c>
      <c r="K99" s="165">
        <v>1</v>
      </c>
      <c r="L99" s="165">
        <v>18000</v>
      </c>
      <c r="M99" s="165">
        <f t="shared" si="71"/>
        <v>18000</v>
      </c>
      <c r="N99" s="165">
        <v>1</v>
      </c>
      <c r="O99" s="165">
        <v>18000</v>
      </c>
      <c r="P99" s="165">
        <f t="shared" si="72"/>
        <v>18000</v>
      </c>
      <c r="Q99" s="165"/>
      <c r="R99" s="165"/>
      <c r="S99" s="165">
        <f t="shared" si="73"/>
        <v>0</v>
      </c>
      <c r="T99" s="165">
        <v>1</v>
      </c>
      <c r="U99" s="165">
        <v>18000</v>
      </c>
      <c r="V99" s="165">
        <f t="shared" si="74"/>
        <v>18000</v>
      </c>
      <c r="W99" s="165">
        <v>1</v>
      </c>
      <c r="X99" s="165">
        <v>18000</v>
      </c>
      <c r="Y99" s="165">
        <f t="shared" si="75"/>
        <v>18000</v>
      </c>
      <c r="Z99" s="165"/>
      <c r="AA99" s="165"/>
      <c r="AB99" s="165">
        <f t="shared" si="76"/>
        <v>0</v>
      </c>
      <c r="AC99" s="165"/>
      <c r="AD99" s="165"/>
      <c r="AE99" s="165">
        <f t="shared" si="77"/>
        <v>0</v>
      </c>
      <c r="AF99" s="165">
        <v>1</v>
      </c>
      <c r="AG99" s="165">
        <v>18000</v>
      </c>
      <c r="AH99" s="165">
        <f t="shared" si="78"/>
        <v>18000</v>
      </c>
      <c r="AI99" s="165"/>
      <c r="AJ99" s="165"/>
      <c r="AK99" s="165">
        <f t="shared" si="79"/>
        <v>0</v>
      </c>
      <c r="AL99" s="165">
        <v>1</v>
      </c>
      <c r="AM99" s="165">
        <v>18000</v>
      </c>
      <c r="AN99" s="165">
        <f t="shared" si="80"/>
        <v>18000</v>
      </c>
      <c r="AO99" s="165">
        <v>1</v>
      </c>
      <c r="AP99" s="165">
        <v>18000</v>
      </c>
      <c r="AQ99" s="165">
        <f t="shared" si="81"/>
        <v>18000</v>
      </c>
      <c r="AR99" s="165">
        <v>1</v>
      </c>
      <c r="AS99" s="165">
        <v>18000</v>
      </c>
      <c r="AT99" s="165">
        <f t="shared" si="82"/>
        <v>18000</v>
      </c>
      <c r="AU99" s="165"/>
      <c r="AV99" s="165"/>
      <c r="AW99" s="165">
        <f t="shared" si="83"/>
        <v>0</v>
      </c>
      <c r="AX99" s="165">
        <v>1</v>
      </c>
      <c r="AY99" s="165">
        <v>18000</v>
      </c>
      <c r="AZ99" s="165">
        <f t="shared" si="84"/>
        <v>18000</v>
      </c>
      <c r="BA99" s="165">
        <v>1</v>
      </c>
      <c r="BB99" s="165">
        <v>18000</v>
      </c>
      <c r="BC99" s="165">
        <f t="shared" si="85"/>
        <v>18000</v>
      </c>
      <c r="BD99" s="165">
        <v>1</v>
      </c>
      <c r="BE99" s="165">
        <v>18000</v>
      </c>
      <c r="BF99" s="165">
        <f t="shared" si="86"/>
        <v>18000</v>
      </c>
      <c r="BG99" s="165"/>
      <c r="BH99" s="165"/>
      <c r="BI99" s="165">
        <f t="shared" si="87"/>
        <v>0</v>
      </c>
      <c r="BJ99" s="165">
        <v>1</v>
      </c>
      <c r="BK99" s="165">
        <v>18000</v>
      </c>
      <c r="BL99" s="165">
        <f t="shared" si="88"/>
        <v>18000</v>
      </c>
      <c r="BM99" s="165">
        <v>1</v>
      </c>
      <c r="BN99" s="165">
        <v>18000</v>
      </c>
      <c r="BO99" s="165">
        <f t="shared" si="89"/>
        <v>18000</v>
      </c>
      <c r="BP99" s="165">
        <v>1</v>
      </c>
      <c r="BQ99" s="165">
        <v>18000</v>
      </c>
      <c r="BR99" s="165">
        <f t="shared" si="90"/>
        <v>18000</v>
      </c>
      <c r="BS99" s="165"/>
      <c r="BT99" s="165"/>
      <c r="BU99" s="165">
        <f t="shared" si="91"/>
        <v>0</v>
      </c>
      <c r="BV99" s="165">
        <v>1</v>
      </c>
      <c r="BW99" s="165">
        <v>18000</v>
      </c>
      <c r="BX99" s="165">
        <f t="shared" si="92"/>
        <v>18000</v>
      </c>
      <c r="BY99" s="165">
        <v>1</v>
      </c>
      <c r="BZ99" s="165">
        <v>18000</v>
      </c>
      <c r="CA99" s="165">
        <f t="shared" si="93"/>
        <v>18000</v>
      </c>
      <c r="CB99" s="165">
        <v>1</v>
      </c>
      <c r="CC99" s="165">
        <v>18000</v>
      </c>
      <c r="CD99" s="165">
        <f>CB99*CC99</f>
        <v>18000</v>
      </c>
      <c r="CE99" s="165">
        <v>2</v>
      </c>
      <c r="CF99" s="165">
        <v>15000</v>
      </c>
      <c r="CG99" s="165">
        <f t="shared" si="95"/>
        <v>30000</v>
      </c>
      <c r="CH99" s="165">
        <v>1</v>
      </c>
      <c r="CI99" s="165">
        <v>18000</v>
      </c>
      <c r="CJ99" s="165">
        <f t="shared" si="96"/>
        <v>18000</v>
      </c>
      <c r="CK99" s="165"/>
      <c r="CL99" s="165"/>
      <c r="CM99" s="165">
        <f t="shared" si="97"/>
        <v>0</v>
      </c>
      <c r="CN99" s="165"/>
      <c r="CO99" s="165"/>
      <c r="CP99" s="165">
        <f t="shared" si="98"/>
        <v>0</v>
      </c>
      <c r="CQ99" s="165"/>
      <c r="CR99" s="165"/>
      <c r="CS99" s="165">
        <f t="shared" si="99"/>
        <v>0</v>
      </c>
      <c r="CT99" s="167">
        <f t="shared" si="100"/>
        <v>21</v>
      </c>
      <c r="CU99" s="168">
        <f t="shared" si="101"/>
        <v>372000</v>
      </c>
    </row>
    <row r="100" spans="2:99" x14ac:dyDescent="0.25">
      <c r="B100" s="165" t="s">
        <v>307</v>
      </c>
      <c r="C100" s="165" t="s">
        <v>219</v>
      </c>
      <c r="D100" s="166"/>
      <c r="E100" s="165"/>
      <c r="F100" s="165"/>
      <c r="G100" s="165">
        <f t="shared" si="69"/>
        <v>0</v>
      </c>
      <c r="H100" s="165"/>
      <c r="I100" s="165"/>
      <c r="J100" s="165">
        <f t="shared" si="70"/>
        <v>0</v>
      </c>
      <c r="K100" s="165"/>
      <c r="L100" s="165"/>
      <c r="M100" s="165">
        <f t="shared" si="71"/>
        <v>0</v>
      </c>
      <c r="N100" s="165">
        <v>4</v>
      </c>
      <c r="O100" s="165">
        <v>7500</v>
      </c>
      <c r="P100" s="165">
        <f t="shared" si="72"/>
        <v>30000</v>
      </c>
      <c r="Q100" s="165"/>
      <c r="R100" s="165"/>
      <c r="S100" s="165">
        <f t="shared" si="73"/>
        <v>0</v>
      </c>
      <c r="T100" s="165"/>
      <c r="U100" s="165"/>
      <c r="V100" s="165">
        <f t="shared" si="74"/>
        <v>0</v>
      </c>
      <c r="W100" s="165"/>
      <c r="X100" s="165"/>
      <c r="Y100" s="165">
        <f t="shared" si="75"/>
        <v>0</v>
      </c>
      <c r="Z100" s="165">
        <v>1</v>
      </c>
      <c r="AA100" s="165">
        <v>18000</v>
      </c>
      <c r="AB100" s="165">
        <f t="shared" si="76"/>
        <v>18000</v>
      </c>
      <c r="AC100" s="165"/>
      <c r="AD100" s="165"/>
      <c r="AE100" s="165">
        <f t="shared" si="77"/>
        <v>0</v>
      </c>
      <c r="AF100" s="165"/>
      <c r="AG100" s="165"/>
      <c r="AH100" s="165">
        <f t="shared" si="78"/>
        <v>0</v>
      </c>
      <c r="AI100" s="165"/>
      <c r="AJ100" s="165"/>
      <c r="AK100" s="165">
        <f t="shared" si="79"/>
        <v>0</v>
      </c>
      <c r="AL100" s="165"/>
      <c r="AM100" s="165"/>
      <c r="AN100" s="165">
        <f t="shared" si="80"/>
        <v>0</v>
      </c>
      <c r="AO100" s="165"/>
      <c r="AP100" s="165"/>
      <c r="AQ100" s="165">
        <f t="shared" si="81"/>
        <v>0</v>
      </c>
      <c r="AR100" s="165"/>
      <c r="AS100" s="165"/>
      <c r="AT100" s="165">
        <f t="shared" si="82"/>
        <v>0</v>
      </c>
      <c r="AU100" s="165"/>
      <c r="AV100" s="165"/>
      <c r="AW100" s="165">
        <f t="shared" si="83"/>
        <v>0</v>
      </c>
      <c r="AX100" s="165"/>
      <c r="AY100" s="165"/>
      <c r="AZ100" s="165">
        <f t="shared" si="84"/>
        <v>0</v>
      </c>
      <c r="BA100" s="165"/>
      <c r="BB100" s="165"/>
      <c r="BC100" s="165">
        <f t="shared" si="85"/>
        <v>0</v>
      </c>
      <c r="BD100" s="165"/>
      <c r="BE100" s="165"/>
      <c r="BF100" s="165">
        <f t="shared" si="86"/>
        <v>0</v>
      </c>
      <c r="BG100" s="165">
        <v>1</v>
      </c>
      <c r="BH100" s="165">
        <v>18000</v>
      </c>
      <c r="BI100" s="165">
        <f t="shared" si="87"/>
        <v>18000</v>
      </c>
      <c r="BJ100" s="165"/>
      <c r="BK100" s="165"/>
      <c r="BL100" s="165">
        <f t="shared" si="88"/>
        <v>0</v>
      </c>
      <c r="BM100" s="165"/>
      <c r="BN100" s="165"/>
      <c r="BO100" s="165">
        <f t="shared" si="89"/>
        <v>0</v>
      </c>
      <c r="BP100" s="165"/>
      <c r="BQ100" s="165"/>
      <c r="BR100" s="165">
        <f t="shared" si="90"/>
        <v>0</v>
      </c>
      <c r="BS100" s="165"/>
      <c r="BT100" s="165"/>
      <c r="BU100" s="165">
        <f t="shared" si="91"/>
        <v>0</v>
      </c>
      <c r="BV100" s="165"/>
      <c r="BW100" s="165"/>
      <c r="BX100" s="165">
        <f t="shared" si="92"/>
        <v>0</v>
      </c>
      <c r="BY100" s="165"/>
      <c r="BZ100" s="165"/>
      <c r="CA100" s="165">
        <f t="shared" si="93"/>
        <v>0</v>
      </c>
      <c r="CB100" s="165"/>
      <c r="CC100" s="165"/>
      <c r="CD100" s="165">
        <f t="shared" si="94"/>
        <v>0</v>
      </c>
      <c r="CE100" s="165">
        <v>10</v>
      </c>
      <c r="CF100" s="165">
        <v>7000</v>
      </c>
      <c r="CG100" s="165">
        <f t="shared" si="95"/>
        <v>70000</v>
      </c>
      <c r="CH100" s="165"/>
      <c r="CI100" s="165"/>
      <c r="CJ100" s="165">
        <f t="shared" si="96"/>
        <v>0</v>
      </c>
      <c r="CK100" s="165"/>
      <c r="CL100" s="165"/>
      <c r="CM100" s="165">
        <f t="shared" si="97"/>
        <v>0</v>
      </c>
      <c r="CN100" s="165"/>
      <c r="CO100" s="165"/>
      <c r="CP100" s="165">
        <f t="shared" si="98"/>
        <v>0</v>
      </c>
      <c r="CQ100" s="165"/>
      <c r="CR100" s="165"/>
      <c r="CS100" s="165">
        <f t="shared" si="99"/>
        <v>0</v>
      </c>
      <c r="CT100" s="167">
        <f>E100+H100+K100+N100+Q100+T100+W100+Z100+AC100+AF100+AI100+AL100+AO100+AR100+AU100+AX100+BA100+BD100+BG100+BJ100+BM100+BP100+BS100+BV100+BY100+CB100+CE100+CH100+CK100+CN100+CQ100</f>
        <v>16</v>
      </c>
      <c r="CU100" s="168">
        <f>G100+J100+M100+P100+S100+V100+Y100+AB100+AE100+AH100+AK100+AN100+AQ100+AT100+AW100+AZ100+BC100+BF100+BI100+BL100+BO100+BR100+BU100+BX100+CA100+CD100+CG100+CJ100+CM100+CP100+CS100</f>
        <v>136000</v>
      </c>
    </row>
    <row r="101" spans="2:99" x14ac:dyDescent="0.25">
      <c r="B101" s="165" t="s">
        <v>308</v>
      </c>
      <c r="C101" s="165" t="s">
        <v>219</v>
      </c>
      <c r="D101" s="166">
        <v>3500</v>
      </c>
      <c r="E101" s="165"/>
      <c r="F101" s="165"/>
      <c r="G101" s="165">
        <f t="shared" si="69"/>
        <v>0</v>
      </c>
      <c r="H101" s="165"/>
      <c r="I101" s="165"/>
      <c r="J101" s="165">
        <f t="shared" si="70"/>
        <v>0</v>
      </c>
      <c r="K101" s="165"/>
      <c r="L101" s="165"/>
      <c r="M101" s="165">
        <f t="shared" si="71"/>
        <v>0</v>
      </c>
      <c r="N101" s="165"/>
      <c r="O101" s="165"/>
      <c r="P101" s="165">
        <f t="shared" si="72"/>
        <v>0</v>
      </c>
      <c r="Q101" s="165"/>
      <c r="R101" s="165"/>
      <c r="S101" s="165">
        <f t="shared" si="73"/>
        <v>0</v>
      </c>
      <c r="T101" s="165"/>
      <c r="U101" s="165"/>
      <c r="V101" s="165">
        <f t="shared" si="74"/>
        <v>0</v>
      </c>
      <c r="W101" s="165"/>
      <c r="X101" s="165"/>
      <c r="Y101" s="165">
        <f t="shared" si="75"/>
        <v>0</v>
      </c>
      <c r="Z101" s="165"/>
      <c r="AA101" s="165"/>
      <c r="AB101" s="165">
        <f t="shared" si="76"/>
        <v>0</v>
      </c>
      <c r="AC101" s="165"/>
      <c r="AD101" s="165"/>
      <c r="AE101" s="165">
        <f t="shared" si="77"/>
        <v>0</v>
      </c>
      <c r="AF101" s="165"/>
      <c r="AG101" s="165"/>
      <c r="AH101" s="165">
        <f t="shared" si="78"/>
        <v>0</v>
      </c>
      <c r="AI101" s="165"/>
      <c r="AJ101" s="165"/>
      <c r="AK101" s="165">
        <f t="shared" si="79"/>
        <v>0</v>
      </c>
      <c r="AL101" s="165"/>
      <c r="AM101" s="165"/>
      <c r="AN101" s="165">
        <f t="shared" si="80"/>
        <v>0</v>
      </c>
      <c r="AO101" s="165"/>
      <c r="AP101" s="165"/>
      <c r="AQ101" s="165">
        <f t="shared" si="81"/>
        <v>0</v>
      </c>
      <c r="AR101" s="165"/>
      <c r="AS101" s="165"/>
      <c r="AT101" s="165">
        <f t="shared" si="82"/>
        <v>0</v>
      </c>
      <c r="AU101" s="165"/>
      <c r="AV101" s="165"/>
      <c r="AW101" s="165">
        <f t="shared" si="83"/>
        <v>0</v>
      </c>
      <c r="AX101" s="165"/>
      <c r="AY101" s="165"/>
      <c r="AZ101" s="165">
        <f t="shared" si="84"/>
        <v>0</v>
      </c>
      <c r="BA101" s="165"/>
      <c r="BB101" s="165"/>
      <c r="BC101" s="165">
        <f t="shared" si="85"/>
        <v>0</v>
      </c>
      <c r="BD101" s="165"/>
      <c r="BE101" s="165"/>
      <c r="BF101" s="165">
        <f t="shared" si="86"/>
        <v>0</v>
      </c>
      <c r="BG101" s="165"/>
      <c r="BH101" s="165"/>
      <c r="BI101" s="165">
        <f t="shared" si="87"/>
        <v>0</v>
      </c>
      <c r="BJ101" s="165"/>
      <c r="BK101" s="165"/>
      <c r="BL101" s="165">
        <f t="shared" si="88"/>
        <v>0</v>
      </c>
      <c r="BM101" s="165"/>
      <c r="BN101" s="165"/>
      <c r="BO101" s="165">
        <f t="shared" si="89"/>
        <v>0</v>
      </c>
      <c r="BP101" s="165"/>
      <c r="BQ101" s="165"/>
      <c r="BR101" s="165">
        <f t="shared" si="90"/>
        <v>0</v>
      </c>
      <c r="BS101" s="165"/>
      <c r="BT101" s="165"/>
      <c r="BU101" s="165">
        <f t="shared" si="91"/>
        <v>0</v>
      </c>
      <c r="BV101" s="165"/>
      <c r="BW101" s="165"/>
      <c r="BX101" s="165">
        <f t="shared" si="92"/>
        <v>0</v>
      </c>
      <c r="BY101" s="165"/>
      <c r="BZ101" s="165"/>
      <c r="CA101" s="165">
        <f t="shared" si="93"/>
        <v>0</v>
      </c>
      <c r="CB101" s="165"/>
      <c r="CC101" s="165"/>
      <c r="CD101" s="165">
        <f t="shared" si="94"/>
        <v>0</v>
      </c>
      <c r="CE101" s="165"/>
      <c r="CF101" s="165"/>
      <c r="CG101" s="165">
        <f t="shared" si="95"/>
        <v>0</v>
      </c>
      <c r="CH101" s="165"/>
      <c r="CI101" s="165"/>
      <c r="CJ101" s="165">
        <f t="shared" si="96"/>
        <v>0</v>
      </c>
      <c r="CK101" s="165"/>
      <c r="CL101" s="165"/>
      <c r="CM101" s="165">
        <f t="shared" si="97"/>
        <v>0</v>
      </c>
      <c r="CN101" s="165"/>
      <c r="CO101" s="165"/>
      <c r="CP101" s="165">
        <f t="shared" si="98"/>
        <v>0</v>
      </c>
      <c r="CQ101" s="165"/>
      <c r="CR101" s="165"/>
      <c r="CS101" s="165">
        <f t="shared" si="99"/>
        <v>0</v>
      </c>
      <c r="CT101" s="167">
        <f t="shared" si="100"/>
        <v>0</v>
      </c>
      <c r="CU101" s="168">
        <f t="shared" si="101"/>
        <v>0</v>
      </c>
    </row>
    <row r="102" spans="2:99" x14ac:dyDescent="0.25">
      <c r="B102" s="165" t="s">
        <v>309</v>
      </c>
      <c r="C102" s="165" t="s">
        <v>265</v>
      </c>
      <c r="D102" s="166">
        <v>10000</v>
      </c>
      <c r="E102" s="165"/>
      <c r="F102" s="165"/>
      <c r="G102" s="165">
        <f t="shared" si="69"/>
        <v>0</v>
      </c>
      <c r="H102" s="165"/>
      <c r="I102" s="165"/>
      <c r="J102" s="165">
        <f t="shared" si="70"/>
        <v>0</v>
      </c>
      <c r="K102" s="165"/>
      <c r="L102" s="165"/>
      <c r="M102" s="165">
        <f t="shared" si="71"/>
        <v>0</v>
      </c>
      <c r="N102" s="165"/>
      <c r="O102" s="165"/>
      <c r="P102" s="165">
        <f t="shared" si="72"/>
        <v>0</v>
      </c>
      <c r="Q102" s="165"/>
      <c r="R102" s="165"/>
      <c r="S102" s="165">
        <f t="shared" si="73"/>
        <v>0</v>
      </c>
      <c r="T102" s="165"/>
      <c r="U102" s="165"/>
      <c r="V102" s="165">
        <f t="shared" si="74"/>
        <v>0</v>
      </c>
      <c r="W102" s="165"/>
      <c r="X102" s="165"/>
      <c r="Y102" s="165">
        <f t="shared" si="75"/>
        <v>0</v>
      </c>
      <c r="Z102" s="165"/>
      <c r="AA102" s="165"/>
      <c r="AB102" s="165">
        <f t="shared" si="76"/>
        <v>0</v>
      </c>
      <c r="AC102" s="165"/>
      <c r="AD102" s="165"/>
      <c r="AE102" s="165">
        <f t="shared" si="77"/>
        <v>0</v>
      </c>
      <c r="AF102" s="165"/>
      <c r="AG102" s="165"/>
      <c r="AH102" s="165">
        <f t="shared" si="78"/>
        <v>0</v>
      </c>
      <c r="AI102" s="165"/>
      <c r="AJ102" s="165"/>
      <c r="AK102" s="165">
        <f t="shared" si="79"/>
        <v>0</v>
      </c>
      <c r="AL102" s="165"/>
      <c r="AM102" s="165"/>
      <c r="AN102" s="165">
        <f t="shared" si="80"/>
        <v>0</v>
      </c>
      <c r="AO102" s="165"/>
      <c r="AP102" s="165"/>
      <c r="AQ102" s="165">
        <f t="shared" si="81"/>
        <v>0</v>
      </c>
      <c r="AR102" s="165"/>
      <c r="AS102" s="165"/>
      <c r="AT102" s="165">
        <f t="shared" si="82"/>
        <v>0</v>
      </c>
      <c r="AU102" s="165"/>
      <c r="AV102" s="165"/>
      <c r="AW102" s="165">
        <f t="shared" si="83"/>
        <v>0</v>
      </c>
      <c r="AX102" s="165"/>
      <c r="AY102" s="165"/>
      <c r="AZ102" s="165">
        <f t="shared" si="84"/>
        <v>0</v>
      </c>
      <c r="BA102" s="165"/>
      <c r="BB102" s="165"/>
      <c r="BC102" s="165">
        <f t="shared" si="85"/>
        <v>0</v>
      </c>
      <c r="BD102" s="165"/>
      <c r="BE102" s="165"/>
      <c r="BF102" s="165">
        <f t="shared" si="86"/>
        <v>0</v>
      </c>
      <c r="BG102" s="165"/>
      <c r="BH102" s="165"/>
      <c r="BI102" s="165">
        <f t="shared" si="87"/>
        <v>0</v>
      </c>
      <c r="BJ102" s="165"/>
      <c r="BK102" s="165"/>
      <c r="BL102" s="165">
        <f t="shared" si="88"/>
        <v>0</v>
      </c>
      <c r="BM102" s="165"/>
      <c r="BN102" s="165"/>
      <c r="BO102" s="165">
        <f t="shared" si="89"/>
        <v>0</v>
      </c>
      <c r="BP102" s="165"/>
      <c r="BQ102" s="165"/>
      <c r="BR102" s="165">
        <f t="shared" si="90"/>
        <v>0</v>
      </c>
      <c r="BS102" s="165"/>
      <c r="BT102" s="165"/>
      <c r="BU102" s="165">
        <f t="shared" si="91"/>
        <v>0</v>
      </c>
      <c r="BV102" s="165"/>
      <c r="BW102" s="165"/>
      <c r="BX102" s="165">
        <f t="shared" si="92"/>
        <v>0</v>
      </c>
      <c r="BY102" s="165"/>
      <c r="BZ102" s="165"/>
      <c r="CA102" s="165">
        <f t="shared" si="93"/>
        <v>0</v>
      </c>
      <c r="CB102" s="165"/>
      <c r="CC102" s="165"/>
      <c r="CD102" s="165">
        <f t="shared" si="94"/>
        <v>0</v>
      </c>
      <c r="CE102" s="165"/>
      <c r="CF102" s="165"/>
      <c r="CG102" s="165">
        <f t="shared" si="95"/>
        <v>0</v>
      </c>
      <c r="CH102" s="165"/>
      <c r="CI102" s="165"/>
      <c r="CJ102" s="165">
        <f t="shared" si="96"/>
        <v>0</v>
      </c>
      <c r="CK102" s="165"/>
      <c r="CL102" s="165"/>
      <c r="CM102" s="165">
        <f t="shared" si="97"/>
        <v>0</v>
      </c>
      <c r="CN102" s="165"/>
      <c r="CO102" s="165"/>
      <c r="CP102" s="165">
        <f t="shared" si="98"/>
        <v>0</v>
      </c>
      <c r="CQ102" s="165"/>
      <c r="CR102" s="165"/>
      <c r="CS102" s="165">
        <f t="shared" si="99"/>
        <v>0</v>
      </c>
      <c r="CT102" s="167">
        <f t="shared" si="100"/>
        <v>0</v>
      </c>
      <c r="CU102" s="168">
        <f t="shared" si="101"/>
        <v>0</v>
      </c>
    </row>
    <row r="103" spans="2:99" x14ac:dyDescent="0.25">
      <c r="B103" s="165" t="s">
        <v>310</v>
      </c>
      <c r="C103" s="165" t="s">
        <v>215</v>
      </c>
      <c r="D103" s="166">
        <v>15000</v>
      </c>
      <c r="E103" s="165"/>
      <c r="F103" s="165"/>
      <c r="G103" s="165">
        <f t="shared" si="69"/>
        <v>0</v>
      </c>
      <c r="H103" s="165"/>
      <c r="I103" s="165"/>
      <c r="J103" s="165">
        <f t="shared" si="70"/>
        <v>0</v>
      </c>
      <c r="K103" s="165"/>
      <c r="L103" s="165"/>
      <c r="M103" s="165">
        <f t="shared" si="71"/>
        <v>0</v>
      </c>
      <c r="N103" s="165">
        <v>1</v>
      </c>
      <c r="O103" s="165">
        <v>22000</v>
      </c>
      <c r="P103" s="165">
        <f t="shared" si="72"/>
        <v>22000</v>
      </c>
      <c r="Q103" s="165"/>
      <c r="R103" s="165"/>
      <c r="S103" s="165">
        <f t="shared" si="73"/>
        <v>0</v>
      </c>
      <c r="T103" s="165"/>
      <c r="U103" s="165"/>
      <c r="V103" s="165">
        <f t="shared" si="74"/>
        <v>0</v>
      </c>
      <c r="W103" s="165"/>
      <c r="X103" s="165"/>
      <c r="Y103" s="165">
        <f t="shared" si="75"/>
        <v>0</v>
      </c>
      <c r="Z103" s="165"/>
      <c r="AA103" s="165"/>
      <c r="AB103" s="165">
        <f t="shared" si="76"/>
        <v>0</v>
      </c>
      <c r="AC103" s="165"/>
      <c r="AD103" s="165"/>
      <c r="AE103" s="165">
        <f t="shared" si="77"/>
        <v>0</v>
      </c>
      <c r="AF103" s="165"/>
      <c r="AG103" s="165"/>
      <c r="AH103" s="165">
        <f t="shared" si="78"/>
        <v>0</v>
      </c>
      <c r="AI103" s="165"/>
      <c r="AJ103" s="165"/>
      <c r="AK103" s="165">
        <f t="shared" si="79"/>
        <v>0</v>
      </c>
      <c r="AL103" s="165"/>
      <c r="AM103" s="165"/>
      <c r="AN103" s="165">
        <f t="shared" si="80"/>
        <v>0</v>
      </c>
      <c r="AO103" s="165"/>
      <c r="AP103" s="165"/>
      <c r="AQ103" s="165">
        <f t="shared" si="81"/>
        <v>0</v>
      </c>
      <c r="AR103" s="165"/>
      <c r="AS103" s="165"/>
      <c r="AT103" s="165">
        <f t="shared" si="82"/>
        <v>0</v>
      </c>
      <c r="AU103" s="165"/>
      <c r="AV103" s="165"/>
      <c r="AW103" s="165">
        <f t="shared" si="83"/>
        <v>0</v>
      </c>
      <c r="AX103" s="165"/>
      <c r="AY103" s="165"/>
      <c r="AZ103" s="165">
        <f t="shared" si="84"/>
        <v>0</v>
      </c>
      <c r="BA103" s="165"/>
      <c r="BB103" s="165"/>
      <c r="BC103" s="165">
        <f t="shared" si="85"/>
        <v>0</v>
      </c>
      <c r="BD103" s="165"/>
      <c r="BE103" s="165"/>
      <c r="BF103" s="165">
        <f t="shared" si="86"/>
        <v>0</v>
      </c>
      <c r="BG103" s="165"/>
      <c r="BH103" s="165"/>
      <c r="BI103" s="165">
        <f t="shared" si="87"/>
        <v>0</v>
      </c>
      <c r="BJ103" s="165"/>
      <c r="BK103" s="165"/>
      <c r="BL103" s="165">
        <f t="shared" si="88"/>
        <v>0</v>
      </c>
      <c r="BM103" s="165"/>
      <c r="BN103" s="165"/>
      <c r="BO103" s="165">
        <f t="shared" si="89"/>
        <v>0</v>
      </c>
      <c r="BP103" s="165"/>
      <c r="BQ103" s="165"/>
      <c r="BR103" s="165">
        <f t="shared" si="90"/>
        <v>0</v>
      </c>
      <c r="BS103" s="165"/>
      <c r="BT103" s="165"/>
      <c r="BU103" s="165">
        <f t="shared" si="91"/>
        <v>0</v>
      </c>
      <c r="BV103" s="165"/>
      <c r="BW103" s="165"/>
      <c r="BX103" s="165">
        <f t="shared" si="92"/>
        <v>0</v>
      </c>
      <c r="BY103" s="165"/>
      <c r="BZ103" s="165"/>
      <c r="CA103" s="165">
        <f t="shared" si="93"/>
        <v>0</v>
      </c>
      <c r="CB103" s="165"/>
      <c r="CC103" s="165"/>
      <c r="CD103" s="165">
        <f t="shared" si="94"/>
        <v>0</v>
      </c>
      <c r="CE103" s="165">
        <v>2</v>
      </c>
      <c r="CF103" s="165">
        <v>22000</v>
      </c>
      <c r="CG103" s="165">
        <f t="shared" si="95"/>
        <v>44000</v>
      </c>
      <c r="CH103" s="165"/>
      <c r="CI103" s="165"/>
      <c r="CJ103" s="165">
        <f t="shared" si="96"/>
        <v>0</v>
      </c>
      <c r="CK103" s="165">
        <v>1</v>
      </c>
      <c r="CL103" s="165">
        <v>22000</v>
      </c>
      <c r="CM103" s="165">
        <f t="shared" si="97"/>
        <v>22000</v>
      </c>
      <c r="CN103" s="165"/>
      <c r="CO103" s="165"/>
      <c r="CP103" s="165">
        <f t="shared" si="98"/>
        <v>0</v>
      </c>
      <c r="CQ103" s="165"/>
      <c r="CR103" s="165"/>
      <c r="CS103" s="165">
        <f t="shared" si="99"/>
        <v>0</v>
      </c>
      <c r="CT103" s="167">
        <f t="shared" si="100"/>
        <v>4</v>
      </c>
      <c r="CU103" s="168">
        <f t="shared" si="101"/>
        <v>88000</v>
      </c>
    </row>
    <row r="104" spans="2:99" x14ac:dyDescent="0.25">
      <c r="B104" s="165" t="s">
        <v>311</v>
      </c>
      <c r="C104" s="165" t="s">
        <v>215</v>
      </c>
      <c r="D104" s="166"/>
      <c r="E104" s="165"/>
      <c r="F104" s="165"/>
      <c r="G104" s="165">
        <f t="shared" si="69"/>
        <v>0</v>
      </c>
      <c r="H104" s="165"/>
      <c r="I104" s="165"/>
      <c r="J104" s="165">
        <f t="shared" si="70"/>
        <v>0</v>
      </c>
      <c r="K104" s="165"/>
      <c r="L104" s="165"/>
      <c r="M104" s="165">
        <f t="shared" si="71"/>
        <v>0</v>
      </c>
      <c r="N104" s="165"/>
      <c r="O104" s="165"/>
      <c r="P104" s="165">
        <f t="shared" si="72"/>
        <v>0</v>
      </c>
      <c r="Q104" s="165"/>
      <c r="R104" s="165"/>
      <c r="S104" s="165">
        <f t="shared" si="73"/>
        <v>0</v>
      </c>
      <c r="T104" s="165"/>
      <c r="U104" s="165"/>
      <c r="V104" s="165">
        <f t="shared" si="74"/>
        <v>0</v>
      </c>
      <c r="W104" s="165"/>
      <c r="X104" s="165"/>
      <c r="Y104" s="165">
        <f t="shared" si="75"/>
        <v>0</v>
      </c>
      <c r="Z104" s="165"/>
      <c r="AA104" s="165"/>
      <c r="AB104" s="165">
        <f t="shared" si="76"/>
        <v>0</v>
      </c>
      <c r="AC104" s="165"/>
      <c r="AD104" s="165"/>
      <c r="AE104" s="165">
        <f t="shared" si="77"/>
        <v>0</v>
      </c>
      <c r="AF104" s="165"/>
      <c r="AG104" s="165"/>
      <c r="AH104" s="165">
        <f t="shared" si="78"/>
        <v>0</v>
      </c>
      <c r="AI104" s="165"/>
      <c r="AJ104" s="165"/>
      <c r="AK104" s="165">
        <f t="shared" si="79"/>
        <v>0</v>
      </c>
      <c r="AL104" s="165"/>
      <c r="AM104" s="165"/>
      <c r="AN104" s="165">
        <f t="shared" si="80"/>
        <v>0</v>
      </c>
      <c r="AO104" s="165"/>
      <c r="AP104" s="165"/>
      <c r="AQ104" s="165">
        <f t="shared" si="81"/>
        <v>0</v>
      </c>
      <c r="AR104" s="165"/>
      <c r="AS104" s="165"/>
      <c r="AT104" s="165">
        <f t="shared" si="82"/>
        <v>0</v>
      </c>
      <c r="AU104" s="165"/>
      <c r="AV104" s="165"/>
      <c r="AW104" s="165">
        <f t="shared" si="83"/>
        <v>0</v>
      </c>
      <c r="AX104" s="165"/>
      <c r="AY104" s="165"/>
      <c r="AZ104" s="165">
        <f t="shared" si="84"/>
        <v>0</v>
      </c>
      <c r="BA104" s="165"/>
      <c r="BB104" s="165"/>
      <c r="BC104" s="165">
        <f t="shared" si="85"/>
        <v>0</v>
      </c>
      <c r="BD104" s="165"/>
      <c r="BE104" s="165"/>
      <c r="BF104" s="165">
        <f t="shared" si="86"/>
        <v>0</v>
      </c>
      <c r="BG104" s="165"/>
      <c r="BH104" s="165"/>
      <c r="BI104" s="165">
        <f t="shared" si="87"/>
        <v>0</v>
      </c>
      <c r="BJ104" s="165"/>
      <c r="BK104" s="165"/>
      <c r="BL104" s="165">
        <f t="shared" si="88"/>
        <v>0</v>
      </c>
      <c r="BM104" s="165"/>
      <c r="BN104" s="165"/>
      <c r="BO104" s="165">
        <f t="shared" si="89"/>
        <v>0</v>
      </c>
      <c r="BP104" s="165"/>
      <c r="BQ104" s="165"/>
      <c r="BR104" s="165">
        <f t="shared" si="90"/>
        <v>0</v>
      </c>
      <c r="BS104" s="165"/>
      <c r="BT104" s="165"/>
      <c r="BU104" s="165">
        <f t="shared" si="91"/>
        <v>0</v>
      </c>
      <c r="BV104" s="165"/>
      <c r="BW104" s="165"/>
      <c r="BX104" s="165">
        <f t="shared" si="92"/>
        <v>0</v>
      </c>
      <c r="BY104" s="165"/>
      <c r="BZ104" s="165"/>
      <c r="CA104" s="165">
        <f t="shared" si="93"/>
        <v>0</v>
      </c>
      <c r="CB104" s="165"/>
      <c r="CC104" s="165"/>
      <c r="CD104" s="165">
        <f t="shared" si="94"/>
        <v>0</v>
      </c>
      <c r="CE104" s="165"/>
      <c r="CF104" s="165"/>
      <c r="CG104" s="165">
        <f t="shared" si="95"/>
        <v>0</v>
      </c>
      <c r="CH104" s="165"/>
      <c r="CI104" s="165"/>
      <c r="CJ104" s="165">
        <f t="shared" si="96"/>
        <v>0</v>
      </c>
      <c r="CK104" s="165"/>
      <c r="CL104" s="165"/>
      <c r="CM104" s="165">
        <f t="shared" si="97"/>
        <v>0</v>
      </c>
      <c r="CN104" s="165"/>
      <c r="CO104" s="165"/>
      <c r="CP104" s="165">
        <f t="shared" si="98"/>
        <v>0</v>
      </c>
      <c r="CQ104" s="165"/>
      <c r="CR104" s="165"/>
      <c r="CS104" s="165">
        <f t="shared" si="99"/>
        <v>0</v>
      </c>
      <c r="CT104" s="167">
        <f t="shared" si="100"/>
        <v>0</v>
      </c>
      <c r="CU104" s="168">
        <f t="shared" si="101"/>
        <v>0</v>
      </c>
    </row>
    <row r="105" spans="2:99" x14ac:dyDescent="0.25">
      <c r="B105" s="165" t="s">
        <v>312</v>
      </c>
      <c r="C105" s="165" t="s">
        <v>215</v>
      </c>
      <c r="D105" s="166">
        <v>22000</v>
      </c>
      <c r="E105" s="165"/>
      <c r="F105" s="165"/>
      <c r="G105" s="165">
        <f t="shared" si="69"/>
        <v>0</v>
      </c>
      <c r="H105" s="165"/>
      <c r="I105" s="165"/>
      <c r="J105" s="165">
        <f t="shared" si="70"/>
        <v>0</v>
      </c>
      <c r="K105" s="165"/>
      <c r="L105" s="165"/>
      <c r="M105" s="165">
        <f t="shared" si="71"/>
        <v>0</v>
      </c>
      <c r="N105" s="165">
        <v>1</v>
      </c>
      <c r="O105" s="165">
        <v>24000</v>
      </c>
      <c r="P105" s="165">
        <f t="shared" si="72"/>
        <v>24000</v>
      </c>
      <c r="Q105" s="165"/>
      <c r="R105" s="165"/>
      <c r="S105" s="165">
        <f t="shared" si="73"/>
        <v>0</v>
      </c>
      <c r="T105" s="165"/>
      <c r="U105" s="165"/>
      <c r="V105" s="165">
        <f t="shared" si="74"/>
        <v>0</v>
      </c>
      <c r="W105" s="165"/>
      <c r="X105" s="165"/>
      <c r="Y105" s="165">
        <f t="shared" si="75"/>
        <v>0</v>
      </c>
      <c r="Z105" s="165"/>
      <c r="AA105" s="165"/>
      <c r="AB105" s="165">
        <f t="shared" si="76"/>
        <v>0</v>
      </c>
      <c r="AC105" s="165"/>
      <c r="AD105" s="165"/>
      <c r="AE105" s="165">
        <f t="shared" si="77"/>
        <v>0</v>
      </c>
      <c r="AF105" s="165"/>
      <c r="AG105" s="165"/>
      <c r="AH105" s="165">
        <f t="shared" si="78"/>
        <v>0</v>
      </c>
      <c r="AI105" s="165"/>
      <c r="AJ105" s="165"/>
      <c r="AK105" s="165">
        <f t="shared" si="79"/>
        <v>0</v>
      </c>
      <c r="AL105" s="165"/>
      <c r="AM105" s="165"/>
      <c r="AN105" s="165">
        <f t="shared" si="80"/>
        <v>0</v>
      </c>
      <c r="AO105" s="165"/>
      <c r="AP105" s="165"/>
      <c r="AQ105" s="165">
        <f t="shared" si="81"/>
        <v>0</v>
      </c>
      <c r="AR105" s="165"/>
      <c r="AS105" s="165"/>
      <c r="AT105" s="165">
        <f t="shared" si="82"/>
        <v>0</v>
      </c>
      <c r="AU105" s="165"/>
      <c r="AV105" s="165"/>
      <c r="AW105" s="165">
        <f t="shared" si="83"/>
        <v>0</v>
      </c>
      <c r="AX105" s="165"/>
      <c r="AY105" s="165"/>
      <c r="AZ105" s="165">
        <f t="shared" si="84"/>
        <v>0</v>
      </c>
      <c r="BA105" s="165"/>
      <c r="BB105" s="165"/>
      <c r="BC105" s="165">
        <f t="shared" si="85"/>
        <v>0</v>
      </c>
      <c r="BD105" s="165"/>
      <c r="BE105" s="165"/>
      <c r="BF105" s="165">
        <f t="shared" si="86"/>
        <v>0</v>
      </c>
      <c r="BG105" s="165"/>
      <c r="BH105" s="165"/>
      <c r="BI105" s="165">
        <f t="shared" si="87"/>
        <v>0</v>
      </c>
      <c r="BJ105" s="165"/>
      <c r="BK105" s="165"/>
      <c r="BL105" s="165">
        <f t="shared" si="88"/>
        <v>0</v>
      </c>
      <c r="BM105" s="165"/>
      <c r="BN105" s="165"/>
      <c r="BO105" s="165">
        <f t="shared" si="89"/>
        <v>0</v>
      </c>
      <c r="BP105" s="165"/>
      <c r="BQ105" s="165"/>
      <c r="BR105" s="165">
        <f t="shared" si="90"/>
        <v>0</v>
      </c>
      <c r="BS105" s="165"/>
      <c r="BT105" s="165"/>
      <c r="BU105" s="165">
        <f t="shared" si="91"/>
        <v>0</v>
      </c>
      <c r="BV105" s="165"/>
      <c r="BW105" s="165"/>
      <c r="BX105" s="165">
        <f t="shared" si="92"/>
        <v>0</v>
      </c>
      <c r="BY105" s="165"/>
      <c r="BZ105" s="165"/>
      <c r="CA105" s="165">
        <f t="shared" si="93"/>
        <v>0</v>
      </c>
      <c r="CB105" s="165"/>
      <c r="CC105" s="165"/>
      <c r="CD105" s="165">
        <f t="shared" si="94"/>
        <v>0</v>
      </c>
      <c r="CE105" s="165"/>
      <c r="CF105" s="165"/>
      <c r="CG105" s="165">
        <f t="shared" si="95"/>
        <v>0</v>
      </c>
      <c r="CH105" s="165"/>
      <c r="CI105" s="165"/>
      <c r="CJ105" s="165">
        <f t="shared" si="96"/>
        <v>0</v>
      </c>
      <c r="CK105" s="165"/>
      <c r="CL105" s="165"/>
      <c r="CM105" s="165">
        <f t="shared" si="97"/>
        <v>0</v>
      </c>
      <c r="CN105" s="165"/>
      <c r="CO105" s="165"/>
      <c r="CP105" s="165">
        <f t="shared" si="98"/>
        <v>0</v>
      </c>
      <c r="CQ105" s="165"/>
      <c r="CR105" s="165"/>
      <c r="CS105" s="165">
        <f t="shared" si="99"/>
        <v>0</v>
      </c>
      <c r="CT105" s="167">
        <f t="shared" si="100"/>
        <v>1</v>
      </c>
      <c r="CU105" s="168">
        <f t="shared" si="101"/>
        <v>24000</v>
      </c>
    </row>
    <row r="106" spans="2:99" x14ac:dyDescent="0.25">
      <c r="B106" s="165" t="s">
        <v>313</v>
      </c>
      <c r="C106" s="165" t="s">
        <v>215</v>
      </c>
      <c r="D106" s="166">
        <v>15000</v>
      </c>
      <c r="E106" s="165"/>
      <c r="F106" s="165"/>
      <c r="G106" s="165">
        <f t="shared" si="69"/>
        <v>0</v>
      </c>
      <c r="H106" s="165"/>
      <c r="I106" s="165"/>
      <c r="J106" s="165">
        <f t="shared" si="70"/>
        <v>0</v>
      </c>
      <c r="K106" s="165"/>
      <c r="L106" s="165"/>
      <c r="M106" s="165">
        <f t="shared" si="71"/>
        <v>0</v>
      </c>
      <c r="N106" s="165"/>
      <c r="O106" s="165"/>
      <c r="P106" s="165">
        <f t="shared" si="72"/>
        <v>0</v>
      </c>
      <c r="Q106" s="165"/>
      <c r="R106" s="165"/>
      <c r="S106" s="165">
        <f t="shared" si="73"/>
        <v>0</v>
      </c>
      <c r="T106" s="165"/>
      <c r="U106" s="165"/>
      <c r="V106" s="165">
        <f t="shared" si="74"/>
        <v>0</v>
      </c>
      <c r="W106" s="165"/>
      <c r="X106" s="165"/>
      <c r="Y106" s="165">
        <f t="shared" si="75"/>
        <v>0</v>
      </c>
      <c r="Z106" s="165">
        <v>2</v>
      </c>
      <c r="AA106" s="165">
        <v>14000</v>
      </c>
      <c r="AB106" s="165">
        <f t="shared" si="76"/>
        <v>28000</v>
      </c>
      <c r="AC106" s="165"/>
      <c r="AD106" s="165"/>
      <c r="AE106" s="165">
        <f t="shared" si="77"/>
        <v>0</v>
      </c>
      <c r="AF106" s="165"/>
      <c r="AG106" s="165"/>
      <c r="AH106" s="165">
        <f t="shared" si="78"/>
        <v>0</v>
      </c>
      <c r="AI106" s="165"/>
      <c r="AJ106" s="165"/>
      <c r="AK106" s="165">
        <f t="shared" si="79"/>
        <v>0</v>
      </c>
      <c r="AL106" s="165"/>
      <c r="AM106" s="165"/>
      <c r="AN106" s="165">
        <f t="shared" si="80"/>
        <v>0</v>
      </c>
      <c r="AO106" s="165"/>
      <c r="AP106" s="165"/>
      <c r="AQ106" s="165">
        <f t="shared" si="81"/>
        <v>0</v>
      </c>
      <c r="AR106" s="165"/>
      <c r="AS106" s="165"/>
      <c r="AT106" s="165">
        <f t="shared" si="82"/>
        <v>0</v>
      </c>
      <c r="AU106" s="165"/>
      <c r="AV106" s="165"/>
      <c r="AW106" s="165">
        <f t="shared" si="83"/>
        <v>0</v>
      </c>
      <c r="AX106" s="165"/>
      <c r="AY106" s="165"/>
      <c r="AZ106" s="165">
        <f t="shared" si="84"/>
        <v>0</v>
      </c>
      <c r="BA106" s="165"/>
      <c r="BB106" s="165"/>
      <c r="BC106" s="165">
        <f t="shared" si="85"/>
        <v>0</v>
      </c>
      <c r="BD106" s="165">
        <v>2</v>
      </c>
      <c r="BE106" s="165">
        <v>14000</v>
      </c>
      <c r="BF106" s="165">
        <f t="shared" si="86"/>
        <v>28000</v>
      </c>
      <c r="BG106" s="165"/>
      <c r="BH106" s="165"/>
      <c r="BI106" s="165">
        <f t="shared" si="87"/>
        <v>0</v>
      </c>
      <c r="BJ106" s="165"/>
      <c r="BK106" s="165"/>
      <c r="BL106" s="165">
        <f t="shared" si="88"/>
        <v>0</v>
      </c>
      <c r="BM106" s="165"/>
      <c r="BN106" s="165"/>
      <c r="BO106" s="165">
        <f t="shared" si="89"/>
        <v>0</v>
      </c>
      <c r="BP106" s="165"/>
      <c r="BQ106" s="165"/>
      <c r="BR106" s="165">
        <f t="shared" si="90"/>
        <v>0</v>
      </c>
      <c r="BS106" s="165"/>
      <c r="BT106" s="165"/>
      <c r="BU106" s="165">
        <f t="shared" si="91"/>
        <v>0</v>
      </c>
      <c r="BV106" s="165"/>
      <c r="BW106" s="165"/>
      <c r="BX106" s="165">
        <f t="shared" si="92"/>
        <v>0</v>
      </c>
      <c r="BY106" s="165"/>
      <c r="BZ106" s="165"/>
      <c r="CA106" s="165">
        <f t="shared" si="93"/>
        <v>0</v>
      </c>
      <c r="CB106" s="165"/>
      <c r="CC106" s="165"/>
      <c r="CD106" s="165">
        <f t="shared" si="94"/>
        <v>0</v>
      </c>
      <c r="CE106" s="165">
        <v>2</v>
      </c>
      <c r="CF106" s="165">
        <v>14000</v>
      </c>
      <c r="CG106" s="165">
        <f t="shared" si="95"/>
        <v>28000</v>
      </c>
      <c r="CH106" s="165"/>
      <c r="CI106" s="165"/>
      <c r="CJ106" s="165">
        <f t="shared" si="96"/>
        <v>0</v>
      </c>
      <c r="CK106" s="165">
        <v>2</v>
      </c>
      <c r="CL106" s="165">
        <v>14000</v>
      </c>
      <c r="CM106" s="165">
        <f t="shared" si="97"/>
        <v>28000</v>
      </c>
      <c r="CN106" s="165"/>
      <c r="CO106" s="165"/>
      <c r="CP106" s="165">
        <f t="shared" si="98"/>
        <v>0</v>
      </c>
      <c r="CQ106" s="165"/>
      <c r="CR106" s="165"/>
      <c r="CS106" s="165">
        <f t="shared" si="99"/>
        <v>0</v>
      </c>
      <c r="CT106" s="167">
        <f t="shared" si="100"/>
        <v>8</v>
      </c>
      <c r="CU106" s="168">
        <f t="shared" si="101"/>
        <v>112000</v>
      </c>
    </row>
    <row r="107" spans="2:99" x14ac:dyDescent="0.25">
      <c r="B107" s="165" t="s">
        <v>314</v>
      </c>
      <c r="C107" s="165" t="s">
        <v>219</v>
      </c>
      <c r="D107" s="166"/>
      <c r="E107" s="165"/>
      <c r="F107" s="165"/>
      <c r="G107" s="165">
        <f t="shared" si="69"/>
        <v>0</v>
      </c>
      <c r="H107" s="165"/>
      <c r="I107" s="165"/>
      <c r="J107" s="165">
        <f t="shared" si="70"/>
        <v>0</v>
      </c>
      <c r="K107" s="165"/>
      <c r="L107" s="165"/>
      <c r="M107" s="165">
        <f t="shared" si="71"/>
        <v>0</v>
      </c>
      <c r="N107" s="165"/>
      <c r="O107" s="165"/>
      <c r="P107" s="165">
        <f t="shared" si="72"/>
        <v>0</v>
      </c>
      <c r="Q107" s="165"/>
      <c r="R107" s="165"/>
      <c r="S107" s="165">
        <f t="shared" si="73"/>
        <v>0</v>
      </c>
      <c r="T107" s="165"/>
      <c r="U107" s="165"/>
      <c r="V107" s="165">
        <f t="shared" si="74"/>
        <v>0</v>
      </c>
      <c r="W107" s="165"/>
      <c r="X107" s="165"/>
      <c r="Y107" s="165">
        <f t="shared" si="75"/>
        <v>0</v>
      </c>
      <c r="Z107" s="165"/>
      <c r="AA107" s="165"/>
      <c r="AB107" s="165">
        <f t="shared" si="76"/>
        <v>0</v>
      </c>
      <c r="AC107" s="165"/>
      <c r="AD107" s="165"/>
      <c r="AE107" s="165">
        <f t="shared" si="77"/>
        <v>0</v>
      </c>
      <c r="AF107" s="165"/>
      <c r="AG107" s="165"/>
      <c r="AH107" s="165">
        <f t="shared" si="78"/>
        <v>0</v>
      </c>
      <c r="AI107" s="165"/>
      <c r="AJ107" s="165"/>
      <c r="AK107" s="165">
        <f t="shared" si="79"/>
        <v>0</v>
      </c>
      <c r="AL107" s="165"/>
      <c r="AM107" s="165"/>
      <c r="AN107" s="165">
        <f t="shared" si="80"/>
        <v>0</v>
      </c>
      <c r="AO107" s="165"/>
      <c r="AP107" s="165"/>
      <c r="AQ107" s="165">
        <f t="shared" si="81"/>
        <v>0</v>
      </c>
      <c r="AR107" s="165"/>
      <c r="AS107" s="165"/>
      <c r="AT107" s="165">
        <f t="shared" si="82"/>
        <v>0</v>
      </c>
      <c r="AU107" s="165"/>
      <c r="AV107" s="165"/>
      <c r="AW107" s="165">
        <f t="shared" si="83"/>
        <v>0</v>
      </c>
      <c r="AX107" s="165"/>
      <c r="AY107" s="165"/>
      <c r="AZ107" s="165">
        <f t="shared" si="84"/>
        <v>0</v>
      </c>
      <c r="BA107" s="165"/>
      <c r="BB107" s="165"/>
      <c r="BC107" s="165">
        <f t="shared" si="85"/>
        <v>0</v>
      </c>
      <c r="BD107" s="165"/>
      <c r="BE107" s="165"/>
      <c r="BF107" s="165">
        <f t="shared" si="86"/>
        <v>0</v>
      </c>
      <c r="BG107" s="165"/>
      <c r="BH107" s="165"/>
      <c r="BI107" s="165">
        <f t="shared" si="87"/>
        <v>0</v>
      </c>
      <c r="BJ107" s="165"/>
      <c r="BK107" s="165"/>
      <c r="BL107" s="165">
        <f t="shared" si="88"/>
        <v>0</v>
      </c>
      <c r="BM107" s="165"/>
      <c r="BN107" s="165"/>
      <c r="BO107" s="165">
        <f t="shared" si="89"/>
        <v>0</v>
      </c>
      <c r="BP107" s="165"/>
      <c r="BQ107" s="165"/>
      <c r="BR107" s="165">
        <f t="shared" si="90"/>
        <v>0</v>
      </c>
      <c r="BS107" s="165"/>
      <c r="BT107" s="165"/>
      <c r="BU107" s="165">
        <f t="shared" si="91"/>
        <v>0</v>
      </c>
      <c r="BV107" s="165"/>
      <c r="BW107" s="165"/>
      <c r="BX107" s="165">
        <f t="shared" si="92"/>
        <v>0</v>
      </c>
      <c r="BY107" s="165"/>
      <c r="BZ107" s="165"/>
      <c r="CA107" s="165">
        <f t="shared" si="93"/>
        <v>0</v>
      </c>
      <c r="CB107" s="165"/>
      <c r="CC107" s="165"/>
      <c r="CD107" s="165">
        <f t="shared" si="94"/>
        <v>0</v>
      </c>
      <c r="CE107" s="165"/>
      <c r="CF107" s="165"/>
      <c r="CG107" s="165">
        <f t="shared" si="95"/>
        <v>0</v>
      </c>
      <c r="CH107" s="165"/>
      <c r="CI107" s="165"/>
      <c r="CJ107" s="165">
        <f t="shared" si="96"/>
        <v>0</v>
      </c>
      <c r="CK107" s="165"/>
      <c r="CL107" s="165"/>
      <c r="CM107" s="165">
        <f t="shared" si="97"/>
        <v>0</v>
      </c>
      <c r="CN107" s="165"/>
      <c r="CO107" s="165"/>
      <c r="CP107" s="165">
        <f t="shared" si="98"/>
        <v>0</v>
      </c>
      <c r="CQ107" s="165"/>
      <c r="CR107" s="165"/>
      <c r="CS107" s="165">
        <f t="shared" si="99"/>
        <v>0</v>
      </c>
      <c r="CT107" s="167">
        <f t="shared" si="100"/>
        <v>0</v>
      </c>
      <c r="CU107" s="168">
        <f t="shared" si="101"/>
        <v>0</v>
      </c>
    </row>
    <row r="108" spans="2:99" x14ac:dyDescent="0.25">
      <c r="B108" s="163" t="s">
        <v>315</v>
      </c>
      <c r="C108" s="164"/>
      <c r="D108" s="166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  <c r="BH108" s="164"/>
      <c r="BI108" s="164"/>
      <c r="BJ108" s="164"/>
      <c r="BK108" s="164"/>
      <c r="BL108" s="164"/>
      <c r="BM108" s="164"/>
      <c r="BN108" s="164"/>
      <c r="BO108" s="164"/>
      <c r="BP108" s="164"/>
      <c r="BQ108" s="164"/>
      <c r="BR108" s="164"/>
      <c r="BS108" s="164"/>
      <c r="BT108" s="164"/>
      <c r="BU108" s="164"/>
      <c r="BV108" s="164"/>
      <c r="BW108" s="164"/>
      <c r="BX108" s="164"/>
      <c r="BY108" s="164"/>
      <c r="BZ108" s="164"/>
      <c r="CA108" s="164"/>
      <c r="CB108" s="164"/>
      <c r="CC108" s="164"/>
      <c r="CD108" s="164"/>
      <c r="CE108" s="164"/>
      <c r="CF108" s="164"/>
      <c r="CG108" s="164"/>
      <c r="CH108" s="164"/>
      <c r="CI108" s="164"/>
      <c r="CJ108" s="164"/>
      <c r="CK108" s="164"/>
      <c r="CL108" s="164"/>
      <c r="CM108" s="164"/>
      <c r="CN108" s="164"/>
      <c r="CO108" s="164"/>
      <c r="CP108" s="164"/>
      <c r="CQ108" s="164"/>
      <c r="CR108" s="164"/>
      <c r="CS108" s="164"/>
      <c r="CT108" s="164"/>
      <c r="CU108" s="80"/>
    </row>
    <row r="109" spans="2:99" x14ac:dyDescent="0.25">
      <c r="B109" s="165" t="s">
        <v>316</v>
      </c>
      <c r="C109" s="165" t="s">
        <v>300</v>
      </c>
      <c r="D109" s="166">
        <v>7000</v>
      </c>
      <c r="E109" s="165"/>
      <c r="F109" s="165"/>
      <c r="G109" s="165">
        <f t="shared" ref="G109:G134" si="102">E109*F109</f>
        <v>0</v>
      </c>
      <c r="H109" s="165"/>
      <c r="I109" s="165"/>
      <c r="J109" s="165">
        <f t="shared" ref="J109:J134" si="103">H109*I109</f>
        <v>0</v>
      </c>
      <c r="K109" s="165"/>
      <c r="L109" s="165"/>
      <c r="M109" s="165">
        <f t="shared" ref="M109:M134" si="104">K109*L109</f>
        <v>0</v>
      </c>
      <c r="N109" s="165"/>
      <c r="O109" s="165"/>
      <c r="P109" s="165">
        <f t="shared" ref="P109:P134" si="105">N109*O109</f>
        <v>0</v>
      </c>
      <c r="Q109" s="165"/>
      <c r="R109" s="165"/>
      <c r="S109" s="165">
        <f t="shared" ref="S109:S134" si="106">Q109*R109</f>
        <v>0</v>
      </c>
      <c r="T109" s="165"/>
      <c r="U109" s="165"/>
      <c r="V109" s="165">
        <f t="shared" ref="V109:V134" si="107">T109*U109</f>
        <v>0</v>
      </c>
      <c r="W109" s="165"/>
      <c r="X109" s="165"/>
      <c r="Y109" s="165">
        <f t="shared" ref="Y109:Y134" si="108">W109*X109</f>
        <v>0</v>
      </c>
      <c r="Z109" s="165"/>
      <c r="AA109" s="165"/>
      <c r="AB109" s="165">
        <f t="shared" ref="AB109:AB134" si="109">Z109*AA109</f>
        <v>0</v>
      </c>
      <c r="AC109" s="165"/>
      <c r="AD109" s="165"/>
      <c r="AE109" s="165">
        <f t="shared" ref="AE109:AE134" si="110">AC109*AD109</f>
        <v>0</v>
      </c>
      <c r="AF109" s="165"/>
      <c r="AG109" s="165"/>
      <c r="AH109" s="165">
        <f t="shared" ref="AH109:AH134" si="111">AF109*AG109</f>
        <v>0</v>
      </c>
      <c r="AI109" s="165"/>
      <c r="AJ109" s="165"/>
      <c r="AK109" s="165">
        <f t="shared" ref="AK109:AK134" si="112">AI109*AJ109</f>
        <v>0</v>
      </c>
      <c r="AL109" s="165"/>
      <c r="AM109" s="165"/>
      <c r="AN109" s="165">
        <f t="shared" ref="AN109:AN134" si="113">AL109*AM109</f>
        <v>0</v>
      </c>
      <c r="AO109" s="165"/>
      <c r="AP109" s="165"/>
      <c r="AQ109" s="165">
        <f t="shared" ref="AQ109:AQ134" si="114">AO109*AP109</f>
        <v>0</v>
      </c>
      <c r="AR109" s="165"/>
      <c r="AS109" s="165"/>
      <c r="AT109" s="165">
        <f t="shared" ref="AT109:AT134" si="115">AR109*AS109</f>
        <v>0</v>
      </c>
      <c r="AU109" s="165"/>
      <c r="AV109" s="165"/>
      <c r="AW109" s="165">
        <f t="shared" ref="AW109:AW134" si="116">AU109*AV109</f>
        <v>0</v>
      </c>
      <c r="AX109" s="165"/>
      <c r="AY109" s="165"/>
      <c r="AZ109" s="165">
        <f t="shared" ref="AZ109:AZ134" si="117">AX109*AY109</f>
        <v>0</v>
      </c>
      <c r="BA109" s="165"/>
      <c r="BB109" s="165"/>
      <c r="BC109" s="165">
        <f t="shared" ref="BC109:BC134" si="118">BA109*BB109</f>
        <v>0</v>
      </c>
      <c r="BD109" s="165"/>
      <c r="BE109" s="165"/>
      <c r="BF109" s="165">
        <f t="shared" ref="BF109:BF134" si="119">BD109*BE109</f>
        <v>0</v>
      </c>
      <c r="BG109" s="165"/>
      <c r="BH109" s="165"/>
      <c r="BI109" s="165">
        <f t="shared" ref="BI109:BI134" si="120">BG109*BH109</f>
        <v>0</v>
      </c>
      <c r="BJ109" s="165"/>
      <c r="BK109" s="165"/>
      <c r="BL109" s="165">
        <f t="shared" ref="BL109:BL134" si="121">BJ109*BK109</f>
        <v>0</v>
      </c>
      <c r="BM109" s="165"/>
      <c r="BN109" s="165"/>
      <c r="BO109" s="165">
        <f t="shared" ref="BO109:BO134" si="122">BM109*BN109</f>
        <v>0</v>
      </c>
      <c r="BP109" s="165"/>
      <c r="BQ109" s="165"/>
      <c r="BR109" s="165">
        <f t="shared" ref="BR109:BR134" si="123">BP109*BQ109</f>
        <v>0</v>
      </c>
      <c r="BS109" s="165"/>
      <c r="BT109" s="165"/>
      <c r="BU109" s="165">
        <f t="shared" ref="BU109:BU134" si="124">BS109*BT109</f>
        <v>0</v>
      </c>
      <c r="BV109" s="165"/>
      <c r="BW109" s="165"/>
      <c r="BX109" s="165">
        <f t="shared" ref="BX109:BX134" si="125">BV109*BW109</f>
        <v>0</v>
      </c>
      <c r="BY109" s="165"/>
      <c r="BZ109" s="165"/>
      <c r="CA109" s="165">
        <f t="shared" ref="CA109:CA134" si="126">BY109*BZ109</f>
        <v>0</v>
      </c>
      <c r="CB109" s="165"/>
      <c r="CC109" s="165"/>
      <c r="CD109" s="165">
        <f t="shared" ref="CD109:CD134" si="127">CB109*CC109</f>
        <v>0</v>
      </c>
      <c r="CE109" s="165"/>
      <c r="CF109" s="165"/>
      <c r="CG109" s="165">
        <f t="shared" ref="CG109:CG134" si="128">CE109*CF109</f>
        <v>0</v>
      </c>
      <c r="CH109" s="165"/>
      <c r="CI109" s="165"/>
      <c r="CJ109" s="165">
        <f t="shared" ref="CJ109:CJ134" si="129">CH109*CI109</f>
        <v>0</v>
      </c>
      <c r="CK109" s="165"/>
      <c r="CL109" s="165"/>
      <c r="CM109" s="165">
        <f t="shared" ref="CM109:CM134" si="130">CK109*CL109</f>
        <v>0</v>
      </c>
      <c r="CN109" s="165"/>
      <c r="CO109" s="165"/>
      <c r="CP109" s="165">
        <f t="shared" ref="CP109:CP134" si="131">CN109*CO109</f>
        <v>0</v>
      </c>
      <c r="CQ109" s="165"/>
      <c r="CR109" s="165"/>
      <c r="CS109" s="165">
        <f t="shared" ref="CS109:CS134" si="132">CQ109*CR109</f>
        <v>0</v>
      </c>
      <c r="CT109" s="167">
        <f t="shared" ref="CT109:CT134" si="133">E109+H109+K109+N109+Q109+T109+W109+Z109+AC109+AF109+AI109+AL109+AO109+AR109+AU109+AX109+BA109+BD109+BG109+BJ109+BM109+BP109+BS109+BV109+BY109+CB109+CE109+CH109+CK109+CN109+CQ109</f>
        <v>0</v>
      </c>
      <c r="CU109" s="168">
        <f t="shared" ref="CU109:CU134" si="134">G109+J109+M109+P109+S109+V109+Y109+AB109+AE109+AH109+AK109+AN109+AQ109+AT109+AW109+AZ109+BC109+BF109+BI109+BL109+BO109+BR109+BU109+BX109+CA109+CD109+CG109+CJ109+CM109+CP109+CS109</f>
        <v>0</v>
      </c>
    </row>
    <row r="110" spans="2:99" x14ac:dyDescent="0.25">
      <c r="B110" s="165" t="s">
        <v>317</v>
      </c>
      <c r="C110" s="165" t="s">
        <v>318</v>
      </c>
      <c r="D110" s="166"/>
      <c r="E110" s="165"/>
      <c r="F110" s="165"/>
      <c r="G110" s="165">
        <f t="shared" si="102"/>
        <v>0</v>
      </c>
      <c r="H110" s="165"/>
      <c r="I110" s="165"/>
      <c r="J110" s="165">
        <f t="shared" si="103"/>
        <v>0</v>
      </c>
      <c r="K110" s="165"/>
      <c r="L110" s="165"/>
      <c r="M110" s="165">
        <f t="shared" si="104"/>
        <v>0</v>
      </c>
      <c r="N110" s="165"/>
      <c r="O110" s="165"/>
      <c r="P110" s="165">
        <f t="shared" si="105"/>
        <v>0</v>
      </c>
      <c r="Q110" s="165"/>
      <c r="R110" s="165"/>
      <c r="S110" s="165">
        <f t="shared" si="106"/>
        <v>0</v>
      </c>
      <c r="T110" s="165"/>
      <c r="U110" s="165"/>
      <c r="V110" s="165">
        <f t="shared" si="107"/>
        <v>0</v>
      </c>
      <c r="W110" s="165"/>
      <c r="X110" s="165"/>
      <c r="Y110" s="165">
        <f t="shared" si="108"/>
        <v>0</v>
      </c>
      <c r="Z110" s="165"/>
      <c r="AA110" s="165"/>
      <c r="AB110" s="165">
        <f t="shared" si="109"/>
        <v>0</v>
      </c>
      <c r="AC110" s="165"/>
      <c r="AD110" s="165"/>
      <c r="AE110" s="165">
        <f t="shared" si="110"/>
        <v>0</v>
      </c>
      <c r="AF110" s="165"/>
      <c r="AG110" s="165"/>
      <c r="AH110" s="165">
        <f t="shared" si="111"/>
        <v>0</v>
      </c>
      <c r="AI110" s="165"/>
      <c r="AJ110" s="165"/>
      <c r="AK110" s="165">
        <f t="shared" si="112"/>
        <v>0</v>
      </c>
      <c r="AL110" s="165"/>
      <c r="AM110" s="165"/>
      <c r="AN110" s="165">
        <f t="shared" si="113"/>
        <v>0</v>
      </c>
      <c r="AO110" s="165"/>
      <c r="AP110" s="165"/>
      <c r="AQ110" s="165">
        <f t="shared" si="114"/>
        <v>0</v>
      </c>
      <c r="AR110" s="165"/>
      <c r="AS110" s="165"/>
      <c r="AT110" s="165">
        <f t="shared" si="115"/>
        <v>0</v>
      </c>
      <c r="AU110" s="165"/>
      <c r="AV110" s="165"/>
      <c r="AW110" s="165">
        <f t="shared" si="116"/>
        <v>0</v>
      </c>
      <c r="AX110" s="165"/>
      <c r="AY110" s="165"/>
      <c r="AZ110" s="165">
        <f t="shared" si="117"/>
        <v>0</v>
      </c>
      <c r="BA110" s="165"/>
      <c r="BB110" s="165"/>
      <c r="BC110" s="165">
        <f t="shared" si="118"/>
        <v>0</v>
      </c>
      <c r="BD110" s="165"/>
      <c r="BE110" s="165"/>
      <c r="BF110" s="165">
        <f t="shared" si="119"/>
        <v>0</v>
      </c>
      <c r="BG110" s="165"/>
      <c r="BH110" s="165"/>
      <c r="BI110" s="165">
        <f t="shared" si="120"/>
        <v>0</v>
      </c>
      <c r="BJ110" s="165"/>
      <c r="BK110" s="165"/>
      <c r="BL110" s="165">
        <f t="shared" si="121"/>
        <v>0</v>
      </c>
      <c r="BM110" s="165"/>
      <c r="BN110" s="165"/>
      <c r="BO110" s="165">
        <f t="shared" si="122"/>
        <v>0</v>
      </c>
      <c r="BP110" s="165"/>
      <c r="BQ110" s="165"/>
      <c r="BR110" s="165">
        <f t="shared" si="123"/>
        <v>0</v>
      </c>
      <c r="BS110" s="165"/>
      <c r="BT110" s="165"/>
      <c r="BU110" s="165">
        <f t="shared" si="124"/>
        <v>0</v>
      </c>
      <c r="BV110" s="165"/>
      <c r="BW110" s="165"/>
      <c r="BX110" s="165">
        <f t="shared" si="125"/>
        <v>0</v>
      </c>
      <c r="BY110" s="165"/>
      <c r="BZ110" s="165"/>
      <c r="CA110" s="165">
        <f t="shared" si="126"/>
        <v>0</v>
      </c>
      <c r="CB110" s="165"/>
      <c r="CC110" s="165"/>
      <c r="CD110" s="165">
        <f t="shared" si="127"/>
        <v>0</v>
      </c>
      <c r="CE110" s="165"/>
      <c r="CF110" s="165"/>
      <c r="CG110" s="165">
        <f t="shared" si="128"/>
        <v>0</v>
      </c>
      <c r="CH110" s="165"/>
      <c r="CI110" s="165"/>
      <c r="CJ110" s="165">
        <f t="shared" si="129"/>
        <v>0</v>
      </c>
      <c r="CK110" s="165"/>
      <c r="CL110" s="165"/>
      <c r="CM110" s="165">
        <f t="shared" si="130"/>
        <v>0</v>
      </c>
      <c r="CN110" s="165"/>
      <c r="CO110" s="165"/>
      <c r="CP110" s="165">
        <f t="shared" si="131"/>
        <v>0</v>
      </c>
      <c r="CQ110" s="165"/>
      <c r="CR110" s="165"/>
      <c r="CS110" s="165">
        <f t="shared" si="132"/>
        <v>0</v>
      </c>
      <c r="CT110" s="167">
        <f t="shared" si="133"/>
        <v>0</v>
      </c>
      <c r="CU110" s="168">
        <f t="shared" si="134"/>
        <v>0</v>
      </c>
    </row>
    <row r="111" spans="2:99" x14ac:dyDescent="0.25">
      <c r="B111" s="165" t="s">
        <v>319</v>
      </c>
      <c r="C111" s="165" t="s">
        <v>230</v>
      </c>
      <c r="D111" s="166">
        <v>2500</v>
      </c>
      <c r="E111" s="165"/>
      <c r="F111" s="165"/>
      <c r="G111" s="165">
        <f t="shared" si="102"/>
        <v>0</v>
      </c>
      <c r="H111" s="165"/>
      <c r="I111" s="165"/>
      <c r="J111" s="165">
        <f t="shared" si="103"/>
        <v>0</v>
      </c>
      <c r="K111" s="165"/>
      <c r="L111" s="165"/>
      <c r="M111" s="165">
        <f t="shared" si="104"/>
        <v>0</v>
      </c>
      <c r="N111" s="165"/>
      <c r="O111" s="165"/>
      <c r="P111" s="165">
        <f t="shared" si="105"/>
        <v>0</v>
      </c>
      <c r="Q111" s="165"/>
      <c r="R111" s="165"/>
      <c r="S111" s="165">
        <f t="shared" si="106"/>
        <v>0</v>
      </c>
      <c r="T111" s="165"/>
      <c r="U111" s="165"/>
      <c r="V111" s="165">
        <f t="shared" si="107"/>
        <v>0</v>
      </c>
      <c r="W111" s="165"/>
      <c r="X111" s="165"/>
      <c r="Y111" s="165">
        <f t="shared" si="108"/>
        <v>0</v>
      </c>
      <c r="Z111" s="165"/>
      <c r="AA111" s="165"/>
      <c r="AB111" s="165">
        <f t="shared" si="109"/>
        <v>0</v>
      </c>
      <c r="AC111" s="165"/>
      <c r="AD111" s="165"/>
      <c r="AE111" s="165">
        <f t="shared" si="110"/>
        <v>0</v>
      </c>
      <c r="AF111" s="165"/>
      <c r="AG111" s="165"/>
      <c r="AH111" s="165">
        <f t="shared" si="111"/>
        <v>0</v>
      </c>
      <c r="AI111" s="165"/>
      <c r="AJ111" s="165"/>
      <c r="AK111" s="165">
        <f t="shared" si="112"/>
        <v>0</v>
      </c>
      <c r="AL111" s="165">
        <v>20</v>
      </c>
      <c r="AM111" s="165">
        <v>2000</v>
      </c>
      <c r="AN111" s="165">
        <f t="shared" si="113"/>
        <v>40000</v>
      </c>
      <c r="AO111" s="165"/>
      <c r="AP111" s="165"/>
      <c r="AQ111" s="165">
        <f t="shared" si="114"/>
        <v>0</v>
      </c>
      <c r="AR111" s="165"/>
      <c r="AS111" s="165"/>
      <c r="AT111" s="165">
        <f t="shared" si="115"/>
        <v>0</v>
      </c>
      <c r="AU111" s="165"/>
      <c r="AV111" s="165"/>
      <c r="AW111" s="165">
        <f t="shared" si="116"/>
        <v>0</v>
      </c>
      <c r="AX111" s="165"/>
      <c r="AY111" s="165"/>
      <c r="AZ111" s="165">
        <f t="shared" si="117"/>
        <v>0</v>
      </c>
      <c r="BA111" s="165"/>
      <c r="BB111" s="165"/>
      <c r="BC111" s="165">
        <f t="shared" si="118"/>
        <v>0</v>
      </c>
      <c r="BD111" s="165"/>
      <c r="BE111" s="165"/>
      <c r="BF111" s="165">
        <f t="shared" si="119"/>
        <v>0</v>
      </c>
      <c r="BG111" s="165"/>
      <c r="BH111" s="165"/>
      <c r="BI111" s="165">
        <f t="shared" si="120"/>
        <v>0</v>
      </c>
      <c r="BJ111" s="165">
        <v>20</v>
      </c>
      <c r="BK111" s="165">
        <v>2000</v>
      </c>
      <c r="BL111" s="165">
        <f t="shared" si="121"/>
        <v>40000</v>
      </c>
      <c r="BM111" s="165"/>
      <c r="BN111" s="165"/>
      <c r="BO111" s="165">
        <f t="shared" si="122"/>
        <v>0</v>
      </c>
      <c r="BP111" s="165"/>
      <c r="BQ111" s="165"/>
      <c r="BR111" s="165">
        <f t="shared" si="123"/>
        <v>0</v>
      </c>
      <c r="BS111" s="165"/>
      <c r="BT111" s="165"/>
      <c r="BU111" s="165">
        <f t="shared" si="124"/>
        <v>0</v>
      </c>
      <c r="BV111" s="165"/>
      <c r="BW111" s="165"/>
      <c r="BX111" s="165">
        <f t="shared" si="125"/>
        <v>0</v>
      </c>
      <c r="BY111" s="165"/>
      <c r="BZ111" s="165"/>
      <c r="CA111" s="165">
        <f t="shared" si="126"/>
        <v>0</v>
      </c>
      <c r="CB111" s="165"/>
      <c r="CC111" s="165"/>
      <c r="CD111" s="165">
        <f t="shared" si="127"/>
        <v>0</v>
      </c>
      <c r="CE111" s="165"/>
      <c r="CF111" s="165"/>
      <c r="CG111" s="165">
        <f t="shared" si="128"/>
        <v>0</v>
      </c>
      <c r="CH111" s="165">
        <v>20</v>
      </c>
      <c r="CI111" s="165">
        <v>2500</v>
      </c>
      <c r="CJ111" s="165">
        <f t="shared" si="129"/>
        <v>50000</v>
      </c>
      <c r="CK111" s="165"/>
      <c r="CL111" s="165"/>
      <c r="CM111" s="165">
        <f t="shared" si="130"/>
        <v>0</v>
      </c>
      <c r="CN111" s="165"/>
      <c r="CO111" s="165"/>
      <c r="CP111" s="165">
        <f t="shared" si="131"/>
        <v>0</v>
      </c>
      <c r="CQ111" s="165"/>
      <c r="CR111" s="165"/>
      <c r="CS111" s="165">
        <f t="shared" si="132"/>
        <v>0</v>
      </c>
      <c r="CT111" s="167">
        <f t="shared" si="133"/>
        <v>60</v>
      </c>
      <c r="CU111" s="168">
        <f t="shared" si="134"/>
        <v>130000</v>
      </c>
    </row>
    <row r="112" spans="2:99" x14ac:dyDescent="0.25">
      <c r="B112" s="165" t="s">
        <v>320</v>
      </c>
      <c r="C112" s="165" t="s">
        <v>318</v>
      </c>
      <c r="D112" s="166"/>
      <c r="E112" s="165"/>
      <c r="F112" s="165"/>
      <c r="G112" s="165">
        <f t="shared" si="102"/>
        <v>0</v>
      </c>
      <c r="H112" s="165"/>
      <c r="I112" s="165"/>
      <c r="J112" s="165">
        <f t="shared" si="103"/>
        <v>0</v>
      </c>
      <c r="K112" s="165"/>
      <c r="L112" s="165"/>
      <c r="M112" s="165">
        <f t="shared" si="104"/>
        <v>0</v>
      </c>
      <c r="N112" s="165"/>
      <c r="O112" s="165"/>
      <c r="P112" s="165">
        <f t="shared" si="105"/>
        <v>0</v>
      </c>
      <c r="Q112" s="165"/>
      <c r="R112" s="165"/>
      <c r="S112" s="165">
        <f t="shared" si="106"/>
        <v>0</v>
      </c>
      <c r="T112" s="165"/>
      <c r="U112" s="165"/>
      <c r="V112" s="165">
        <f t="shared" si="107"/>
        <v>0</v>
      </c>
      <c r="W112" s="165"/>
      <c r="X112" s="165"/>
      <c r="Y112" s="165">
        <f t="shared" si="108"/>
        <v>0</v>
      </c>
      <c r="Z112" s="165"/>
      <c r="AA112" s="165"/>
      <c r="AB112" s="165">
        <f t="shared" si="109"/>
        <v>0</v>
      </c>
      <c r="AC112" s="165"/>
      <c r="AD112" s="165"/>
      <c r="AE112" s="165">
        <f t="shared" si="110"/>
        <v>0</v>
      </c>
      <c r="AF112" s="165"/>
      <c r="AG112" s="165"/>
      <c r="AH112" s="165">
        <f t="shared" si="111"/>
        <v>0</v>
      </c>
      <c r="AI112" s="165"/>
      <c r="AJ112" s="165"/>
      <c r="AK112" s="165">
        <f t="shared" si="112"/>
        <v>0</v>
      </c>
      <c r="AL112" s="165"/>
      <c r="AM112" s="165"/>
      <c r="AN112" s="165">
        <f t="shared" si="113"/>
        <v>0</v>
      </c>
      <c r="AO112" s="165"/>
      <c r="AP112" s="165"/>
      <c r="AQ112" s="165">
        <f t="shared" si="114"/>
        <v>0</v>
      </c>
      <c r="AR112" s="165"/>
      <c r="AS112" s="165"/>
      <c r="AT112" s="165">
        <f t="shared" si="115"/>
        <v>0</v>
      </c>
      <c r="AU112" s="165"/>
      <c r="AV112" s="165"/>
      <c r="AW112" s="165">
        <f t="shared" si="116"/>
        <v>0</v>
      </c>
      <c r="AX112" s="165"/>
      <c r="AY112" s="165"/>
      <c r="AZ112" s="165">
        <f t="shared" si="117"/>
        <v>0</v>
      </c>
      <c r="BA112" s="165"/>
      <c r="BB112" s="165"/>
      <c r="BC112" s="165">
        <f t="shared" si="118"/>
        <v>0</v>
      </c>
      <c r="BD112" s="165"/>
      <c r="BE112" s="165"/>
      <c r="BF112" s="165">
        <f t="shared" si="119"/>
        <v>0</v>
      </c>
      <c r="BG112" s="165"/>
      <c r="BH112" s="165"/>
      <c r="BI112" s="165">
        <f t="shared" si="120"/>
        <v>0</v>
      </c>
      <c r="BJ112" s="165"/>
      <c r="BK112" s="165"/>
      <c r="BL112" s="165">
        <f t="shared" si="121"/>
        <v>0</v>
      </c>
      <c r="BM112" s="165"/>
      <c r="BN112" s="165"/>
      <c r="BO112" s="165">
        <f t="shared" si="122"/>
        <v>0</v>
      </c>
      <c r="BP112" s="165"/>
      <c r="BQ112" s="165"/>
      <c r="BR112" s="165">
        <f t="shared" si="123"/>
        <v>0</v>
      </c>
      <c r="BS112" s="165"/>
      <c r="BT112" s="165"/>
      <c r="BU112" s="165">
        <f t="shared" si="124"/>
        <v>0</v>
      </c>
      <c r="BV112" s="165"/>
      <c r="BW112" s="165"/>
      <c r="BX112" s="165">
        <f t="shared" si="125"/>
        <v>0</v>
      </c>
      <c r="BY112" s="165"/>
      <c r="BZ112" s="165"/>
      <c r="CA112" s="165">
        <f t="shared" si="126"/>
        <v>0</v>
      </c>
      <c r="CB112" s="165"/>
      <c r="CC112" s="165"/>
      <c r="CD112" s="165">
        <f t="shared" si="127"/>
        <v>0</v>
      </c>
      <c r="CE112" s="165"/>
      <c r="CF112" s="165"/>
      <c r="CG112" s="165">
        <f t="shared" si="128"/>
        <v>0</v>
      </c>
      <c r="CH112" s="165"/>
      <c r="CI112" s="165"/>
      <c r="CJ112" s="165">
        <f t="shared" si="129"/>
        <v>0</v>
      </c>
      <c r="CK112" s="165"/>
      <c r="CL112" s="165"/>
      <c r="CM112" s="165">
        <f t="shared" si="130"/>
        <v>0</v>
      </c>
      <c r="CN112" s="165"/>
      <c r="CO112" s="165"/>
      <c r="CP112" s="165">
        <f t="shared" si="131"/>
        <v>0</v>
      </c>
      <c r="CQ112" s="165"/>
      <c r="CR112" s="165"/>
      <c r="CS112" s="165">
        <f t="shared" si="132"/>
        <v>0</v>
      </c>
      <c r="CT112" s="167">
        <f t="shared" si="133"/>
        <v>0</v>
      </c>
      <c r="CU112" s="168">
        <f t="shared" si="134"/>
        <v>0</v>
      </c>
    </row>
    <row r="113" spans="2:99" x14ac:dyDescent="0.25">
      <c r="B113" s="165" t="s">
        <v>1148</v>
      </c>
      <c r="C113" s="165" t="s">
        <v>265</v>
      </c>
      <c r="D113" s="166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5"/>
      <c r="AO113" s="165">
        <v>1</v>
      </c>
      <c r="AP113" s="165">
        <v>15000</v>
      </c>
      <c r="AQ113" s="165">
        <f t="shared" si="114"/>
        <v>15000</v>
      </c>
      <c r="AR113" s="165"/>
      <c r="AS113" s="165"/>
      <c r="AT113" s="165"/>
      <c r="AU113" s="165"/>
      <c r="AV113" s="165"/>
      <c r="AW113" s="165"/>
      <c r="AX113" s="165"/>
      <c r="AY113" s="165"/>
      <c r="AZ113" s="165"/>
      <c r="BA113" s="165"/>
      <c r="BB113" s="165"/>
      <c r="BC113" s="165"/>
      <c r="BD113" s="165"/>
      <c r="BE113" s="165"/>
      <c r="BF113" s="165"/>
      <c r="BG113" s="165"/>
      <c r="BH113" s="165"/>
      <c r="BI113" s="165"/>
      <c r="BJ113" s="165"/>
      <c r="BK113" s="165"/>
      <c r="BL113" s="165"/>
      <c r="BM113" s="165"/>
      <c r="BN113" s="165"/>
      <c r="BO113" s="165"/>
      <c r="BP113" s="165"/>
      <c r="BQ113" s="165"/>
      <c r="BR113" s="165"/>
      <c r="BS113" s="165"/>
      <c r="BT113" s="165"/>
      <c r="BU113" s="165"/>
      <c r="BV113" s="165"/>
      <c r="BW113" s="165"/>
      <c r="BX113" s="165"/>
      <c r="BY113" s="165"/>
      <c r="BZ113" s="165"/>
      <c r="CA113" s="165"/>
      <c r="CB113" s="165"/>
      <c r="CC113" s="165"/>
      <c r="CD113" s="165"/>
      <c r="CE113" s="165"/>
      <c r="CF113" s="165"/>
      <c r="CG113" s="165"/>
      <c r="CH113" s="165"/>
      <c r="CI113" s="165"/>
      <c r="CJ113" s="165"/>
      <c r="CK113" s="165"/>
      <c r="CL113" s="165"/>
      <c r="CM113" s="165"/>
      <c r="CN113" s="165"/>
      <c r="CO113" s="165"/>
      <c r="CP113" s="165"/>
      <c r="CQ113" s="165"/>
      <c r="CR113" s="165"/>
      <c r="CS113" s="165"/>
      <c r="CT113" s="167"/>
      <c r="CU113" s="168"/>
    </row>
    <row r="114" spans="2:99" x14ac:dyDescent="0.25">
      <c r="B114" s="165" t="s">
        <v>321</v>
      </c>
      <c r="C114" s="165" t="s">
        <v>318</v>
      </c>
      <c r="D114" s="166"/>
      <c r="E114" s="165"/>
      <c r="F114" s="165"/>
      <c r="G114" s="165">
        <f t="shared" si="102"/>
        <v>0</v>
      </c>
      <c r="H114" s="165"/>
      <c r="I114" s="165"/>
      <c r="J114" s="165">
        <f t="shared" si="103"/>
        <v>0</v>
      </c>
      <c r="K114" s="165"/>
      <c r="L114" s="165"/>
      <c r="M114" s="165">
        <f t="shared" si="104"/>
        <v>0</v>
      </c>
      <c r="N114" s="165"/>
      <c r="O114" s="165"/>
      <c r="P114" s="165">
        <f t="shared" si="105"/>
        <v>0</v>
      </c>
      <c r="Q114" s="165"/>
      <c r="R114" s="165"/>
      <c r="S114" s="165">
        <f t="shared" si="106"/>
        <v>0</v>
      </c>
      <c r="T114" s="165"/>
      <c r="U114" s="165"/>
      <c r="V114" s="165">
        <f t="shared" si="107"/>
        <v>0</v>
      </c>
      <c r="W114" s="165"/>
      <c r="X114" s="165"/>
      <c r="Y114" s="165">
        <f t="shared" si="108"/>
        <v>0</v>
      </c>
      <c r="Z114" s="165"/>
      <c r="AA114" s="165"/>
      <c r="AB114" s="165">
        <f t="shared" si="109"/>
        <v>0</v>
      </c>
      <c r="AC114" s="165"/>
      <c r="AD114" s="165"/>
      <c r="AE114" s="165">
        <f t="shared" si="110"/>
        <v>0</v>
      </c>
      <c r="AF114" s="165"/>
      <c r="AG114" s="165"/>
      <c r="AH114" s="165">
        <f t="shared" si="111"/>
        <v>0</v>
      </c>
      <c r="AI114" s="165"/>
      <c r="AJ114" s="165"/>
      <c r="AK114" s="165">
        <f t="shared" si="112"/>
        <v>0</v>
      </c>
      <c r="AL114" s="165"/>
      <c r="AM114" s="165"/>
      <c r="AN114" s="165">
        <f t="shared" si="113"/>
        <v>0</v>
      </c>
      <c r="AO114" s="165"/>
      <c r="AP114" s="165"/>
      <c r="AQ114" s="165">
        <f t="shared" si="114"/>
        <v>0</v>
      </c>
      <c r="AR114" s="165"/>
      <c r="AS114" s="165"/>
      <c r="AT114" s="165">
        <f t="shared" si="115"/>
        <v>0</v>
      </c>
      <c r="AU114" s="165"/>
      <c r="AV114" s="165"/>
      <c r="AW114" s="165">
        <f t="shared" si="116"/>
        <v>0</v>
      </c>
      <c r="AX114" s="165"/>
      <c r="AY114" s="165"/>
      <c r="AZ114" s="165">
        <f t="shared" si="117"/>
        <v>0</v>
      </c>
      <c r="BA114" s="165"/>
      <c r="BB114" s="165"/>
      <c r="BC114" s="165">
        <f t="shared" si="118"/>
        <v>0</v>
      </c>
      <c r="BD114" s="165"/>
      <c r="BE114" s="165"/>
      <c r="BF114" s="165">
        <f t="shared" si="119"/>
        <v>0</v>
      </c>
      <c r="BG114" s="165"/>
      <c r="BH114" s="165"/>
      <c r="BI114" s="165">
        <f t="shared" si="120"/>
        <v>0</v>
      </c>
      <c r="BJ114" s="165"/>
      <c r="BK114" s="165"/>
      <c r="BL114" s="165">
        <f t="shared" si="121"/>
        <v>0</v>
      </c>
      <c r="BM114" s="165"/>
      <c r="BN114" s="165"/>
      <c r="BO114" s="165">
        <f t="shared" si="122"/>
        <v>0</v>
      </c>
      <c r="BP114" s="165"/>
      <c r="BQ114" s="165"/>
      <c r="BR114" s="165">
        <f t="shared" si="123"/>
        <v>0</v>
      </c>
      <c r="BS114" s="165"/>
      <c r="BT114" s="165"/>
      <c r="BU114" s="165">
        <f t="shared" si="124"/>
        <v>0</v>
      </c>
      <c r="BV114" s="165"/>
      <c r="BW114" s="165"/>
      <c r="BX114" s="165">
        <f t="shared" si="125"/>
        <v>0</v>
      </c>
      <c r="BY114" s="165"/>
      <c r="BZ114" s="165"/>
      <c r="CA114" s="165">
        <f t="shared" si="126"/>
        <v>0</v>
      </c>
      <c r="CB114" s="165"/>
      <c r="CC114" s="165"/>
      <c r="CD114" s="165">
        <f t="shared" si="127"/>
        <v>0</v>
      </c>
      <c r="CE114" s="165"/>
      <c r="CF114" s="165"/>
      <c r="CG114" s="165">
        <f t="shared" si="128"/>
        <v>0</v>
      </c>
      <c r="CH114" s="165"/>
      <c r="CI114" s="165"/>
      <c r="CJ114" s="165">
        <f t="shared" si="129"/>
        <v>0</v>
      </c>
      <c r="CK114" s="165"/>
      <c r="CL114" s="165"/>
      <c r="CM114" s="165">
        <f t="shared" si="130"/>
        <v>0</v>
      </c>
      <c r="CN114" s="165"/>
      <c r="CO114" s="165"/>
      <c r="CP114" s="165">
        <f t="shared" si="131"/>
        <v>0</v>
      </c>
      <c r="CQ114" s="165"/>
      <c r="CR114" s="165"/>
      <c r="CS114" s="165">
        <f t="shared" si="132"/>
        <v>0</v>
      </c>
      <c r="CT114" s="167">
        <f t="shared" si="133"/>
        <v>0</v>
      </c>
      <c r="CU114" s="168">
        <f t="shared" si="134"/>
        <v>0</v>
      </c>
    </row>
    <row r="115" spans="2:99" x14ac:dyDescent="0.25">
      <c r="B115" s="165" t="s">
        <v>322</v>
      </c>
      <c r="C115" s="165" t="s">
        <v>318</v>
      </c>
      <c r="D115" s="166"/>
      <c r="E115" s="165"/>
      <c r="F115" s="165"/>
      <c r="G115" s="165">
        <f t="shared" si="102"/>
        <v>0</v>
      </c>
      <c r="H115" s="165"/>
      <c r="I115" s="165"/>
      <c r="J115" s="165">
        <f t="shared" si="103"/>
        <v>0</v>
      </c>
      <c r="K115" s="165"/>
      <c r="L115" s="165"/>
      <c r="M115" s="165">
        <f t="shared" si="104"/>
        <v>0</v>
      </c>
      <c r="N115" s="165"/>
      <c r="O115" s="165"/>
      <c r="P115" s="165">
        <f t="shared" si="105"/>
        <v>0</v>
      </c>
      <c r="Q115" s="165"/>
      <c r="R115" s="165"/>
      <c r="S115" s="165">
        <f t="shared" si="106"/>
        <v>0</v>
      </c>
      <c r="T115" s="165"/>
      <c r="U115" s="165"/>
      <c r="V115" s="165">
        <f t="shared" si="107"/>
        <v>0</v>
      </c>
      <c r="W115" s="165"/>
      <c r="X115" s="165"/>
      <c r="Y115" s="165">
        <f t="shared" si="108"/>
        <v>0</v>
      </c>
      <c r="Z115" s="165"/>
      <c r="AA115" s="165"/>
      <c r="AB115" s="165">
        <f t="shared" si="109"/>
        <v>0</v>
      </c>
      <c r="AC115" s="165"/>
      <c r="AD115" s="165"/>
      <c r="AE115" s="165">
        <f t="shared" si="110"/>
        <v>0</v>
      </c>
      <c r="AF115" s="165"/>
      <c r="AG115" s="165"/>
      <c r="AH115" s="165">
        <f t="shared" si="111"/>
        <v>0</v>
      </c>
      <c r="AI115" s="165"/>
      <c r="AJ115" s="165"/>
      <c r="AK115" s="165">
        <f t="shared" si="112"/>
        <v>0</v>
      </c>
      <c r="AL115" s="165"/>
      <c r="AM115" s="165"/>
      <c r="AN115" s="165">
        <f t="shared" si="113"/>
        <v>0</v>
      </c>
      <c r="AO115" s="165"/>
      <c r="AP115" s="165"/>
      <c r="AQ115" s="165">
        <f t="shared" si="114"/>
        <v>0</v>
      </c>
      <c r="AR115" s="165"/>
      <c r="AS115" s="165"/>
      <c r="AT115" s="165">
        <f t="shared" si="115"/>
        <v>0</v>
      </c>
      <c r="AU115" s="165"/>
      <c r="AV115" s="165"/>
      <c r="AW115" s="165">
        <f t="shared" si="116"/>
        <v>0</v>
      </c>
      <c r="AX115" s="165"/>
      <c r="AY115" s="165"/>
      <c r="AZ115" s="165">
        <f t="shared" si="117"/>
        <v>0</v>
      </c>
      <c r="BA115" s="165"/>
      <c r="BB115" s="165"/>
      <c r="BC115" s="165">
        <f t="shared" si="118"/>
        <v>0</v>
      </c>
      <c r="BD115" s="165"/>
      <c r="BE115" s="165"/>
      <c r="BF115" s="165">
        <f t="shared" si="119"/>
        <v>0</v>
      </c>
      <c r="BG115" s="165"/>
      <c r="BH115" s="165"/>
      <c r="BI115" s="165">
        <f t="shared" si="120"/>
        <v>0</v>
      </c>
      <c r="BJ115" s="165"/>
      <c r="BK115" s="165"/>
      <c r="BL115" s="165">
        <f t="shared" si="121"/>
        <v>0</v>
      </c>
      <c r="BM115" s="165"/>
      <c r="BN115" s="165"/>
      <c r="BO115" s="165">
        <f t="shared" si="122"/>
        <v>0</v>
      </c>
      <c r="BP115" s="165"/>
      <c r="BQ115" s="165"/>
      <c r="BR115" s="165">
        <f t="shared" si="123"/>
        <v>0</v>
      </c>
      <c r="BS115" s="165"/>
      <c r="BT115" s="165"/>
      <c r="BU115" s="165">
        <f t="shared" si="124"/>
        <v>0</v>
      </c>
      <c r="BV115" s="165"/>
      <c r="BW115" s="165"/>
      <c r="BX115" s="165">
        <f t="shared" si="125"/>
        <v>0</v>
      </c>
      <c r="BY115" s="165"/>
      <c r="BZ115" s="165"/>
      <c r="CA115" s="165">
        <f t="shared" si="126"/>
        <v>0</v>
      </c>
      <c r="CB115" s="165"/>
      <c r="CC115" s="165"/>
      <c r="CD115" s="165">
        <f t="shared" si="127"/>
        <v>0</v>
      </c>
      <c r="CE115" s="165"/>
      <c r="CF115" s="165"/>
      <c r="CG115" s="165">
        <f t="shared" si="128"/>
        <v>0</v>
      </c>
      <c r="CH115" s="165"/>
      <c r="CI115" s="165"/>
      <c r="CJ115" s="165">
        <f t="shared" si="129"/>
        <v>0</v>
      </c>
      <c r="CK115" s="165"/>
      <c r="CL115" s="165"/>
      <c r="CM115" s="165">
        <f t="shared" si="130"/>
        <v>0</v>
      </c>
      <c r="CN115" s="165"/>
      <c r="CO115" s="165"/>
      <c r="CP115" s="165">
        <f t="shared" si="131"/>
        <v>0</v>
      </c>
      <c r="CQ115" s="165"/>
      <c r="CR115" s="165"/>
      <c r="CS115" s="165">
        <f t="shared" si="132"/>
        <v>0</v>
      </c>
      <c r="CT115" s="167">
        <f t="shared" si="133"/>
        <v>0</v>
      </c>
      <c r="CU115" s="168">
        <f t="shared" si="134"/>
        <v>0</v>
      </c>
    </row>
    <row r="116" spans="2:99" x14ac:dyDescent="0.25">
      <c r="B116" s="165" t="s">
        <v>323</v>
      </c>
      <c r="C116" s="165" t="s">
        <v>215</v>
      </c>
      <c r="D116" s="166">
        <v>20000</v>
      </c>
      <c r="E116" s="165"/>
      <c r="F116" s="165"/>
      <c r="G116" s="165">
        <f t="shared" si="102"/>
        <v>0</v>
      </c>
      <c r="H116" s="165"/>
      <c r="I116" s="165"/>
      <c r="J116" s="165">
        <f t="shared" si="103"/>
        <v>0</v>
      </c>
      <c r="K116" s="165"/>
      <c r="L116" s="165"/>
      <c r="M116" s="165">
        <f t="shared" si="104"/>
        <v>0</v>
      </c>
      <c r="N116" s="165"/>
      <c r="O116" s="165"/>
      <c r="P116" s="165">
        <f t="shared" si="105"/>
        <v>0</v>
      </c>
      <c r="Q116" s="165"/>
      <c r="R116" s="165"/>
      <c r="S116" s="165">
        <f t="shared" si="106"/>
        <v>0</v>
      </c>
      <c r="T116" s="165"/>
      <c r="U116" s="165"/>
      <c r="V116" s="165">
        <f t="shared" si="107"/>
        <v>0</v>
      </c>
      <c r="W116" s="165"/>
      <c r="X116" s="165"/>
      <c r="Y116" s="165">
        <f t="shared" si="108"/>
        <v>0</v>
      </c>
      <c r="Z116" s="165"/>
      <c r="AA116" s="165"/>
      <c r="AB116" s="165">
        <f t="shared" si="109"/>
        <v>0</v>
      </c>
      <c r="AC116" s="165"/>
      <c r="AD116" s="165"/>
      <c r="AE116" s="165">
        <f t="shared" si="110"/>
        <v>0</v>
      </c>
      <c r="AF116" s="165"/>
      <c r="AG116" s="165"/>
      <c r="AH116" s="165">
        <f t="shared" si="111"/>
        <v>0</v>
      </c>
      <c r="AI116" s="165"/>
      <c r="AJ116" s="165"/>
      <c r="AK116" s="165">
        <f t="shared" si="112"/>
        <v>0</v>
      </c>
      <c r="AL116" s="165"/>
      <c r="AM116" s="165"/>
      <c r="AN116" s="165">
        <f t="shared" si="113"/>
        <v>0</v>
      </c>
      <c r="AO116" s="165"/>
      <c r="AP116" s="165"/>
      <c r="AQ116" s="165">
        <f t="shared" si="114"/>
        <v>0</v>
      </c>
      <c r="AR116" s="165"/>
      <c r="AS116" s="165"/>
      <c r="AT116" s="165">
        <f t="shared" si="115"/>
        <v>0</v>
      </c>
      <c r="AU116" s="165"/>
      <c r="AV116" s="165"/>
      <c r="AW116" s="165">
        <f t="shared" si="116"/>
        <v>0</v>
      </c>
      <c r="AX116" s="165"/>
      <c r="AY116" s="165"/>
      <c r="AZ116" s="165">
        <f t="shared" si="117"/>
        <v>0</v>
      </c>
      <c r="BA116" s="165">
        <v>1</v>
      </c>
      <c r="BB116" s="165">
        <v>24000</v>
      </c>
      <c r="BC116" s="165">
        <f t="shared" si="118"/>
        <v>24000</v>
      </c>
      <c r="BD116" s="165"/>
      <c r="BE116" s="165"/>
      <c r="BF116" s="165">
        <f t="shared" si="119"/>
        <v>0</v>
      </c>
      <c r="BG116" s="165"/>
      <c r="BH116" s="165"/>
      <c r="BI116" s="165">
        <f t="shared" si="120"/>
        <v>0</v>
      </c>
      <c r="BJ116" s="165"/>
      <c r="BK116" s="165"/>
      <c r="BL116" s="165">
        <f t="shared" si="121"/>
        <v>0</v>
      </c>
      <c r="BM116" s="165"/>
      <c r="BN116" s="165"/>
      <c r="BO116" s="165">
        <f t="shared" si="122"/>
        <v>0</v>
      </c>
      <c r="BP116" s="165"/>
      <c r="BQ116" s="165"/>
      <c r="BR116" s="165">
        <f t="shared" si="123"/>
        <v>0</v>
      </c>
      <c r="BS116" s="165"/>
      <c r="BT116" s="165"/>
      <c r="BU116" s="165">
        <f t="shared" si="124"/>
        <v>0</v>
      </c>
      <c r="BV116" s="165"/>
      <c r="BW116" s="165"/>
      <c r="BX116" s="165">
        <f t="shared" si="125"/>
        <v>0</v>
      </c>
      <c r="BY116" s="165"/>
      <c r="BZ116" s="165"/>
      <c r="CA116" s="165">
        <f t="shared" si="126"/>
        <v>0</v>
      </c>
      <c r="CB116" s="165"/>
      <c r="CC116" s="165"/>
      <c r="CD116" s="165">
        <f t="shared" si="127"/>
        <v>0</v>
      </c>
      <c r="CE116" s="165"/>
      <c r="CF116" s="165"/>
      <c r="CG116" s="165">
        <f t="shared" si="128"/>
        <v>0</v>
      </c>
      <c r="CH116" s="165"/>
      <c r="CI116" s="165"/>
      <c r="CJ116" s="165">
        <f t="shared" si="129"/>
        <v>0</v>
      </c>
      <c r="CK116" s="165"/>
      <c r="CL116" s="165"/>
      <c r="CM116" s="165">
        <f t="shared" si="130"/>
        <v>0</v>
      </c>
      <c r="CN116" s="165"/>
      <c r="CO116" s="165"/>
      <c r="CP116" s="165">
        <f t="shared" si="131"/>
        <v>0</v>
      </c>
      <c r="CQ116" s="165"/>
      <c r="CR116" s="165"/>
      <c r="CS116" s="165">
        <f t="shared" si="132"/>
        <v>0</v>
      </c>
      <c r="CT116" s="167">
        <f t="shared" si="133"/>
        <v>1</v>
      </c>
      <c r="CU116" s="168">
        <f t="shared" si="134"/>
        <v>24000</v>
      </c>
    </row>
    <row r="117" spans="2:99" x14ac:dyDescent="0.25">
      <c r="B117" s="165" t="s">
        <v>324</v>
      </c>
      <c r="C117" s="165" t="s">
        <v>318</v>
      </c>
      <c r="D117" s="166">
        <v>15000</v>
      </c>
      <c r="E117" s="165"/>
      <c r="F117" s="165"/>
      <c r="G117" s="165">
        <f t="shared" si="102"/>
        <v>0</v>
      </c>
      <c r="H117" s="165"/>
      <c r="I117" s="165"/>
      <c r="J117" s="165">
        <f t="shared" si="103"/>
        <v>0</v>
      </c>
      <c r="K117" s="165"/>
      <c r="L117" s="165"/>
      <c r="M117" s="165">
        <f t="shared" si="104"/>
        <v>0</v>
      </c>
      <c r="N117" s="165"/>
      <c r="O117" s="165"/>
      <c r="P117" s="165">
        <f t="shared" si="105"/>
        <v>0</v>
      </c>
      <c r="Q117" s="165"/>
      <c r="R117" s="165"/>
      <c r="S117" s="165">
        <f t="shared" si="106"/>
        <v>0</v>
      </c>
      <c r="T117" s="165"/>
      <c r="U117" s="165"/>
      <c r="V117" s="165">
        <f t="shared" si="107"/>
        <v>0</v>
      </c>
      <c r="W117" s="165"/>
      <c r="X117" s="165"/>
      <c r="Y117" s="165">
        <f t="shared" si="108"/>
        <v>0</v>
      </c>
      <c r="Z117" s="165"/>
      <c r="AA117" s="165"/>
      <c r="AB117" s="165">
        <f t="shared" si="109"/>
        <v>0</v>
      </c>
      <c r="AC117" s="165"/>
      <c r="AD117" s="165"/>
      <c r="AE117" s="165">
        <f t="shared" si="110"/>
        <v>0</v>
      </c>
      <c r="AF117" s="165"/>
      <c r="AG117" s="165"/>
      <c r="AH117" s="165">
        <f t="shared" si="111"/>
        <v>0</v>
      </c>
      <c r="AI117" s="165"/>
      <c r="AJ117" s="165"/>
      <c r="AK117" s="165">
        <f t="shared" si="112"/>
        <v>0</v>
      </c>
      <c r="AL117" s="165"/>
      <c r="AM117" s="165"/>
      <c r="AN117" s="165">
        <f t="shared" si="113"/>
        <v>0</v>
      </c>
      <c r="AO117" s="165"/>
      <c r="AP117" s="165"/>
      <c r="AQ117" s="165">
        <f t="shared" si="114"/>
        <v>0</v>
      </c>
      <c r="AR117" s="165"/>
      <c r="AS117" s="165"/>
      <c r="AT117" s="165">
        <f t="shared" si="115"/>
        <v>0</v>
      </c>
      <c r="AU117" s="165"/>
      <c r="AV117" s="165"/>
      <c r="AW117" s="165">
        <f t="shared" si="116"/>
        <v>0</v>
      </c>
      <c r="AX117" s="165"/>
      <c r="AY117" s="165"/>
      <c r="AZ117" s="165">
        <f t="shared" si="117"/>
        <v>0</v>
      </c>
      <c r="BA117" s="165"/>
      <c r="BB117" s="165"/>
      <c r="BC117" s="165">
        <f t="shared" si="118"/>
        <v>0</v>
      </c>
      <c r="BD117" s="165"/>
      <c r="BE117" s="165"/>
      <c r="BF117" s="165">
        <f t="shared" si="119"/>
        <v>0</v>
      </c>
      <c r="BG117" s="165"/>
      <c r="BH117" s="165"/>
      <c r="BI117" s="165">
        <f t="shared" si="120"/>
        <v>0</v>
      </c>
      <c r="BJ117" s="165"/>
      <c r="BK117" s="165"/>
      <c r="BL117" s="165">
        <f t="shared" si="121"/>
        <v>0</v>
      </c>
      <c r="BM117" s="165"/>
      <c r="BN117" s="165"/>
      <c r="BO117" s="165">
        <f t="shared" si="122"/>
        <v>0</v>
      </c>
      <c r="BP117" s="165"/>
      <c r="BQ117" s="165"/>
      <c r="BR117" s="165">
        <f t="shared" si="123"/>
        <v>0</v>
      </c>
      <c r="BS117" s="165"/>
      <c r="BT117" s="165"/>
      <c r="BU117" s="165">
        <f t="shared" si="124"/>
        <v>0</v>
      </c>
      <c r="BV117" s="165"/>
      <c r="BW117" s="165"/>
      <c r="BX117" s="165">
        <f t="shared" si="125"/>
        <v>0</v>
      </c>
      <c r="BY117" s="165"/>
      <c r="BZ117" s="165"/>
      <c r="CA117" s="165">
        <f t="shared" si="126"/>
        <v>0</v>
      </c>
      <c r="CB117" s="165"/>
      <c r="CC117" s="165"/>
      <c r="CD117" s="165">
        <f t="shared" si="127"/>
        <v>0</v>
      </c>
      <c r="CE117" s="165"/>
      <c r="CF117" s="165"/>
      <c r="CG117" s="165">
        <f t="shared" si="128"/>
        <v>0</v>
      </c>
      <c r="CH117" s="165"/>
      <c r="CI117" s="165"/>
      <c r="CJ117" s="165">
        <f t="shared" si="129"/>
        <v>0</v>
      </c>
      <c r="CK117" s="165"/>
      <c r="CL117" s="165"/>
      <c r="CM117" s="165">
        <f t="shared" si="130"/>
        <v>0</v>
      </c>
      <c r="CN117" s="165"/>
      <c r="CO117" s="165"/>
      <c r="CP117" s="165">
        <f t="shared" si="131"/>
        <v>0</v>
      </c>
      <c r="CQ117" s="165"/>
      <c r="CR117" s="165"/>
      <c r="CS117" s="165">
        <f t="shared" si="132"/>
        <v>0</v>
      </c>
      <c r="CT117" s="167">
        <f t="shared" si="133"/>
        <v>0</v>
      </c>
      <c r="CU117" s="168">
        <f t="shared" si="134"/>
        <v>0</v>
      </c>
    </row>
    <row r="118" spans="2:99" x14ac:dyDescent="0.25">
      <c r="B118" s="165" t="s">
        <v>325</v>
      </c>
      <c r="C118" s="165" t="s">
        <v>318</v>
      </c>
      <c r="D118" s="166"/>
      <c r="E118" s="165"/>
      <c r="F118" s="165"/>
      <c r="G118" s="165">
        <f t="shared" si="102"/>
        <v>0</v>
      </c>
      <c r="H118" s="165"/>
      <c r="I118" s="165"/>
      <c r="J118" s="165">
        <f t="shared" si="103"/>
        <v>0</v>
      </c>
      <c r="K118" s="165"/>
      <c r="L118" s="165"/>
      <c r="M118" s="165">
        <f t="shared" si="104"/>
        <v>0</v>
      </c>
      <c r="N118" s="165"/>
      <c r="O118" s="165"/>
      <c r="P118" s="165">
        <f t="shared" si="105"/>
        <v>0</v>
      </c>
      <c r="Q118" s="165"/>
      <c r="R118" s="165"/>
      <c r="S118" s="165">
        <f t="shared" si="106"/>
        <v>0</v>
      </c>
      <c r="T118" s="165"/>
      <c r="U118" s="165"/>
      <c r="V118" s="165">
        <f t="shared" si="107"/>
        <v>0</v>
      </c>
      <c r="W118" s="165"/>
      <c r="X118" s="165"/>
      <c r="Y118" s="165">
        <f t="shared" si="108"/>
        <v>0</v>
      </c>
      <c r="Z118" s="165"/>
      <c r="AA118" s="165"/>
      <c r="AB118" s="165">
        <f t="shared" si="109"/>
        <v>0</v>
      </c>
      <c r="AC118" s="165"/>
      <c r="AD118" s="165"/>
      <c r="AE118" s="165">
        <f t="shared" si="110"/>
        <v>0</v>
      </c>
      <c r="AF118" s="165"/>
      <c r="AG118" s="165"/>
      <c r="AH118" s="165">
        <f t="shared" si="111"/>
        <v>0</v>
      </c>
      <c r="AI118" s="165"/>
      <c r="AJ118" s="165"/>
      <c r="AK118" s="165">
        <f t="shared" si="112"/>
        <v>0</v>
      </c>
      <c r="AL118" s="165"/>
      <c r="AM118" s="165"/>
      <c r="AN118" s="165">
        <f t="shared" si="113"/>
        <v>0</v>
      </c>
      <c r="AO118" s="165"/>
      <c r="AP118" s="165"/>
      <c r="AQ118" s="165">
        <f t="shared" si="114"/>
        <v>0</v>
      </c>
      <c r="AR118" s="165"/>
      <c r="AS118" s="165"/>
      <c r="AT118" s="165">
        <f t="shared" si="115"/>
        <v>0</v>
      </c>
      <c r="AU118" s="165"/>
      <c r="AV118" s="165"/>
      <c r="AW118" s="165">
        <f t="shared" si="116"/>
        <v>0</v>
      </c>
      <c r="AX118" s="165"/>
      <c r="AY118" s="165"/>
      <c r="AZ118" s="165">
        <f t="shared" si="117"/>
        <v>0</v>
      </c>
      <c r="BA118" s="165"/>
      <c r="BB118" s="165"/>
      <c r="BC118" s="165">
        <f t="shared" si="118"/>
        <v>0</v>
      </c>
      <c r="BD118" s="165"/>
      <c r="BE118" s="165"/>
      <c r="BF118" s="165">
        <f t="shared" si="119"/>
        <v>0</v>
      </c>
      <c r="BG118" s="165"/>
      <c r="BH118" s="165"/>
      <c r="BI118" s="165">
        <f t="shared" si="120"/>
        <v>0</v>
      </c>
      <c r="BJ118" s="165"/>
      <c r="BK118" s="165"/>
      <c r="BL118" s="165">
        <f t="shared" si="121"/>
        <v>0</v>
      </c>
      <c r="BM118" s="165"/>
      <c r="BN118" s="165"/>
      <c r="BO118" s="165">
        <f t="shared" si="122"/>
        <v>0</v>
      </c>
      <c r="BP118" s="165"/>
      <c r="BQ118" s="165"/>
      <c r="BR118" s="165">
        <f t="shared" si="123"/>
        <v>0</v>
      </c>
      <c r="BS118" s="165"/>
      <c r="BT118" s="165"/>
      <c r="BU118" s="165">
        <f t="shared" si="124"/>
        <v>0</v>
      </c>
      <c r="BV118" s="165"/>
      <c r="BW118" s="165"/>
      <c r="BX118" s="165">
        <f t="shared" si="125"/>
        <v>0</v>
      </c>
      <c r="BY118" s="165"/>
      <c r="BZ118" s="165"/>
      <c r="CA118" s="165">
        <f t="shared" si="126"/>
        <v>0</v>
      </c>
      <c r="CB118" s="165"/>
      <c r="CC118" s="165"/>
      <c r="CD118" s="165">
        <f t="shared" si="127"/>
        <v>0</v>
      </c>
      <c r="CE118" s="165"/>
      <c r="CF118" s="165"/>
      <c r="CG118" s="165">
        <f t="shared" si="128"/>
        <v>0</v>
      </c>
      <c r="CH118" s="165"/>
      <c r="CI118" s="165"/>
      <c r="CJ118" s="165">
        <f t="shared" si="129"/>
        <v>0</v>
      </c>
      <c r="CK118" s="165"/>
      <c r="CL118" s="165"/>
      <c r="CM118" s="165">
        <f t="shared" si="130"/>
        <v>0</v>
      </c>
      <c r="CN118" s="165"/>
      <c r="CO118" s="165"/>
      <c r="CP118" s="165">
        <f t="shared" si="131"/>
        <v>0</v>
      </c>
      <c r="CQ118" s="165"/>
      <c r="CR118" s="165"/>
      <c r="CS118" s="165">
        <f t="shared" si="132"/>
        <v>0</v>
      </c>
      <c r="CT118" s="167">
        <f t="shared" si="133"/>
        <v>0</v>
      </c>
      <c r="CU118" s="168">
        <f t="shared" si="134"/>
        <v>0</v>
      </c>
    </row>
    <row r="119" spans="2:99" x14ac:dyDescent="0.25">
      <c r="B119" s="165" t="s">
        <v>796</v>
      </c>
      <c r="C119" s="165" t="s">
        <v>318</v>
      </c>
      <c r="D119" s="166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  <c r="AQ119" s="165"/>
      <c r="AR119" s="165"/>
      <c r="AS119" s="165"/>
      <c r="AT119" s="165"/>
      <c r="AU119" s="165"/>
      <c r="AV119" s="165"/>
      <c r="AW119" s="165">
        <f t="shared" si="116"/>
        <v>0</v>
      </c>
      <c r="AX119" s="165"/>
      <c r="AY119" s="165"/>
      <c r="AZ119" s="165"/>
      <c r="BA119" s="165"/>
      <c r="BB119" s="165"/>
      <c r="BC119" s="165"/>
      <c r="BD119" s="165"/>
      <c r="BE119" s="165"/>
      <c r="BF119" s="165"/>
      <c r="BG119" s="165"/>
      <c r="BH119" s="165"/>
      <c r="BI119" s="165"/>
      <c r="BJ119" s="165"/>
      <c r="BK119" s="165"/>
      <c r="BL119" s="165"/>
      <c r="BM119" s="165"/>
      <c r="BN119" s="165"/>
      <c r="BO119" s="165"/>
      <c r="BP119" s="165"/>
      <c r="BQ119" s="165"/>
      <c r="BR119" s="165"/>
      <c r="BS119" s="165"/>
      <c r="BT119" s="165"/>
      <c r="BU119" s="165"/>
      <c r="BV119" s="165"/>
      <c r="BW119" s="165"/>
      <c r="BX119" s="165"/>
      <c r="BY119" s="165"/>
      <c r="BZ119" s="165"/>
      <c r="CA119" s="165"/>
      <c r="CB119" s="165"/>
      <c r="CC119" s="165"/>
      <c r="CD119" s="165"/>
      <c r="CE119" s="165"/>
      <c r="CF119" s="165"/>
      <c r="CG119" s="165"/>
      <c r="CH119" s="165"/>
      <c r="CI119" s="165"/>
      <c r="CJ119" s="165"/>
      <c r="CK119" s="165"/>
      <c r="CL119" s="165"/>
      <c r="CM119" s="165"/>
      <c r="CN119" s="165"/>
      <c r="CO119" s="165"/>
      <c r="CP119" s="165"/>
      <c r="CQ119" s="165"/>
      <c r="CR119" s="165"/>
      <c r="CS119" s="165"/>
      <c r="CT119" s="167"/>
      <c r="CU119" s="168"/>
    </row>
    <row r="120" spans="2:99" x14ac:dyDescent="0.25">
      <c r="B120" s="165" t="s">
        <v>326</v>
      </c>
      <c r="C120" s="165" t="s">
        <v>215</v>
      </c>
      <c r="D120" s="166"/>
      <c r="E120" s="165"/>
      <c r="F120" s="165"/>
      <c r="G120" s="165">
        <f t="shared" si="102"/>
        <v>0</v>
      </c>
      <c r="H120" s="165">
        <v>1</v>
      </c>
      <c r="I120" s="165">
        <v>40000</v>
      </c>
      <c r="J120" s="165">
        <f t="shared" si="103"/>
        <v>40000</v>
      </c>
      <c r="K120" s="165"/>
      <c r="L120" s="165"/>
      <c r="M120" s="165">
        <f t="shared" si="104"/>
        <v>0</v>
      </c>
      <c r="N120" s="165"/>
      <c r="O120" s="165"/>
      <c r="P120" s="165">
        <f t="shared" si="105"/>
        <v>0</v>
      </c>
      <c r="Q120" s="165"/>
      <c r="R120" s="165"/>
      <c r="S120" s="165">
        <f t="shared" si="106"/>
        <v>0</v>
      </c>
      <c r="T120" s="165"/>
      <c r="U120" s="165"/>
      <c r="V120" s="165">
        <f t="shared" si="107"/>
        <v>0</v>
      </c>
      <c r="W120" s="165"/>
      <c r="X120" s="165"/>
      <c r="Y120" s="165">
        <f t="shared" si="108"/>
        <v>0</v>
      </c>
      <c r="Z120" s="165">
        <v>1</v>
      </c>
      <c r="AA120" s="165">
        <v>40000</v>
      </c>
      <c r="AB120" s="165">
        <f t="shared" si="109"/>
        <v>40000</v>
      </c>
      <c r="AC120" s="165"/>
      <c r="AD120" s="165"/>
      <c r="AE120" s="165">
        <f t="shared" si="110"/>
        <v>0</v>
      </c>
      <c r="AF120" s="165"/>
      <c r="AG120" s="165"/>
      <c r="AH120" s="165">
        <f t="shared" si="111"/>
        <v>0</v>
      </c>
      <c r="AI120" s="165"/>
      <c r="AJ120" s="165"/>
      <c r="AK120" s="165">
        <f t="shared" si="112"/>
        <v>0</v>
      </c>
      <c r="AL120" s="165"/>
      <c r="AM120" s="165"/>
      <c r="AN120" s="165">
        <f t="shared" si="113"/>
        <v>0</v>
      </c>
      <c r="AO120" s="165"/>
      <c r="AP120" s="165"/>
      <c r="AQ120" s="165">
        <f t="shared" si="114"/>
        <v>0</v>
      </c>
      <c r="AR120" s="165"/>
      <c r="AS120" s="165"/>
      <c r="AT120" s="165">
        <f t="shared" si="115"/>
        <v>0</v>
      </c>
      <c r="AU120" s="165"/>
      <c r="AV120" s="165"/>
      <c r="AW120" s="165">
        <f t="shared" si="116"/>
        <v>0</v>
      </c>
      <c r="AX120" s="165">
        <v>1</v>
      </c>
      <c r="AY120" s="165">
        <v>40000</v>
      </c>
      <c r="AZ120" s="165">
        <f t="shared" si="117"/>
        <v>40000</v>
      </c>
      <c r="BA120" s="165"/>
      <c r="BB120" s="165"/>
      <c r="BC120" s="165">
        <f t="shared" si="118"/>
        <v>0</v>
      </c>
      <c r="BD120" s="165"/>
      <c r="BE120" s="165"/>
      <c r="BF120" s="165">
        <f t="shared" si="119"/>
        <v>0</v>
      </c>
      <c r="BG120" s="165"/>
      <c r="BH120" s="165"/>
      <c r="BI120" s="165">
        <f t="shared" si="120"/>
        <v>0</v>
      </c>
      <c r="BJ120" s="165"/>
      <c r="BK120" s="165"/>
      <c r="BL120" s="165">
        <f t="shared" si="121"/>
        <v>0</v>
      </c>
      <c r="BM120" s="165"/>
      <c r="BN120" s="165"/>
      <c r="BO120" s="165">
        <f t="shared" si="122"/>
        <v>0</v>
      </c>
      <c r="BP120" s="165"/>
      <c r="BQ120" s="165"/>
      <c r="BR120" s="165">
        <f t="shared" si="123"/>
        <v>0</v>
      </c>
      <c r="BS120" s="165"/>
      <c r="BT120" s="165"/>
      <c r="BU120" s="165">
        <f t="shared" si="124"/>
        <v>0</v>
      </c>
      <c r="BV120" s="165"/>
      <c r="BW120" s="165"/>
      <c r="BX120" s="165">
        <f t="shared" si="125"/>
        <v>0</v>
      </c>
      <c r="BY120" s="165"/>
      <c r="BZ120" s="165"/>
      <c r="CA120" s="165">
        <f t="shared" si="126"/>
        <v>0</v>
      </c>
      <c r="CB120" s="165"/>
      <c r="CC120" s="165"/>
      <c r="CD120" s="165">
        <f t="shared" si="127"/>
        <v>0</v>
      </c>
      <c r="CE120" s="165"/>
      <c r="CF120" s="165"/>
      <c r="CG120" s="165">
        <f t="shared" si="128"/>
        <v>0</v>
      </c>
      <c r="CH120" s="165"/>
      <c r="CI120" s="165"/>
      <c r="CJ120" s="165">
        <f t="shared" si="129"/>
        <v>0</v>
      </c>
      <c r="CK120" s="165"/>
      <c r="CL120" s="165"/>
      <c r="CM120" s="165">
        <f t="shared" si="130"/>
        <v>0</v>
      </c>
      <c r="CN120" s="165"/>
      <c r="CO120" s="165"/>
      <c r="CP120" s="165">
        <f t="shared" si="131"/>
        <v>0</v>
      </c>
      <c r="CQ120" s="165"/>
      <c r="CR120" s="165"/>
      <c r="CS120" s="165">
        <f t="shared" si="132"/>
        <v>0</v>
      </c>
      <c r="CT120" s="167">
        <f t="shared" si="133"/>
        <v>3</v>
      </c>
      <c r="CU120" s="168">
        <f t="shared" si="134"/>
        <v>120000</v>
      </c>
    </row>
    <row r="121" spans="2:99" x14ac:dyDescent="0.25">
      <c r="B121" s="165" t="s">
        <v>327</v>
      </c>
      <c r="C121" s="165" t="s">
        <v>318</v>
      </c>
      <c r="D121" s="166"/>
      <c r="E121" s="165"/>
      <c r="F121" s="165"/>
      <c r="G121" s="165">
        <f t="shared" si="102"/>
        <v>0</v>
      </c>
      <c r="H121" s="165"/>
      <c r="I121" s="165"/>
      <c r="J121" s="165">
        <f t="shared" si="103"/>
        <v>0</v>
      </c>
      <c r="K121" s="165"/>
      <c r="L121" s="165"/>
      <c r="M121" s="165">
        <f t="shared" si="104"/>
        <v>0</v>
      </c>
      <c r="N121" s="165"/>
      <c r="O121" s="165"/>
      <c r="P121" s="165">
        <f t="shared" si="105"/>
        <v>0</v>
      </c>
      <c r="Q121" s="165"/>
      <c r="R121" s="165"/>
      <c r="S121" s="165">
        <f t="shared" si="106"/>
        <v>0</v>
      </c>
      <c r="T121" s="165"/>
      <c r="U121" s="165"/>
      <c r="V121" s="165">
        <f t="shared" si="107"/>
        <v>0</v>
      </c>
      <c r="W121" s="165"/>
      <c r="X121" s="165"/>
      <c r="Y121" s="165">
        <f t="shared" si="108"/>
        <v>0</v>
      </c>
      <c r="Z121" s="165"/>
      <c r="AA121" s="165"/>
      <c r="AB121" s="165">
        <f t="shared" si="109"/>
        <v>0</v>
      </c>
      <c r="AC121" s="165"/>
      <c r="AD121" s="165"/>
      <c r="AE121" s="165">
        <f t="shared" si="110"/>
        <v>0</v>
      </c>
      <c r="AF121" s="165"/>
      <c r="AG121" s="165"/>
      <c r="AH121" s="165">
        <f t="shared" si="111"/>
        <v>0</v>
      </c>
      <c r="AI121" s="165"/>
      <c r="AJ121" s="165"/>
      <c r="AK121" s="165">
        <f t="shared" si="112"/>
        <v>0</v>
      </c>
      <c r="AL121" s="165"/>
      <c r="AM121" s="165"/>
      <c r="AN121" s="165">
        <f t="shared" si="113"/>
        <v>0</v>
      </c>
      <c r="AO121" s="165"/>
      <c r="AP121" s="165"/>
      <c r="AQ121" s="165">
        <f t="shared" si="114"/>
        <v>0</v>
      </c>
      <c r="AR121" s="165"/>
      <c r="AS121" s="165"/>
      <c r="AT121" s="165">
        <f t="shared" si="115"/>
        <v>0</v>
      </c>
      <c r="AU121" s="165"/>
      <c r="AV121" s="165"/>
      <c r="AW121" s="165">
        <f t="shared" si="116"/>
        <v>0</v>
      </c>
      <c r="AX121" s="165"/>
      <c r="AY121" s="165"/>
      <c r="AZ121" s="165">
        <f t="shared" si="117"/>
        <v>0</v>
      </c>
      <c r="BA121" s="165"/>
      <c r="BB121" s="165"/>
      <c r="BC121" s="165">
        <f t="shared" si="118"/>
        <v>0</v>
      </c>
      <c r="BD121" s="165"/>
      <c r="BE121" s="165"/>
      <c r="BF121" s="165">
        <f t="shared" si="119"/>
        <v>0</v>
      </c>
      <c r="BG121" s="165"/>
      <c r="BH121" s="165"/>
      <c r="BI121" s="165">
        <f t="shared" si="120"/>
        <v>0</v>
      </c>
      <c r="BJ121" s="165"/>
      <c r="BK121" s="165"/>
      <c r="BL121" s="165">
        <f t="shared" si="121"/>
        <v>0</v>
      </c>
      <c r="BM121" s="165"/>
      <c r="BN121" s="165"/>
      <c r="BO121" s="165">
        <f t="shared" si="122"/>
        <v>0</v>
      </c>
      <c r="BP121" s="165"/>
      <c r="BQ121" s="165"/>
      <c r="BR121" s="165">
        <f t="shared" si="123"/>
        <v>0</v>
      </c>
      <c r="BS121" s="165"/>
      <c r="BT121" s="165"/>
      <c r="BU121" s="165">
        <f t="shared" si="124"/>
        <v>0</v>
      </c>
      <c r="BV121" s="165"/>
      <c r="BW121" s="165"/>
      <c r="BX121" s="165">
        <f t="shared" si="125"/>
        <v>0</v>
      </c>
      <c r="BY121" s="165"/>
      <c r="BZ121" s="165"/>
      <c r="CA121" s="165">
        <f t="shared" si="126"/>
        <v>0</v>
      </c>
      <c r="CB121" s="165"/>
      <c r="CC121" s="165"/>
      <c r="CD121" s="165">
        <f t="shared" si="127"/>
        <v>0</v>
      </c>
      <c r="CE121" s="165"/>
      <c r="CF121" s="165"/>
      <c r="CG121" s="165">
        <f t="shared" si="128"/>
        <v>0</v>
      </c>
      <c r="CH121" s="165"/>
      <c r="CI121" s="165"/>
      <c r="CJ121" s="165">
        <f t="shared" si="129"/>
        <v>0</v>
      </c>
      <c r="CK121" s="165"/>
      <c r="CL121" s="165"/>
      <c r="CM121" s="165">
        <f t="shared" si="130"/>
        <v>0</v>
      </c>
      <c r="CN121" s="165"/>
      <c r="CO121" s="165"/>
      <c r="CP121" s="165">
        <f t="shared" si="131"/>
        <v>0</v>
      </c>
      <c r="CQ121" s="165"/>
      <c r="CR121" s="165"/>
      <c r="CS121" s="165">
        <f t="shared" si="132"/>
        <v>0</v>
      </c>
      <c r="CT121" s="167">
        <f t="shared" si="133"/>
        <v>0</v>
      </c>
      <c r="CU121" s="168">
        <f t="shared" si="134"/>
        <v>0</v>
      </c>
    </row>
    <row r="122" spans="2:99" x14ac:dyDescent="0.25">
      <c r="B122" s="165" t="s">
        <v>328</v>
      </c>
      <c r="C122" s="165" t="s">
        <v>215</v>
      </c>
      <c r="D122" s="166"/>
      <c r="E122" s="165"/>
      <c r="F122" s="165"/>
      <c r="G122" s="165">
        <f t="shared" si="102"/>
        <v>0</v>
      </c>
      <c r="H122" s="165"/>
      <c r="I122" s="165"/>
      <c r="J122" s="165">
        <f t="shared" si="103"/>
        <v>0</v>
      </c>
      <c r="K122" s="165"/>
      <c r="L122" s="165"/>
      <c r="M122" s="165">
        <f t="shared" si="104"/>
        <v>0</v>
      </c>
      <c r="N122" s="165"/>
      <c r="O122" s="165"/>
      <c r="P122" s="165">
        <f t="shared" si="105"/>
        <v>0</v>
      </c>
      <c r="Q122" s="165"/>
      <c r="R122" s="165"/>
      <c r="S122" s="165">
        <f t="shared" si="106"/>
        <v>0</v>
      </c>
      <c r="T122" s="165"/>
      <c r="U122" s="165"/>
      <c r="V122" s="165">
        <f t="shared" si="107"/>
        <v>0</v>
      </c>
      <c r="W122" s="165"/>
      <c r="X122" s="165"/>
      <c r="Y122" s="165">
        <f t="shared" si="108"/>
        <v>0</v>
      </c>
      <c r="Z122" s="165"/>
      <c r="AA122" s="165"/>
      <c r="AB122" s="165">
        <f t="shared" si="109"/>
        <v>0</v>
      </c>
      <c r="AC122" s="165"/>
      <c r="AD122" s="165"/>
      <c r="AE122" s="165">
        <f t="shared" si="110"/>
        <v>0</v>
      </c>
      <c r="AF122" s="165"/>
      <c r="AG122" s="165"/>
      <c r="AH122" s="165">
        <f t="shared" si="111"/>
        <v>0</v>
      </c>
      <c r="AI122" s="165"/>
      <c r="AJ122" s="165"/>
      <c r="AK122" s="165">
        <f t="shared" si="112"/>
        <v>0</v>
      </c>
      <c r="AL122" s="165"/>
      <c r="AM122" s="165"/>
      <c r="AN122" s="165">
        <f t="shared" si="113"/>
        <v>0</v>
      </c>
      <c r="AO122" s="165"/>
      <c r="AP122" s="165"/>
      <c r="AQ122" s="165">
        <f t="shared" si="114"/>
        <v>0</v>
      </c>
      <c r="AR122" s="165"/>
      <c r="AS122" s="165"/>
      <c r="AT122" s="165">
        <f t="shared" si="115"/>
        <v>0</v>
      </c>
      <c r="AU122" s="165"/>
      <c r="AV122" s="165"/>
      <c r="AW122" s="165">
        <f t="shared" si="116"/>
        <v>0</v>
      </c>
      <c r="AX122" s="165"/>
      <c r="AY122" s="165"/>
      <c r="AZ122" s="165">
        <f t="shared" si="117"/>
        <v>0</v>
      </c>
      <c r="BA122" s="165"/>
      <c r="BB122" s="165"/>
      <c r="BC122" s="165">
        <f t="shared" si="118"/>
        <v>0</v>
      </c>
      <c r="BD122" s="165"/>
      <c r="BE122" s="165"/>
      <c r="BF122" s="165">
        <f t="shared" si="119"/>
        <v>0</v>
      </c>
      <c r="BG122" s="165"/>
      <c r="BH122" s="165"/>
      <c r="BI122" s="165">
        <f t="shared" si="120"/>
        <v>0</v>
      </c>
      <c r="BJ122" s="165"/>
      <c r="BK122" s="165"/>
      <c r="BL122" s="165">
        <f t="shared" si="121"/>
        <v>0</v>
      </c>
      <c r="BM122" s="165"/>
      <c r="BN122" s="165"/>
      <c r="BO122" s="165">
        <f t="shared" si="122"/>
        <v>0</v>
      </c>
      <c r="BP122" s="165"/>
      <c r="BQ122" s="165"/>
      <c r="BR122" s="165">
        <f t="shared" si="123"/>
        <v>0</v>
      </c>
      <c r="BS122" s="165"/>
      <c r="BT122" s="165"/>
      <c r="BU122" s="165">
        <f t="shared" si="124"/>
        <v>0</v>
      </c>
      <c r="BV122" s="165"/>
      <c r="BW122" s="165"/>
      <c r="BX122" s="165">
        <f t="shared" si="125"/>
        <v>0</v>
      </c>
      <c r="BY122" s="165"/>
      <c r="BZ122" s="165"/>
      <c r="CA122" s="165">
        <f t="shared" si="126"/>
        <v>0</v>
      </c>
      <c r="CB122" s="165"/>
      <c r="CC122" s="165"/>
      <c r="CD122" s="165">
        <f t="shared" si="127"/>
        <v>0</v>
      </c>
      <c r="CE122" s="165"/>
      <c r="CF122" s="165"/>
      <c r="CG122" s="165">
        <f t="shared" si="128"/>
        <v>0</v>
      </c>
      <c r="CH122" s="165"/>
      <c r="CI122" s="165"/>
      <c r="CJ122" s="165">
        <f t="shared" si="129"/>
        <v>0</v>
      </c>
      <c r="CK122" s="165"/>
      <c r="CL122" s="171"/>
      <c r="CM122" s="165">
        <f t="shared" si="130"/>
        <v>0</v>
      </c>
      <c r="CN122" s="165"/>
      <c r="CO122" s="165"/>
      <c r="CP122" s="165">
        <f t="shared" si="131"/>
        <v>0</v>
      </c>
      <c r="CQ122" s="165"/>
      <c r="CR122" s="165"/>
      <c r="CS122" s="165">
        <f t="shared" si="132"/>
        <v>0</v>
      </c>
      <c r="CT122" s="167">
        <f t="shared" si="133"/>
        <v>0</v>
      </c>
      <c r="CU122" s="168">
        <f t="shared" si="134"/>
        <v>0</v>
      </c>
    </row>
    <row r="123" spans="2:99" x14ac:dyDescent="0.25">
      <c r="B123" s="165" t="s">
        <v>329</v>
      </c>
      <c r="C123" s="165" t="s">
        <v>215</v>
      </c>
      <c r="D123" s="166"/>
      <c r="E123" s="165"/>
      <c r="F123" s="165"/>
      <c r="G123" s="165">
        <f t="shared" si="102"/>
        <v>0</v>
      </c>
      <c r="H123" s="165"/>
      <c r="I123" s="165"/>
      <c r="J123" s="165">
        <f t="shared" si="103"/>
        <v>0</v>
      </c>
      <c r="K123" s="165"/>
      <c r="L123" s="165"/>
      <c r="M123" s="165">
        <f t="shared" si="104"/>
        <v>0</v>
      </c>
      <c r="N123" s="165"/>
      <c r="O123" s="165"/>
      <c r="P123" s="165">
        <f t="shared" si="105"/>
        <v>0</v>
      </c>
      <c r="Q123" s="165"/>
      <c r="R123" s="165"/>
      <c r="S123" s="165">
        <f t="shared" si="106"/>
        <v>0</v>
      </c>
      <c r="T123" s="165"/>
      <c r="U123" s="165"/>
      <c r="V123" s="165">
        <f t="shared" si="107"/>
        <v>0</v>
      </c>
      <c r="W123" s="165"/>
      <c r="X123" s="165"/>
      <c r="Y123" s="165">
        <f t="shared" si="108"/>
        <v>0</v>
      </c>
      <c r="Z123" s="165"/>
      <c r="AA123" s="165"/>
      <c r="AB123" s="165">
        <f t="shared" si="109"/>
        <v>0</v>
      </c>
      <c r="AC123" s="165"/>
      <c r="AD123" s="165"/>
      <c r="AE123" s="165">
        <f t="shared" si="110"/>
        <v>0</v>
      </c>
      <c r="AF123" s="165"/>
      <c r="AG123" s="165"/>
      <c r="AH123" s="165">
        <f t="shared" si="111"/>
        <v>0</v>
      </c>
      <c r="AI123" s="165"/>
      <c r="AJ123" s="165"/>
      <c r="AK123" s="165">
        <f t="shared" si="112"/>
        <v>0</v>
      </c>
      <c r="AL123" s="165"/>
      <c r="AM123" s="165"/>
      <c r="AN123" s="165">
        <f t="shared" si="113"/>
        <v>0</v>
      </c>
      <c r="AO123" s="165"/>
      <c r="AP123" s="165"/>
      <c r="AQ123" s="165">
        <f t="shared" si="114"/>
        <v>0</v>
      </c>
      <c r="AR123" s="165"/>
      <c r="AS123" s="165"/>
      <c r="AT123" s="165">
        <f t="shared" si="115"/>
        <v>0</v>
      </c>
      <c r="AU123" s="165"/>
      <c r="AV123" s="165"/>
      <c r="AW123" s="165">
        <f t="shared" si="116"/>
        <v>0</v>
      </c>
      <c r="AX123" s="165"/>
      <c r="AY123" s="165"/>
      <c r="AZ123" s="165">
        <f t="shared" si="117"/>
        <v>0</v>
      </c>
      <c r="BA123" s="165"/>
      <c r="BB123" s="165"/>
      <c r="BC123" s="165">
        <f t="shared" si="118"/>
        <v>0</v>
      </c>
      <c r="BD123" s="165"/>
      <c r="BE123" s="165"/>
      <c r="BF123" s="165">
        <f t="shared" si="119"/>
        <v>0</v>
      </c>
      <c r="BG123" s="165"/>
      <c r="BH123" s="165"/>
      <c r="BI123" s="165">
        <f t="shared" si="120"/>
        <v>0</v>
      </c>
      <c r="BJ123" s="165"/>
      <c r="BK123" s="165"/>
      <c r="BL123" s="165">
        <f t="shared" si="121"/>
        <v>0</v>
      </c>
      <c r="BM123" s="165"/>
      <c r="BN123" s="165"/>
      <c r="BO123" s="165">
        <f t="shared" si="122"/>
        <v>0</v>
      </c>
      <c r="BP123" s="165"/>
      <c r="BQ123" s="165"/>
      <c r="BR123" s="165">
        <f t="shared" si="123"/>
        <v>0</v>
      </c>
      <c r="BS123" s="165"/>
      <c r="BT123" s="165"/>
      <c r="BU123" s="165">
        <f t="shared" si="124"/>
        <v>0</v>
      </c>
      <c r="BV123" s="165"/>
      <c r="BW123" s="165"/>
      <c r="BX123" s="165">
        <f t="shared" si="125"/>
        <v>0</v>
      </c>
      <c r="BY123" s="165"/>
      <c r="BZ123" s="165"/>
      <c r="CA123" s="165">
        <f t="shared" si="126"/>
        <v>0</v>
      </c>
      <c r="CB123" s="165"/>
      <c r="CC123" s="165"/>
      <c r="CD123" s="165">
        <f t="shared" si="127"/>
        <v>0</v>
      </c>
      <c r="CE123" s="165"/>
      <c r="CF123" s="165"/>
      <c r="CG123" s="165">
        <f t="shared" si="128"/>
        <v>0</v>
      </c>
      <c r="CH123" s="165"/>
      <c r="CI123" s="165"/>
      <c r="CJ123" s="165">
        <f t="shared" si="129"/>
        <v>0</v>
      </c>
      <c r="CK123" s="165"/>
      <c r="CL123" s="171"/>
      <c r="CM123" s="165">
        <f t="shared" si="130"/>
        <v>0</v>
      </c>
      <c r="CN123" s="165"/>
      <c r="CO123" s="165"/>
      <c r="CP123" s="165">
        <f t="shared" si="131"/>
        <v>0</v>
      </c>
      <c r="CQ123" s="165"/>
      <c r="CR123" s="165"/>
      <c r="CS123" s="165">
        <f t="shared" si="132"/>
        <v>0</v>
      </c>
      <c r="CT123" s="167">
        <f t="shared" si="133"/>
        <v>0</v>
      </c>
      <c r="CU123" s="168">
        <f t="shared" si="134"/>
        <v>0</v>
      </c>
    </row>
    <row r="124" spans="2:99" x14ac:dyDescent="0.25">
      <c r="B124" s="165" t="s">
        <v>330</v>
      </c>
      <c r="C124" s="165" t="s">
        <v>215</v>
      </c>
      <c r="D124" s="166"/>
      <c r="E124" s="165"/>
      <c r="F124" s="165"/>
      <c r="G124" s="165">
        <f t="shared" si="102"/>
        <v>0</v>
      </c>
      <c r="H124" s="165"/>
      <c r="I124" s="165"/>
      <c r="J124" s="165">
        <f t="shared" si="103"/>
        <v>0</v>
      </c>
      <c r="K124" s="165"/>
      <c r="L124" s="165"/>
      <c r="M124" s="165">
        <f t="shared" si="104"/>
        <v>0</v>
      </c>
      <c r="N124" s="165"/>
      <c r="O124" s="165"/>
      <c r="P124" s="165">
        <f t="shared" si="105"/>
        <v>0</v>
      </c>
      <c r="Q124" s="165"/>
      <c r="R124" s="165"/>
      <c r="S124" s="165">
        <f t="shared" si="106"/>
        <v>0</v>
      </c>
      <c r="T124" s="165"/>
      <c r="U124" s="165"/>
      <c r="V124" s="165">
        <f t="shared" si="107"/>
        <v>0</v>
      </c>
      <c r="W124" s="165"/>
      <c r="X124" s="165"/>
      <c r="Y124" s="165">
        <f t="shared" si="108"/>
        <v>0</v>
      </c>
      <c r="Z124" s="165"/>
      <c r="AA124" s="165"/>
      <c r="AB124" s="165">
        <f t="shared" si="109"/>
        <v>0</v>
      </c>
      <c r="AC124" s="165"/>
      <c r="AD124" s="165"/>
      <c r="AE124" s="165">
        <f t="shared" si="110"/>
        <v>0</v>
      </c>
      <c r="AF124" s="165"/>
      <c r="AG124" s="165"/>
      <c r="AH124" s="165">
        <f t="shared" si="111"/>
        <v>0</v>
      </c>
      <c r="AI124" s="165"/>
      <c r="AJ124" s="165"/>
      <c r="AK124" s="165">
        <f t="shared" si="112"/>
        <v>0</v>
      </c>
      <c r="AL124" s="165"/>
      <c r="AM124" s="165"/>
      <c r="AN124" s="165">
        <f t="shared" si="113"/>
        <v>0</v>
      </c>
      <c r="AO124" s="165"/>
      <c r="AP124" s="165"/>
      <c r="AQ124" s="165">
        <f t="shared" si="114"/>
        <v>0</v>
      </c>
      <c r="AR124" s="165"/>
      <c r="AS124" s="165"/>
      <c r="AT124" s="165">
        <f t="shared" si="115"/>
        <v>0</v>
      </c>
      <c r="AU124" s="165"/>
      <c r="AV124" s="165"/>
      <c r="AW124" s="165">
        <f t="shared" si="116"/>
        <v>0</v>
      </c>
      <c r="AX124" s="165"/>
      <c r="AY124" s="165"/>
      <c r="AZ124" s="165">
        <f t="shared" si="117"/>
        <v>0</v>
      </c>
      <c r="BA124" s="165"/>
      <c r="BB124" s="165"/>
      <c r="BC124" s="165">
        <f t="shared" si="118"/>
        <v>0</v>
      </c>
      <c r="BD124" s="165"/>
      <c r="BE124" s="165"/>
      <c r="BF124" s="165">
        <f t="shared" si="119"/>
        <v>0</v>
      </c>
      <c r="BG124" s="165"/>
      <c r="BH124" s="165"/>
      <c r="BI124" s="165">
        <f t="shared" si="120"/>
        <v>0</v>
      </c>
      <c r="BJ124" s="165"/>
      <c r="BK124" s="165"/>
      <c r="BL124" s="165">
        <f t="shared" si="121"/>
        <v>0</v>
      </c>
      <c r="BM124" s="165"/>
      <c r="BN124" s="165"/>
      <c r="BO124" s="165">
        <f t="shared" si="122"/>
        <v>0</v>
      </c>
      <c r="BP124" s="165"/>
      <c r="BQ124" s="165"/>
      <c r="BR124" s="165">
        <f t="shared" si="123"/>
        <v>0</v>
      </c>
      <c r="BS124" s="165"/>
      <c r="BT124" s="165"/>
      <c r="BU124" s="165">
        <f t="shared" si="124"/>
        <v>0</v>
      </c>
      <c r="BV124" s="165"/>
      <c r="BW124" s="165"/>
      <c r="BX124" s="165">
        <f t="shared" si="125"/>
        <v>0</v>
      </c>
      <c r="BY124" s="165"/>
      <c r="BZ124" s="165"/>
      <c r="CA124" s="165">
        <f t="shared" si="126"/>
        <v>0</v>
      </c>
      <c r="CB124" s="165"/>
      <c r="CC124" s="165"/>
      <c r="CD124" s="165">
        <f t="shared" si="127"/>
        <v>0</v>
      </c>
      <c r="CE124" s="165"/>
      <c r="CF124" s="165"/>
      <c r="CG124" s="165">
        <f t="shared" si="128"/>
        <v>0</v>
      </c>
      <c r="CH124" s="165"/>
      <c r="CI124" s="165"/>
      <c r="CJ124" s="165">
        <f t="shared" si="129"/>
        <v>0</v>
      </c>
      <c r="CK124" s="165"/>
      <c r="CL124" s="171"/>
      <c r="CM124" s="165">
        <f t="shared" si="130"/>
        <v>0</v>
      </c>
      <c r="CN124" s="165"/>
      <c r="CO124" s="165"/>
      <c r="CP124" s="165">
        <f t="shared" si="131"/>
        <v>0</v>
      </c>
      <c r="CQ124" s="165"/>
      <c r="CR124" s="165"/>
      <c r="CS124" s="165">
        <f t="shared" si="132"/>
        <v>0</v>
      </c>
      <c r="CT124" s="167">
        <f t="shared" si="133"/>
        <v>0</v>
      </c>
      <c r="CU124" s="168">
        <f t="shared" si="134"/>
        <v>0</v>
      </c>
    </row>
    <row r="125" spans="2:99" x14ac:dyDescent="0.25">
      <c r="B125" s="165" t="s">
        <v>331</v>
      </c>
      <c r="C125" s="165" t="s">
        <v>215</v>
      </c>
      <c r="D125" s="166"/>
      <c r="E125" s="165"/>
      <c r="F125" s="165"/>
      <c r="G125" s="165">
        <f t="shared" si="102"/>
        <v>0</v>
      </c>
      <c r="H125" s="165">
        <v>1</v>
      </c>
      <c r="I125" s="165">
        <v>20000</v>
      </c>
      <c r="J125" s="165">
        <f t="shared" si="103"/>
        <v>20000</v>
      </c>
      <c r="K125" s="165"/>
      <c r="L125" s="165"/>
      <c r="M125" s="165">
        <f t="shared" si="104"/>
        <v>0</v>
      </c>
      <c r="N125" s="165"/>
      <c r="O125" s="165"/>
      <c r="P125" s="165">
        <f t="shared" si="105"/>
        <v>0</v>
      </c>
      <c r="Q125" s="165"/>
      <c r="R125" s="165"/>
      <c r="S125" s="165">
        <f t="shared" si="106"/>
        <v>0</v>
      </c>
      <c r="T125" s="165"/>
      <c r="U125" s="165"/>
      <c r="V125" s="165">
        <f t="shared" si="107"/>
        <v>0</v>
      </c>
      <c r="W125" s="165"/>
      <c r="X125" s="165"/>
      <c r="Y125" s="165">
        <f t="shared" si="108"/>
        <v>0</v>
      </c>
      <c r="Z125" s="165"/>
      <c r="AA125" s="165"/>
      <c r="AB125" s="165">
        <f t="shared" si="109"/>
        <v>0</v>
      </c>
      <c r="AC125" s="165"/>
      <c r="AD125" s="165"/>
      <c r="AE125" s="165">
        <f t="shared" si="110"/>
        <v>0</v>
      </c>
      <c r="AF125" s="165"/>
      <c r="AG125" s="165"/>
      <c r="AH125" s="165">
        <f t="shared" si="111"/>
        <v>0</v>
      </c>
      <c r="AI125" s="165"/>
      <c r="AJ125" s="165"/>
      <c r="AK125" s="165">
        <f t="shared" si="112"/>
        <v>0</v>
      </c>
      <c r="AL125" s="165"/>
      <c r="AM125" s="165"/>
      <c r="AN125" s="165">
        <f t="shared" si="113"/>
        <v>0</v>
      </c>
      <c r="AO125" s="165"/>
      <c r="AP125" s="165"/>
      <c r="AQ125" s="165">
        <f t="shared" si="114"/>
        <v>0</v>
      </c>
      <c r="AR125" s="165"/>
      <c r="AS125" s="165"/>
      <c r="AT125" s="165">
        <f t="shared" si="115"/>
        <v>0</v>
      </c>
      <c r="AU125" s="165"/>
      <c r="AV125" s="165"/>
      <c r="AW125" s="165">
        <f t="shared" si="116"/>
        <v>0</v>
      </c>
      <c r="AX125" s="165"/>
      <c r="AY125" s="165"/>
      <c r="AZ125" s="165">
        <f t="shared" si="117"/>
        <v>0</v>
      </c>
      <c r="BA125" s="165"/>
      <c r="BB125" s="165"/>
      <c r="BC125" s="165">
        <f t="shared" si="118"/>
        <v>0</v>
      </c>
      <c r="BD125" s="165"/>
      <c r="BE125" s="165"/>
      <c r="BF125" s="165">
        <f t="shared" si="119"/>
        <v>0</v>
      </c>
      <c r="BG125" s="165"/>
      <c r="BH125" s="165"/>
      <c r="BI125" s="165">
        <f t="shared" si="120"/>
        <v>0</v>
      </c>
      <c r="BJ125" s="165"/>
      <c r="BK125" s="165"/>
      <c r="BL125" s="165">
        <f t="shared" si="121"/>
        <v>0</v>
      </c>
      <c r="BM125" s="165"/>
      <c r="BN125" s="165"/>
      <c r="BO125" s="165">
        <f t="shared" si="122"/>
        <v>0</v>
      </c>
      <c r="BP125" s="165"/>
      <c r="BQ125" s="165"/>
      <c r="BR125" s="165">
        <f t="shared" si="123"/>
        <v>0</v>
      </c>
      <c r="BS125" s="165"/>
      <c r="BT125" s="165"/>
      <c r="BU125" s="165">
        <f t="shared" si="124"/>
        <v>0</v>
      </c>
      <c r="BV125" s="165"/>
      <c r="BW125" s="165"/>
      <c r="BX125" s="165">
        <f t="shared" si="125"/>
        <v>0</v>
      </c>
      <c r="BY125" s="165"/>
      <c r="BZ125" s="165"/>
      <c r="CA125" s="165">
        <f t="shared" si="126"/>
        <v>0</v>
      </c>
      <c r="CB125" s="165"/>
      <c r="CC125" s="165"/>
      <c r="CD125" s="165">
        <f t="shared" si="127"/>
        <v>0</v>
      </c>
      <c r="CE125" s="165"/>
      <c r="CF125" s="165"/>
      <c r="CG125" s="165">
        <f t="shared" si="128"/>
        <v>0</v>
      </c>
      <c r="CH125" s="165"/>
      <c r="CI125" s="165"/>
      <c r="CJ125" s="165">
        <f t="shared" si="129"/>
        <v>0</v>
      </c>
      <c r="CK125" s="165"/>
      <c r="CL125" s="171"/>
      <c r="CM125" s="165">
        <f t="shared" si="130"/>
        <v>0</v>
      </c>
      <c r="CN125" s="165"/>
      <c r="CO125" s="165"/>
      <c r="CP125" s="165">
        <f t="shared" si="131"/>
        <v>0</v>
      </c>
      <c r="CQ125" s="165"/>
      <c r="CR125" s="165"/>
      <c r="CS125" s="165">
        <f t="shared" si="132"/>
        <v>0</v>
      </c>
      <c r="CT125" s="167">
        <f t="shared" si="133"/>
        <v>1</v>
      </c>
      <c r="CU125" s="168">
        <f t="shared" si="134"/>
        <v>20000</v>
      </c>
    </row>
    <row r="126" spans="2:99" x14ac:dyDescent="0.25">
      <c r="B126" s="165" t="s">
        <v>332</v>
      </c>
      <c r="C126" s="165" t="s">
        <v>215</v>
      </c>
      <c r="D126" s="166"/>
      <c r="E126" s="165"/>
      <c r="F126" s="165"/>
      <c r="G126" s="165">
        <f t="shared" si="102"/>
        <v>0</v>
      </c>
      <c r="H126" s="165"/>
      <c r="I126" s="165"/>
      <c r="J126" s="165">
        <f t="shared" si="103"/>
        <v>0</v>
      </c>
      <c r="K126" s="165"/>
      <c r="L126" s="165"/>
      <c r="M126" s="165">
        <f t="shared" si="104"/>
        <v>0</v>
      </c>
      <c r="N126" s="165"/>
      <c r="O126" s="165"/>
      <c r="P126" s="165">
        <f t="shared" si="105"/>
        <v>0</v>
      </c>
      <c r="Q126" s="165"/>
      <c r="R126" s="165"/>
      <c r="S126" s="165">
        <f t="shared" si="106"/>
        <v>0</v>
      </c>
      <c r="T126" s="165"/>
      <c r="U126" s="165"/>
      <c r="V126" s="165">
        <f t="shared" si="107"/>
        <v>0</v>
      </c>
      <c r="W126" s="165"/>
      <c r="X126" s="165"/>
      <c r="Y126" s="165">
        <f t="shared" si="108"/>
        <v>0</v>
      </c>
      <c r="Z126" s="165"/>
      <c r="AA126" s="165"/>
      <c r="AB126" s="165">
        <f t="shared" si="109"/>
        <v>0</v>
      </c>
      <c r="AC126" s="165"/>
      <c r="AD126" s="165"/>
      <c r="AE126" s="165">
        <f t="shared" si="110"/>
        <v>0</v>
      </c>
      <c r="AF126" s="165"/>
      <c r="AG126" s="165"/>
      <c r="AH126" s="165">
        <f t="shared" si="111"/>
        <v>0</v>
      </c>
      <c r="AI126" s="165"/>
      <c r="AJ126" s="165"/>
      <c r="AK126" s="165">
        <f t="shared" si="112"/>
        <v>0</v>
      </c>
      <c r="AL126" s="165"/>
      <c r="AM126" s="165"/>
      <c r="AN126" s="165">
        <f t="shared" si="113"/>
        <v>0</v>
      </c>
      <c r="AO126" s="165"/>
      <c r="AP126" s="165"/>
      <c r="AQ126" s="165">
        <f t="shared" si="114"/>
        <v>0</v>
      </c>
      <c r="AR126" s="165"/>
      <c r="AS126" s="165"/>
      <c r="AT126" s="165">
        <f t="shared" si="115"/>
        <v>0</v>
      </c>
      <c r="AU126" s="165"/>
      <c r="AV126" s="165"/>
      <c r="AW126" s="165">
        <f t="shared" si="116"/>
        <v>0</v>
      </c>
      <c r="AX126" s="165"/>
      <c r="AY126" s="165"/>
      <c r="AZ126" s="165">
        <f t="shared" si="117"/>
        <v>0</v>
      </c>
      <c r="BA126" s="165"/>
      <c r="BB126" s="165"/>
      <c r="BC126" s="165">
        <f t="shared" si="118"/>
        <v>0</v>
      </c>
      <c r="BD126" s="165"/>
      <c r="BE126" s="165"/>
      <c r="BF126" s="165">
        <f t="shared" si="119"/>
        <v>0</v>
      </c>
      <c r="BG126" s="165"/>
      <c r="BH126" s="165"/>
      <c r="BI126" s="165">
        <f t="shared" si="120"/>
        <v>0</v>
      </c>
      <c r="BJ126" s="165"/>
      <c r="BK126" s="165"/>
      <c r="BL126" s="165">
        <f t="shared" si="121"/>
        <v>0</v>
      </c>
      <c r="BM126" s="165"/>
      <c r="BN126" s="165"/>
      <c r="BO126" s="165">
        <f t="shared" si="122"/>
        <v>0</v>
      </c>
      <c r="BP126" s="165"/>
      <c r="BQ126" s="165"/>
      <c r="BR126" s="165">
        <f t="shared" si="123"/>
        <v>0</v>
      </c>
      <c r="BS126" s="165"/>
      <c r="BT126" s="165"/>
      <c r="BU126" s="165">
        <f t="shared" si="124"/>
        <v>0</v>
      </c>
      <c r="BV126" s="165"/>
      <c r="BW126" s="165"/>
      <c r="BX126" s="165">
        <f t="shared" si="125"/>
        <v>0</v>
      </c>
      <c r="BY126" s="165"/>
      <c r="BZ126" s="165"/>
      <c r="CA126" s="165">
        <f t="shared" si="126"/>
        <v>0</v>
      </c>
      <c r="CB126" s="165"/>
      <c r="CC126" s="165"/>
      <c r="CD126" s="165">
        <f t="shared" si="127"/>
        <v>0</v>
      </c>
      <c r="CE126" s="165"/>
      <c r="CF126" s="165"/>
      <c r="CG126" s="165">
        <f t="shared" si="128"/>
        <v>0</v>
      </c>
      <c r="CH126" s="165"/>
      <c r="CI126" s="165"/>
      <c r="CJ126" s="165">
        <f t="shared" si="129"/>
        <v>0</v>
      </c>
      <c r="CK126" s="165"/>
      <c r="CL126" s="171"/>
      <c r="CM126" s="165">
        <f t="shared" si="130"/>
        <v>0</v>
      </c>
      <c r="CN126" s="165"/>
      <c r="CO126" s="165"/>
      <c r="CP126" s="165">
        <f t="shared" si="131"/>
        <v>0</v>
      </c>
      <c r="CQ126" s="165"/>
      <c r="CR126" s="165"/>
      <c r="CS126" s="165">
        <f t="shared" si="132"/>
        <v>0</v>
      </c>
      <c r="CT126" s="167">
        <f t="shared" si="133"/>
        <v>0</v>
      </c>
      <c r="CU126" s="168">
        <f t="shared" si="134"/>
        <v>0</v>
      </c>
    </row>
    <row r="127" spans="2:99" x14ac:dyDescent="0.25">
      <c r="B127" s="165" t="s">
        <v>333</v>
      </c>
      <c r="C127" s="165" t="s">
        <v>215</v>
      </c>
      <c r="D127" s="166">
        <v>100000</v>
      </c>
      <c r="E127" s="165"/>
      <c r="F127" s="165"/>
      <c r="G127" s="165">
        <f t="shared" si="102"/>
        <v>0</v>
      </c>
      <c r="H127" s="165"/>
      <c r="I127" s="165"/>
      <c r="J127" s="165">
        <f t="shared" si="103"/>
        <v>0</v>
      </c>
      <c r="K127" s="165"/>
      <c r="L127" s="165"/>
      <c r="M127" s="165">
        <f t="shared" si="104"/>
        <v>0</v>
      </c>
      <c r="N127" s="165"/>
      <c r="O127" s="165"/>
      <c r="P127" s="165">
        <f t="shared" si="105"/>
        <v>0</v>
      </c>
      <c r="Q127" s="165"/>
      <c r="R127" s="165"/>
      <c r="S127" s="165">
        <f t="shared" si="106"/>
        <v>0</v>
      </c>
      <c r="T127" s="165"/>
      <c r="U127" s="165"/>
      <c r="V127" s="165">
        <f t="shared" si="107"/>
        <v>0</v>
      </c>
      <c r="W127" s="165"/>
      <c r="X127" s="165"/>
      <c r="Y127" s="165">
        <f t="shared" si="108"/>
        <v>0</v>
      </c>
      <c r="Z127" s="165"/>
      <c r="AA127" s="165"/>
      <c r="AB127" s="165">
        <f t="shared" si="109"/>
        <v>0</v>
      </c>
      <c r="AC127" s="165"/>
      <c r="AD127" s="165"/>
      <c r="AE127" s="165">
        <f t="shared" si="110"/>
        <v>0</v>
      </c>
      <c r="AF127" s="165"/>
      <c r="AG127" s="165"/>
      <c r="AH127" s="165">
        <f t="shared" si="111"/>
        <v>0</v>
      </c>
      <c r="AI127" s="165"/>
      <c r="AJ127" s="165"/>
      <c r="AK127" s="165">
        <f t="shared" si="112"/>
        <v>0</v>
      </c>
      <c r="AL127" s="165"/>
      <c r="AM127" s="165"/>
      <c r="AN127" s="165">
        <f t="shared" si="113"/>
        <v>0</v>
      </c>
      <c r="AO127" s="165"/>
      <c r="AP127" s="165"/>
      <c r="AQ127" s="165">
        <f t="shared" si="114"/>
        <v>0</v>
      </c>
      <c r="AR127" s="165"/>
      <c r="AS127" s="165"/>
      <c r="AT127" s="165">
        <f t="shared" si="115"/>
        <v>0</v>
      </c>
      <c r="AU127" s="165"/>
      <c r="AV127" s="165"/>
      <c r="AW127" s="165">
        <f t="shared" si="116"/>
        <v>0</v>
      </c>
      <c r="AX127" s="165"/>
      <c r="AY127" s="165"/>
      <c r="AZ127" s="165">
        <f t="shared" si="117"/>
        <v>0</v>
      </c>
      <c r="BA127" s="165"/>
      <c r="BB127" s="165"/>
      <c r="BC127" s="165">
        <f t="shared" si="118"/>
        <v>0</v>
      </c>
      <c r="BD127" s="165"/>
      <c r="BE127" s="165"/>
      <c r="BF127" s="165">
        <f t="shared" si="119"/>
        <v>0</v>
      </c>
      <c r="BG127" s="165"/>
      <c r="BH127" s="165"/>
      <c r="BI127" s="165">
        <f t="shared" si="120"/>
        <v>0</v>
      </c>
      <c r="BJ127" s="165"/>
      <c r="BK127" s="165"/>
      <c r="BL127" s="165">
        <f t="shared" si="121"/>
        <v>0</v>
      </c>
      <c r="BM127" s="165"/>
      <c r="BN127" s="165"/>
      <c r="BO127" s="165">
        <f t="shared" si="122"/>
        <v>0</v>
      </c>
      <c r="BP127" s="165"/>
      <c r="BQ127" s="165"/>
      <c r="BR127" s="165">
        <f t="shared" si="123"/>
        <v>0</v>
      </c>
      <c r="BS127" s="165"/>
      <c r="BT127" s="165"/>
      <c r="BU127" s="165">
        <f t="shared" si="124"/>
        <v>0</v>
      </c>
      <c r="BV127" s="165"/>
      <c r="BW127" s="165"/>
      <c r="BX127" s="165">
        <f t="shared" si="125"/>
        <v>0</v>
      </c>
      <c r="BY127" s="165"/>
      <c r="BZ127" s="165"/>
      <c r="CA127" s="165">
        <f t="shared" si="126"/>
        <v>0</v>
      </c>
      <c r="CB127" s="165"/>
      <c r="CC127" s="165"/>
      <c r="CD127" s="165">
        <f t="shared" si="127"/>
        <v>0</v>
      </c>
      <c r="CE127" s="165"/>
      <c r="CF127" s="165"/>
      <c r="CG127" s="165">
        <f t="shared" si="128"/>
        <v>0</v>
      </c>
      <c r="CH127" s="165"/>
      <c r="CI127" s="165"/>
      <c r="CJ127" s="165">
        <f t="shared" si="129"/>
        <v>0</v>
      </c>
      <c r="CK127" s="165"/>
      <c r="CL127" s="171"/>
      <c r="CM127" s="165">
        <f t="shared" si="130"/>
        <v>0</v>
      </c>
      <c r="CN127" s="165"/>
      <c r="CO127" s="165"/>
      <c r="CP127" s="165">
        <f t="shared" si="131"/>
        <v>0</v>
      </c>
      <c r="CQ127" s="165"/>
      <c r="CR127" s="165"/>
      <c r="CS127" s="165">
        <f t="shared" si="132"/>
        <v>0</v>
      </c>
      <c r="CT127" s="167">
        <f t="shared" si="133"/>
        <v>0</v>
      </c>
      <c r="CU127" s="168">
        <f t="shared" si="134"/>
        <v>0</v>
      </c>
    </row>
    <row r="128" spans="2:99" x14ac:dyDescent="0.25">
      <c r="B128" s="165" t="s">
        <v>334</v>
      </c>
      <c r="C128" s="165" t="s">
        <v>215</v>
      </c>
      <c r="D128" s="166"/>
      <c r="E128" s="165"/>
      <c r="F128" s="165"/>
      <c r="G128" s="165">
        <f t="shared" si="102"/>
        <v>0</v>
      </c>
      <c r="H128" s="165">
        <v>1</v>
      </c>
      <c r="I128" s="165">
        <v>20000</v>
      </c>
      <c r="J128" s="165">
        <f t="shared" si="103"/>
        <v>20000</v>
      </c>
      <c r="K128" s="165"/>
      <c r="L128" s="165"/>
      <c r="M128" s="165">
        <f t="shared" si="104"/>
        <v>0</v>
      </c>
      <c r="N128" s="165"/>
      <c r="O128" s="165"/>
      <c r="P128" s="165">
        <f t="shared" si="105"/>
        <v>0</v>
      </c>
      <c r="Q128" s="165"/>
      <c r="R128" s="165"/>
      <c r="S128" s="165">
        <f t="shared" si="106"/>
        <v>0</v>
      </c>
      <c r="T128" s="165"/>
      <c r="U128" s="165"/>
      <c r="V128" s="165">
        <f t="shared" si="107"/>
        <v>0</v>
      </c>
      <c r="W128" s="165"/>
      <c r="X128" s="165"/>
      <c r="Y128" s="165">
        <f t="shared" si="108"/>
        <v>0</v>
      </c>
      <c r="Z128" s="165">
        <v>1</v>
      </c>
      <c r="AA128" s="165">
        <v>22000</v>
      </c>
      <c r="AB128" s="165">
        <f t="shared" si="109"/>
        <v>22000</v>
      </c>
      <c r="AC128" s="165"/>
      <c r="AD128" s="165"/>
      <c r="AE128" s="165">
        <f t="shared" si="110"/>
        <v>0</v>
      </c>
      <c r="AF128" s="165"/>
      <c r="AG128" s="165"/>
      <c r="AH128" s="165">
        <f t="shared" si="111"/>
        <v>0</v>
      </c>
      <c r="AI128" s="165"/>
      <c r="AJ128" s="165"/>
      <c r="AK128" s="165">
        <f t="shared" si="112"/>
        <v>0</v>
      </c>
      <c r="AL128" s="165"/>
      <c r="AM128" s="165"/>
      <c r="AN128" s="165">
        <f t="shared" si="113"/>
        <v>0</v>
      </c>
      <c r="AO128" s="165"/>
      <c r="AP128" s="165"/>
      <c r="AQ128" s="165">
        <f t="shared" si="114"/>
        <v>0</v>
      </c>
      <c r="AR128" s="165"/>
      <c r="AS128" s="165"/>
      <c r="AT128" s="165">
        <f t="shared" si="115"/>
        <v>0</v>
      </c>
      <c r="AU128" s="165"/>
      <c r="AV128" s="165"/>
      <c r="AW128" s="165">
        <f t="shared" si="116"/>
        <v>0</v>
      </c>
      <c r="AX128" s="165">
        <v>1</v>
      </c>
      <c r="AY128" s="165">
        <v>20000</v>
      </c>
      <c r="AZ128" s="165">
        <f t="shared" si="117"/>
        <v>20000</v>
      </c>
      <c r="BA128" s="165"/>
      <c r="BB128" s="165"/>
      <c r="BC128" s="165">
        <f t="shared" si="118"/>
        <v>0</v>
      </c>
      <c r="BD128" s="165"/>
      <c r="BE128" s="165"/>
      <c r="BF128" s="165">
        <f t="shared" si="119"/>
        <v>0</v>
      </c>
      <c r="BG128" s="165"/>
      <c r="BH128" s="165"/>
      <c r="BI128" s="165">
        <f t="shared" si="120"/>
        <v>0</v>
      </c>
      <c r="BJ128" s="165"/>
      <c r="BK128" s="165"/>
      <c r="BL128" s="165">
        <f t="shared" si="121"/>
        <v>0</v>
      </c>
      <c r="BM128" s="165"/>
      <c r="BN128" s="165"/>
      <c r="BO128" s="165">
        <f t="shared" si="122"/>
        <v>0</v>
      </c>
      <c r="BP128" s="165"/>
      <c r="BQ128" s="165"/>
      <c r="BR128" s="165">
        <f t="shared" si="123"/>
        <v>0</v>
      </c>
      <c r="BS128" s="165"/>
      <c r="BT128" s="165"/>
      <c r="BU128" s="165">
        <f t="shared" si="124"/>
        <v>0</v>
      </c>
      <c r="BV128" s="165"/>
      <c r="BW128" s="165"/>
      <c r="BX128" s="165">
        <f t="shared" si="125"/>
        <v>0</v>
      </c>
      <c r="BY128" s="165"/>
      <c r="BZ128" s="165"/>
      <c r="CA128" s="165">
        <f t="shared" si="126"/>
        <v>0</v>
      </c>
      <c r="CB128" s="165"/>
      <c r="CC128" s="165"/>
      <c r="CD128" s="165">
        <f t="shared" si="127"/>
        <v>0</v>
      </c>
      <c r="CE128" s="165"/>
      <c r="CF128" s="165"/>
      <c r="CG128" s="165">
        <f t="shared" si="128"/>
        <v>0</v>
      </c>
      <c r="CH128" s="165"/>
      <c r="CI128" s="165"/>
      <c r="CJ128" s="165">
        <f t="shared" si="129"/>
        <v>0</v>
      </c>
      <c r="CK128" s="165"/>
      <c r="CL128" s="171"/>
      <c r="CM128" s="165">
        <f t="shared" si="130"/>
        <v>0</v>
      </c>
      <c r="CN128" s="165"/>
      <c r="CO128" s="165"/>
      <c r="CP128" s="165">
        <f t="shared" si="131"/>
        <v>0</v>
      </c>
      <c r="CQ128" s="165"/>
      <c r="CR128" s="165"/>
      <c r="CS128" s="165">
        <f t="shared" si="132"/>
        <v>0</v>
      </c>
      <c r="CT128" s="167">
        <f t="shared" si="133"/>
        <v>3</v>
      </c>
      <c r="CU128" s="168">
        <f t="shared" si="134"/>
        <v>62000</v>
      </c>
    </row>
    <row r="129" spans="2:99" x14ac:dyDescent="0.25">
      <c r="B129" s="165" t="s">
        <v>335</v>
      </c>
      <c r="C129" s="165" t="s">
        <v>297</v>
      </c>
      <c r="D129" s="166"/>
      <c r="E129" s="165"/>
      <c r="F129" s="165"/>
      <c r="G129" s="165">
        <f t="shared" si="102"/>
        <v>0</v>
      </c>
      <c r="H129" s="165"/>
      <c r="I129" s="165"/>
      <c r="J129" s="165">
        <f t="shared" si="103"/>
        <v>0</v>
      </c>
      <c r="K129" s="165"/>
      <c r="L129" s="165"/>
      <c r="M129" s="165">
        <f t="shared" si="104"/>
        <v>0</v>
      </c>
      <c r="N129" s="165"/>
      <c r="O129" s="165"/>
      <c r="P129" s="165">
        <f t="shared" si="105"/>
        <v>0</v>
      </c>
      <c r="Q129" s="165"/>
      <c r="R129" s="165"/>
      <c r="S129" s="165">
        <f t="shared" si="106"/>
        <v>0</v>
      </c>
      <c r="T129" s="165"/>
      <c r="U129" s="165"/>
      <c r="V129" s="165">
        <f t="shared" si="107"/>
        <v>0</v>
      </c>
      <c r="W129" s="165"/>
      <c r="X129" s="165"/>
      <c r="Y129" s="165">
        <f t="shared" si="108"/>
        <v>0</v>
      </c>
      <c r="Z129" s="165"/>
      <c r="AA129" s="165"/>
      <c r="AB129" s="165">
        <f t="shared" si="109"/>
        <v>0</v>
      </c>
      <c r="AC129" s="165"/>
      <c r="AD129" s="165"/>
      <c r="AE129" s="165">
        <f t="shared" si="110"/>
        <v>0</v>
      </c>
      <c r="AF129" s="165"/>
      <c r="AG129" s="165"/>
      <c r="AH129" s="165">
        <f t="shared" si="111"/>
        <v>0</v>
      </c>
      <c r="AI129" s="165"/>
      <c r="AJ129" s="165"/>
      <c r="AK129" s="165">
        <f t="shared" si="112"/>
        <v>0</v>
      </c>
      <c r="AL129" s="165"/>
      <c r="AM129" s="165"/>
      <c r="AN129" s="165">
        <f t="shared" si="113"/>
        <v>0</v>
      </c>
      <c r="AO129" s="165"/>
      <c r="AP129" s="165"/>
      <c r="AQ129" s="165">
        <f t="shared" si="114"/>
        <v>0</v>
      </c>
      <c r="AR129" s="165"/>
      <c r="AS129" s="165"/>
      <c r="AT129" s="165">
        <f t="shared" si="115"/>
        <v>0</v>
      </c>
      <c r="AU129" s="165"/>
      <c r="AV129" s="165"/>
      <c r="AW129" s="165">
        <f t="shared" si="116"/>
        <v>0</v>
      </c>
      <c r="AX129" s="165"/>
      <c r="AY129" s="165"/>
      <c r="AZ129" s="165">
        <f t="shared" si="117"/>
        <v>0</v>
      </c>
      <c r="BA129" s="165"/>
      <c r="BB129" s="165"/>
      <c r="BC129" s="165">
        <f t="shared" si="118"/>
        <v>0</v>
      </c>
      <c r="BD129" s="165"/>
      <c r="BE129" s="165"/>
      <c r="BF129" s="165">
        <f t="shared" si="119"/>
        <v>0</v>
      </c>
      <c r="BG129" s="165"/>
      <c r="BH129" s="165"/>
      <c r="BI129" s="165">
        <f t="shared" si="120"/>
        <v>0</v>
      </c>
      <c r="BJ129" s="165"/>
      <c r="BK129" s="165"/>
      <c r="BL129" s="165">
        <f t="shared" si="121"/>
        <v>0</v>
      </c>
      <c r="BM129" s="165"/>
      <c r="BN129" s="165"/>
      <c r="BO129" s="165">
        <f t="shared" si="122"/>
        <v>0</v>
      </c>
      <c r="BP129" s="165"/>
      <c r="BQ129" s="165"/>
      <c r="BR129" s="165">
        <f t="shared" si="123"/>
        <v>0</v>
      </c>
      <c r="BS129" s="165"/>
      <c r="BT129" s="165"/>
      <c r="BU129" s="165">
        <f t="shared" si="124"/>
        <v>0</v>
      </c>
      <c r="BV129" s="165"/>
      <c r="BW129" s="165"/>
      <c r="BX129" s="165">
        <f t="shared" si="125"/>
        <v>0</v>
      </c>
      <c r="BY129" s="165"/>
      <c r="BZ129" s="165"/>
      <c r="CA129" s="165">
        <f t="shared" si="126"/>
        <v>0</v>
      </c>
      <c r="CB129" s="165"/>
      <c r="CC129" s="165"/>
      <c r="CD129" s="165">
        <f t="shared" si="127"/>
        <v>0</v>
      </c>
      <c r="CE129" s="165"/>
      <c r="CF129" s="165"/>
      <c r="CG129" s="165">
        <f t="shared" si="128"/>
        <v>0</v>
      </c>
      <c r="CH129" s="165"/>
      <c r="CI129" s="165"/>
      <c r="CJ129" s="165">
        <f t="shared" si="129"/>
        <v>0</v>
      </c>
      <c r="CK129" s="165"/>
      <c r="CL129" s="171"/>
      <c r="CM129" s="165">
        <f t="shared" si="130"/>
        <v>0</v>
      </c>
      <c r="CN129" s="165"/>
      <c r="CO129" s="165"/>
      <c r="CP129" s="165">
        <f t="shared" si="131"/>
        <v>0</v>
      </c>
      <c r="CQ129" s="165"/>
      <c r="CR129" s="165"/>
      <c r="CS129" s="165">
        <f t="shared" si="132"/>
        <v>0</v>
      </c>
      <c r="CT129" s="167">
        <f t="shared" si="133"/>
        <v>0</v>
      </c>
      <c r="CU129" s="168">
        <f t="shared" si="134"/>
        <v>0</v>
      </c>
    </row>
    <row r="130" spans="2:99" x14ac:dyDescent="0.25">
      <c r="B130" s="165" t="s">
        <v>336</v>
      </c>
      <c r="C130" s="165" t="s">
        <v>255</v>
      </c>
      <c r="D130" s="166"/>
      <c r="E130" s="165"/>
      <c r="F130" s="165"/>
      <c r="G130" s="165">
        <f t="shared" si="102"/>
        <v>0</v>
      </c>
      <c r="H130" s="165"/>
      <c r="I130" s="165"/>
      <c r="J130" s="165">
        <f t="shared" si="103"/>
        <v>0</v>
      </c>
      <c r="K130" s="165"/>
      <c r="L130" s="165"/>
      <c r="M130" s="165">
        <f t="shared" si="104"/>
        <v>0</v>
      </c>
      <c r="N130" s="165"/>
      <c r="O130" s="165"/>
      <c r="P130" s="165">
        <f t="shared" si="105"/>
        <v>0</v>
      </c>
      <c r="Q130" s="165"/>
      <c r="R130" s="165"/>
      <c r="S130" s="165">
        <f t="shared" si="106"/>
        <v>0</v>
      </c>
      <c r="T130" s="165"/>
      <c r="U130" s="165"/>
      <c r="V130" s="165">
        <f t="shared" si="107"/>
        <v>0</v>
      </c>
      <c r="W130" s="165">
        <v>1</v>
      </c>
      <c r="X130">
        <v>7000</v>
      </c>
      <c r="Y130" s="165">
        <f t="shared" si="108"/>
        <v>7000</v>
      </c>
      <c r="Z130" s="165"/>
      <c r="AA130" s="165"/>
      <c r="AB130" s="165">
        <f t="shared" si="109"/>
        <v>0</v>
      </c>
      <c r="AC130" s="165"/>
      <c r="AD130" s="165"/>
      <c r="AE130" s="165">
        <f t="shared" si="110"/>
        <v>0</v>
      </c>
      <c r="AF130" s="165"/>
      <c r="AG130" s="165"/>
      <c r="AH130" s="165">
        <f t="shared" si="111"/>
        <v>0</v>
      </c>
      <c r="AI130" s="165"/>
      <c r="AJ130" s="165"/>
      <c r="AK130" s="165">
        <f t="shared" si="112"/>
        <v>0</v>
      </c>
      <c r="AL130" s="165"/>
      <c r="AM130" s="165"/>
      <c r="AN130" s="165">
        <f t="shared" si="113"/>
        <v>0</v>
      </c>
      <c r="AO130" s="165"/>
      <c r="AP130" s="165"/>
      <c r="AQ130" s="165">
        <f t="shared" si="114"/>
        <v>0</v>
      </c>
      <c r="AR130" s="165"/>
      <c r="AS130" s="165"/>
      <c r="AT130" s="165">
        <f t="shared" si="115"/>
        <v>0</v>
      </c>
      <c r="AU130" s="165"/>
      <c r="AV130" s="165"/>
      <c r="AW130" s="165">
        <f t="shared" si="116"/>
        <v>0</v>
      </c>
      <c r="AX130" s="165"/>
      <c r="AY130" s="165"/>
      <c r="AZ130" s="165">
        <f t="shared" si="117"/>
        <v>0</v>
      </c>
      <c r="BA130" s="165"/>
      <c r="BB130" s="165"/>
      <c r="BC130" s="165">
        <f t="shared" si="118"/>
        <v>0</v>
      </c>
      <c r="BD130" s="165"/>
      <c r="BE130" s="165"/>
      <c r="BF130" s="165">
        <f t="shared" si="119"/>
        <v>0</v>
      </c>
      <c r="BG130" s="165"/>
      <c r="BH130" s="165"/>
      <c r="BI130" s="165">
        <f t="shared" si="120"/>
        <v>0</v>
      </c>
      <c r="BJ130" s="165"/>
      <c r="BK130" s="165"/>
      <c r="BL130" s="165">
        <f t="shared" si="121"/>
        <v>0</v>
      </c>
      <c r="BM130" s="165"/>
      <c r="BN130" s="165"/>
      <c r="BO130" s="165">
        <f t="shared" si="122"/>
        <v>0</v>
      </c>
      <c r="BP130" s="165"/>
      <c r="BQ130" s="165"/>
      <c r="BR130" s="165">
        <f t="shared" si="123"/>
        <v>0</v>
      </c>
      <c r="BS130" s="165"/>
      <c r="BT130" s="165"/>
      <c r="BU130" s="165">
        <f t="shared" si="124"/>
        <v>0</v>
      </c>
      <c r="BV130" s="165"/>
      <c r="BW130" s="165"/>
      <c r="BX130" s="165">
        <f t="shared" si="125"/>
        <v>0</v>
      </c>
      <c r="BY130" s="165"/>
      <c r="BZ130" s="165"/>
      <c r="CA130" s="165">
        <f t="shared" si="126"/>
        <v>0</v>
      </c>
      <c r="CB130" s="165"/>
      <c r="CC130" s="165"/>
      <c r="CD130" s="165">
        <f t="shared" si="127"/>
        <v>0</v>
      </c>
      <c r="CE130" s="165"/>
      <c r="CF130" s="165"/>
      <c r="CG130" s="165">
        <f t="shared" si="128"/>
        <v>0</v>
      </c>
      <c r="CH130" s="165"/>
      <c r="CI130" s="165"/>
      <c r="CJ130" s="165">
        <f t="shared" si="129"/>
        <v>0</v>
      </c>
      <c r="CK130" s="165">
        <v>1</v>
      </c>
      <c r="CL130" s="171">
        <v>7000</v>
      </c>
      <c r="CM130" s="165">
        <f t="shared" si="130"/>
        <v>7000</v>
      </c>
      <c r="CN130" s="165"/>
      <c r="CO130" s="165"/>
      <c r="CP130" s="165">
        <f t="shared" si="131"/>
        <v>0</v>
      </c>
      <c r="CQ130" s="165"/>
      <c r="CR130" s="165"/>
      <c r="CS130" s="165">
        <f t="shared" si="132"/>
        <v>0</v>
      </c>
      <c r="CT130" s="167">
        <f t="shared" si="133"/>
        <v>2</v>
      </c>
      <c r="CU130" s="168">
        <f t="shared" si="134"/>
        <v>14000</v>
      </c>
    </row>
    <row r="131" spans="2:99" x14ac:dyDescent="0.25">
      <c r="B131" s="165" t="s">
        <v>337</v>
      </c>
      <c r="C131" s="42" t="s">
        <v>215</v>
      </c>
      <c r="D131" s="172"/>
      <c r="E131" s="165"/>
      <c r="F131" s="165"/>
      <c r="G131" s="165">
        <f t="shared" si="102"/>
        <v>0</v>
      </c>
      <c r="H131" s="165"/>
      <c r="I131" s="165"/>
      <c r="J131" s="165">
        <f t="shared" si="103"/>
        <v>0</v>
      </c>
      <c r="K131" s="165"/>
      <c r="L131" s="165"/>
      <c r="M131" s="165">
        <f t="shared" si="104"/>
        <v>0</v>
      </c>
      <c r="N131" s="165"/>
      <c r="O131" s="165"/>
      <c r="P131" s="165">
        <f t="shared" si="105"/>
        <v>0</v>
      </c>
      <c r="Q131" s="165"/>
      <c r="R131" s="165"/>
      <c r="S131" s="165">
        <f t="shared" si="106"/>
        <v>0</v>
      </c>
      <c r="T131" s="165"/>
      <c r="U131" s="165"/>
      <c r="V131" s="165">
        <f t="shared" si="107"/>
        <v>0</v>
      </c>
      <c r="W131" s="165">
        <v>1</v>
      </c>
      <c r="X131" s="165">
        <v>22000</v>
      </c>
      <c r="Y131" s="165">
        <f t="shared" si="108"/>
        <v>22000</v>
      </c>
      <c r="Z131" s="165"/>
      <c r="AA131" s="165"/>
      <c r="AB131" s="165">
        <f t="shared" si="109"/>
        <v>0</v>
      </c>
      <c r="AC131" s="165"/>
      <c r="AD131" s="165"/>
      <c r="AE131" s="165">
        <f t="shared" si="110"/>
        <v>0</v>
      </c>
      <c r="AF131" s="165"/>
      <c r="AG131" s="165"/>
      <c r="AH131" s="165">
        <f t="shared" si="111"/>
        <v>0</v>
      </c>
      <c r="AI131" s="165"/>
      <c r="AJ131" s="165"/>
      <c r="AK131" s="165">
        <f t="shared" si="112"/>
        <v>0</v>
      </c>
      <c r="AL131" s="165">
        <v>1</v>
      </c>
      <c r="AM131" s="165">
        <v>25000</v>
      </c>
      <c r="AN131" s="165">
        <f t="shared" si="113"/>
        <v>25000</v>
      </c>
      <c r="AO131" s="165"/>
      <c r="AP131" s="165"/>
      <c r="AQ131" s="165">
        <f t="shared" si="114"/>
        <v>0</v>
      </c>
      <c r="AR131" s="165"/>
      <c r="AS131" s="165"/>
      <c r="AT131" s="165">
        <f t="shared" si="115"/>
        <v>0</v>
      </c>
      <c r="AU131" s="165"/>
      <c r="AV131" s="165"/>
      <c r="AW131" s="165">
        <f t="shared" si="116"/>
        <v>0</v>
      </c>
      <c r="AX131" s="165"/>
      <c r="AY131" s="165"/>
      <c r="AZ131" s="165">
        <f t="shared" si="117"/>
        <v>0</v>
      </c>
      <c r="BA131" s="165"/>
      <c r="BB131" s="165"/>
      <c r="BC131" s="165">
        <f t="shared" si="118"/>
        <v>0</v>
      </c>
      <c r="BD131" s="165"/>
      <c r="BE131" s="165"/>
      <c r="BF131" s="165">
        <f t="shared" si="119"/>
        <v>0</v>
      </c>
      <c r="BG131" s="165"/>
      <c r="BH131" s="165"/>
      <c r="BI131" s="165">
        <f t="shared" si="120"/>
        <v>0</v>
      </c>
      <c r="BJ131" s="165"/>
      <c r="BK131" s="165"/>
      <c r="BL131" s="165">
        <f t="shared" si="121"/>
        <v>0</v>
      </c>
      <c r="BM131" s="165"/>
      <c r="BN131" s="165"/>
      <c r="BO131" s="165">
        <f t="shared" si="122"/>
        <v>0</v>
      </c>
      <c r="BP131" s="165"/>
      <c r="BQ131" s="165"/>
      <c r="BR131" s="165">
        <f t="shared" si="123"/>
        <v>0</v>
      </c>
      <c r="BS131" s="165"/>
      <c r="BT131" s="165"/>
      <c r="BU131" s="165">
        <f t="shared" si="124"/>
        <v>0</v>
      </c>
      <c r="BV131" s="165"/>
      <c r="BW131" s="165"/>
      <c r="BX131" s="165">
        <f t="shared" si="125"/>
        <v>0</v>
      </c>
      <c r="BY131" s="165"/>
      <c r="BZ131" s="165"/>
      <c r="CA131" s="165">
        <f t="shared" si="126"/>
        <v>0</v>
      </c>
      <c r="CB131" s="165"/>
      <c r="CC131" s="165"/>
      <c r="CD131" s="165">
        <f t="shared" si="127"/>
        <v>0</v>
      </c>
      <c r="CE131" s="165"/>
      <c r="CF131" s="165"/>
      <c r="CG131" s="165">
        <f t="shared" si="128"/>
        <v>0</v>
      </c>
      <c r="CH131" s="165"/>
      <c r="CI131" s="165"/>
      <c r="CJ131" s="165">
        <f t="shared" si="129"/>
        <v>0</v>
      </c>
      <c r="CK131" s="165"/>
      <c r="CL131" s="171"/>
      <c r="CM131" s="165">
        <f t="shared" si="130"/>
        <v>0</v>
      </c>
      <c r="CN131" s="165"/>
      <c r="CO131" s="165"/>
      <c r="CP131" s="165">
        <f t="shared" si="131"/>
        <v>0</v>
      </c>
      <c r="CQ131" s="165"/>
      <c r="CR131" s="165"/>
      <c r="CS131" s="165">
        <f t="shared" si="132"/>
        <v>0</v>
      </c>
      <c r="CT131" s="167">
        <f t="shared" si="133"/>
        <v>2</v>
      </c>
      <c r="CU131" s="168">
        <f t="shared" si="134"/>
        <v>47000</v>
      </c>
    </row>
    <row r="132" spans="2:99" x14ac:dyDescent="0.25">
      <c r="B132" s="165" t="s">
        <v>338</v>
      </c>
      <c r="C132" s="165" t="s">
        <v>215</v>
      </c>
      <c r="D132" s="166">
        <v>28000</v>
      </c>
      <c r="E132" s="165"/>
      <c r="F132" s="165"/>
      <c r="G132" s="165">
        <f t="shared" si="102"/>
        <v>0</v>
      </c>
      <c r="H132" s="165"/>
      <c r="I132" s="165"/>
      <c r="J132" s="165">
        <f t="shared" si="103"/>
        <v>0</v>
      </c>
      <c r="K132" s="165"/>
      <c r="L132" s="165"/>
      <c r="M132" s="165">
        <f t="shared" si="104"/>
        <v>0</v>
      </c>
      <c r="N132" s="165"/>
      <c r="O132" s="165"/>
      <c r="P132" s="165">
        <f t="shared" si="105"/>
        <v>0</v>
      </c>
      <c r="Q132" s="165"/>
      <c r="R132" s="165"/>
      <c r="S132" s="165">
        <f t="shared" si="106"/>
        <v>0</v>
      </c>
      <c r="T132" s="165"/>
      <c r="U132" s="165"/>
      <c r="V132" s="165">
        <f t="shared" si="107"/>
        <v>0</v>
      </c>
      <c r="W132" s="165"/>
      <c r="X132" s="165"/>
      <c r="Y132" s="165">
        <f t="shared" si="108"/>
        <v>0</v>
      </c>
      <c r="Z132" s="165"/>
      <c r="AA132" s="165"/>
      <c r="AB132" s="165">
        <f t="shared" si="109"/>
        <v>0</v>
      </c>
      <c r="AC132" s="165"/>
      <c r="AD132" s="165"/>
      <c r="AE132" s="165">
        <f t="shared" si="110"/>
        <v>0</v>
      </c>
      <c r="AF132" s="165"/>
      <c r="AG132" s="165"/>
      <c r="AH132" s="165">
        <f t="shared" si="111"/>
        <v>0</v>
      </c>
      <c r="AI132" s="165"/>
      <c r="AJ132" s="165"/>
      <c r="AK132" s="165">
        <f t="shared" si="112"/>
        <v>0</v>
      </c>
      <c r="AL132" s="165"/>
      <c r="AM132" s="165"/>
      <c r="AN132" s="165">
        <f t="shared" si="113"/>
        <v>0</v>
      </c>
      <c r="AO132" s="165"/>
      <c r="AP132" s="165"/>
      <c r="AQ132" s="165">
        <f t="shared" si="114"/>
        <v>0</v>
      </c>
      <c r="AR132" s="165"/>
      <c r="AS132" s="165"/>
      <c r="AT132" s="165">
        <f t="shared" si="115"/>
        <v>0</v>
      </c>
      <c r="AU132" s="165"/>
      <c r="AV132" s="165"/>
      <c r="AW132" s="165">
        <f t="shared" si="116"/>
        <v>0</v>
      </c>
      <c r="AX132" s="165"/>
      <c r="AY132" s="165"/>
      <c r="AZ132" s="165">
        <f t="shared" si="117"/>
        <v>0</v>
      </c>
      <c r="BA132" s="165">
        <v>1</v>
      </c>
      <c r="BB132" s="165">
        <v>7000</v>
      </c>
      <c r="BC132" s="165">
        <f t="shared" si="118"/>
        <v>7000</v>
      </c>
      <c r="BD132" s="165"/>
      <c r="BE132" s="165"/>
      <c r="BF132" s="165">
        <f t="shared" si="119"/>
        <v>0</v>
      </c>
      <c r="BG132" s="165"/>
      <c r="BH132" s="165"/>
      <c r="BI132" s="165">
        <f t="shared" si="120"/>
        <v>0</v>
      </c>
      <c r="BJ132" s="165"/>
      <c r="BK132" s="165"/>
      <c r="BL132" s="165">
        <f t="shared" si="121"/>
        <v>0</v>
      </c>
      <c r="BM132" s="165"/>
      <c r="BN132" s="165"/>
      <c r="BO132" s="165">
        <f t="shared" si="122"/>
        <v>0</v>
      </c>
      <c r="BP132" s="165"/>
      <c r="BQ132" s="165"/>
      <c r="BR132" s="165">
        <f t="shared" si="123"/>
        <v>0</v>
      </c>
      <c r="BS132" s="165"/>
      <c r="BT132" s="165"/>
      <c r="BU132" s="165">
        <f t="shared" si="124"/>
        <v>0</v>
      </c>
      <c r="BV132" s="165"/>
      <c r="BW132" s="165"/>
      <c r="BX132" s="165">
        <f t="shared" si="125"/>
        <v>0</v>
      </c>
      <c r="BY132" s="165"/>
      <c r="BZ132" s="165"/>
      <c r="CA132" s="165">
        <f t="shared" si="126"/>
        <v>0</v>
      </c>
      <c r="CB132" s="165"/>
      <c r="CC132" s="165"/>
      <c r="CD132" s="165">
        <f t="shared" si="127"/>
        <v>0</v>
      </c>
      <c r="CE132" s="165"/>
      <c r="CF132" s="165"/>
      <c r="CG132" s="165">
        <f t="shared" si="128"/>
        <v>0</v>
      </c>
      <c r="CH132" s="165"/>
      <c r="CI132" s="165"/>
      <c r="CJ132" s="165">
        <f t="shared" si="129"/>
        <v>0</v>
      </c>
      <c r="CK132" s="165"/>
      <c r="CL132" s="165"/>
      <c r="CM132" s="165">
        <f t="shared" si="130"/>
        <v>0</v>
      </c>
      <c r="CN132" s="165"/>
      <c r="CO132" s="165"/>
      <c r="CP132" s="165">
        <f t="shared" si="131"/>
        <v>0</v>
      </c>
      <c r="CQ132" s="165"/>
      <c r="CR132" s="165"/>
      <c r="CS132" s="165">
        <f t="shared" si="132"/>
        <v>0</v>
      </c>
      <c r="CT132" s="167">
        <f t="shared" si="133"/>
        <v>1</v>
      </c>
      <c r="CU132" s="168">
        <f t="shared" si="134"/>
        <v>7000</v>
      </c>
    </row>
    <row r="133" spans="2:99" x14ac:dyDescent="0.25">
      <c r="B133" s="165" t="s">
        <v>339</v>
      </c>
      <c r="C133" s="165" t="s">
        <v>300</v>
      </c>
      <c r="D133" s="166"/>
      <c r="E133" s="165"/>
      <c r="F133" s="165"/>
      <c r="G133" s="165">
        <f t="shared" si="102"/>
        <v>0</v>
      </c>
      <c r="H133" s="165"/>
      <c r="I133" s="165"/>
      <c r="J133" s="165">
        <f t="shared" si="103"/>
        <v>0</v>
      </c>
      <c r="K133" s="165"/>
      <c r="L133" s="165"/>
      <c r="M133" s="165">
        <f t="shared" si="104"/>
        <v>0</v>
      </c>
      <c r="N133" s="165"/>
      <c r="O133" s="165"/>
      <c r="P133" s="165">
        <f t="shared" si="105"/>
        <v>0</v>
      </c>
      <c r="Q133" s="165"/>
      <c r="R133" s="165"/>
      <c r="S133" s="165">
        <f t="shared" si="106"/>
        <v>0</v>
      </c>
      <c r="T133" s="165"/>
      <c r="U133" s="165"/>
      <c r="V133" s="165">
        <f t="shared" si="107"/>
        <v>0</v>
      </c>
      <c r="W133" s="165"/>
      <c r="X133" s="165"/>
      <c r="Y133" s="165">
        <f t="shared" si="108"/>
        <v>0</v>
      </c>
      <c r="Z133" s="165"/>
      <c r="AA133" s="165"/>
      <c r="AB133" s="165">
        <f t="shared" si="109"/>
        <v>0</v>
      </c>
      <c r="AC133" s="165"/>
      <c r="AD133" s="165"/>
      <c r="AE133" s="165">
        <f t="shared" si="110"/>
        <v>0</v>
      </c>
      <c r="AF133" s="165"/>
      <c r="AG133" s="165"/>
      <c r="AH133" s="165">
        <f t="shared" si="111"/>
        <v>0</v>
      </c>
      <c r="AI133" s="165">
        <v>1</v>
      </c>
      <c r="AJ133" s="165">
        <v>10000</v>
      </c>
      <c r="AK133" s="165">
        <f t="shared" si="112"/>
        <v>10000</v>
      </c>
      <c r="AL133" s="165">
        <v>1</v>
      </c>
      <c r="AM133" s="165">
        <v>10000</v>
      </c>
      <c r="AN133" s="165">
        <f t="shared" si="113"/>
        <v>10000</v>
      </c>
      <c r="AO133" s="165"/>
      <c r="AP133" s="165"/>
      <c r="AQ133" s="165">
        <f t="shared" si="114"/>
        <v>0</v>
      </c>
      <c r="AR133" s="165"/>
      <c r="AS133" s="165"/>
      <c r="AT133" s="165">
        <f t="shared" si="115"/>
        <v>0</v>
      </c>
      <c r="AU133" s="165"/>
      <c r="AV133" s="165"/>
      <c r="AW133" s="165">
        <f t="shared" si="116"/>
        <v>0</v>
      </c>
      <c r="AX133" s="165"/>
      <c r="AY133" s="165"/>
      <c r="AZ133" s="165">
        <f t="shared" si="117"/>
        <v>0</v>
      </c>
      <c r="BA133" s="165"/>
      <c r="BB133" s="165"/>
      <c r="BC133" s="165">
        <f t="shared" si="118"/>
        <v>0</v>
      </c>
      <c r="BD133" s="165"/>
      <c r="BE133" s="165"/>
      <c r="BF133" s="165">
        <f t="shared" si="119"/>
        <v>0</v>
      </c>
      <c r="BG133" s="165"/>
      <c r="BH133" s="165"/>
      <c r="BI133" s="165">
        <f t="shared" si="120"/>
        <v>0</v>
      </c>
      <c r="BJ133" s="165"/>
      <c r="BK133" s="165"/>
      <c r="BL133" s="165">
        <f t="shared" si="121"/>
        <v>0</v>
      </c>
      <c r="BM133" s="165"/>
      <c r="BN133" s="165"/>
      <c r="BO133" s="165">
        <f t="shared" si="122"/>
        <v>0</v>
      </c>
      <c r="BP133" s="165"/>
      <c r="BQ133" s="165"/>
      <c r="BR133" s="165">
        <f t="shared" si="123"/>
        <v>0</v>
      </c>
      <c r="BS133" s="165"/>
      <c r="BT133" s="165"/>
      <c r="BU133" s="165">
        <f t="shared" si="124"/>
        <v>0</v>
      </c>
      <c r="BV133" s="165"/>
      <c r="BW133" s="165"/>
      <c r="BX133" s="165">
        <f t="shared" si="125"/>
        <v>0</v>
      </c>
      <c r="BY133" s="165"/>
      <c r="BZ133" s="165"/>
      <c r="CA133" s="165">
        <f t="shared" si="126"/>
        <v>0</v>
      </c>
      <c r="CB133" s="165"/>
      <c r="CC133" s="165"/>
      <c r="CD133" s="165">
        <f t="shared" si="127"/>
        <v>0</v>
      </c>
      <c r="CE133" s="165"/>
      <c r="CF133" s="165"/>
      <c r="CG133" s="165">
        <f t="shared" si="128"/>
        <v>0</v>
      </c>
      <c r="CH133" s="165"/>
      <c r="CI133" s="165"/>
      <c r="CJ133" s="165">
        <f t="shared" si="129"/>
        <v>0</v>
      </c>
      <c r="CK133" s="165"/>
      <c r="CL133" s="165"/>
      <c r="CM133" s="165">
        <f t="shared" si="130"/>
        <v>0</v>
      </c>
      <c r="CN133" s="165"/>
      <c r="CO133" s="165"/>
      <c r="CP133" s="165">
        <f t="shared" si="131"/>
        <v>0</v>
      </c>
      <c r="CQ133" s="165"/>
      <c r="CR133" s="165"/>
      <c r="CS133" s="165">
        <f t="shared" si="132"/>
        <v>0</v>
      </c>
      <c r="CT133" s="167">
        <f t="shared" si="133"/>
        <v>2</v>
      </c>
      <c r="CU133" s="168">
        <f t="shared" si="134"/>
        <v>20000</v>
      </c>
    </row>
    <row r="134" spans="2:99" x14ac:dyDescent="0.25">
      <c r="B134" s="42" t="s">
        <v>340</v>
      </c>
      <c r="C134" s="42" t="s">
        <v>215</v>
      </c>
      <c r="D134" s="172"/>
      <c r="E134" s="165"/>
      <c r="F134" s="165"/>
      <c r="G134" s="165">
        <f t="shared" si="102"/>
        <v>0</v>
      </c>
      <c r="H134" s="165"/>
      <c r="I134" s="165"/>
      <c r="J134" s="165">
        <f t="shared" si="103"/>
        <v>0</v>
      </c>
      <c r="K134" s="165"/>
      <c r="L134" s="165"/>
      <c r="M134" s="165">
        <f t="shared" si="104"/>
        <v>0</v>
      </c>
      <c r="N134" s="165"/>
      <c r="O134" s="165"/>
      <c r="P134" s="165">
        <f t="shared" si="105"/>
        <v>0</v>
      </c>
      <c r="Q134" s="165"/>
      <c r="R134" s="165"/>
      <c r="S134" s="165">
        <f t="shared" si="106"/>
        <v>0</v>
      </c>
      <c r="T134" s="165"/>
      <c r="U134" s="165"/>
      <c r="V134" s="165">
        <f t="shared" si="107"/>
        <v>0</v>
      </c>
      <c r="W134" s="165"/>
      <c r="X134" s="165"/>
      <c r="Y134" s="165">
        <f t="shared" si="108"/>
        <v>0</v>
      </c>
      <c r="Z134" s="165"/>
      <c r="AA134" s="165"/>
      <c r="AB134" s="165">
        <f t="shared" si="109"/>
        <v>0</v>
      </c>
      <c r="AC134" s="165">
        <v>0.25</v>
      </c>
      <c r="AD134" s="165">
        <v>80000</v>
      </c>
      <c r="AE134" s="165">
        <f t="shared" si="110"/>
        <v>20000</v>
      </c>
      <c r="AF134" s="165"/>
      <c r="AG134" s="165"/>
      <c r="AH134" s="165">
        <f t="shared" si="111"/>
        <v>0</v>
      </c>
      <c r="AI134" s="165"/>
      <c r="AJ134" s="165"/>
      <c r="AK134" s="165">
        <f t="shared" si="112"/>
        <v>0</v>
      </c>
      <c r="AL134" s="165"/>
      <c r="AM134" s="165"/>
      <c r="AN134" s="165">
        <f t="shared" si="113"/>
        <v>0</v>
      </c>
      <c r="AO134" s="165"/>
      <c r="AP134" s="165"/>
      <c r="AQ134" s="165">
        <f t="shared" si="114"/>
        <v>0</v>
      </c>
      <c r="AR134" s="165"/>
      <c r="AS134" s="165"/>
      <c r="AT134" s="165">
        <f t="shared" si="115"/>
        <v>0</v>
      </c>
      <c r="AU134" s="165"/>
      <c r="AV134" s="165"/>
      <c r="AW134" s="165">
        <f t="shared" si="116"/>
        <v>0</v>
      </c>
      <c r="AX134" s="165"/>
      <c r="AY134" s="165"/>
      <c r="AZ134" s="165">
        <f t="shared" si="117"/>
        <v>0</v>
      </c>
      <c r="BA134" s="165"/>
      <c r="BB134" s="165"/>
      <c r="BC134" s="165">
        <f t="shared" si="118"/>
        <v>0</v>
      </c>
      <c r="BD134" s="165"/>
      <c r="BE134" s="165"/>
      <c r="BF134" s="165">
        <f t="shared" si="119"/>
        <v>0</v>
      </c>
      <c r="BG134" s="165"/>
      <c r="BH134" s="165"/>
      <c r="BI134" s="165">
        <f t="shared" si="120"/>
        <v>0</v>
      </c>
      <c r="BJ134" s="165"/>
      <c r="BK134" s="165"/>
      <c r="BL134" s="165">
        <f t="shared" si="121"/>
        <v>0</v>
      </c>
      <c r="BM134" s="165"/>
      <c r="BN134" s="165"/>
      <c r="BO134" s="165">
        <f t="shared" si="122"/>
        <v>0</v>
      </c>
      <c r="BP134" s="165"/>
      <c r="BQ134" s="165"/>
      <c r="BR134" s="165">
        <f t="shared" si="123"/>
        <v>0</v>
      </c>
      <c r="BS134" s="165"/>
      <c r="BT134" s="165"/>
      <c r="BU134" s="165">
        <f t="shared" si="124"/>
        <v>0</v>
      </c>
      <c r="BV134" s="165"/>
      <c r="BW134" s="165"/>
      <c r="BX134" s="165">
        <f t="shared" si="125"/>
        <v>0</v>
      </c>
      <c r="BY134" s="165"/>
      <c r="BZ134" s="165"/>
      <c r="CA134" s="165">
        <f t="shared" si="126"/>
        <v>0</v>
      </c>
      <c r="CB134" s="165"/>
      <c r="CC134" s="165"/>
      <c r="CD134" s="165">
        <f t="shared" si="127"/>
        <v>0</v>
      </c>
      <c r="CE134" s="165"/>
      <c r="CF134" s="165"/>
      <c r="CG134" s="165">
        <f t="shared" si="128"/>
        <v>0</v>
      </c>
      <c r="CH134" s="165"/>
      <c r="CI134" s="165"/>
      <c r="CJ134" s="165">
        <f t="shared" si="129"/>
        <v>0</v>
      </c>
      <c r="CK134" s="165"/>
      <c r="CL134" s="165"/>
      <c r="CM134" s="165">
        <f t="shared" si="130"/>
        <v>0</v>
      </c>
      <c r="CN134" s="165"/>
      <c r="CO134" s="165"/>
      <c r="CP134" s="165">
        <f t="shared" si="131"/>
        <v>0</v>
      </c>
      <c r="CQ134" s="165"/>
      <c r="CR134" s="165"/>
      <c r="CS134" s="165">
        <f t="shared" si="132"/>
        <v>0</v>
      </c>
      <c r="CT134" s="167">
        <f t="shared" si="133"/>
        <v>0.25</v>
      </c>
      <c r="CU134" s="168">
        <f t="shared" si="134"/>
        <v>20000</v>
      </c>
    </row>
    <row r="135" spans="2:99" x14ac:dyDescent="0.25">
      <c r="B135" s="163" t="s">
        <v>341</v>
      </c>
      <c r="C135" s="164"/>
      <c r="D135" s="166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  <c r="BJ135" s="164"/>
      <c r="BK135" s="164"/>
      <c r="BL135" s="164"/>
      <c r="BM135" s="164"/>
      <c r="BN135" s="164"/>
      <c r="BO135" s="164"/>
      <c r="BP135" s="164"/>
      <c r="BQ135" s="164"/>
      <c r="BR135" s="164"/>
      <c r="BS135" s="164"/>
      <c r="BT135" s="164"/>
      <c r="BU135" s="164"/>
      <c r="BV135" s="164"/>
      <c r="BW135" s="164"/>
      <c r="BX135" s="164"/>
      <c r="BY135" s="164"/>
      <c r="BZ135" s="164"/>
      <c r="CA135" s="164"/>
      <c r="CB135" s="164"/>
      <c r="CC135" s="164"/>
      <c r="CD135" s="164"/>
      <c r="CE135" s="164"/>
      <c r="CF135" s="164"/>
      <c r="CG135" s="164"/>
      <c r="CH135" s="164"/>
      <c r="CI135" s="164"/>
      <c r="CJ135" s="164"/>
      <c r="CK135" s="164"/>
      <c r="CL135" s="164"/>
      <c r="CM135" s="164"/>
      <c r="CN135" s="164"/>
      <c r="CO135" s="164"/>
      <c r="CP135" s="164"/>
      <c r="CQ135" s="164"/>
      <c r="CR135" s="164"/>
      <c r="CS135" s="164"/>
      <c r="CT135" s="164"/>
      <c r="CU135" s="80"/>
    </row>
    <row r="136" spans="2:99" x14ac:dyDescent="0.25">
      <c r="B136" s="165" t="s">
        <v>342</v>
      </c>
      <c r="C136" s="165" t="s">
        <v>300</v>
      </c>
      <c r="D136" s="166">
        <v>14000</v>
      </c>
      <c r="E136" s="165">
        <v>3</v>
      </c>
      <c r="F136" s="165">
        <v>16000</v>
      </c>
      <c r="G136" s="165">
        <f t="shared" ref="G136:G157" si="135">E136*F136</f>
        <v>48000</v>
      </c>
      <c r="H136" s="165">
        <v>3</v>
      </c>
      <c r="I136" s="165">
        <v>16000</v>
      </c>
      <c r="J136" s="165">
        <f t="shared" ref="J136:J157" si="136">H136*I136</f>
        <v>48000</v>
      </c>
      <c r="K136" s="165">
        <v>3</v>
      </c>
      <c r="L136" s="165">
        <v>16000</v>
      </c>
      <c r="M136" s="165">
        <f t="shared" ref="M136:M157" si="137">K136*L136</f>
        <v>48000</v>
      </c>
      <c r="N136" s="165">
        <v>2</v>
      </c>
      <c r="O136" s="165">
        <v>16000</v>
      </c>
      <c r="P136" s="165">
        <f t="shared" ref="P136:P157" si="138">N136*O136</f>
        <v>32000</v>
      </c>
      <c r="Q136" s="165"/>
      <c r="R136" s="165"/>
      <c r="S136" s="165">
        <f t="shared" ref="S136:S157" si="139">Q136*R136</f>
        <v>0</v>
      </c>
      <c r="T136" s="165">
        <v>3</v>
      </c>
      <c r="U136" s="165">
        <v>16000</v>
      </c>
      <c r="V136" s="165">
        <f t="shared" ref="V136:V157" si="140">T136*U136</f>
        <v>48000</v>
      </c>
      <c r="W136" s="165">
        <v>3</v>
      </c>
      <c r="X136" s="165">
        <v>16000</v>
      </c>
      <c r="Y136" s="165">
        <f t="shared" ref="Y136:Y157" si="141">W136*X136</f>
        <v>48000</v>
      </c>
      <c r="Z136" s="165"/>
      <c r="AA136" s="165"/>
      <c r="AB136" s="165">
        <f t="shared" ref="AB136:AB157" si="142">Z136*AA136</f>
        <v>0</v>
      </c>
      <c r="AC136" s="165">
        <v>3</v>
      </c>
      <c r="AD136" s="165">
        <v>16000</v>
      </c>
      <c r="AE136" s="165">
        <f t="shared" ref="AE136:AE157" si="143">AC136*AD136</f>
        <v>48000</v>
      </c>
      <c r="AF136" s="165"/>
      <c r="AG136" s="165"/>
      <c r="AH136" s="165">
        <f t="shared" ref="AH136:AH157" si="144">AF136*AG136</f>
        <v>0</v>
      </c>
      <c r="AI136" s="165"/>
      <c r="AJ136" s="165"/>
      <c r="AK136" s="165">
        <f t="shared" ref="AK136:AK157" si="145">AI136*AJ136</f>
        <v>0</v>
      </c>
      <c r="AL136" s="165">
        <v>1</v>
      </c>
      <c r="AM136" s="165">
        <v>16000</v>
      </c>
      <c r="AN136" s="165">
        <f t="shared" ref="AN136:AN157" si="146">AL136*AM136</f>
        <v>16000</v>
      </c>
      <c r="AO136" s="165">
        <v>2</v>
      </c>
      <c r="AP136" s="165">
        <v>16000</v>
      </c>
      <c r="AQ136" s="165">
        <f t="shared" ref="AQ136:AQ157" si="147">AO136*AP136</f>
        <v>32000</v>
      </c>
      <c r="AR136" s="165">
        <v>4</v>
      </c>
      <c r="AS136" s="165">
        <v>16000</v>
      </c>
      <c r="AT136" s="165">
        <f t="shared" ref="AT136:AT157" si="148">AR136*AS136</f>
        <v>64000</v>
      </c>
      <c r="AU136" s="165">
        <v>2</v>
      </c>
      <c r="AV136" s="165">
        <v>16000</v>
      </c>
      <c r="AW136" s="165">
        <f t="shared" ref="AW136:AW157" si="149">AU136*AV136</f>
        <v>32000</v>
      </c>
      <c r="AX136" s="165">
        <v>3</v>
      </c>
      <c r="AY136" s="165">
        <v>16000</v>
      </c>
      <c r="AZ136" s="165">
        <f t="shared" ref="AZ136:AZ157" si="150">AX136*AY136</f>
        <v>48000</v>
      </c>
      <c r="BA136" s="165">
        <v>2</v>
      </c>
      <c r="BB136" s="165">
        <v>16000</v>
      </c>
      <c r="BC136" s="165">
        <f>BA136*BB136</f>
        <v>32000</v>
      </c>
      <c r="BD136" s="165"/>
      <c r="BE136" s="165"/>
      <c r="BF136" s="165">
        <f t="shared" ref="BF136:BF157" si="151">BD136*BE136</f>
        <v>0</v>
      </c>
      <c r="BG136" s="165">
        <v>4</v>
      </c>
      <c r="BH136" s="165">
        <v>16000</v>
      </c>
      <c r="BI136" s="165">
        <f t="shared" ref="BI136:BI157" si="152">BG136*BH136</f>
        <v>64000</v>
      </c>
      <c r="BJ136" s="165">
        <v>3</v>
      </c>
      <c r="BK136" s="165">
        <v>16000</v>
      </c>
      <c r="BL136" s="165">
        <f t="shared" ref="BL136:BL157" si="153">BJ136*BK136</f>
        <v>48000</v>
      </c>
      <c r="BM136" s="165">
        <v>2</v>
      </c>
      <c r="BN136" s="165">
        <v>16000</v>
      </c>
      <c r="BO136" s="165">
        <f t="shared" ref="BO136:BO157" si="154">BM136*BN136</f>
        <v>32000</v>
      </c>
      <c r="BP136" s="165">
        <v>3</v>
      </c>
      <c r="BQ136" s="165">
        <v>16000</v>
      </c>
      <c r="BR136" s="165">
        <f t="shared" ref="BR136:BR157" si="155">BP136*BQ136</f>
        <v>48000</v>
      </c>
      <c r="BS136" s="165">
        <v>3</v>
      </c>
      <c r="BT136" s="165">
        <v>16000</v>
      </c>
      <c r="BU136" s="165">
        <f t="shared" ref="BU136:BU157" si="156">BS136*BT136</f>
        <v>48000</v>
      </c>
      <c r="BV136" s="165">
        <v>3</v>
      </c>
      <c r="BW136" s="165">
        <v>16000</v>
      </c>
      <c r="BX136" s="165">
        <f t="shared" ref="BX136:BX157" si="157">BV136*BW136</f>
        <v>48000</v>
      </c>
      <c r="BY136" s="165">
        <v>3</v>
      </c>
      <c r="BZ136" s="165">
        <v>6000</v>
      </c>
      <c r="CA136" s="165">
        <f t="shared" ref="CA136:CA157" si="158">BY136*BZ136</f>
        <v>18000</v>
      </c>
      <c r="CB136" s="165">
        <v>3</v>
      </c>
      <c r="CC136" s="165">
        <v>16000</v>
      </c>
      <c r="CD136" s="165">
        <f t="shared" ref="CD136:CD157" si="159">CB136*CC136</f>
        <v>48000</v>
      </c>
      <c r="CE136" s="165"/>
      <c r="CF136" s="165"/>
      <c r="CG136" s="165">
        <f t="shared" ref="CG136:CG157" si="160">CE136*CF136</f>
        <v>0</v>
      </c>
      <c r="CH136" s="165">
        <v>3</v>
      </c>
      <c r="CI136" s="165">
        <v>16000</v>
      </c>
      <c r="CJ136" s="165">
        <f t="shared" ref="CJ136:CJ157" si="161">CH136*CI136</f>
        <v>48000</v>
      </c>
      <c r="CK136" s="165"/>
      <c r="CL136" s="165"/>
      <c r="CM136" s="165">
        <f t="shared" ref="CM136:CM157" si="162">CK136*CL136</f>
        <v>0</v>
      </c>
      <c r="CN136" s="165"/>
      <c r="CO136" s="165"/>
      <c r="CP136" s="165">
        <f t="shared" ref="CP136:CP157" si="163">CN136*CO136</f>
        <v>0</v>
      </c>
      <c r="CQ136" s="165"/>
      <c r="CR136" s="165"/>
      <c r="CS136" s="165">
        <f t="shared" ref="CS136:CS157" si="164">CQ136*CR136</f>
        <v>0</v>
      </c>
      <c r="CT136" s="167" t="e">
        <f>E136+H136+K136+N136+Q136+T136+W136+Z136+AC136+AF136+AI136+AL136+AO136+AR136+AU136+AX136+#REF!+BD136+BG136+BJ136+BM136+BP136+BS136+BV136+BY136+CB136+CE136+CH136+CK136+CN136+CQ136</f>
        <v>#REF!</v>
      </c>
      <c r="CU136" s="168" t="e">
        <f>G136+J136+M136+P136+S136+V136+Y136+AB136+AE136+AH136+AK136+AN136+AQ136+AT136+AW136+AZ136+#REF!+BF136+BI136+BL136+BO136+BR136+BU136+BX136+CA136+CD136+CG136+CJ136+CM136+CP136+CS136</f>
        <v>#REF!</v>
      </c>
    </row>
    <row r="137" spans="2:99" x14ac:dyDescent="0.25">
      <c r="B137" s="165" t="s">
        <v>343</v>
      </c>
      <c r="C137" s="165" t="s">
        <v>300</v>
      </c>
      <c r="D137" s="166">
        <v>18000</v>
      </c>
      <c r="E137" s="165"/>
      <c r="F137" s="165"/>
      <c r="G137" s="165">
        <f t="shared" si="135"/>
        <v>0</v>
      </c>
      <c r="H137" s="165"/>
      <c r="I137" s="165"/>
      <c r="J137" s="165">
        <f t="shared" si="136"/>
        <v>0</v>
      </c>
      <c r="K137" s="165"/>
      <c r="L137" s="165"/>
      <c r="M137" s="165">
        <f t="shared" si="137"/>
        <v>0</v>
      </c>
      <c r="N137" s="165"/>
      <c r="O137" s="165"/>
      <c r="P137" s="165">
        <f t="shared" si="138"/>
        <v>0</v>
      </c>
      <c r="Q137" s="165"/>
      <c r="R137" s="165"/>
      <c r="S137" s="165">
        <f t="shared" si="139"/>
        <v>0</v>
      </c>
      <c r="T137" s="165"/>
      <c r="U137" s="165"/>
      <c r="V137" s="165">
        <f t="shared" si="140"/>
        <v>0</v>
      </c>
      <c r="W137" s="165"/>
      <c r="X137" s="165"/>
      <c r="Y137" s="165">
        <f t="shared" si="141"/>
        <v>0</v>
      </c>
      <c r="Z137" s="165"/>
      <c r="AA137" s="165"/>
      <c r="AB137" s="165">
        <f t="shared" si="142"/>
        <v>0</v>
      </c>
      <c r="AC137" s="165"/>
      <c r="AD137" s="165"/>
      <c r="AE137" s="165">
        <f t="shared" si="143"/>
        <v>0</v>
      </c>
      <c r="AF137" s="165"/>
      <c r="AG137" s="165"/>
      <c r="AH137" s="165">
        <f t="shared" si="144"/>
        <v>0</v>
      </c>
      <c r="AI137" s="165"/>
      <c r="AJ137" s="165"/>
      <c r="AK137" s="165">
        <f t="shared" si="145"/>
        <v>0</v>
      </c>
      <c r="AL137" s="165"/>
      <c r="AM137" s="165"/>
      <c r="AN137" s="165">
        <f t="shared" si="146"/>
        <v>0</v>
      </c>
      <c r="AO137" s="165"/>
      <c r="AP137" s="165"/>
      <c r="AQ137" s="165">
        <f t="shared" si="147"/>
        <v>0</v>
      </c>
      <c r="AR137" s="165"/>
      <c r="AS137" s="165"/>
      <c r="AT137" s="165">
        <f t="shared" si="148"/>
        <v>0</v>
      </c>
      <c r="AU137" s="165"/>
      <c r="AV137" s="165"/>
      <c r="AW137" s="165">
        <f t="shared" si="149"/>
        <v>0</v>
      </c>
      <c r="AX137" s="165"/>
      <c r="AY137" s="165"/>
      <c r="AZ137" s="165">
        <f t="shared" si="150"/>
        <v>0</v>
      </c>
      <c r="BA137" s="42"/>
      <c r="BB137" s="42"/>
      <c r="BC137" s="42"/>
      <c r="BD137" s="165">
        <v>2</v>
      </c>
      <c r="BE137" s="165">
        <v>16000</v>
      </c>
      <c r="BF137" s="165">
        <f t="shared" si="151"/>
        <v>32000</v>
      </c>
      <c r="BG137" s="165"/>
      <c r="BH137" s="165"/>
      <c r="BI137" s="165">
        <f t="shared" si="152"/>
        <v>0</v>
      </c>
      <c r="BJ137" s="165"/>
      <c r="BK137" s="165"/>
      <c r="BL137" s="165">
        <f t="shared" si="153"/>
        <v>0</v>
      </c>
      <c r="BM137" s="165"/>
      <c r="BN137" s="165"/>
      <c r="BO137" s="165">
        <f t="shared" si="154"/>
        <v>0</v>
      </c>
      <c r="BP137" s="165"/>
      <c r="BQ137" s="165"/>
      <c r="BR137" s="165">
        <f t="shared" si="155"/>
        <v>0</v>
      </c>
      <c r="BS137" s="165"/>
      <c r="BT137" s="165"/>
      <c r="BU137" s="165">
        <f t="shared" si="156"/>
        <v>0</v>
      </c>
      <c r="BV137" s="165"/>
      <c r="BW137" s="165"/>
      <c r="BX137" s="165">
        <f t="shared" si="157"/>
        <v>0</v>
      </c>
      <c r="BY137" s="165"/>
      <c r="BZ137" s="165"/>
      <c r="CA137" s="165">
        <f t="shared" si="158"/>
        <v>0</v>
      </c>
      <c r="CB137" s="165"/>
      <c r="CC137" s="165"/>
      <c r="CD137" s="165">
        <f t="shared" si="159"/>
        <v>0</v>
      </c>
      <c r="CE137" s="165"/>
      <c r="CF137" s="165"/>
      <c r="CG137" s="165">
        <f t="shared" si="160"/>
        <v>0</v>
      </c>
      <c r="CH137" s="165"/>
      <c r="CI137" s="165"/>
      <c r="CJ137" s="165">
        <f t="shared" si="161"/>
        <v>0</v>
      </c>
      <c r="CK137" s="165"/>
      <c r="CL137" s="165"/>
      <c r="CM137" s="165">
        <f t="shared" si="162"/>
        <v>0</v>
      </c>
      <c r="CN137" s="165"/>
      <c r="CO137" s="165"/>
      <c r="CP137" s="165">
        <f t="shared" si="163"/>
        <v>0</v>
      </c>
      <c r="CQ137" s="165"/>
      <c r="CR137" s="165"/>
      <c r="CS137" s="165">
        <f t="shared" si="164"/>
        <v>0</v>
      </c>
      <c r="CT137" s="167">
        <f>E137+H137+K137+N137+Q137+T137+W137+Z137+AC137+AF137+AI137+AL137+AO137+AR137+AU137+AX137+BA136+BD137+BG137+BJ137+BM137+BP137+BS137+BV137+BY137+CB137+CE137+CH137+CK137+CN137+CQ137</f>
        <v>4</v>
      </c>
      <c r="CU137" s="168">
        <f>G137+J137+M137+P137+S137+V137+Y137+AB137+AE137+AH137+AK137+AN137+AQ137+AT137+AW137+AZ137+BC136+BF137+BI137+BL137+BO137+BR137+BU137+BX137+CA137+CD137+CG137+CJ137+CM137+CP137+CS137</f>
        <v>64000</v>
      </c>
    </row>
    <row r="138" spans="2:99" ht="15.75" customHeight="1" x14ac:dyDescent="0.25">
      <c r="B138" s="165" t="s">
        <v>344</v>
      </c>
      <c r="C138" s="165" t="s">
        <v>300</v>
      </c>
      <c r="D138" s="166"/>
      <c r="E138" s="165"/>
      <c r="F138" s="165"/>
      <c r="G138" s="165">
        <f t="shared" si="135"/>
        <v>0</v>
      </c>
      <c r="H138" s="165"/>
      <c r="I138" s="165"/>
      <c r="J138" s="165">
        <f t="shared" si="136"/>
        <v>0</v>
      </c>
      <c r="K138" s="165"/>
      <c r="L138" s="165"/>
      <c r="M138" s="165">
        <f t="shared" si="137"/>
        <v>0</v>
      </c>
      <c r="N138" s="165"/>
      <c r="O138" s="165"/>
      <c r="P138" s="165">
        <f t="shared" si="138"/>
        <v>0</v>
      </c>
      <c r="Q138" s="165"/>
      <c r="R138" s="165"/>
      <c r="S138" s="165">
        <f t="shared" si="139"/>
        <v>0</v>
      </c>
      <c r="T138" s="165"/>
      <c r="U138" s="165"/>
      <c r="V138" s="165">
        <f t="shared" si="140"/>
        <v>0</v>
      </c>
      <c r="W138" s="165"/>
      <c r="X138" s="165"/>
      <c r="Y138" s="165">
        <f t="shared" si="141"/>
        <v>0</v>
      </c>
      <c r="Z138" s="165"/>
      <c r="AA138" s="165"/>
      <c r="AB138" s="165">
        <f t="shared" si="142"/>
        <v>0</v>
      </c>
      <c r="AC138" s="165"/>
      <c r="AD138" s="165"/>
      <c r="AE138" s="165">
        <f t="shared" si="143"/>
        <v>0</v>
      </c>
      <c r="AF138" s="165"/>
      <c r="AG138" s="165"/>
      <c r="AH138" s="165">
        <f t="shared" si="144"/>
        <v>0</v>
      </c>
      <c r="AI138" s="165"/>
      <c r="AJ138" s="165"/>
      <c r="AK138" s="165">
        <f t="shared" si="145"/>
        <v>0</v>
      </c>
      <c r="AL138" s="165"/>
      <c r="AM138" s="165"/>
      <c r="AN138" s="165">
        <f t="shared" si="146"/>
        <v>0</v>
      </c>
      <c r="AO138" s="165"/>
      <c r="AP138" s="165"/>
      <c r="AQ138" s="165">
        <f t="shared" si="147"/>
        <v>0</v>
      </c>
      <c r="AR138" s="165"/>
      <c r="AS138" s="165"/>
      <c r="AT138" s="165">
        <f t="shared" si="148"/>
        <v>0</v>
      </c>
      <c r="AU138" s="165"/>
      <c r="AV138" s="165"/>
      <c r="AW138" s="165">
        <f t="shared" si="149"/>
        <v>0</v>
      </c>
      <c r="AX138" s="165"/>
      <c r="AY138" s="165"/>
      <c r="AZ138" s="165">
        <f t="shared" si="150"/>
        <v>0</v>
      </c>
      <c r="BA138" s="165"/>
      <c r="BB138" s="165"/>
      <c r="BC138" s="165">
        <f t="shared" ref="BC138:BC157" si="165">BA138*BB138</f>
        <v>0</v>
      </c>
      <c r="BD138" s="165"/>
      <c r="BE138" s="165"/>
      <c r="BF138" s="165">
        <f t="shared" si="151"/>
        <v>0</v>
      </c>
      <c r="BG138" s="165"/>
      <c r="BH138" s="165"/>
      <c r="BI138" s="165">
        <f t="shared" si="152"/>
        <v>0</v>
      </c>
      <c r="BJ138" s="165"/>
      <c r="BK138" s="165"/>
      <c r="BL138" s="165">
        <f t="shared" si="153"/>
        <v>0</v>
      </c>
      <c r="BM138" s="165">
        <v>2</v>
      </c>
      <c r="BN138" s="165">
        <v>16000</v>
      </c>
      <c r="BO138" s="165">
        <f t="shared" si="154"/>
        <v>32000</v>
      </c>
      <c r="BP138" s="165"/>
      <c r="BQ138" s="165"/>
      <c r="BR138" s="165">
        <f t="shared" si="155"/>
        <v>0</v>
      </c>
      <c r="BS138" s="165"/>
      <c r="BT138" s="165"/>
      <c r="BU138" s="165">
        <f t="shared" si="156"/>
        <v>0</v>
      </c>
      <c r="BV138" s="165"/>
      <c r="BW138" s="165"/>
      <c r="BX138" s="165">
        <f t="shared" si="157"/>
        <v>0</v>
      </c>
      <c r="BY138" s="165"/>
      <c r="BZ138" s="165"/>
      <c r="CA138" s="165">
        <f t="shared" si="158"/>
        <v>0</v>
      </c>
      <c r="CB138" s="165"/>
      <c r="CC138" s="165"/>
      <c r="CD138" s="165">
        <f t="shared" si="159"/>
        <v>0</v>
      </c>
      <c r="CE138" s="165"/>
      <c r="CF138" s="165"/>
      <c r="CG138" s="165">
        <f t="shared" si="160"/>
        <v>0</v>
      </c>
      <c r="CH138" s="165"/>
      <c r="CI138" s="165"/>
      <c r="CJ138" s="165">
        <f t="shared" si="161"/>
        <v>0</v>
      </c>
      <c r="CK138" s="165"/>
      <c r="CL138" s="165"/>
      <c r="CM138" s="165">
        <f t="shared" si="162"/>
        <v>0</v>
      </c>
      <c r="CN138" s="165"/>
      <c r="CO138" s="165"/>
      <c r="CP138" s="165">
        <f t="shared" si="163"/>
        <v>0</v>
      </c>
      <c r="CQ138" s="165"/>
      <c r="CR138" s="165"/>
      <c r="CS138" s="165">
        <f t="shared" si="164"/>
        <v>0</v>
      </c>
      <c r="CT138" s="167">
        <f t="shared" ref="CT138:CT157" si="166">E138+H138+K138+N138+Q138+T138+W138+Z138+AC138+AF138+AI138+AL138+AO138+AR138+AU138+AX138+BA138+BD138+BG138+BJ138+BM138+BP138+BS138+BV138+BY138+CB138+CE138+CH138+CK138+CN138+CQ138</f>
        <v>2</v>
      </c>
      <c r="CU138" s="168">
        <f t="shared" ref="CU138:CU157" si="167">G138+J138+M138+P138+S138+V138+Y138+AB138+AE138+AH138+AK138+AN138+AQ138+AT138+AW138+AZ138+BC138+BF138+BI138+BL138+BO138+BR138+BU138+BX138+CA138+CD138+CG138+CJ138+CM138+CP138+CS138</f>
        <v>32000</v>
      </c>
    </row>
    <row r="139" spans="2:99" ht="15.75" customHeight="1" x14ac:dyDescent="0.25">
      <c r="B139" s="165" t="s">
        <v>1254</v>
      </c>
      <c r="C139" s="165"/>
      <c r="D139" s="166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  <c r="AL139" s="165"/>
      <c r="AM139" s="165"/>
      <c r="AN139" s="165"/>
      <c r="AO139" s="165"/>
      <c r="AP139" s="165"/>
      <c r="AQ139" s="165"/>
      <c r="AR139" s="165"/>
      <c r="AS139" s="165"/>
      <c r="AT139" s="165"/>
      <c r="AU139" s="165"/>
      <c r="AV139" s="165"/>
      <c r="AW139" s="165"/>
      <c r="AX139" s="165"/>
      <c r="AY139" s="165"/>
      <c r="AZ139" s="165"/>
      <c r="BA139" s="165"/>
      <c r="BB139" s="165"/>
      <c r="BC139" s="165"/>
      <c r="BD139" s="165"/>
      <c r="BE139" s="165"/>
      <c r="BF139" s="165"/>
      <c r="BG139" s="165"/>
      <c r="BH139" s="165"/>
      <c r="BI139" s="165"/>
      <c r="BJ139" s="165">
        <v>1</v>
      </c>
      <c r="BK139" s="165">
        <v>38000</v>
      </c>
      <c r="BL139" s="165">
        <f t="shared" si="153"/>
        <v>38000</v>
      </c>
      <c r="BM139" s="165"/>
      <c r="BN139" s="165"/>
      <c r="BO139" s="165"/>
      <c r="BP139" s="165"/>
      <c r="BQ139" s="165"/>
      <c r="BR139" s="165"/>
      <c r="BS139" s="165"/>
      <c r="BT139" s="165"/>
      <c r="BU139" s="165"/>
      <c r="BV139" s="165"/>
      <c r="BW139" s="165"/>
      <c r="BX139" s="165"/>
      <c r="BY139" s="165"/>
      <c r="BZ139" s="165"/>
      <c r="CA139" s="165">
        <f t="shared" si="158"/>
        <v>0</v>
      </c>
      <c r="CB139" s="165"/>
      <c r="CC139" s="165"/>
      <c r="CD139" s="165"/>
      <c r="CE139" s="165"/>
      <c r="CF139" s="165"/>
      <c r="CG139" s="165"/>
      <c r="CH139" s="165"/>
      <c r="CI139" s="165"/>
      <c r="CJ139" s="165">
        <f t="shared" si="161"/>
        <v>0</v>
      </c>
      <c r="CK139" s="165"/>
      <c r="CL139" s="165"/>
      <c r="CM139" s="165"/>
      <c r="CN139" s="165"/>
      <c r="CO139" s="165"/>
      <c r="CP139" s="165"/>
      <c r="CQ139" s="165"/>
      <c r="CR139" s="165"/>
      <c r="CS139" s="165"/>
      <c r="CT139" s="167"/>
      <c r="CU139" s="168"/>
    </row>
    <row r="140" spans="2:99" x14ac:dyDescent="0.25">
      <c r="B140" s="165" t="s">
        <v>345</v>
      </c>
      <c r="C140" s="165" t="s">
        <v>300</v>
      </c>
      <c r="D140" s="166">
        <v>3000</v>
      </c>
      <c r="E140" s="165"/>
      <c r="F140" s="165"/>
      <c r="G140" s="165">
        <f t="shared" si="135"/>
        <v>0</v>
      </c>
      <c r="H140" s="165"/>
      <c r="I140" s="165"/>
      <c r="J140" s="165">
        <f t="shared" si="136"/>
        <v>0</v>
      </c>
      <c r="K140" s="165"/>
      <c r="L140" s="165"/>
      <c r="M140" s="165">
        <f t="shared" si="137"/>
        <v>0</v>
      </c>
      <c r="N140" s="165"/>
      <c r="O140" s="165"/>
      <c r="P140" s="165">
        <f t="shared" si="138"/>
        <v>0</v>
      </c>
      <c r="Q140" s="165"/>
      <c r="R140" s="165"/>
      <c r="S140" s="165">
        <f t="shared" si="139"/>
        <v>0</v>
      </c>
      <c r="T140" s="165"/>
      <c r="U140" s="165"/>
      <c r="V140" s="165">
        <f t="shared" si="140"/>
        <v>0</v>
      </c>
      <c r="W140" s="165"/>
      <c r="X140" s="165"/>
      <c r="Y140" s="165">
        <f t="shared" si="141"/>
        <v>0</v>
      </c>
      <c r="Z140" s="165"/>
      <c r="AA140" s="165"/>
      <c r="AB140" s="165">
        <f t="shared" si="142"/>
        <v>0</v>
      </c>
      <c r="AC140" s="165"/>
      <c r="AD140" s="165"/>
      <c r="AE140" s="165">
        <f t="shared" si="143"/>
        <v>0</v>
      </c>
      <c r="AF140" s="165"/>
      <c r="AG140" s="165"/>
      <c r="AH140" s="165">
        <f t="shared" si="144"/>
        <v>0</v>
      </c>
      <c r="AI140" s="165"/>
      <c r="AJ140" s="165"/>
      <c r="AK140" s="165">
        <f t="shared" si="145"/>
        <v>0</v>
      </c>
      <c r="AL140" s="165"/>
      <c r="AM140" s="165"/>
      <c r="AN140" s="165">
        <f t="shared" si="146"/>
        <v>0</v>
      </c>
      <c r="AO140" s="165"/>
      <c r="AP140" s="165"/>
      <c r="AQ140" s="165">
        <f t="shared" si="147"/>
        <v>0</v>
      </c>
      <c r="AR140" s="165"/>
      <c r="AS140" s="165"/>
      <c r="AT140" s="165">
        <f t="shared" si="148"/>
        <v>0</v>
      </c>
      <c r="AU140" s="165"/>
      <c r="AV140" s="165"/>
      <c r="AW140" s="165">
        <f t="shared" si="149"/>
        <v>0</v>
      </c>
      <c r="AX140" s="165"/>
      <c r="AY140" s="165"/>
      <c r="AZ140" s="165">
        <f t="shared" si="150"/>
        <v>0</v>
      </c>
      <c r="BA140" s="165"/>
      <c r="BB140" s="165"/>
      <c r="BC140" s="165">
        <f t="shared" si="165"/>
        <v>0</v>
      </c>
      <c r="BD140" s="165"/>
      <c r="BE140" s="165"/>
      <c r="BF140" s="165">
        <f t="shared" si="151"/>
        <v>0</v>
      </c>
      <c r="BG140" s="165"/>
      <c r="BH140" s="165"/>
      <c r="BI140" s="165">
        <f t="shared" si="152"/>
        <v>0</v>
      </c>
      <c r="BJ140" s="165"/>
      <c r="BK140" s="165"/>
      <c r="BL140" s="165">
        <f t="shared" si="153"/>
        <v>0</v>
      </c>
      <c r="BM140" s="165"/>
      <c r="BN140" s="165"/>
      <c r="BO140" s="165">
        <f t="shared" si="154"/>
        <v>0</v>
      </c>
      <c r="BP140" s="165"/>
      <c r="BQ140" s="165"/>
      <c r="BR140" s="165">
        <f t="shared" si="155"/>
        <v>0</v>
      </c>
      <c r="BS140" s="165"/>
      <c r="BT140" s="165"/>
      <c r="BU140" s="165">
        <f t="shared" si="156"/>
        <v>0</v>
      </c>
      <c r="BV140" s="165"/>
      <c r="BW140" s="165"/>
      <c r="BX140" s="165">
        <f t="shared" si="157"/>
        <v>0</v>
      </c>
      <c r="BY140" s="165"/>
      <c r="BZ140" s="165"/>
      <c r="CA140" s="165">
        <f t="shared" si="158"/>
        <v>0</v>
      </c>
      <c r="CB140" s="165"/>
      <c r="CC140" s="165"/>
      <c r="CD140" s="165">
        <f t="shared" si="159"/>
        <v>0</v>
      </c>
      <c r="CE140" s="165"/>
      <c r="CF140" s="165"/>
      <c r="CG140" s="165">
        <f t="shared" si="160"/>
        <v>0</v>
      </c>
      <c r="CH140" s="165"/>
      <c r="CI140" s="165"/>
      <c r="CJ140" s="165">
        <f t="shared" si="161"/>
        <v>0</v>
      </c>
      <c r="CK140" s="165"/>
      <c r="CL140" s="165"/>
      <c r="CM140" s="165">
        <f t="shared" si="162"/>
        <v>0</v>
      </c>
      <c r="CN140" s="165"/>
      <c r="CO140" s="165"/>
      <c r="CP140" s="165">
        <f t="shared" si="163"/>
        <v>0</v>
      </c>
      <c r="CQ140" s="165"/>
      <c r="CR140" s="165"/>
      <c r="CS140" s="165">
        <f t="shared" si="164"/>
        <v>0</v>
      </c>
      <c r="CT140" s="167">
        <f t="shared" si="166"/>
        <v>0</v>
      </c>
      <c r="CU140" s="168">
        <f t="shared" si="167"/>
        <v>0</v>
      </c>
    </row>
    <row r="141" spans="2:99" x14ac:dyDescent="0.25">
      <c r="B141" s="165" t="s">
        <v>1253</v>
      </c>
      <c r="C141" s="165"/>
      <c r="D141" s="166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  <c r="AE141" s="165"/>
      <c r="AF141" s="165"/>
      <c r="AG141" s="165"/>
      <c r="AH141" s="165"/>
      <c r="AI141" s="165"/>
      <c r="AJ141" s="165"/>
      <c r="AK141" s="165"/>
      <c r="AL141" s="165"/>
      <c r="AM141" s="165"/>
      <c r="AN141" s="165"/>
      <c r="AO141" s="165"/>
      <c r="AP141" s="165"/>
      <c r="AQ141" s="165"/>
      <c r="AR141" s="165"/>
      <c r="AS141" s="165"/>
      <c r="AT141" s="165"/>
      <c r="AU141" s="165"/>
      <c r="AV141" s="165"/>
      <c r="AW141" s="165"/>
      <c r="AX141" s="165"/>
      <c r="AY141" s="165"/>
      <c r="AZ141" s="165"/>
      <c r="BA141" s="165"/>
      <c r="BB141" s="165"/>
      <c r="BC141" s="165"/>
      <c r="BD141" s="165"/>
      <c r="BE141" s="165"/>
      <c r="BF141" s="165"/>
      <c r="BG141" s="165"/>
      <c r="BH141" s="165"/>
      <c r="BI141" s="165"/>
      <c r="BJ141" s="165">
        <v>5</v>
      </c>
      <c r="BK141" s="165">
        <v>12000</v>
      </c>
      <c r="BL141" s="165">
        <f t="shared" si="153"/>
        <v>60000</v>
      </c>
      <c r="BM141" s="165"/>
      <c r="BN141" s="165"/>
      <c r="BO141" s="165"/>
      <c r="BP141" s="165"/>
      <c r="BQ141" s="165"/>
      <c r="BR141" s="165"/>
      <c r="BS141" s="165"/>
      <c r="BT141" s="165"/>
      <c r="BU141" s="165"/>
      <c r="BV141" s="165"/>
      <c r="BW141" s="165"/>
      <c r="BX141" s="165"/>
      <c r="BY141" s="165"/>
      <c r="BZ141" s="165"/>
      <c r="CA141" s="165">
        <f t="shared" si="158"/>
        <v>0</v>
      </c>
      <c r="CB141" s="165"/>
      <c r="CC141" s="165"/>
      <c r="CD141" s="165"/>
      <c r="CE141" s="165"/>
      <c r="CF141" s="165"/>
      <c r="CG141" s="165"/>
      <c r="CH141" s="165"/>
      <c r="CI141" s="165"/>
      <c r="CJ141" s="165">
        <f t="shared" si="161"/>
        <v>0</v>
      </c>
      <c r="CK141" s="165"/>
      <c r="CL141" s="165"/>
      <c r="CM141" s="165"/>
      <c r="CN141" s="165"/>
      <c r="CO141" s="165"/>
      <c r="CP141" s="165"/>
      <c r="CQ141" s="165"/>
      <c r="CR141" s="165"/>
      <c r="CS141" s="165"/>
      <c r="CT141" s="167"/>
      <c r="CU141" s="168"/>
    </row>
    <row r="142" spans="2:99" x14ac:dyDescent="0.25">
      <c r="B142" s="165" t="s">
        <v>346</v>
      </c>
      <c r="C142" s="165" t="s">
        <v>224</v>
      </c>
      <c r="D142" s="166">
        <v>5000</v>
      </c>
      <c r="E142" s="165">
        <v>20</v>
      </c>
      <c r="F142" s="165">
        <v>6000</v>
      </c>
      <c r="G142" s="165">
        <f t="shared" si="135"/>
        <v>120000</v>
      </c>
      <c r="H142" s="165">
        <v>20</v>
      </c>
      <c r="I142" s="165">
        <v>6000</v>
      </c>
      <c r="J142" s="165">
        <f t="shared" si="136"/>
        <v>120000</v>
      </c>
      <c r="K142" s="165">
        <v>20</v>
      </c>
      <c r="L142" s="165">
        <v>6000</v>
      </c>
      <c r="M142" s="165">
        <f t="shared" si="137"/>
        <v>120000</v>
      </c>
      <c r="N142" s="165">
        <v>30</v>
      </c>
      <c r="O142" s="165">
        <v>6000</v>
      </c>
      <c r="P142" s="165">
        <f>N142*O142-10000</f>
        <v>170000</v>
      </c>
      <c r="Q142" s="165"/>
      <c r="R142" s="165"/>
      <c r="S142" s="165">
        <f t="shared" si="139"/>
        <v>0</v>
      </c>
      <c r="T142" s="165">
        <v>20</v>
      </c>
      <c r="U142" s="165">
        <v>6000</v>
      </c>
      <c r="V142" s="165">
        <f t="shared" si="140"/>
        <v>120000</v>
      </c>
      <c r="W142" s="165">
        <v>20</v>
      </c>
      <c r="X142" s="165">
        <v>6000</v>
      </c>
      <c r="Y142" s="165">
        <f t="shared" si="141"/>
        <v>120000</v>
      </c>
      <c r="Z142" s="165">
        <v>15</v>
      </c>
      <c r="AA142" s="165">
        <v>6000</v>
      </c>
      <c r="AB142" s="165">
        <f t="shared" si="142"/>
        <v>90000</v>
      </c>
      <c r="AC142" s="165">
        <v>20</v>
      </c>
      <c r="AD142" s="165">
        <v>6000</v>
      </c>
      <c r="AE142" s="165">
        <f t="shared" si="143"/>
        <v>120000</v>
      </c>
      <c r="AF142" s="165">
        <v>20</v>
      </c>
      <c r="AG142" s="165">
        <v>6000</v>
      </c>
      <c r="AH142" s="165">
        <f t="shared" si="144"/>
        <v>120000</v>
      </c>
      <c r="AI142" s="165">
        <v>20</v>
      </c>
      <c r="AJ142" s="165">
        <v>6000</v>
      </c>
      <c r="AK142" s="165">
        <f t="shared" si="145"/>
        <v>120000</v>
      </c>
      <c r="AL142" s="165">
        <v>15</v>
      </c>
      <c r="AM142" s="165">
        <v>6000</v>
      </c>
      <c r="AN142" s="165">
        <f t="shared" si="146"/>
        <v>90000</v>
      </c>
      <c r="AO142" s="165">
        <v>15</v>
      </c>
      <c r="AP142" s="165">
        <v>6000</v>
      </c>
      <c r="AQ142" s="165">
        <f t="shared" si="147"/>
        <v>90000</v>
      </c>
      <c r="AR142" s="165">
        <v>30</v>
      </c>
      <c r="AS142" s="165">
        <v>6000</v>
      </c>
      <c r="AT142" s="165">
        <f t="shared" si="148"/>
        <v>180000</v>
      </c>
      <c r="AU142" s="165">
        <v>20</v>
      </c>
      <c r="AV142" s="165">
        <v>6000</v>
      </c>
      <c r="AW142" s="165">
        <f t="shared" si="149"/>
        <v>120000</v>
      </c>
      <c r="AX142" s="165">
        <v>20</v>
      </c>
      <c r="AY142" s="165">
        <v>6000</v>
      </c>
      <c r="AZ142" s="165">
        <f t="shared" si="150"/>
        <v>120000</v>
      </c>
      <c r="BA142" s="165">
        <v>20</v>
      </c>
      <c r="BB142" s="165">
        <v>6000</v>
      </c>
      <c r="BC142" s="165">
        <f t="shared" si="165"/>
        <v>120000</v>
      </c>
      <c r="BD142" s="165">
        <v>30</v>
      </c>
      <c r="BE142" s="165">
        <v>6000</v>
      </c>
      <c r="BF142" s="165">
        <f t="shared" si="151"/>
        <v>180000</v>
      </c>
      <c r="BG142" s="165">
        <v>25</v>
      </c>
      <c r="BH142" s="165">
        <v>6000</v>
      </c>
      <c r="BI142" s="165">
        <f t="shared" si="152"/>
        <v>150000</v>
      </c>
      <c r="BJ142" s="165">
        <v>25</v>
      </c>
      <c r="BK142" s="165">
        <v>6000</v>
      </c>
      <c r="BL142" s="165">
        <f t="shared" si="153"/>
        <v>150000</v>
      </c>
      <c r="BM142" s="165">
        <v>20</v>
      </c>
      <c r="BN142" s="165">
        <v>6000</v>
      </c>
      <c r="BO142" s="165">
        <f t="shared" si="154"/>
        <v>120000</v>
      </c>
      <c r="BP142" s="165">
        <v>20</v>
      </c>
      <c r="BQ142" s="165">
        <v>6000</v>
      </c>
      <c r="BR142" s="165">
        <f t="shared" si="155"/>
        <v>120000</v>
      </c>
      <c r="BS142" s="165">
        <v>20</v>
      </c>
      <c r="BT142" s="165">
        <v>6000</v>
      </c>
      <c r="BU142" s="165">
        <f t="shared" si="156"/>
        <v>120000</v>
      </c>
      <c r="BV142" s="165">
        <v>20</v>
      </c>
      <c r="BW142" s="165">
        <v>6000</v>
      </c>
      <c r="BX142" s="165">
        <f t="shared" si="157"/>
        <v>120000</v>
      </c>
      <c r="BY142" s="165">
        <v>20</v>
      </c>
      <c r="BZ142" s="165">
        <v>6000</v>
      </c>
      <c r="CA142" s="165">
        <f t="shared" si="158"/>
        <v>120000</v>
      </c>
      <c r="CB142" s="165">
        <v>20</v>
      </c>
      <c r="CC142" s="165">
        <v>6000</v>
      </c>
      <c r="CD142" s="165">
        <f t="shared" si="159"/>
        <v>120000</v>
      </c>
      <c r="CE142" s="165">
        <v>15</v>
      </c>
      <c r="CF142" s="165">
        <v>6000</v>
      </c>
      <c r="CG142" s="165">
        <f t="shared" si="160"/>
        <v>90000</v>
      </c>
      <c r="CH142" s="165">
        <v>20</v>
      </c>
      <c r="CI142" s="165">
        <v>6000</v>
      </c>
      <c r="CJ142" s="165">
        <f t="shared" si="161"/>
        <v>120000</v>
      </c>
      <c r="CK142" s="165">
        <v>15</v>
      </c>
      <c r="CL142" s="165">
        <v>6000</v>
      </c>
      <c r="CM142" s="165">
        <f t="shared" si="162"/>
        <v>90000</v>
      </c>
      <c r="CN142" s="165"/>
      <c r="CO142" s="165"/>
      <c r="CP142" s="165">
        <f t="shared" si="163"/>
        <v>0</v>
      </c>
      <c r="CQ142" s="165"/>
      <c r="CR142" s="165"/>
      <c r="CS142" s="165">
        <f t="shared" si="164"/>
        <v>0</v>
      </c>
      <c r="CT142" s="167">
        <f t="shared" si="166"/>
        <v>575</v>
      </c>
      <c r="CU142" s="168">
        <f t="shared" si="167"/>
        <v>3440000</v>
      </c>
    </row>
    <row r="143" spans="2:99" x14ac:dyDescent="0.25">
      <c r="B143" s="165" t="s">
        <v>347</v>
      </c>
      <c r="C143" s="165" t="s">
        <v>348</v>
      </c>
      <c r="D143" s="166">
        <v>6000</v>
      </c>
      <c r="E143" s="165"/>
      <c r="F143" s="165"/>
      <c r="G143" s="165">
        <f t="shared" si="135"/>
        <v>0</v>
      </c>
      <c r="H143" s="165"/>
      <c r="I143" s="165"/>
      <c r="J143" s="165">
        <f t="shared" si="136"/>
        <v>0</v>
      </c>
      <c r="K143" s="165"/>
      <c r="L143" s="165"/>
      <c r="M143" s="165">
        <f t="shared" si="137"/>
        <v>0</v>
      </c>
      <c r="N143" s="165"/>
      <c r="O143" s="165"/>
      <c r="P143" s="165">
        <f t="shared" si="138"/>
        <v>0</v>
      </c>
      <c r="Q143" s="165"/>
      <c r="R143" s="165"/>
      <c r="S143" s="165">
        <f t="shared" si="139"/>
        <v>0</v>
      </c>
      <c r="T143" s="165"/>
      <c r="U143" s="165"/>
      <c r="V143" s="165">
        <f t="shared" si="140"/>
        <v>0</v>
      </c>
      <c r="W143" s="165"/>
      <c r="X143" s="165"/>
      <c r="Y143" s="165">
        <f t="shared" si="141"/>
        <v>0</v>
      </c>
      <c r="Z143" s="165"/>
      <c r="AA143" s="165"/>
      <c r="AB143" s="165">
        <f t="shared" si="142"/>
        <v>0</v>
      </c>
      <c r="AC143" s="165"/>
      <c r="AD143" s="165"/>
      <c r="AE143" s="165">
        <f t="shared" si="143"/>
        <v>0</v>
      </c>
      <c r="AF143" s="165"/>
      <c r="AG143" s="165"/>
      <c r="AH143" s="165">
        <f t="shared" si="144"/>
        <v>0</v>
      </c>
      <c r="AI143" s="165"/>
      <c r="AJ143" s="165"/>
      <c r="AK143" s="165">
        <f t="shared" si="145"/>
        <v>0</v>
      </c>
      <c r="AL143" s="165"/>
      <c r="AM143" s="165"/>
      <c r="AN143" s="165">
        <f t="shared" si="146"/>
        <v>0</v>
      </c>
      <c r="AO143" s="165"/>
      <c r="AP143" s="165"/>
      <c r="AQ143" s="165">
        <f t="shared" si="147"/>
        <v>0</v>
      </c>
      <c r="AR143" s="165"/>
      <c r="AS143" s="165"/>
      <c r="AT143" s="165">
        <f t="shared" si="148"/>
        <v>0</v>
      </c>
      <c r="AU143" s="165"/>
      <c r="AV143" s="165"/>
      <c r="AW143" s="165">
        <f t="shared" si="149"/>
        <v>0</v>
      </c>
      <c r="AX143" s="165"/>
      <c r="AY143" s="165"/>
      <c r="AZ143" s="165">
        <f t="shared" si="150"/>
        <v>0</v>
      </c>
      <c r="BA143" s="165"/>
      <c r="BB143" s="165"/>
      <c r="BC143" s="165">
        <f t="shared" si="165"/>
        <v>0</v>
      </c>
      <c r="BD143" s="165"/>
      <c r="BE143" s="165"/>
      <c r="BF143" s="165">
        <f t="shared" si="151"/>
        <v>0</v>
      </c>
      <c r="BG143" s="165"/>
      <c r="BH143" s="165"/>
      <c r="BI143" s="165">
        <f t="shared" si="152"/>
        <v>0</v>
      </c>
      <c r="BJ143" s="165"/>
      <c r="BK143" s="165"/>
      <c r="BL143" s="165">
        <f t="shared" si="153"/>
        <v>0</v>
      </c>
      <c r="BM143" s="165"/>
      <c r="BN143" s="165"/>
      <c r="BO143" s="165">
        <f t="shared" si="154"/>
        <v>0</v>
      </c>
      <c r="BP143" s="165"/>
      <c r="BQ143" s="165"/>
      <c r="BR143" s="165">
        <f t="shared" si="155"/>
        <v>0</v>
      </c>
      <c r="BS143" s="165"/>
      <c r="BT143" s="165"/>
      <c r="BU143" s="165">
        <f t="shared" si="156"/>
        <v>0</v>
      </c>
      <c r="BV143" s="165"/>
      <c r="BW143" s="165"/>
      <c r="BX143" s="165">
        <f t="shared" si="157"/>
        <v>0</v>
      </c>
      <c r="BY143" s="165"/>
      <c r="BZ143" s="165"/>
      <c r="CA143" s="165">
        <f t="shared" si="158"/>
        <v>0</v>
      </c>
      <c r="CB143" s="165"/>
      <c r="CC143" s="165"/>
      <c r="CD143" s="165">
        <f t="shared" si="159"/>
        <v>0</v>
      </c>
      <c r="CE143" s="165"/>
      <c r="CF143" s="165"/>
      <c r="CG143" s="165">
        <f t="shared" si="160"/>
        <v>0</v>
      </c>
      <c r="CH143" s="165"/>
      <c r="CI143" s="165"/>
      <c r="CJ143" s="165">
        <f t="shared" si="161"/>
        <v>0</v>
      </c>
      <c r="CK143" s="165"/>
      <c r="CL143" s="165"/>
      <c r="CM143" s="165">
        <f t="shared" si="162"/>
        <v>0</v>
      </c>
      <c r="CN143" s="165"/>
      <c r="CO143" s="165"/>
      <c r="CP143" s="165">
        <f t="shared" si="163"/>
        <v>0</v>
      </c>
      <c r="CQ143" s="165"/>
      <c r="CR143" s="165"/>
      <c r="CS143" s="165">
        <f t="shared" si="164"/>
        <v>0</v>
      </c>
      <c r="CT143" s="167">
        <f t="shared" si="166"/>
        <v>0</v>
      </c>
      <c r="CU143" s="168">
        <f t="shared" si="167"/>
        <v>0</v>
      </c>
    </row>
    <row r="144" spans="2:99" x14ac:dyDescent="0.25">
      <c r="B144" s="165" t="s">
        <v>838</v>
      </c>
      <c r="C144" s="165" t="s">
        <v>300</v>
      </c>
      <c r="D144" s="166">
        <v>12000</v>
      </c>
      <c r="E144" s="165">
        <v>3</v>
      </c>
      <c r="F144" s="165">
        <v>6000</v>
      </c>
      <c r="G144" s="165">
        <f t="shared" si="135"/>
        <v>18000</v>
      </c>
      <c r="H144" s="165">
        <v>3</v>
      </c>
      <c r="I144" s="165">
        <v>6000</v>
      </c>
      <c r="J144" s="165">
        <f t="shared" si="136"/>
        <v>18000</v>
      </c>
      <c r="K144" s="165"/>
      <c r="L144" s="165"/>
      <c r="M144" s="165">
        <f t="shared" si="137"/>
        <v>0</v>
      </c>
      <c r="N144" s="165"/>
      <c r="O144" s="165"/>
      <c r="P144" s="165">
        <f t="shared" si="138"/>
        <v>0</v>
      </c>
      <c r="Q144" s="165"/>
      <c r="R144" s="165"/>
      <c r="S144" s="165">
        <f t="shared" si="139"/>
        <v>0</v>
      </c>
      <c r="T144" s="165"/>
      <c r="U144" s="165"/>
      <c r="V144" s="165">
        <f t="shared" si="140"/>
        <v>0</v>
      </c>
      <c r="W144" s="165"/>
      <c r="X144" s="165"/>
      <c r="Y144" s="165">
        <f t="shared" si="141"/>
        <v>0</v>
      </c>
      <c r="Z144" s="165"/>
      <c r="AA144" s="165"/>
      <c r="AB144" s="165">
        <f t="shared" si="142"/>
        <v>0</v>
      </c>
      <c r="AC144" s="165"/>
      <c r="AD144" s="165"/>
      <c r="AE144" s="165">
        <f t="shared" si="143"/>
        <v>0</v>
      </c>
      <c r="AF144" s="165"/>
      <c r="AG144" s="165"/>
      <c r="AH144" s="165">
        <f t="shared" si="144"/>
        <v>0</v>
      </c>
      <c r="AI144" s="165"/>
      <c r="AJ144" s="165"/>
      <c r="AK144" s="165">
        <f t="shared" si="145"/>
        <v>0</v>
      </c>
      <c r="AL144" s="165"/>
      <c r="AM144" s="165"/>
      <c r="AN144" s="165">
        <f t="shared" si="146"/>
        <v>0</v>
      </c>
      <c r="AO144" s="165">
        <v>2</v>
      </c>
      <c r="AP144" s="165">
        <v>6000</v>
      </c>
      <c r="AQ144" s="165">
        <f t="shared" si="147"/>
        <v>12000</v>
      </c>
      <c r="AR144" s="165">
        <v>2</v>
      </c>
      <c r="AS144" s="165">
        <v>6000</v>
      </c>
      <c r="AT144" s="165">
        <f t="shared" si="148"/>
        <v>12000</v>
      </c>
      <c r="AU144" s="165"/>
      <c r="AV144" s="165"/>
      <c r="AW144" s="165">
        <f t="shared" si="149"/>
        <v>0</v>
      </c>
      <c r="AX144" s="165"/>
      <c r="AY144" s="165"/>
      <c r="AZ144" s="165">
        <f t="shared" si="150"/>
        <v>0</v>
      </c>
      <c r="BA144" s="165">
        <v>5</v>
      </c>
      <c r="BB144" s="165">
        <v>6000</v>
      </c>
      <c r="BC144" s="165">
        <f t="shared" si="165"/>
        <v>30000</v>
      </c>
      <c r="BD144" s="165"/>
      <c r="BE144" s="165"/>
      <c r="BF144" s="165">
        <f t="shared" si="151"/>
        <v>0</v>
      </c>
      <c r="BG144" s="165"/>
      <c r="BH144" s="165"/>
      <c r="BI144" s="165">
        <f t="shared" si="152"/>
        <v>0</v>
      </c>
      <c r="BJ144" s="165">
        <v>3</v>
      </c>
      <c r="BK144" s="165">
        <v>6000</v>
      </c>
      <c r="BL144" s="165">
        <f t="shared" si="153"/>
        <v>18000</v>
      </c>
      <c r="BM144" s="165"/>
      <c r="BN144" s="165"/>
      <c r="BO144" s="165">
        <f t="shared" si="154"/>
        <v>0</v>
      </c>
      <c r="BP144" s="165">
        <v>3</v>
      </c>
      <c r="BQ144" s="165">
        <v>6000</v>
      </c>
      <c r="BR144" s="165">
        <f t="shared" si="155"/>
        <v>18000</v>
      </c>
      <c r="BS144" s="165">
        <v>3</v>
      </c>
      <c r="BT144" s="165">
        <v>6000</v>
      </c>
      <c r="BU144" s="165">
        <f t="shared" si="156"/>
        <v>18000</v>
      </c>
      <c r="BV144" s="165"/>
      <c r="BW144" s="165"/>
      <c r="BX144" s="165">
        <f t="shared" si="157"/>
        <v>0</v>
      </c>
      <c r="BY144" s="165">
        <v>3</v>
      </c>
      <c r="BZ144" s="165">
        <v>16000</v>
      </c>
      <c r="CA144" s="165">
        <f t="shared" si="158"/>
        <v>48000</v>
      </c>
      <c r="CB144" s="165"/>
      <c r="CC144" s="165"/>
      <c r="CD144" s="165">
        <f t="shared" si="159"/>
        <v>0</v>
      </c>
      <c r="CE144" s="165"/>
      <c r="CF144" s="165"/>
      <c r="CG144" s="165">
        <f t="shared" si="160"/>
        <v>0</v>
      </c>
      <c r="CH144" s="165"/>
      <c r="CI144" s="165"/>
      <c r="CJ144" s="165">
        <f t="shared" si="161"/>
        <v>0</v>
      </c>
      <c r="CK144" s="165"/>
      <c r="CL144" s="165"/>
      <c r="CM144" s="165">
        <f t="shared" si="162"/>
        <v>0</v>
      </c>
      <c r="CN144" s="165"/>
      <c r="CO144" s="165"/>
      <c r="CP144" s="165">
        <f t="shared" si="163"/>
        <v>0</v>
      </c>
      <c r="CQ144" s="165"/>
      <c r="CR144" s="165"/>
      <c r="CS144" s="165">
        <f t="shared" si="164"/>
        <v>0</v>
      </c>
      <c r="CT144" s="167">
        <f t="shared" si="166"/>
        <v>27</v>
      </c>
      <c r="CU144" s="168">
        <f t="shared" si="167"/>
        <v>192000</v>
      </c>
    </row>
    <row r="145" spans="2:99" x14ac:dyDescent="0.25">
      <c r="B145" s="165" t="s">
        <v>350</v>
      </c>
      <c r="C145" s="165" t="s">
        <v>224</v>
      </c>
      <c r="D145" s="166">
        <v>22000</v>
      </c>
      <c r="E145" s="165"/>
      <c r="F145" s="165"/>
      <c r="G145" s="165">
        <f t="shared" si="135"/>
        <v>0</v>
      </c>
      <c r="H145" s="165"/>
      <c r="I145" s="165"/>
      <c r="J145" s="165">
        <f t="shared" si="136"/>
        <v>0</v>
      </c>
      <c r="K145" s="165"/>
      <c r="L145" s="165"/>
      <c r="M145" s="165">
        <f t="shared" si="137"/>
        <v>0</v>
      </c>
      <c r="N145" s="165"/>
      <c r="O145" s="165"/>
      <c r="P145" s="165">
        <f t="shared" si="138"/>
        <v>0</v>
      </c>
      <c r="Q145" s="165"/>
      <c r="R145" s="165"/>
      <c r="S145" s="165">
        <f t="shared" si="139"/>
        <v>0</v>
      </c>
      <c r="T145" s="165"/>
      <c r="U145" s="165"/>
      <c r="V145" s="165">
        <f t="shared" si="140"/>
        <v>0</v>
      </c>
      <c r="W145" s="165"/>
      <c r="X145" s="165"/>
      <c r="Y145" s="165">
        <f t="shared" si="141"/>
        <v>0</v>
      </c>
      <c r="Z145" s="165"/>
      <c r="AA145" s="165"/>
      <c r="AB145" s="165">
        <f t="shared" si="142"/>
        <v>0</v>
      </c>
      <c r="AC145" s="165"/>
      <c r="AD145" s="165"/>
      <c r="AE145" s="165">
        <f t="shared" si="143"/>
        <v>0</v>
      </c>
      <c r="AF145" s="165"/>
      <c r="AG145" s="165"/>
      <c r="AH145" s="165">
        <f t="shared" si="144"/>
        <v>0</v>
      </c>
      <c r="AI145" s="165"/>
      <c r="AJ145" s="165"/>
      <c r="AK145" s="165">
        <f t="shared" si="145"/>
        <v>0</v>
      </c>
      <c r="AL145" s="165"/>
      <c r="AM145" s="165"/>
      <c r="AN145" s="165">
        <f t="shared" si="146"/>
        <v>0</v>
      </c>
      <c r="AO145" s="165"/>
      <c r="AP145" s="165"/>
      <c r="AQ145" s="165">
        <f t="shared" si="147"/>
        <v>0</v>
      </c>
      <c r="AR145" s="165"/>
      <c r="AS145" s="165"/>
      <c r="AT145" s="165">
        <f t="shared" si="148"/>
        <v>0</v>
      </c>
      <c r="AU145" s="165"/>
      <c r="AV145" s="165"/>
      <c r="AW145" s="165">
        <f t="shared" si="149"/>
        <v>0</v>
      </c>
      <c r="AX145" s="165"/>
      <c r="AY145" s="165"/>
      <c r="AZ145" s="165">
        <f t="shared" si="150"/>
        <v>0</v>
      </c>
      <c r="BA145" s="165"/>
      <c r="BB145" s="165"/>
      <c r="BC145" s="165">
        <f t="shared" si="165"/>
        <v>0</v>
      </c>
      <c r="BD145" s="165"/>
      <c r="BE145" s="165"/>
      <c r="BF145" s="165">
        <f t="shared" si="151"/>
        <v>0</v>
      </c>
      <c r="BG145" s="165"/>
      <c r="BH145" s="165"/>
      <c r="BI145" s="165">
        <f t="shared" si="152"/>
        <v>0</v>
      </c>
      <c r="BJ145" s="165"/>
      <c r="BK145" s="165"/>
      <c r="BL145" s="165">
        <f t="shared" si="153"/>
        <v>0</v>
      </c>
      <c r="BM145" s="165"/>
      <c r="BN145" s="165"/>
      <c r="BO145" s="165">
        <f t="shared" si="154"/>
        <v>0</v>
      </c>
      <c r="BP145" s="165"/>
      <c r="BQ145" s="165"/>
      <c r="BR145" s="165">
        <f t="shared" si="155"/>
        <v>0</v>
      </c>
      <c r="BS145" s="165"/>
      <c r="BT145" s="165"/>
      <c r="BU145" s="165">
        <f t="shared" si="156"/>
        <v>0</v>
      </c>
      <c r="BV145" s="165"/>
      <c r="BW145" s="165"/>
      <c r="BX145" s="165">
        <f t="shared" si="157"/>
        <v>0</v>
      </c>
      <c r="BY145" s="165"/>
      <c r="BZ145" s="165"/>
      <c r="CA145" s="165">
        <f t="shared" si="158"/>
        <v>0</v>
      </c>
      <c r="CB145" s="165"/>
      <c r="CC145" s="165"/>
      <c r="CD145" s="165">
        <f t="shared" si="159"/>
        <v>0</v>
      </c>
      <c r="CE145" s="165"/>
      <c r="CF145" s="165"/>
      <c r="CG145" s="165">
        <f t="shared" si="160"/>
        <v>0</v>
      </c>
      <c r="CH145" s="165"/>
      <c r="CI145" s="165"/>
      <c r="CJ145" s="165">
        <f t="shared" si="161"/>
        <v>0</v>
      </c>
      <c r="CK145" s="165"/>
      <c r="CL145" s="165"/>
      <c r="CM145" s="165">
        <f t="shared" si="162"/>
        <v>0</v>
      </c>
      <c r="CN145" s="165"/>
      <c r="CO145" s="165"/>
      <c r="CP145" s="165">
        <f t="shared" si="163"/>
        <v>0</v>
      </c>
      <c r="CQ145" s="165"/>
      <c r="CR145" s="165"/>
      <c r="CS145" s="165">
        <f t="shared" si="164"/>
        <v>0</v>
      </c>
      <c r="CT145" s="167">
        <f t="shared" si="166"/>
        <v>0</v>
      </c>
      <c r="CU145" s="168">
        <f t="shared" si="167"/>
        <v>0</v>
      </c>
    </row>
    <row r="146" spans="2:99" x14ac:dyDescent="0.25">
      <c r="B146" s="165" t="s">
        <v>351</v>
      </c>
      <c r="C146" s="165" t="s">
        <v>211</v>
      </c>
      <c r="D146" s="166"/>
      <c r="E146" s="165"/>
      <c r="F146" s="165"/>
      <c r="G146" s="165">
        <f t="shared" si="135"/>
        <v>0</v>
      </c>
      <c r="H146" s="165"/>
      <c r="I146" s="165"/>
      <c r="J146" s="165">
        <f t="shared" si="136"/>
        <v>0</v>
      </c>
      <c r="K146" s="165"/>
      <c r="L146" s="165"/>
      <c r="M146" s="165">
        <f t="shared" si="137"/>
        <v>0</v>
      </c>
      <c r="N146" s="165"/>
      <c r="O146" s="165"/>
      <c r="P146" s="165">
        <f t="shared" si="138"/>
        <v>0</v>
      </c>
      <c r="Q146" s="165"/>
      <c r="R146" s="165"/>
      <c r="S146" s="165">
        <f t="shared" si="139"/>
        <v>0</v>
      </c>
      <c r="T146" s="165"/>
      <c r="U146" s="165"/>
      <c r="V146" s="165">
        <f t="shared" si="140"/>
        <v>0</v>
      </c>
      <c r="W146" s="165"/>
      <c r="X146" s="165"/>
      <c r="Y146" s="165">
        <f t="shared" si="141"/>
        <v>0</v>
      </c>
      <c r="Z146" s="165"/>
      <c r="AA146" s="165"/>
      <c r="AB146" s="165">
        <f t="shared" si="142"/>
        <v>0</v>
      </c>
      <c r="AC146" s="165"/>
      <c r="AD146" s="165"/>
      <c r="AE146" s="165">
        <f t="shared" si="143"/>
        <v>0</v>
      </c>
      <c r="AF146" s="165"/>
      <c r="AG146" s="165"/>
      <c r="AH146" s="165">
        <f t="shared" si="144"/>
        <v>0</v>
      </c>
      <c r="AI146" s="165"/>
      <c r="AJ146" s="165"/>
      <c r="AK146" s="165">
        <f t="shared" si="145"/>
        <v>0</v>
      </c>
      <c r="AL146" s="165"/>
      <c r="AM146" s="165"/>
      <c r="AN146" s="165">
        <f t="shared" si="146"/>
        <v>0</v>
      </c>
      <c r="AO146" s="165"/>
      <c r="AP146" s="165"/>
      <c r="AQ146" s="165">
        <f t="shared" si="147"/>
        <v>0</v>
      </c>
      <c r="AR146" s="165"/>
      <c r="AS146" s="165"/>
      <c r="AT146" s="165">
        <f t="shared" si="148"/>
        <v>0</v>
      </c>
      <c r="AU146" s="165"/>
      <c r="AV146" s="165"/>
      <c r="AW146" s="165">
        <f t="shared" si="149"/>
        <v>0</v>
      </c>
      <c r="AX146" s="165"/>
      <c r="AY146" s="165"/>
      <c r="AZ146" s="165">
        <f t="shared" si="150"/>
        <v>0</v>
      </c>
      <c r="BA146" s="165"/>
      <c r="BB146" s="165"/>
      <c r="BC146" s="165">
        <f t="shared" si="165"/>
        <v>0</v>
      </c>
      <c r="BD146" s="165"/>
      <c r="BE146" s="165"/>
      <c r="BF146" s="165">
        <f t="shared" si="151"/>
        <v>0</v>
      </c>
      <c r="BG146" s="165"/>
      <c r="BH146" s="165"/>
      <c r="BI146" s="165">
        <f t="shared" si="152"/>
        <v>0</v>
      </c>
      <c r="BJ146" s="165"/>
      <c r="BK146" s="165"/>
      <c r="BL146" s="165">
        <f t="shared" si="153"/>
        <v>0</v>
      </c>
      <c r="BM146" s="165"/>
      <c r="BN146" s="165"/>
      <c r="BO146" s="165">
        <f t="shared" si="154"/>
        <v>0</v>
      </c>
      <c r="BP146" s="165"/>
      <c r="BQ146" s="165"/>
      <c r="BR146" s="165">
        <f t="shared" si="155"/>
        <v>0</v>
      </c>
      <c r="BS146" s="165"/>
      <c r="BT146" s="165"/>
      <c r="BU146" s="165">
        <f t="shared" si="156"/>
        <v>0</v>
      </c>
      <c r="BV146" s="165"/>
      <c r="BW146" s="165"/>
      <c r="BX146" s="165">
        <f t="shared" si="157"/>
        <v>0</v>
      </c>
      <c r="BY146" s="165"/>
      <c r="BZ146" s="165"/>
      <c r="CA146" s="165">
        <f t="shared" si="158"/>
        <v>0</v>
      </c>
      <c r="CB146" s="165"/>
      <c r="CC146" s="165"/>
      <c r="CD146" s="165">
        <f t="shared" si="159"/>
        <v>0</v>
      </c>
      <c r="CE146" s="165"/>
      <c r="CF146" s="165"/>
      <c r="CG146" s="165">
        <f t="shared" si="160"/>
        <v>0</v>
      </c>
      <c r="CH146" s="165"/>
      <c r="CI146" s="165"/>
      <c r="CJ146" s="165">
        <f t="shared" si="161"/>
        <v>0</v>
      </c>
      <c r="CK146" s="165"/>
      <c r="CL146" s="165"/>
      <c r="CM146" s="165">
        <f t="shared" si="162"/>
        <v>0</v>
      </c>
      <c r="CN146" s="165"/>
      <c r="CO146" s="165"/>
      <c r="CP146" s="165">
        <f t="shared" si="163"/>
        <v>0</v>
      </c>
      <c r="CQ146" s="165"/>
      <c r="CR146" s="165"/>
      <c r="CS146" s="165">
        <f t="shared" si="164"/>
        <v>0</v>
      </c>
      <c r="CT146" s="167">
        <f>E146+H146+K146+N146+Q146+T146+W146+Z146+AC146+AF146+AI146+AL146+AO146+AR146+AU146+AX146+BA146+BD146+BG146+BJ146+BM146+BP146+BS146+BV146+BY146+CB146+CE146+CH146+CK146+CN146+CQ146</f>
        <v>0</v>
      </c>
      <c r="CU146" s="168">
        <f>G146+J146+M146+P146+S146+V146+Y146+AB146+AE146+AH146+AK146+AN146+AQ146+AT146+AW146+AZ146+BC146+BF146+BI146+BL146+BO146+BR146+BU146+BX146+CA146+CD146+CG146+CJ146+CM146+CP146+CS146</f>
        <v>0</v>
      </c>
    </row>
    <row r="147" spans="2:99" x14ac:dyDescent="0.25">
      <c r="B147" s="165" t="s">
        <v>811</v>
      </c>
      <c r="C147" s="165" t="s">
        <v>211</v>
      </c>
      <c r="D147" s="166"/>
      <c r="E147" s="165"/>
      <c r="F147" s="165"/>
      <c r="G147" s="165">
        <f t="shared" si="135"/>
        <v>0</v>
      </c>
      <c r="H147" s="165"/>
      <c r="I147" s="165"/>
      <c r="J147" s="165">
        <f t="shared" si="136"/>
        <v>0</v>
      </c>
      <c r="K147" s="165"/>
      <c r="L147" s="165"/>
      <c r="M147" s="165">
        <f t="shared" si="137"/>
        <v>0</v>
      </c>
      <c r="N147" s="165"/>
      <c r="O147" s="165"/>
      <c r="P147" s="165">
        <f t="shared" si="138"/>
        <v>0</v>
      </c>
      <c r="Q147" s="165"/>
      <c r="R147" s="165"/>
      <c r="S147" s="165">
        <f t="shared" si="139"/>
        <v>0</v>
      </c>
      <c r="T147" s="165"/>
      <c r="U147" s="165"/>
      <c r="V147" s="165">
        <f t="shared" si="140"/>
        <v>0</v>
      </c>
      <c r="W147" s="165"/>
      <c r="X147" s="165"/>
      <c r="Y147" s="165">
        <f t="shared" si="141"/>
        <v>0</v>
      </c>
      <c r="Z147" s="165"/>
      <c r="AA147" s="165"/>
      <c r="AB147" s="165">
        <f t="shared" si="142"/>
        <v>0</v>
      </c>
      <c r="AC147" s="165"/>
      <c r="AD147" s="165"/>
      <c r="AE147" s="165">
        <f t="shared" si="143"/>
        <v>0</v>
      </c>
      <c r="AF147" s="165"/>
      <c r="AG147" s="165"/>
      <c r="AH147" s="165">
        <f t="shared" si="144"/>
        <v>0</v>
      </c>
      <c r="AI147" s="165"/>
      <c r="AJ147" s="165"/>
      <c r="AK147" s="165">
        <f t="shared" si="145"/>
        <v>0</v>
      </c>
      <c r="AL147" s="165"/>
      <c r="AM147" s="165"/>
      <c r="AN147" s="165">
        <f t="shared" si="146"/>
        <v>0</v>
      </c>
      <c r="AO147" s="165"/>
      <c r="AP147" s="165"/>
      <c r="AQ147" s="165">
        <f t="shared" si="147"/>
        <v>0</v>
      </c>
      <c r="AR147" s="165">
        <v>2</v>
      </c>
      <c r="AS147" s="165">
        <v>15000</v>
      </c>
      <c r="AT147" s="165">
        <f t="shared" si="148"/>
        <v>30000</v>
      </c>
      <c r="AU147" s="165"/>
      <c r="AV147" s="165"/>
      <c r="AW147" s="165">
        <f t="shared" si="149"/>
        <v>0</v>
      </c>
      <c r="AX147" s="165"/>
      <c r="AY147" s="165"/>
      <c r="AZ147" s="165">
        <f t="shared" si="150"/>
        <v>0</v>
      </c>
      <c r="BA147" s="165"/>
      <c r="BB147" s="165"/>
      <c r="BC147" s="165">
        <f t="shared" si="165"/>
        <v>0</v>
      </c>
      <c r="BD147" s="165"/>
      <c r="BE147" s="165"/>
      <c r="BF147" s="165">
        <f t="shared" si="151"/>
        <v>0</v>
      </c>
      <c r="BG147" s="165"/>
      <c r="BH147" s="165"/>
      <c r="BI147" s="165">
        <f t="shared" si="152"/>
        <v>0</v>
      </c>
      <c r="BJ147" s="165"/>
      <c r="BK147" s="165"/>
      <c r="BL147" s="165">
        <f t="shared" si="153"/>
        <v>0</v>
      </c>
      <c r="BM147" s="165"/>
      <c r="BN147" s="165"/>
      <c r="BO147" s="165">
        <f t="shared" si="154"/>
        <v>0</v>
      </c>
      <c r="BP147" s="165"/>
      <c r="BQ147" s="165"/>
      <c r="BR147" s="165">
        <f t="shared" si="155"/>
        <v>0</v>
      </c>
      <c r="BS147" s="165"/>
      <c r="BT147" s="165"/>
      <c r="BU147" s="165">
        <f>BS147*BT147</f>
        <v>0</v>
      </c>
      <c r="BV147" s="165"/>
      <c r="BW147" s="165"/>
      <c r="BX147" s="165">
        <f t="shared" si="157"/>
        <v>0</v>
      </c>
      <c r="BY147" s="165"/>
      <c r="BZ147" s="165"/>
      <c r="CA147" s="165">
        <f t="shared" si="158"/>
        <v>0</v>
      </c>
      <c r="CB147" s="165"/>
      <c r="CC147" s="165"/>
      <c r="CD147" s="165">
        <f t="shared" si="159"/>
        <v>0</v>
      </c>
      <c r="CE147" s="165"/>
      <c r="CF147" s="165"/>
      <c r="CG147" s="165">
        <f t="shared" si="160"/>
        <v>0</v>
      </c>
      <c r="CH147" s="165"/>
      <c r="CI147" s="165"/>
      <c r="CJ147" s="165">
        <f t="shared" si="161"/>
        <v>0</v>
      </c>
      <c r="CK147" s="165"/>
      <c r="CL147" s="165"/>
      <c r="CM147" s="165">
        <f t="shared" si="162"/>
        <v>0</v>
      </c>
      <c r="CN147" s="165"/>
      <c r="CO147" s="165"/>
      <c r="CP147" s="165">
        <f t="shared" si="163"/>
        <v>0</v>
      </c>
      <c r="CQ147" s="165"/>
      <c r="CR147" s="165"/>
      <c r="CS147" s="165">
        <f t="shared" si="164"/>
        <v>0</v>
      </c>
      <c r="CT147" s="167">
        <f>E147+H147+K147+N147+Q147+T147+W147+Z147+AC147+AF147+AI147+AL147+AO147+AR147+AU147+AX147+BA147+BD147+BG147+BJ147+BM147+BP147+BS147+BV147+BY147+CB147+CE147+CH147+CK147+CN147+CQ147</f>
        <v>2</v>
      </c>
      <c r="CU147" s="168">
        <f>G147+J147+M147+P147+S147+V147+Y147+AB147+AE147+AH147+AK147+AN147+AQ147+AT147+AW147+AZ147+BC147+BF147+BI147+BL147+BO147+BR147+BU147+BX147+CA147+CD147+CG147+CJ147+CM147+CP147+CS147</f>
        <v>30000</v>
      </c>
    </row>
    <row r="148" spans="2:99" x14ac:dyDescent="0.25">
      <c r="B148" s="165" t="s">
        <v>803</v>
      </c>
      <c r="C148" s="165"/>
      <c r="D148" s="166"/>
      <c r="E148" s="165"/>
      <c r="F148" s="165"/>
      <c r="G148" s="165"/>
      <c r="H148" s="165"/>
      <c r="I148" s="165"/>
      <c r="J148" s="165">
        <f t="shared" si="136"/>
        <v>0</v>
      </c>
      <c r="K148" s="165">
        <v>1</v>
      </c>
      <c r="L148" s="165">
        <v>7000</v>
      </c>
      <c r="M148" s="165">
        <f t="shared" si="137"/>
        <v>7000</v>
      </c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>
        <v>1</v>
      </c>
      <c r="AD148" s="165">
        <v>7000</v>
      </c>
      <c r="AE148" s="165">
        <f t="shared" si="143"/>
        <v>7000</v>
      </c>
      <c r="AF148" s="165"/>
      <c r="AG148" s="165"/>
      <c r="AH148" s="165">
        <f t="shared" si="144"/>
        <v>0</v>
      </c>
      <c r="AI148" s="165"/>
      <c r="AJ148" s="165"/>
      <c r="AK148" s="165"/>
      <c r="AL148" s="165"/>
      <c r="AM148" s="165"/>
      <c r="AN148" s="165"/>
      <c r="AO148" s="165">
        <v>1</v>
      </c>
      <c r="AP148" s="165">
        <v>7000</v>
      </c>
      <c r="AQ148" s="165">
        <f t="shared" si="147"/>
        <v>7000</v>
      </c>
      <c r="AR148" s="165"/>
      <c r="AS148" s="165"/>
      <c r="AT148" s="165">
        <f t="shared" si="148"/>
        <v>0</v>
      </c>
      <c r="AU148" s="165"/>
      <c r="AV148" s="165"/>
      <c r="AW148" s="165"/>
      <c r="AX148" s="165">
        <v>1</v>
      </c>
      <c r="AY148" s="165">
        <v>7000</v>
      </c>
      <c r="AZ148" s="165">
        <f t="shared" si="150"/>
        <v>7000</v>
      </c>
      <c r="BA148" s="165"/>
      <c r="BB148" s="165"/>
      <c r="BC148" s="165"/>
      <c r="BD148" s="165"/>
      <c r="BE148" s="165"/>
      <c r="BF148" s="165"/>
      <c r="BG148" s="165"/>
      <c r="BH148" s="165"/>
      <c r="BI148" s="165">
        <f t="shared" si="152"/>
        <v>0</v>
      </c>
      <c r="BJ148" s="165"/>
      <c r="BK148" s="165"/>
      <c r="BL148" s="165"/>
      <c r="BM148" s="165"/>
      <c r="BN148" s="165"/>
      <c r="BO148" s="165">
        <f t="shared" si="154"/>
        <v>0</v>
      </c>
      <c r="BP148" s="165"/>
      <c r="BQ148" s="165"/>
      <c r="BR148" s="165">
        <f t="shared" si="155"/>
        <v>0</v>
      </c>
      <c r="BS148" s="165">
        <v>1</v>
      </c>
      <c r="BT148" s="165">
        <v>7000</v>
      </c>
      <c r="BU148" s="165">
        <f t="shared" ref="BU148:BU153" si="168">BS148*BT148</f>
        <v>7000</v>
      </c>
      <c r="BV148" s="165">
        <v>1</v>
      </c>
      <c r="BW148" s="165">
        <v>7000</v>
      </c>
      <c r="BX148" s="165">
        <f t="shared" si="157"/>
        <v>7000</v>
      </c>
      <c r="BY148" s="165">
        <v>1</v>
      </c>
      <c r="BZ148" s="165">
        <v>7000</v>
      </c>
      <c r="CA148" s="165">
        <f t="shared" si="158"/>
        <v>7000</v>
      </c>
      <c r="CB148" s="165"/>
      <c r="CC148" s="165"/>
      <c r="CD148" s="165"/>
      <c r="CE148" s="165"/>
      <c r="CF148" s="165"/>
      <c r="CG148" s="165">
        <f t="shared" si="160"/>
        <v>0</v>
      </c>
      <c r="CH148" s="165">
        <v>1</v>
      </c>
      <c r="CI148" s="165">
        <v>7000</v>
      </c>
      <c r="CJ148" s="165">
        <f t="shared" si="161"/>
        <v>7000</v>
      </c>
      <c r="CK148" s="165"/>
      <c r="CL148" s="165"/>
      <c r="CM148" s="165">
        <f t="shared" si="162"/>
        <v>0</v>
      </c>
      <c r="CN148" s="165"/>
      <c r="CO148" s="165"/>
      <c r="CP148" s="165">
        <f t="shared" si="163"/>
        <v>0</v>
      </c>
      <c r="CQ148" s="165"/>
      <c r="CR148" s="165"/>
      <c r="CS148" s="165"/>
      <c r="CT148" s="167"/>
      <c r="CU148" s="168"/>
    </row>
    <row r="149" spans="2:99" x14ac:dyDescent="0.25">
      <c r="B149" s="165" t="s">
        <v>352</v>
      </c>
      <c r="C149" s="165" t="s">
        <v>265</v>
      </c>
      <c r="D149" s="166"/>
      <c r="E149" s="165"/>
      <c r="F149" s="165"/>
      <c r="G149" s="165">
        <f t="shared" si="135"/>
        <v>0</v>
      </c>
      <c r="H149" s="165"/>
      <c r="I149" s="165"/>
      <c r="J149" s="165">
        <f t="shared" si="136"/>
        <v>0</v>
      </c>
      <c r="K149" s="165"/>
      <c r="L149" s="165"/>
      <c r="M149" s="165">
        <f t="shared" si="137"/>
        <v>0</v>
      </c>
      <c r="N149" s="165"/>
      <c r="O149" s="165"/>
      <c r="P149" s="165">
        <f t="shared" si="138"/>
        <v>0</v>
      </c>
      <c r="Q149" s="165"/>
      <c r="R149" s="165"/>
      <c r="S149" s="165">
        <f t="shared" si="139"/>
        <v>0</v>
      </c>
      <c r="T149" s="165"/>
      <c r="U149" s="165"/>
      <c r="V149" s="165">
        <f t="shared" si="140"/>
        <v>0</v>
      </c>
      <c r="W149" s="165"/>
      <c r="X149" s="165"/>
      <c r="Y149" s="165">
        <f t="shared" si="141"/>
        <v>0</v>
      </c>
      <c r="Z149" s="165"/>
      <c r="AA149" s="165"/>
      <c r="AB149" s="165">
        <f t="shared" si="142"/>
        <v>0</v>
      </c>
      <c r="AC149" s="165"/>
      <c r="AD149" s="165"/>
      <c r="AE149" s="165">
        <f t="shared" si="143"/>
        <v>0</v>
      </c>
      <c r="AF149" s="165"/>
      <c r="AG149" s="165"/>
      <c r="AH149" s="165">
        <f t="shared" si="144"/>
        <v>0</v>
      </c>
      <c r="AI149" s="165"/>
      <c r="AJ149" s="165"/>
      <c r="AK149" s="165">
        <f t="shared" si="145"/>
        <v>0</v>
      </c>
      <c r="AL149" s="165"/>
      <c r="AM149" s="165"/>
      <c r="AN149" s="165">
        <f t="shared" si="146"/>
        <v>0</v>
      </c>
      <c r="AO149" s="165"/>
      <c r="AP149" s="165"/>
      <c r="AQ149" s="165">
        <f t="shared" si="147"/>
        <v>0</v>
      </c>
      <c r="AR149" s="165"/>
      <c r="AS149" s="165"/>
      <c r="AT149" s="165">
        <f t="shared" si="148"/>
        <v>0</v>
      </c>
      <c r="AU149" s="165"/>
      <c r="AV149" s="165"/>
      <c r="AW149" s="165">
        <f t="shared" si="149"/>
        <v>0</v>
      </c>
      <c r="AX149" s="165"/>
      <c r="AY149" s="165"/>
      <c r="AZ149" s="165">
        <f t="shared" si="150"/>
        <v>0</v>
      </c>
      <c r="BA149" s="165"/>
      <c r="BB149" s="165"/>
      <c r="BC149" s="165">
        <f t="shared" si="165"/>
        <v>0</v>
      </c>
      <c r="BD149" s="165"/>
      <c r="BE149" s="165"/>
      <c r="BF149" s="165">
        <f t="shared" si="151"/>
        <v>0</v>
      </c>
      <c r="BG149" s="165"/>
      <c r="BH149" s="165"/>
      <c r="BI149" s="165">
        <f t="shared" si="152"/>
        <v>0</v>
      </c>
      <c r="BJ149" s="165"/>
      <c r="BK149" s="165"/>
      <c r="BL149" s="165">
        <f t="shared" si="153"/>
        <v>0</v>
      </c>
      <c r="BM149" s="165"/>
      <c r="BN149" s="165"/>
      <c r="BO149" s="165">
        <f t="shared" si="154"/>
        <v>0</v>
      </c>
      <c r="BP149" s="165"/>
      <c r="BQ149" s="165"/>
      <c r="BR149" s="165">
        <f t="shared" si="155"/>
        <v>0</v>
      </c>
      <c r="BS149" s="165"/>
      <c r="BT149" s="165"/>
      <c r="BU149" s="165">
        <f t="shared" si="168"/>
        <v>0</v>
      </c>
      <c r="BV149" s="165"/>
      <c r="BW149" s="165"/>
      <c r="BX149" s="165">
        <f t="shared" si="157"/>
        <v>0</v>
      </c>
      <c r="BY149" s="165"/>
      <c r="BZ149" s="165"/>
      <c r="CA149" s="165">
        <f t="shared" si="158"/>
        <v>0</v>
      </c>
      <c r="CB149" s="165"/>
      <c r="CC149" s="165"/>
      <c r="CD149" s="165">
        <f t="shared" si="159"/>
        <v>0</v>
      </c>
      <c r="CE149" s="165"/>
      <c r="CF149" s="165"/>
      <c r="CG149" s="165">
        <f t="shared" si="160"/>
        <v>0</v>
      </c>
      <c r="CH149" s="165"/>
      <c r="CI149" s="165"/>
      <c r="CJ149" s="165">
        <f t="shared" si="161"/>
        <v>0</v>
      </c>
      <c r="CK149" s="165"/>
      <c r="CL149" s="165"/>
      <c r="CM149" s="165">
        <f t="shared" si="162"/>
        <v>0</v>
      </c>
      <c r="CN149" s="165"/>
      <c r="CO149" s="165"/>
      <c r="CP149" s="165">
        <f t="shared" si="163"/>
        <v>0</v>
      </c>
      <c r="CQ149" s="165"/>
      <c r="CR149" s="165"/>
      <c r="CS149" s="165">
        <f t="shared" si="164"/>
        <v>0</v>
      </c>
      <c r="CT149" s="167">
        <f>E149+H149+K149+N149+Q149+T149+W149+Z149+AC149+AF149+AI149+AL149+AO149+AR149+AU149+AX149+BA149+BD149+BG149+BJ149+BM149+BP149+BS149+BV149+BY149+CB149+CE149+CH149+CK149+CN149+CQ149</f>
        <v>0</v>
      </c>
      <c r="CU149" s="168">
        <f>G149+J149+M149+P149+S149+V149+Y149+AB149+AE149+AH149+AK149+AN149+AQ149+AT149+AW149+AZ149+BC149+BF149+BI149+BL149+BO149+BR149+BU149+BX149+CA149+CD149+CG149+CJ149+CM149+CP149+CS149</f>
        <v>0</v>
      </c>
    </row>
    <row r="150" spans="2:99" x14ac:dyDescent="0.25">
      <c r="B150" s="165" t="s">
        <v>353</v>
      </c>
      <c r="C150" s="165" t="s">
        <v>265</v>
      </c>
      <c r="D150" s="166"/>
      <c r="E150" s="165"/>
      <c r="F150" s="165"/>
      <c r="G150" s="165">
        <f t="shared" si="135"/>
        <v>0</v>
      </c>
      <c r="H150" s="165"/>
      <c r="I150" s="165"/>
      <c r="J150" s="165">
        <f t="shared" si="136"/>
        <v>0</v>
      </c>
      <c r="K150" s="165"/>
      <c r="L150" s="165"/>
      <c r="M150" s="165">
        <f t="shared" si="137"/>
        <v>0</v>
      </c>
      <c r="N150" s="165"/>
      <c r="O150" s="165"/>
      <c r="P150" s="165">
        <f t="shared" si="138"/>
        <v>0</v>
      </c>
      <c r="Q150" s="165"/>
      <c r="R150" s="165"/>
      <c r="S150" s="165">
        <f t="shared" si="139"/>
        <v>0</v>
      </c>
      <c r="T150" s="165"/>
      <c r="U150" s="165"/>
      <c r="V150" s="165">
        <f t="shared" si="140"/>
        <v>0</v>
      </c>
      <c r="W150" s="165"/>
      <c r="X150" s="165"/>
      <c r="Y150" s="165">
        <f t="shared" si="141"/>
        <v>0</v>
      </c>
      <c r="Z150" s="165"/>
      <c r="AA150" s="165"/>
      <c r="AB150" s="165">
        <f t="shared" si="142"/>
        <v>0</v>
      </c>
      <c r="AC150" s="165"/>
      <c r="AD150" s="165"/>
      <c r="AE150" s="165">
        <f t="shared" si="143"/>
        <v>0</v>
      </c>
      <c r="AF150" s="165"/>
      <c r="AG150" s="165"/>
      <c r="AH150" s="165">
        <f t="shared" si="144"/>
        <v>0</v>
      </c>
      <c r="AI150" s="165"/>
      <c r="AJ150" s="165"/>
      <c r="AK150" s="165">
        <f t="shared" si="145"/>
        <v>0</v>
      </c>
      <c r="AL150" s="165"/>
      <c r="AM150" s="165"/>
      <c r="AN150" s="165">
        <f t="shared" si="146"/>
        <v>0</v>
      </c>
      <c r="AO150" s="165"/>
      <c r="AP150" s="165"/>
      <c r="AQ150" s="165">
        <f t="shared" si="147"/>
        <v>0</v>
      </c>
      <c r="AR150" s="165"/>
      <c r="AS150" s="165"/>
      <c r="AT150" s="165">
        <f t="shared" si="148"/>
        <v>0</v>
      </c>
      <c r="AU150" s="165"/>
      <c r="AV150" s="165"/>
      <c r="AW150" s="165">
        <f t="shared" si="149"/>
        <v>0</v>
      </c>
      <c r="AX150" s="165"/>
      <c r="AY150" s="165"/>
      <c r="AZ150" s="165">
        <f t="shared" si="150"/>
        <v>0</v>
      </c>
      <c r="BA150" s="165"/>
      <c r="BB150" s="165"/>
      <c r="BC150" s="165">
        <f t="shared" si="165"/>
        <v>0</v>
      </c>
      <c r="BD150" s="165"/>
      <c r="BE150" s="165"/>
      <c r="BF150" s="165">
        <f t="shared" si="151"/>
        <v>0</v>
      </c>
      <c r="BG150" s="165"/>
      <c r="BH150" s="165"/>
      <c r="BI150" s="165">
        <f t="shared" si="152"/>
        <v>0</v>
      </c>
      <c r="BJ150" s="165"/>
      <c r="BK150" s="165"/>
      <c r="BL150" s="165">
        <f t="shared" si="153"/>
        <v>0</v>
      </c>
      <c r="BM150" s="165"/>
      <c r="BN150" s="165"/>
      <c r="BO150" s="165">
        <f t="shared" si="154"/>
        <v>0</v>
      </c>
      <c r="BP150" s="165"/>
      <c r="BQ150" s="165"/>
      <c r="BR150" s="165">
        <f t="shared" si="155"/>
        <v>0</v>
      </c>
      <c r="BS150" s="165"/>
      <c r="BT150" s="165"/>
      <c r="BU150" s="165">
        <f t="shared" si="168"/>
        <v>0</v>
      </c>
      <c r="BV150" s="165"/>
      <c r="BW150" s="165"/>
      <c r="BX150" s="165">
        <f t="shared" si="157"/>
        <v>0</v>
      </c>
      <c r="BY150" s="165"/>
      <c r="BZ150" s="165"/>
      <c r="CA150" s="165">
        <f t="shared" si="158"/>
        <v>0</v>
      </c>
      <c r="CB150" s="165"/>
      <c r="CC150" s="165"/>
      <c r="CD150" s="165">
        <f t="shared" si="159"/>
        <v>0</v>
      </c>
      <c r="CE150" s="165"/>
      <c r="CF150" s="165"/>
      <c r="CG150" s="165">
        <f t="shared" si="160"/>
        <v>0</v>
      </c>
      <c r="CH150" s="165"/>
      <c r="CI150" s="165"/>
      <c r="CJ150" s="165">
        <f t="shared" si="161"/>
        <v>0</v>
      </c>
      <c r="CK150" s="165"/>
      <c r="CL150" s="165"/>
      <c r="CM150" s="165">
        <f t="shared" si="162"/>
        <v>0</v>
      </c>
      <c r="CN150" s="165"/>
      <c r="CO150" s="165"/>
      <c r="CP150" s="165">
        <f t="shared" si="163"/>
        <v>0</v>
      </c>
      <c r="CQ150" s="165"/>
      <c r="CR150" s="165"/>
      <c r="CS150" s="165">
        <f t="shared" si="164"/>
        <v>0</v>
      </c>
      <c r="CT150" s="167">
        <f>E150+H150+K150+N150+Q150+T150+W150+Z150+AC150+AF150+AI150+AL150+AO150+AR150+AU150+AX150+BA150+BD150+BG150+BJ150+BM150+BP150+BS150+BV150+BY150+CB150+CE150+CH150+CK150+CN150+CQ150</f>
        <v>0</v>
      </c>
      <c r="CU150" s="168">
        <f>G150+J150+M150+P150+S150+V150+Y150+AB150+AE150+AH150+AK150+AN150+AQ150+AT150+AW150+AZ150+BC150+BF150+BI150+BL150+BO150+BR150+BU150+BX150+CA150+CD150+CG150+CJ150+CM150+CP150+CS150</f>
        <v>0</v>
      </c>
    </row>
    <row r="151" spans="2:99" x14ac:dyDescent="0.25">
      <c r="B151" s="165" t="s">
        <v>791</v>
      </c>
      <c r="C151" s="165" t="s">
        <v>224</v>
      </c>
      <c r="D151" s="166"/>
      <c r="E151" s="165"/>
      <c r="F151" s="165"/>
      <c r="G151" s="165"/>
      <c r="H151" s="165">
        <v>1</v>
      </c>
      <c r="I151" s="165">
        <v>73000</v>
      </c>
      <c r="J151" s="165">
        <f t="shared" si="136"/>
        <v>73000</v>
      </c>
      <c r="K151" s="165"/>
      <c r="L151" s="165"/>
      <c r="M151" s="165">
        <f t="shared" si="137"/>
        <v>0</v>
      </c>
      <c r="N151" s="165"/>
      <c r="O151" s="165"/>
      <c r="P151" s="165"/>
      <c r="Q151" s="165"/>
      <c r="R151" s="165"/>
      <c r="S151" s="165"/>
      <c r="T151" s="165"/>
      <c r="U151" s="165"/>
      <c r="V151" s="165">
        <f t="shared" si="140"/>
        <v>0</v>
      </c>
      <c r="W151" s="165"/>
      <c r="X151" s="165"/>
      <c r="Y151" s="165"/>
      <c r="Z151" s="165"/>
      <c r="AA151" s="165"/>
      <c r="AB151" s="165"/>
      <c r="AC151" s="165"/>
      <c r="AD151" s="165"/>
      <c r="AE151" s="165">
        <f t="shared" si="143"/>
        <v>0</v>
      </c>
      <c r="AF151" s="165"/>
      <c r="AG151" s="165"/>
      <c r="AH151" s="165">
        <f t="shared" si="144"/>
        <v>0</v>
      </c>
      <c r="AI151" s="165"/>
      <c r="AJ151" s="165"/>
      <c r="AK151" s="165">
        <f t="shared" si="145"/>
        <v>0</v>
      </c>
      <c r="AL151" s="165"/>
      <c r="AM151" s="165"/>
      <c r="AN151" s="165">
        <f t="shared" si="146"/>
        <v>0</v>
      </c>
      <c r="AO151" s="165"/>
      <c r="AP151" s="165"/>
      <c r="AQ151" s="165">
        <f t="shared" si="147"/>
        <v>0</v>
      </c>
      <c r="AR151" s="165"/>
      <c r="AS151" s="165"/>
      <c r="AT151" s="165">
        <f t="shared" si="148"/>
        <v>0</v>
      </c>
      <c r="AU151" s="165"/>
      <c r="AV151" s="165"/>
      <c r="AW151" s="165">
        <f t="shared" si="149"/>
        <v>0</v>
      </c>
      <c r="AX151" s="165"/>
      <c r="AY151" s="165"/>
      <c r="AZ151" s="165"/>
      <c r="BA151" s="165"/>
      <c r="BB151" s="165"/>
      <c r="BC151" s="165"/>
      <c r="BD151" s="165"/>
      <c r="BE151" s="165"/>
      <c r="BF151" s="165"/>
      <c r="BG151" s="165">
        <v>1</v>
      </c>
      <c r="BH151" s="165">
        <v>68000</v>
      </c>
      <c r="BI151" s="165">
        <f t="shared" si="152"/>
        <v>68000</v>
      </c>
      <c r="BJ151" s="165"/>
      <c r="BK151" s="165"/>
      <c r="BL151" s="165"/>
      <c r="BM151" s="165"/>
      <c r="BN151" s="165"/>
      <c r="BO151" s="165">
        <f t="shared" si="154"/>
        <v>0</v>
      </c>
      <c r="BP151" s="165"/>
      <c r="BQ151" s="165"/>
      <c r="BR151" s="165">
        <f t="shared" si="155"/>
        <v>0</v>
      </c>
      <c r="BS151" s="165"/>
      <c r="BT151" s="165"/>
      <c r="BU151" s="165">
        <f t="shared" si="168"/>
        <v>0</v>
      </c>
      <c r="BV151" s="165"/>
      <c r="BW151" s="165"/>
      <c r="BX151" s="165">
        <f t="shared" si="157"/>
        <v>0</v>
      </c>
      <c r="BY151" s="165"/>
      <c r="BZ151" s="165"/>
      <c r="CA151" s="165">
        <f t="shared" si="158"/>
        <v>0</v>
      </c>
      <c r="CB151" s="165"/>
      <c r="CC151" s="165"/>
      <c r="CD151" s="165"/>
      <c r="CE151" s="165"/>
      <c r="CF151" s="165"/>
      <c r="CG151" s="165">
        <f t="shared" si="160"/>
        <v>0</v>
      </c>
      <c r="CH151" s="165"/>
      <c r="CI151" s="165"/>
      <c r="CJ151" s="165">
        <f t="shared" si="161"/>
        <v>0</v>
      </c>
      <c r="CK151" s="165"/>
      <c r="CL151" s="165"/>
      <c r="CM151" s="165">
        <f t="shared" si="162"/>
        <v>0</v>
      </c>
      <c r="CN151" s="165"/>
      <c r="CO151" s="165"/>
      <c r="CP151" s="165">
        <f t="shared" si="163"/>
        <v>0</v>
      </c>
      <c r="CQ151" s="165"/>
      <c r="CR151" s="165"/>
      <c r="CS151" s="165"/>
      <c r="CT151" s="167"/>
      <c r="CU151" s="168"/>
    </row>
    <row r="152" spans="2:99" x14ac:dyDescent="0.25">
      <c r="B152" s="165" t="s">
        <v>950</v>
      </c>
      <c r="C152" s="165"/>
      <c r="D152" s="166"/>
      <c r="E152" s="165"/>
      <c r="F152" s="165"/>
      <c r="G152" s="165"/>
      <c r="H152" s="165">
        <v>1</v>
      </c>
      <c r="I152" s="165">
        <v>65000</v>
      </c>
      <c r="J152" s="165">
        <f t="shared" si="136"/>
        <v>65000</v>
      </c>
      <c r="K152" s="165"/>
      <c r="L152" s="165"/>
      <c r="M152" s="165">
        <f t="shared" si="137"/>
        <v>0</v>
      </c>
      <c r="N152" s="165"/>
      <c r="O152" s="165"/>
      <c r="P152" s="165"/>
      <c r="Q152" s="165"/>
      <c r="R152" s="165"/>
      <c r="S152" s="165"/>
      <c r="T152" s="165"/>
      <c r="U152" s="165"/>
      <c r="V152" s="165">
        <f t="shared" si="140"/>
        <v>0</v>
      </c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>
        <v>1</v>
      </c>
      <c r="AG152" s="165">
        <v>65000</v>
      </c>
      <c r="AH152" s="165">
        <f t="shared" si="144"/>
        <v>65000</v>
      </c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>
        <f t="shared" si="148"/>
        <v>0</v>
      </c>
      <c r="AU152" s="165"/>
      <c r="AV152" s="165"/>
      <c r="AW152" s="165"/>
      <c r="AX152" s="165"/>
      <c r="AY152" s="165"/>
      <c r="AZ152" s="165"/>
      <c r="BA152" s="165"/>
      <c r="BB152" s="165"/>
      <c r="BC152" s="165"/>
      <c r="BD152" s="165"/>
      <c r="BE152" s="165"/>
      <c r="BF152" s="165"/>
      <c r="BG152" s="165">
        <v>1</v>
      </c>
      <c r="BH152" s="165">
        <v>55000</v>
      </c>
      <c r="BI152" s="165">
        <f t="shared" si="152"/>
        <v>55000</v>
      </c>
      <c r="BJ152" s="165"/>
      <c r="BK152" s="165"/>
      <c r="BL152" s="165"/>
      <c r="BM152" s="165"/>
      <c r="BN152" s="165"/>
      <c r="BO152" s="165">
        <f t="shared" si="154"/>
        <v>0</v>
      </c>
      <c r="BP152" s="165"/>
      <c r="BQ152" s="165"/>
      <c r="BR152" s="165"/>
      <c r="BS152" s="165"/>
      <c r="BT152" s="165"/>
      <c r="BU152" s="165">
        <f t="shared" si="168"/>
        <v>0</v>
      </c>
      <c r="BV152" s="165"/>
      <c r="BW152" s="165"/>
      <c r="BX152" s="165">
        <f t="shared" si="157"/>
        <v>0</v>
      </c>
      <c r="BY152" s="165"/>
      <c r="BZ152" s="165"/>
      <c r="CA152" s="165">
        <f t="shared" si="158"/>
        <v>0</v>
      </c>
      <c r="CB152" s="165"/>
      <c r="CC152" s="165"/>
      <c r="CD152" s="165"/>
      <c r="CE152" s="165">
        <v>1</v>
      </c>
      <c r="CF152" s="165">
        <v>65000</v>
      </c>
      <c r="CG152" s="165">
        <f t="shared" si="160"/>
        <v>65000</v>
      </c>
      <c r="CH152" s="165"/>
      <c r="CI152" s="165"/>
      <c r="CJ152" s="165">
        <f t="shared" si="161"/>
        <v>0</v>
      </c>
      <c r="CK152" s="165"/>
      <c r="CL152" s="165"/>
      <c r="CM152" s="165"/>
      <c r="CN152" s="165"/>
      <c r="CO152" s="165"/>
      <c r="CP152" s="165"/>
      <c r="CQ152" s="165"/>
      <c r="CR152" s="165"/>
      <c r="CS152" s="165"/>
      <c r="CT152" s="167"/>
      <c r="CU152" s="168"/>
    </row>
    <row r="153" spans="2:99" x14ac:dyDescent="0.25">
      <c r="B153" s="165" t="s">
        <v>1264</v>
      </c>
      <c r="C153" s="165"/>
      <c r="D153" s="166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165"/>
      <c r="AY153" s="165"/>
      <c r="AZ153" s="165"/>
      <c r="BA153" s="165"/>
      <c r="BB153" s="165"/>
      <c r="BC153" s="165"/>
      <c r="BD153" s="165"/>
      <c r="BE153" s="165"/>
      <c r="BF153" s="165"/>
      <c r="BG153" s="165"/>
      <c r="BH153" s="165"/>
      <c r="BI153" s="165"/>
      <c r="BJ153" s="165"/>
      <c r="BK153" s="165"/>
      <c r="BL153" s="165"/>
      <c r="BM153" s="165">
        <v>20</v>
      </c>
      <c r="BN153" s="165">
        <v>2000</v>
      </c>
      <c r="BO153" s="165">
        <f t="shared" si="154"/>
        <v>40000</v>
      </c>
      <c r="BP153" s="165"/>
      <c r="BQ153" s="165"/>
      <c r="BR153" s="165"/>
      <c r="BS153" s="165"/>
      <c r="BT153" s="165"/>
      <c r="BU153" s="165">
        <f t="shared" si="168"/>
        <v>0</v>
      </c>
      <c r="BV153" s="165"/>
      <c r="BW153" s="165"/>
      <c r="BX153" s="165">
        <f t="shared" si="157"/>
        <v>0</v>
      </c>
      <c r="BY153" s="165"/>
      <c r="BZ153" s="165"/>
      <c r="CA153" s="165">
        <f t="shared" si="158"/>
        <v>0</v>
      </c>
      <c r="CB153" s="165"/>
      <c r="CC153" s="165"/>
      <c r="CD153" s="165"/>
      <c r="CE153" s="165">
        <v>10</v>
      </c>
      <c r="CF153" s="165">
        <v>2000</v>
      </c>
      <c r="CG153" s="165">
        <f t="shared" si="160"/>
        <v>20000</v>
      </c>
      <c r="CH153" s="165"/>
      <c r="CI153" s="165"/>
      <c r="CJ153" s="165">
        <f t="shared" si="161"/>
        <v>0</v>
      </c>
      <c r="CK153" s="165"/>
      <c r="CL153" s="165"/>
      <c r="CM153" s="165"/>
      <c r="CN153" s="165"/>
      <c r="CO153" s="165"/>
      <c r="CP153" s="165"/>
      <c r="CQ153" s="165"/>
      <c r="CR153" s="165"/>
      <c r="CS153" s="165"/>
      <c r="CT153" s="167"/>
      <c r="CU153" s="168"/>
    </row>
    <row r="154" spans="2:99" x14ac:dyDescent="0.25">
      <c r="B154" s="165" t="s">
        <v>792</v>
      </c>
      <c r="C154" s="165" t="s">
        <v>224</v>
      </c>
      <c r="D154" s="166"/>
      <c r="E154" s="165"/>
      <c r="F154" s="165"/>
      <c r="G154" s="165"/>
      <c r="H154" s="165"/>
      <c r="I154" s="165"/>
      <c r="J154" s="165">
        <f t="shared" si="136"/>
        <v>0</v>
      </c>
      <c r="K154" s="165"/>
      <c r="L154" s="165"/>
      <c r="M154" s="165">
        <f t="shared" si="137"/>
        <v>0</v>
      </c>
      <c r="N154" s="165"/>
      <c r="O154" s="165"/>
      <c r="P154" s="165"/>
      <c r="Q154" s="165"/>
      <c r="R154" s="165"/>
      <c r="S154" s="165"/>
      <c r="T154" s="165">
        <v>2</v>
      </c>
      <c r="U154" s="165">
        <v>13000</v>
      </c>
      <c r="V154" s="165">
        <f t="shared" si="140"/>
        <v>26000</v>
      </c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>
        <f t="shared" si="144"/>
        <v>0</v>
      </c>
      <c r="AI154" s="165"/>
      <c r="AJ154" s="165"/>
      <c r="AK154" s="165"/>
      <c r="AL154" s="165"/>
      <c r="AM154" s="165"/>
      <c r="AN154" s="165">
        <f t="shared" si="146"/>
        <v>0</v>
      </c>
      <c r="AO154" s="165"/>
      <c r="AP154" s="165"/>
      <c r="AQ154" s="165"/>
      <c r="AR154" s="165">
        <v>2</v>
      </c>
      <c r="AS154" s="165">
        <v>23000</v>
      </c>
      <c r="AT154" s="165">
        <f t="shared" si="148"/>
        <v>46000</v>
      </c>
      <c r="AU154" s="165"/>
      <c r="AV154" s="165"/>
      <c r="AW154" s="165">
        <f t="shared" si="149"/>
        <v>0</v>
      </c>
      <c r="AX154" s="165"/>
      <c r="AY154" s="165"/>
      <c r="AZ154" s="165"/>
      <c r="BA154" s="165"/>
      <c r="BB154" s="165"/>
      <c r="BC154" s="165"/>
      <c r="BD154" s="165"/>
      <c r="BE154" s="165"/>
      <c r="BF154" s="165"/>
      <c r="BG154" s="165"/>
      <c r="BH154" s="165"/>
      <c r="BI154" s="165">
        <f t="shared" si="152"/>
        <v>0</v>
      </c>
      <c r="BJ154" s="165"/>
      <c r="BK154" s="165"/>
      <c r="BL154" s="165"/>
      <c r="BM154" s="165"/>
      <c r="BN154" s="165"/>
      <c r="BO154" s="165">
        <f t="shared" si="154"/>
        <v>0</v>
      </c>
      <c r="BP154" s="165"/>
      <c r="BQ154" s="165"/>
      <c r="BR154" s="165">
        <f t="shared" si="155"/>
        <v>0</v>
      </c>
      <c r="BS154" s="165"/>
      <c r="BT154" s="165"/>
      <c r="BU154" s="165"/>
      <c r="BV154" s="165"/>
      <c r="BW154" s="165"/>
      <c r="BX154" s="165">
        <f t="shared" si="157"/>
        <v>0</v>
      </c>
      <c r="BY154" s="165"/>
      <c r="BZ154" s="165"/>
      <c r="CA154" s="165">
        <f t="shared" si="158"/>
        <v>0</v>
      </c>
      <c r="CB154" s="165"/>
      <c r="CC154" s="165"/>
      <c r="CD154" s="165"/>
      <c r="CE154" s="165"/>
      <c r="CF154" s="165"/>
      <c r="CG154" s="165">
        <f t="shared" si="160"/>
        <v>0</v>
      </c>
      <c r="CH154" s="165"/>
      <c r="CI154" s="165"/>
      <c r="CJ154" s="165">
        <f t="shared" si="161"/>
        <v>0</v>
      </c>
      <c r="CK154" s="165"/>
      <c r="CL154" s="165"/>
      <c r="CM154" s="165">
        <f t="shared" si="162"/>
        <v>0</v>
      </c>
      <c r="CN154" s="165"/>
      <c r="CO154" s="165"/>
      <c r="CP154" s="165">
        <f t="shared" si="163"/>
        <v>0</v>
      </c>
      <c r="CQ154" s="165"/>
      <c r="CR154" s="165"/>
      <c r="CS154" s="165"/>
      <c r="CT154" s="167"/>
      <c r="CU154" s="168"/>
    </row>
    <row r="155" spans="2:99" x14ac:dyDescent="0.25">
      <c r="B155" s="165" t="s">
        <v>314</v>
      </c>
      <c r="C155" s="165" t="s">
        <v>265</v>
      </c>
      <c r="D155" s="166"/>
      <c r="E155" s="165"/>
      <c r="F155" s="165"/>
      <c r="G155" s="165"/>
      <c r="H155" s="165"/>
      <c r="I155" s="165"/>
      <c r="J155" s="165">
        <f t="shared" si="136"/>
        <v>0</v>
      </c>
      <c r="K155" s="165"/>
      <c r="L155" s="165"/>
      <c r="M155" s="165">
        <f t="shared" si="137"/>
        <v>0</v>
      </c>
      <c r="N155" s="165"/>
      <c r="O155" s="165"/>
      <c r="P155" s="165"/>
      <c r="Q155" s="165"/>
      <c r="R155" s="165"/>
      <c r="S155" s="165"/>
      <c r="T155" s="165"/>
      <c r="U155" s="165"/>
      <c r="V155" s="165">
        <f t="shared" si="140"/>
        <v>0</v>
      </c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>
        <f t="shared" si="144"/>
        <v>0</v>
      </c>
      <c r="AI155" s="165"/>
      <c r="AJ155" s="165"/>
      <c r="AK155" s="165"/>
      <c r="AL155" s="165"/>
      <c r="AM155" s="165"/>
      <c r="AN155" s="165">
        <f t="shared" si="146"/>
        <v>0</v>
      </c>
      <c r="AO155" s="165"/>
      <c r="AP155" s="165"/>
      <c r="AQ155" s="165"/>
      <c r="AR155" s="165"/>
      <c r="AS155" s="165"/>
      <c r="AT155" s="165">
        <f t="shared" si="148"/>
        <v>0</v>
      </c>
      <c r="AU155" s="165"/>
      <c r="AV155" s="165"/>
      <c r="AW155" s="165">
        <f t="shared" si="149"/>
        <v>0</v>
      </c>
      <c r="AX155" s="165"/>
      <c r="AY155" s="165"/>
      <c r="AZ155" s="165"/>
      <c r="BA155" s="165"/>
      <c r="BB155" s="165"/>
      <c r="BC155" s="165"/>
      <c r="BD155" s="165"/>
      <c r="BE155" s="165"/>
      <c r="BF155" s="165"/>
      <c r="BG155" s="165"/>
      <c r="BH155" s="165"/>
      <c r="BI155" s="165">
        <f t="shared" si="152"/>
        <v>0</v>
      </c>
      <c r="BJ155" s="165"/>
      <c r="BK155" s="165"/>
      <c r="BL155" s="165"/>
      <c r="BM155" s="165"/>
      <c r="BN155" s="165"/>
      <c r="BO155" s="165">
        <f t="shared" si="154"/>
        <v>0</v>
      </c>
      <c r="BP155" s="165"/>
      <c r="BQ155" s="165"/>
      <c r="BR155" s="165">
        <f t="shared" si="155"/>
        <v>0</v>
      </c>
      <c r="BS155" s="165"/>
      <c r="BT155" s="165"/>
      <c r="BU155" s="165"/>
      <c r="BV155" s="165"/>
      <c r="BW155" s="165"/>
      <c r="BX155" s="165">
        <f t="shared" si="157"/>
        <v>0</v>
      </c>
      <c r="BY155" s="165"/>
      <c r="BZ155" s="165"/>
      <c r="CA155" s="165">
        <f t="shared" si="158"/>
        <v>0</v>
      </c>
      <c r="CB155" s="165"/>
      <c r="CC155" s="165"/>
      <c r="CD155" s="165"/>
      <c r="CE155" s="165"/>
      <c r="CF155" s="165"/>
      <c r="CG155" s="165">
        <f t="shared" si="160"/>
        <v>0</v>
      </c>
      <c r="CH155" s="165"/>
      <c r="CI155" s="165"/>
      <c r="CJ155" s="165">
        <f t="shared" si="161"/>
        <v>0</v>
      </c>
      <c r="CK155" s="165"/>
      <c r="CL155" s="165"/>
      <c r="CM155" s="165">
        <f t="shared" si="162"/>
        <v>0</v>
      </c>
      <c r="CN155" s="165"/>
      <c r="CO155" s="165"/>
      <c r="CP155" s="165">
        <f t="shared" si="163"/>
        <v>0</v>
      </c>
      <c r="CQ155" s="165"/>
      <c r="CR155" s="165"/>
      <c r="CS155" s="165"/>
      <c r="CT155" s="167"/>
      <c r="CU155" s="168"/>
    </row>
    <row r="156" spans="2:99" x14ac:dyDescent="0.25">
      <c r="B156" s="165" t="s">
        <v>809</v>
      </c>
      <c r="C156" s="165"/>
      <c r="D156" s="166"/>
      <c r="E156" s="165"/>
      <c r="F156" s="165"/>
      <c r="G156" s="165"/>
      <c r="H156" s="165"/>
      <c r="I156" s="165"/>
      <c r="J156" s="165">
        <f t="shared" si="136"/>
        <v>0</v>
      </c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>
        <f t="shared" si="144"/>
        <v>0</v>
      </c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  <c r="AY156" s="165"/>
      <c r="AZ156" s="165"/>
      <c r="BA156" s="165"/>
      <c r="BB156" s="165"/>
      <c r="BC156" s="165"/>
      <c r="BD156" s="165"/>
      <c r="BE156" s="165"/>
      <c r="BF156" s="165"/>
      <c r="BG156" s="165"/>
      <c r="BH156" s="165"/>
      <c r="BI156" s="165">
        <f t="shared" si="152"/>
        <v>0</v>
      </c>
      <c r="BJ156" s="165"/>
      <c r="BK156" s="165"/>
      <c r="BL156" s="165"/>
      <c r="BM156" s="165"/>
      <c r="BN156" s="165"/>
      <c r="BO156" s="165">
        <f t="shared" si="154"/>
        <v>0</v>
      </c>
      <c r="BP156" s="165"/>
      <c r="BQ156" s="165"/>
      <c r="BR156" s="165">
        <f t="shared" si="155"/>
        <v>0</v>
      </c>
      <c r="BS156" s="165"/>
      <c r="BT156" s="165"/>
      <c r="BU156" s="165"/>
      <c r="BV156" s="165"/>
      <c r="BW156" s="165"/>
      <c r="BX156" s="165">
        <f t="shared" si="157"/>
        <v>0</v>
      </c>
      <c r="BY156" s="165"/>
      <c r="BZ156" s="165"/>
      <c r="CA156" s="165">
        <f t="shared" si="158"/>
        <v>0</v>
      </c>
      <c r="CB156" s="165"/>
      <c r="CC156" s="165"/>
      <c r="CD156" s="165"/>
      <c r="CE156" s="165"/>
      <c r="CF156" s="165"/>
      <c r="CG156" s="165">
        <f t="shared" si="160"/>
        <v>0</v>
      </c>
      <c r="CH156" s="165"/>
      <c r="CI156" s="165"/>
      <c r="CJ156" s="165">
        <f t="shared" si="161"/>
        <v>0</v>
      </c>
      <c r="CK156" s="165"/>
      <c r="CL156" s="165"/>
      <c r="CM156" s="165">
        <f t="shared" si="162"/>
        <v>0</v>
      </c>
      <c r="CN156" s="165"/>
      <c r="CO156" s="165"/>
      <c r="CP156" s="165">
        <f t="shared" si="163"/>
        <v>0</v>
      </c>
      <c r="CQ156" s="165"/>
      <c r="CR156" s="165"/>
      <c r="CS156" s="165"/>
      <c r="CT156" s="167"/>
      <c r="CU156" s="168"/>
    </row>
    <row r="157" spans="2:99" x14ac:dyDescent="0.25">
      <c r="B157" s="165" t="s">
        <v>354</v>
      </c>
      <c r="C157" s="165" t="s">
        <v>224</v>
      </c>
      <c r="D157" s="166"/>
      <c r="E157" s="165"/>
      <c r="F157" s="165"/>
      <c r="G157" s="165">
        <f t="shared" si="135"/>
        <v>0</v>
      </c>
      <c r="H157" s="165"/>
      <c r="I157" s="165"/>
      <c r="J157" s="165">
        <f t="shared" si="136"/>
        <v>0</v>
      </c>
      <c r="K157" s="165"/>
      <c r="L157" s="165"/>
      <c r="M157" s="165">
        <f t="shared" si="137"/>
        <v>0</v>
      </c>
      <c r="N157" s="165"/>
      <c r="O157" s="165"/>
      <c r="P157" s="165">
        <f t="shared" si="138"/>
        <v>0</v>
      </c>
      <c r="Q157" s="165"/>
      <c r="R157" s="165"/>
      <c r="S157" s="165">
        <f t="shared" si="139"/>
        <v>0</v>
      </c>
      <c r="T157" s="165"/>
      <c r="U157" s="165"/>
      <c r="V157" s="165">
        <f t="shared" si="140"/>
        <v>0</v>
      </c>
      <c r="W157" s="165"/>
      <c r="X157" s="165"/>
      <c r="Y157" s="165">
        <f t="shared" si="141"/>
        <v>0</v>
      </c>
      <c r="Z157" s="165"/>
      <c r="AA157" s="165"/>
      <c r="AB157" s="165">
        <f t="shared" si="142"/>
        <v>0</v>
      </c>
      <c r="AC157" s="165"/>
      <c r="AD157" s="165"/>
      <c r="AE157" s="165">
        <f t="shared" si="143"/>
        <v>0</v>
      </c>
      <c r="AF157" s="165"/>
      <c r="AG157" s="165"/>
      <c r="AH157" s="165">
        <f t="shared" si="144"/>
        <v>0</v>
      </c>
      <c r="AI157" s="165"/>
      <c r="AJ157" s="165"/>
      <c r="AK157" s="165">
        <f t="shared" si="145"/>
        <v>0</v>
      </c>
      <c r="AL157" s="165"/>
      <c r="AM157" s="165"/>
      <c r="AN157" s="165">
        <f t="shared" si="146"/>
        <v>0</v>
      </c>
      <c r="AO157" s="165"/>
      <c r="AP157" s="165"/>
      <c r="AQ157" s="165">
        <f t="shared" si="147"/>
        <v>0</v>
      </c>
      <c r="AR157" s="165"/>
      <c r="AS157" s="165"/>
      <c r="AT157" s="165">
        <f t="shared" si="148"/>
        <v>0</v>
      </c>
      <c r="AU157" s="165"/>
      <c r="AV157" s="165"/>
      <c r="AW157" s="165">
        <f t="shared" si="149"/>
        <v>0</v>
      </c>
      <c r="AX157" s="165"/>
      <c r="AY157" s="165"/>
      <c r="AZ157" s="165">
        <f t="shared" si="150"/>
        <v>0</v>
      </c>
      <c r="BA157" s="165"/>
      <c r="BB157" s="165"/>
      <c r="BC157" s="165">
        <f t="shared" si="165"/>
        <v>0</v>
      </c>
      <c r="BD157" s="165"/>
      <c r="BE157" s="165"/>
      <c r="BF157" s="165">
        <f t="shared" si="151"/>
        <v>0</v>
      </c>
      <c r="BG157" s="165"/>
      <c r="BH157" s="165"/>
      <c r="BI157" s="165">
        <f t="shared" si="152"/>
        <v>0</v>
      </c>
      <c r="BJ157" s="165"/>
      <c r="BK157" s="165"/>
      <c r="BL157" s="165">
        <f t="shared" si="153"/>
        <v>0</v>
      </c>
      <c r="BM157" s="165"/>
      <c r="BN157" s="165"/>
      <c r="BO157" s="165">
        <f t="shared" si="154"/>
        <v>0</v>
      </c>
      <c r="BP157" s="165"/>
      <c r="BQ157" s="165"/>
      <c r="BR157" s="165">
        <f t="shared" si="155"/>
        <v>0</v>
      </c>
      <c r="BS157" s="165"/>
      <c r="BT157" s="165"/>
      <c r="BU157" s="165">
        <f t="shared" si="156"/>
        <v>0</v>
      </c>
      <c r="BV157" s="165"/>
      <c r="BW157" s="165"/>
      <c r="BX157" s="165">
        <f t="shared" si="157"/>
        <v>0</v>
      </c>
      <c r="BY157" s="165"/>
      <c r="BZ157" s="165"/>
      <c r="CA157" s="165">
        <f t="shared" si="158"/>
        <v>0</v>
      </c>
      <c r="CB157" s="165"/>
      <c r="CC157" s="165"/>
      <c r="CD157" s="165">
        <f t="shared" si="159"/>
        <v>0</v>
      </c>
      <c r="CE157" s="165"/>
      <c r="CF157" s="165"/>
      <c r="CG157" s="165">
        <f t="shared" si="160"/>
        <v>0</v>
      </c>
      <c r="CH157" s="165"/>
      <c r="CI157" s="165"/>
      <c r="CJ157" s="165">
        <f t="shared" si="161"/>
        <v>0</v>
      </c>
      <c r="CK157" s="165"/>
      <c r="CL157" s="165"/>
      <c r="CM157" s="165">
        <f t="shared" si="162"/>
        <v>0</v>
      </c>
      <c r="CN157" s="165"/>
      <c r="CO157" s="165"/>
      <c r="CP157" s="165">
        <f t="shared" si="163"/>
        <v>0</v>
      </c>
      <c r="CQ157" s="165"/>
      <c r="CR157" s="165"/>
      <c r="CS157" s="165">
        <f t="shared" si="164"/>
        <v>0</v>
      </c>
      <c r="CT157" s="167">
        <f t="shared" si="166"/>
        <v>0</v>
      </c>
      <c r="CU157" s="168">
        <f t="shared" si="167"/>
        <v>0</v>
      </c>
    </row>
    <row r="158" spans="2:99" x14ac:dyDescent="0.25">
      <c r="B158" s="173" t="s">
        <v>6</v>
      </c>
      <c r="C158" s="174"/>
      <c r="D158" s="175"/>
      <c r="E158" s="174"/>
      <c r="F158" s="176"/>
      <c r="G158" s="174">
        <f>SUM(G8:G157)</f>
        <v>2482000</v>
      </c>
      <c r="H158" s="176"/>
      <c r="I158" s="176"/>
      <c r="J158" s="174">
        <f>SUM(J8:J157)</f>
        <v>2073500</v>
      </c>
      <c r="K158" s="176"/>
      <c r="L158" s="176"/>
      <c r="M158" s="174">
        <f>SUM(M8:M157)</f>
        <v>1328000</v>
      </c>
      <c r="N158" s="176"/>
      <c r="O158" s="176"/>
      <c r="P158" s="174">
        <f>SUM(P8:P157)</f>
        <v>2598000</v>
      </c>
      <c r="Q158" s="176"/>
      <c r="R158" s="176"/>
      <c r="S158" s="174">
        <f>SUM(S8:S157)</f>
        <v>0</v>
      </c>
      <c r="T158" s="176"/>
      <c r="U158" s="176"/>
      <c r="V158" s="174">
        <f>SUM(V8:V157)</f>
        <v>967000</v>
      </c>
      <c r="W158" s="176"/>
      <c r="X158" s="176"/>
      <c r="Y158" s="174">
        <f>SUM(Y8:Y157)</f>
        <v>593000</v>
      </c>
      <c r="Z158" s="176"/>
      <c r="AA158" s="176"/>
      <c r="AB158" s="174">
        <f>SUM(AB8:AB157)</f>
        <v>2041600</v>
      </c>
      <c r="AC158" s="176"/>
      <c r="AD158" s="176"/>
      <c r="AE158" s="174">
        <f>SUM(AE8:AE157)</f>
        <v>1051600</v>
      </c>
      <c r="AF158" s="176"/>
      <c r="AG158" s="176"/>
      <c r="AH158" s="174">
        <f>SUM(AH8:AH157)</f>
        <v>2335000</v>
      </c>
      <c r="AI158" s="176"/>
      <c r="AJ158" s="176"/>
      <c r="AK158" s="174">
        <f>SUM(AK8:AK157)</f>
        <v>2752800</v>
      </c>
      <c r="AL158" s="176"/>
      <c r="AM158" s="176"/>
      <c r="AN158" s="174">
        <f>SUM(AN8:AN157)</f>
        <v>1048000</v>
      </c>
      <c r="AO158" s="176"/>
      <c r="AP158" s="176"/>
      <c r="AQ158" s="174">
        <f>SUM(AQ8:AQ157)</f>
        <v>1337400</v>
      </c>
      <c r="AR158" s="176"/>
      <c r="AS158" s="176"/>
      <c r="AT158" s="174">
        <f>SUM(AT8:AT157)</f>
        <v>2340000</v>
      </c>
      <c r="AU158" s="176"/>
      <c r="AV158" s="176"/>
      <c r="AW158" s="174">
        <f>SUM(AW8:AW157)</f>
        <v>2323000</v>
      </c>
      <c r="AX158" s="176"/>
      <c r="AY158" s="176"/>
      <c r="AZ158" s="174">
        <f>SUM(AZ8:AZ157)</f>
        <v>1539800</v>
      </c>
      <c r="BA158" s="176"/>
      <c r="BB158" s="176"/>
      <c r="BC158" s="174">
        <f>SUM(BC8:BC157)</f>
        <v>718000</v>
      </c>
      <c r="BD158" s="176"/>
      <c r="BE158" s="176"/>
      <c r="BF158" s="174">
        <f>SUM(BF8:BF157)</f>
        <v>2029400</v>
      </c>
      <c r="BG158" s="176"/>
      <c r="BH158" s="176"/>
      <c r="BI158" s="174">
        <f>SUM(BI8:BI157)</f>
        <v>1072000</v>
      </c>
      <c r="BJ158" s="176"/>
      <c r="BK158" s="176"/>
      <c r="BL158" s="174">
        <f>SUM(BL8:BL157)</f>
        <v>2279000</v>
      </c>
      <c r="BM158" s="176"/>
      <c r="BN158" s="176"/>
      <c r="BO158" s="174">
        <f>SUM(BO8:BO157)</f>
        <v>2260900</v>
      </c>
      <c r="BP158" s="176"/>
      <c r="BQ158" s="176"/>
      <c r="BR158" s="174">
        <f>SUM(BR8:BR157)</f>
        <v>1310000</v>
      </c>
      <c r="BS158" s="176"/>
      <c r="BT158" s="176"/>
      <c r="BU158" s="174">
        <f>SUM(BU8:BU157)</f>
        <v>1866000</v>
      </c>
      <c r="BV158" s="176"/>
      <c r="BW158" s="176"/>
      <c r="BX158" s="174">
        <f>SUM(BX8:BX157)</f>
        <v>2667600</v>
      </c>
      <c r="BY158" s="176"/>
      <c r="BZ158" s="176"/>
      <c r="CA158" s="174">
        <f>SUM(CA8:CA157)</f>
        <v>3114400</v>
      </c>
      <c r="CB158" s="176"/>
      <c r="CC158" s="176"/>
      <c r="CD158" s="174">
        <f>SUM(CD8:CD157)</f>
        <v>2331100</v>
      </c>
      <c r="CE158" s="176"/>
      <c r="CF158" s="176"/>
      <c r="CG158" s="174">
        <f>SUM(CG8:CG157)</f>
        <v>655000</v>
      </c>
      <c r="CH158" s="176"/>
      <c r="CI158" s="176"/>
      <c r="CJ158" s="174">
        <f>SUM(CJ8:CJ157)</f>
        <v>2670000</v>
      </c>
      <c r="CK158" s="176"/>
      <c r="CL158" s="176"/>
      <c r="CM158" s="174">
        <f>SUM(CM8:CM157)</f>
        <v>879200</v>
      </c>
      <c r="CN158" s="176"/>
      <c r="CO158" s="176"/>
      <c r="CP158" s="174">
        <f>SUM(CP8:CP157)</f>
        <v>0</v>
      </c>
      <c r="CQ158" s="176"/>
      <c r="CR158" s="176"/>
      <c r="CS158" s="174">
        <f>SUM(CS8:CS157)</f>
        <v>0</v>
      </c>
      <c r="CT158" s="174" t="e">
        <f>SUM(CT88:CT157)</f>
        <v>#REF!</v>
      </c>
      <c r="CU158" s="174" t="e">
        <f>SUM(CU8:CU157)</f>
        <v>#REF!</v>
      </c>
    </row>
    <row r="159" spans="2:99" x14ac:dyDescent="0.25">
      <c r="D159" s="177"/>
      <c r="G159">
        <f>G158+G192+G218</f>
        <v>2742500</v>
      </c>
      <c r="J159">
        <f>J158+J192+J218</f>
        <v>2159500</v>
      </c>
      <c r="M159">
        <f>M158+M192+M218</f>
        <v>1521000</v>
      </c>
      <c r="P159">
        <f>P158+P192+P218</f>
        <v>2866000</v>
      </c>
      <c r="S159">
        <f>S158+S192+S218</f>
        <v>0</v>
      </c>
      <c r="V159">
        <f>V158+V192+V218</f>
        <v>1131000</v>
      </c>
      <c r="Y159">
        <f>Y158+Y192+Y218</f>
        <v>795000</v>
      </c>
      <c r="AB159">
        <f>AB158+AB192+AB218</f>
        <v>2069600</v>
      </c>
      <c r="AE159">
        <f>AE158+AE192+AE218</f>
        <v>1330600</v>
      </c>
      <c r="AH159">
        <f>AH158+AH192+AH218</f>
        <v>2579000</v>
      </c>
      <c r="AK159">
        <f>AK158+AK192+AK218</f>
        <v>2987800</v>
      </c>
      <c r="AN159">
        <f>AN158+AN192+AN218</f>
        <v>1231000</v>
      </c>
      <c r="AQ159">
        <f>AQ158+AQ192+AQ218</f>
        <v>1337400</v>
      </c>
      <c r="AT159">
        <f>AT158+AT192+AT218</f>
        <v>2578000</v>
      </c>
      <c r="AW159">
        <f>AW158+AW192+AW218</f>
        <v>2504000</v>
      </c>
      <c r="AZ159">
        <f>AZ158+AZ192+AZ218</f>
        <v>1709800</v>
      </c>
      <c r="BC159">
        <f>BC158+BC192+BC218</f>
        <v>895000</v>
      </c>
      <c r="BF159">
        <f>BF158+BF192+BF218</f>
        <v>2226400</v>
      </c>
      <c r="BI159">
        <f>BI158+BI192+BI218</f>
        <v>1306000</v>
      </c>
      <c r="BL159">
        <f>BL158+BL192+BL218</f>
        <v>2363000</v>
      </c>
      <c r="BO159">
        <f>BO158+BO192+BO218</f>
        <v>2429900</v>
      </c>
      <c r="BR159">
        <f>BR158+BR192+BR218</f>
        <v>1556000</v>
      </c>
      <c r="BU159">
        <f>BU158+BU192+BU218</f>
        <v>1944000</v>
      </c>
      <c r="BX159">
        <f>BX158+BX192+BX218</f>
        <v>2852600</v>
      </c>
      <c r="CA159">
        <f>CA158+CA192+CA218</f>
        <v>3291400</v>
      </c>
      <c r="CD159">
        <f>CD158+CD192+CD218</f>
        <v>2520100</v>
      </c>
      <c r="CG159">
        <f>CG158+CG192+CG218</f>
        <v>663000</v>
      </c>
      <c r="CJ159">
        <f>CJ158+CJ192+CJ218</f>
        <v>2781000</v>
      </c>
      <c r="CM159">
        <f>CM158+CM192+CM218</f>
        <v>1275200</v>
      </c>
      <c r="CP159">
        <f>CP158+CP192+CP218</f>
        <v>0</v>
      </c>
      <c r="CS159">
        <f>CS158+CS192+CS218</f>
        <v>0</v>
      </c>
      <c r="CU159" s="7">
        <f>G158+J158+M158+P158+S158+V158+Y158+AB158+AE158+AH158+AK158+AN158+AQ158+AT158+AW158+AZ158+BC158+BF158+BI158+BL158+BO158+BR158+BU158+BX158+CA158+CD158+CG158+CJ158+CM158+CP158+CS158</f>
        <v>50663300</v>
      </c>
    </row>
    <row r="160" spans="2:99" s="5" customFormat="1" x14ac:dyDescent="0.25"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78"/>
      <c r="AI160" s="178"/>
      <c r="AJ160" s="178"/>
      <c r="AK160" s="178"/>
      <c r="AL160" s="178"/>
      <c r="AM160" s="178"/>
      <c r="AN160" s="178"/>
      <c r="AO160" s="178"/>
      <c r="AP160" s="178"/>
      <c r="AQ160" s="178"/>
      <c r="AR160" s="178"/>
      <c r="AS160" s="178"/>
      <c r="AT160" s="178"/>
      <c r="AU160" s="178"/>
      <c r="AV160" s="178"/>
      <c r="AW160" s="178"/>
      <c r="AX160" s="178"/>
      <c r="AY160" s="178"/>
      <c r="AZ160" s="178"/>
      <c r="BA160" s="178"/>
      <c r="BB160" s="178"/>
      <c r="BC160" s="178"/>
      <c r="BD160" s="178"/>
      <c r="BE160" s="178"/>
      <c r="BF160" s="178"/>
      <c r="BG160" s="178"/>
      <c r="BH160" s="178"/>
      <c r="BI160" s="178"/>
      <c r="BJ160" s="178"/>
      <c r="BK160" s="178"/>
      <c r="BL160" s="178"/>
      <c r="BM160" s="178"/>
      <c r="BN160" s="178"/>
      <c r="BO160" s="178"/>
      <c r="BP160" s="178"/>
      <c r="BQ160" s="178"/>
      <c r="BR160" s="178"/>
      <c r="BS160" s="178"/>
      <c r="BT160" s="178"/>
      <c r="BU160" s="178"/>
      <c r="BV160" s="178"/>
      <c r="BW160" s="178"/>
      <c r="BX160" s="178"/>
      <c r="BY160" s="178"/>
      <c r="BZ160" s="178"/>
      <c r="CA160" s="178"/>
      <c r="CB160" s="178"/>
      <c r="CC160" s="178"/>
      <c r="CD160" s="178"/>
      <c r="CE160" s="178"/>
      <c r="CF160" s="178"/>
      <c r="CG160" s="178"/>
      <c r="CH160" s="178"/>
      <c r="CI160" s="178"/>
      <c r="CJ160" s="178"/>
      <c r="CK160" s="178"/>
      <c r="CL160" s="178"/>
      <c r="CM160" s="178"/>
      <c r="CN160" s="178"/>
      <c r="CO160" s="178"/>
      <c r="CP160" s="178"/>
      <c r="CQ160" s="178"/>
      <c r="CR160" s="178"/>
      <c r="CS160" s="178"/>
      <c r="CT160" s="178"/>
    </row>
    <row r="161" spans="2:99" s="5" customFormat="1" x14ac:dyDescent="0.25">
      <c r="B161" s="179" t="s">
        <v>355</v>
      </c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78"/>
      <c r="AI161" s="178"/>
      <c r="AJ161" s="178"/>
      <c r="AK161" s="178"/>
      <c r="AL161" s="178"/>
      <c r="AM161" s="178"/>
      <c r="AN161" s="178"/>
      <c r="AO161" s="178"/>
      <c r="AP161" s="178"/>
      <c r="AQ161" s="178"/>
      <c r="AR161" s="178"/>
      <c r="AS161" s="178"/>
      <c r="AT161" s="178"/>
      <c r="AU161" s="178"/>
      <c r="AV161" s="178"/>
      <c r="AW161" s="178"/>
      <c r="AX161" s="178"/>
      <c r="AY161" s="178"/>
      <c r="AZ161" s="178"/>
      <c r="BA161" s="178"/>
      <c r="BB161" s="178"/>
      <c r="BC161" s="178"/>
      <c r="BD161" s="178"/>
      <c r="BE161" s="178"/>
      <c r="BF161" s="178"/>
      <c r="BG161" s="178"/>
      <c r="BH161" s="178"/>
      <c r="BI161" s="178"/>
      <c r="BJ161" s="178"/>
      <c r="BK161" s="178"/>
      <c r="BL161" s="178"/>
      <c r="BM161" s="178"/>
      <c r="BN161" s="178"/>
      <c r="BO161" s="178"/>
      <c r="BP161" s="178"/>
      <c r="BQ161" s="178"/>
      <c r="BR161" s="178"/>
      <c r="BS161" s="178"/>
      <c r="BT161" s="178"/>
      <c r="BU161" s="178"/>
      <c r="BV161" s="178"/>
      <c r="BW161" s="178"/>
      <c r="BX161" s="178"/>
      <c r="BY161" s="178"/>
      <c r="BZ161" s="178"/>
      <c r="CA161" s="178"/>
      <c r="CB161" s="178"/>
      <c r="CC161" s="178"/>
      <c r="CD161" s="178"/>
      <c r="CE161" s="178"/>
      <c r="CF161" s="178"/>
      <c r="CG161" s="178"/>
      <c r="CH161" s="178"/>
      <c r="CI161" s="178"/>
      <c r="CJ161" s="178"/>
      <c r="CK161" s="178"/>
      <c r="CL161" s="178"/>
      <c r="CM161" s="178"/>
      <c r="CN161" s="178"/>
      <c r="CO161" s="178"/>
      <c r="CP161" s="178"/>
      <c r="CQ161" s="178"/>
      <c r="CR161" s="178"/>
      <c r="CS161" s="178"/>
      <c r="CT161" s="178"/>
    </row>
    <row r="162" spans="2:99" x14ac:dyDescent="0.25">
      <c r="B162" s="154" t="s">
        <v>203</v>
      </c>
      <c r="C162" s="154" t="s">
        <v>204</v>
      </c>
      <c r="D162" s="155"/>
      <c r="E162" s="405" t="s">
        <v>5</v>
      </c>
      <c r="F162" s="406"/>
      <c r="G162" s="406"/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  <c r="AA162" s="406"/>
      <c r="AB162" s="406"/>
      <c r="AC162" s="406"/>
      <c r="AD162" s="406"/>
      <c r="AE162" s="406"/>
      <c r="AF162" s="406"/>
      <c r="AG162" s="406"/>
      <c r="AH162" s="406"/>
      <c r="AI162" s="406"/>
      <c r="AJ162" s="406"/>
      <c r="AK162" s="406"/>
      <c r="AL162" s="406"/>
      <c r="AM162" s="406"/>
      <c r="AN162" s="406"/>
      <c r="AO162" s="406"/>
      <c r="AP162" s="406"/>
      <c r="AQ162" s="406"/>
      <c r="AR162" s="406"/>
      <c r="AS162" s="406"/>
      <c r="AT162" s="406"/>
      <c r="AU162" s="406"/>
      <c r="AV162" s="406"/>
      <c r="AW162" s="406"/>
      <c r="AX162" s="406"/>
      <c r="AY162" s="406"/>
      <c r="AZ162" s="406"/>
      <c r="BA162" s="406"/>
      <c r="BB162" s="406"/>
      <c r="BC162" s="406"/>
      <c r="BD162" s="406"/>
      <c r="BE162" s="406"/>
      <c r="BF162" s="406"/>
      <c r="BG162" s="406"/>
      <c r="BH162" s="406"/>
      <c r="BI162" s="406"/>
      <c r="BJ162" s="406"/>
      <c r="BK162" s="406"/>
      <c r="BL162" s="406"/>
      <c r="BM162" s="406"/>
      <c r="BN162" s="406"/>
      <c r="BO162" s="406"/>
      <c r="BP162" s="406"/>
      <c r="BQ162" s="406"/>
      <c r="BR162" s="406"/>
      <c r="BS162" s="406"/>
      <c r="BT162" s="406"/>
      <c r="BU162" s="406"/>
      <c r="BV162" s="406"/>
      <c r="BW162" s="406"/>
      <c r="BX162" s="406"/>
      <c r="BY162" s="406"/>
      <c r="BZ162" s="406"/>
      <c r="CA162" s="406"/>
      <c r="CB162" s="406"/>
      <c r="CC162" s="406"/>
      <c r="CD162" s="406"/>
      <c r="CE162" s="406"/>
      <c r="CF162" s="406"/>
      <c r="CG162" s="406"/>
      <c r="CH162" s="406"/>
      <c r="CI162" s="406"/>
      <c r="CJ162" s="406"/>
      <c r="CK162" s="406"/>
      <c r="CL162" s="406"/>
      <c r="CM162" s="406"/>
      <c r="CN162" s="406"/>
      <c r="CO162" s="406"/>
      <c r="CP162" s="406"/>
      <c r="CQ162" s="406"/>
      <c r="CR162" s="406"/>
      <c r="CS162" s="407"/>
      <c r="CT162" s="156"/>
      <c r="CU162" s="157" t="s">
        <v>205</v>
      </c>
    </row>
    <row r="163" spans="2:99" x14ac:dyDescent="0.25">
      <c r="B163" s="154"/>
      <c r="C163" s="154"/>
      <c r="D163" s="155" t="s">
        <v>206</v>
      </c>
      <c r="E163" s="402">
        <v>1</v>
      </c>
      <c r="F163" s="403"/>
      <c r="G163" s="404"/>
      <c r="H163" s="402">
        <v>2</v>
      </c>
      <c r="I163" s="403"/>
      <c r="J163" s="404"/>
      <c r="K163" s="402">
        <v>3</v>
      </c>
      <c r="L163" s="403"/>
      <c r="M163" s="404"/>
      <c r="N163" s="402">
        <v>4</v>
      </c>
      <c r="O163" s="403"/>
      <c r="P163" s="404"/>
      <c r="Q163" s="402">
        <v>5</v>
      </c>
      <c r="R163" s="403"/>
      <c r="S163" s="404"/>
      <c r="T163" s="402">
        <v>6</v>
      </c>
      <c r="U163" s="403"/>
      <c r="V163" s="404"/>
      <c r="W163" s="402">
        <v>7</v>
      </c>
      <c r="X163" s="403"/>
      <c r="Y163" s="404"/>
      <c r="Z163" s="402">
        <v>8</v>
      </c>
      <c r="AA163" s="403"/>
      <c r="AB163" s="404"/>
      <c r="AC163" s="402">
        <v>9</v>
      </c>
      <c r="AD163" s="403"/>
      <c r="AE163" s="404"/>
      <c r="AF163" s="402">
        <v>10</v>
      </c>
      <c r="AG163" s="403"/>
      <c r="AH163" s="404"/>
      <c r="AI163" s="402">
        <v>11</v>
      </c>
      <c r="AJ163" s="403"/>
      <c r="AK163" s="404"/>
      <c r="AL163" s="402">
        <v>12</v>
      </c>
      <c r="AM163" s="403"/>
      <c r="AN163" s="404"/>
      <c r="AO163" s="402">
        <v>13</v>
      </c>
      <c r="AP163" s="403"/>
      <c r="AQ163" s="404"/>
      <c r="AR163" s="402">
        <v>14</v>
      </c>
      <c r="AS163" s="403"/>
      <c r="AT163" s="404"/>
      <c r="AU163" s="402">
        <v>15</v>
      </c>
      <c r="AV163" s="403"/>
      <c r="AW163" s="404"/>
      <c r="AX163" s="402">
        <v>16</v>
      </c>
      <c r="AY163" s="403"/>
      <c r="AZ163" s="404"/>
      <c r="BA163" s="402">
        <v>17</v>
      </c>
      <c r="BB163" s="403"/>
      <c r="BC163" s="404"/>
      <c r="BD163" s="402">
        <v>18</v>
      </c>
      <c r="BE163" s="403"/>
      <c r="BF163" s="404"/>
      <c r="BG163" s="402">
        <v>19</v>
      </c>
      <c r="BH163" s="403"/>
      <c r="BI163" s="404"/>
      <c r="BJ163" s="402">
        <v>20</v>
      </c>
      <c r="BK163" s="403"/>
      <c r="BL163" s="404"/>
      <c r="BM163" s="402">
        <v>21</v>
      </c>
      <c r="BN163" s="403"/>
      <c r="BO163" s="404"/>
      <c r="BP163" s="402">
        <v>22</v>
      </c>
      <c r="BQ163" s="403"/>
      <c r="BR163" s="404"/>
      <c r="BS163" s="402">
        <v>23</v>
      </c>
      <c r="BT163" s="403"/>
      <c r="BU163" s="404"/>
      <c r="BV163" s="402">
        <v>24</v>
      </c>
      <c r="BW163" s="403"/>
      <c r="BX163" s="404"/>
      <c r="BY163" s="402">
        <v>25</v>
      </c>
      <c r="BZ163" s="403"/>
      <c r="CA163" s="404"/>
      <c r="CB163" s="402">
        <v>26</v>
      </c>
      <c r="CC163" s="403"/>
      <c r="CD163" s="404"/>
      <c r="CE163" s="402">
        <v>27</v>
      </c>
      <c r="CF163" s="403"/>
      <c r="CG163" s="404"/>
      <c r="CH163" s="402">
        <v>28</v>
      </c>
      <c r="CI163" s="403"/>
      <c r="CJ163" s="404"/>
      <c r="CK163" s="402">
        <v>29</v>
      </c>
      <c r="CL163" s="403"/>
      <c r="CM163" s="404"/>
      <c r="CN163" s="402">
        <v>30</v>
      </c>
      <c r="CO163" s="403"/>
      <c r="CP163" s="404"/>
      <c r="CQ163" s="402">
        <v>31</v>
      </c>
      <c r="CR163" s="403"/>
      <c r="CS163" s="404"/>
      <c r="CT163" s="158"/>
      <c r="CU163" s="157"/>
    </row>
    <row r="164" spans="2:99" x14ac:dyDescent="0.25">
      <c r="B164" s="154"/>
      <c r="C164" s="154"/>
      <c r="D164" s="159" t="s">
        <v>207</v>
      </c>
      <c r="E164" s="160" t="s">
        <v>208</v>
      </c>
      <c r="F164" s="160" t="s">
        <v>206</v>
      </c>
      <c r="G164" s="160" t="s">
        <v>78</v>
      </c>
      <c r="H164" s="161" t="s">
        <v>208</v>
      </c>
      <c r="I164" s="161" t="s">
        <v>206</v>
      </c>
      <c r="J164" s="161" t="s">
        <v>78</v>
      </c>
      <c r="K164" s="160" t="s">
        <v>208</v>
      </c>
      <c r="L164" s="160" t="s">
        <v>206</v>
      </c>
      <c r="M164" s="160" t="s">
        <v>78</v>
      </c>
      <c r="N164" s="161" t="s">
        <v>208</v>
      </c>
      <c r="O164" s="161" t="s">
        <v>206</v>
      </c>
      <c r="P164" s="161" t="s">
        <v>78</v>
      </c>
      <c r="Q164" s="160" t="s">
        <v>208</v>
      </c>
      <c r="R164" s="160" t="s">
        <v>206</v>
      </c>
      <c r="S164" s="160" t="s">
        <v>78</v>
      </c>
      <c r="T164" s="161" t="s">
        <v>208</v>
      </c>
      <c r="U164" s="161" t="s">
        <v>206</v>
      </c>
      <c r="V164" s="161" t="s">
        <v>78</v>
      </c>
      <c r="W164" s="160" t="s">
        <v>208</v>
      </c>
      <c r="X164" s="160" t="s">
        <v>206</v>
      </c>
      <c r="Y164" s="160" t="s">
        <v>78</v>
      </c>
      <c r="Z164" s="161" t="s">
        <v>208</v>
      </c>
      <c r="AA164" s="161" t="s">
        <v>206</v>
      </c>
      <c r="AB164" s="161" t="s">
        <v>78</v>
      </c>
      <c r="AC164" s="160" t="s">
        <v>208</v>
      </c>
      <c r="AD164" s="160" t="s">
        <v>206</v>
      </c>
      <c r="AE164" s="160" t="s">
        <v>78</v>
      </c>
      <c r="AF164" s="161" t="s">
        <v>208</v>
      </c>
      <c r="AG164" s="161" t="s">
        <v>206</v>
      </c>
      <c r="AH164" s="161" t="s">
        <v>78</v>
      </c>
      <c r="AI164" s="160" t="s">
        <v>208</v>
      </c>
      <c r="AJ164" s="160" t="s">
        <v>206</v>
      </c>
      <c r="AK164" s="160" t="s">
        <v>78</v>
      </c>
      <c r="AL164" s="161" t="s">
        <v>208</v>
      </c>
      <c r="AM164" s="161" t="s">
        <v>206</v>
      </c>
      <c r="AN164" s="161" t="s">
        <v>78</v>
      </c>
      <c r="AO164" s="160" t="s">
        <v>208</v>
      </c>
      <c r="AP164" s="160" t="s">
        <v>206</v>
      </c>
      <c r="AQ164" s="160" t="s">
        <v>78</v>
      </c>
      <c r="AR164" s="161" t="s">
        <v>208</v>
      </c>
      <c r="AS164" s="161" t="s">
        <v>206</v>
      </c>
      <c r="AT164" s="161" t="s">
        <v>78</v>
      </c>
      <c r="AU164" s="160" t="s">
        <v>208</v>
      </c>
      <c r="AV164" s="160" t="s">
        <v>206</v>
      </c>
      <c r="AW164" s="160" t="s">
        <v>78</v>
      </c>
      <c r="AX164" s="161" t="s">
        <v>208</v>
      </c>
      <c r="AY164" s="161" t="s">
        <v>206</v>
      </c>
      <c r="AZ164" s="161" t="s">
        <v>78</v>
      </c>
      <c r="BA164" s="160" t="s">
        <v>208</v>
      </c>
      <c r="BB164" s="160" t="s">
        <v>206</v>
      </c>
      <c r="BC164" s="160" t="s">
        <v>78</v>
      </c>
      <c r="BD164" s="161" t="s">
        <v>208</v>
      </c>
      <c r="BE164" s="161" t="s">
        <v>206</v>
      </c>
      <c r="BF164" s="161" t="s">
        <v>78</v>
      </c>
      <c r="BG164" s="160" t="s">
        <v>208</v>
      </c>
      <c r="BH164" s="160" t="s">
        <v>206</v>
      </c>
      <c r="BI164" s="160" t="s">
        <v>78</v>
      </c>
      <c r="BJ164" s="161" t="s">
        <v>208</v>
      </c>
      <c r="BK164" s="161" t="s">
        <v>206</v>
      </c>
      <c r="BL164" s="161" t="s">
        <v>78</v>
      </c>
      <c r="BM164" s="160" t="s">
        <v>208</v>
      </c>
      <c r="BN164" s="160" t="s">
        <v>206</v>
      </c>
      <c r="BO164" s="160" t="s">
        <v>78</v>
      </c>
      <c r="BP164" s="161" t="s">
        <v>208</v>
      </c>
      <c r="BQ164" s="161" t="s">
        <v>206</v>
      </c>
      <c r="BR164" s="161" t="s">
        <v>78</v>
      </c>
      <c r="BS164" s="160" t="s">
        <v>208</v>
      </c>
      <c r="BT164" s="160" t="s">
        <v>206</v>
      </c>
      <c r="BU164" s="160" t="s">
        <v>78</v>
      </c>
      <c r="BV164" s="161" t="s">
        <v>208</v>
      </c>
      <c r="BW164" s="161" t="s">
        <v>206</v>
      </c>
      <c r="BX164" s="161" t="s">
        <v>78</v>
      </c>
      <c r="BY164" s="160" t="s">
        <v>208</v>
      </c>
      <c r="BZ164" s="160" t="s">
        <v>206</v>
      </c>
      <c r="CA164" s="160" t="s">
        <v>78</v>
      </c>
      <c r="CB164" s="161" t="s">
        <v>208</v>
      </c>
      <c r="CC164" s="161" t="s">
        <v>206</v>
      </c>
      <c r="CD164" s="161" t="s">
        <v>78</v>
      </c>
      <c r="CE164" s="160" t="s">
        <v>208</v>
      </c>
      <c r="CF164" s="160" t="s">
        <v>206</v>
      </c>
      <c r="CG164" s="160" t="s">
        <v>78</v>
      </c>
      <c r="CH164" s="161" t="s">
        <v>208</v>
      </c>
      <c r="CI164" s="161" t="s">
        <v>206</v>
      </c>
      <c r="CJ164" s="161" t="s">
        <v>78</v>
      </c>
      <c r="CK164" s="160" t="s">
        <v>208</v>
      </c>
      <c r="CL164" s="160" t="s">
        <v>206</v>
      </c>
      <c r="CM164" s="160" t="s">
        <v>78</v>
      </c>
      <c r="CN164" s="161" t="s">
        <v>208</v>
      </c>
      <c r="CO164" s="161" t="s">
        <v>206</v>
      </c>
      <c r="CP164" s="161" t="s">
        <v>78</v>
      </c>
      <c r="CQ164" s="160" t="s">
        <v>208</v>
      </c>
      <c r="CR164" s="160" t="s">
        <v>206</v>
      </c>
      <c r="CS164" s="160" t="s">
        <v>78</v>
      </c>
      <c r="CT164" s="161" t="s">
        <v>78</v>
      </c>
      <c r="CU164" s="162"/>
    </row>
    <row r="165" spans="2:99" x14ac:dyDescent="0.25">
      <c r="B165" s="180" t="s">
        <v>242</v>
      </c>
      <c r="C165" s="181"/>
      <c r="D165" s="182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  <c r="AC165" s="181"/>
      <c r="AD165" s="181"/>
      <c r="AE165" s="181"/>
      <c r="AF165" s="181"/>
      <c r="AG165" s="181"/>
      <c r="AH165" s="181"/>
      <c r="AI165" s="181"/>
      <c r="AJ165" s="181"/>
      <c r="AK165" s="181"/>
      <c r="AL165" s="181"/>
      <c r="AM165" s="181"/>
      <c r="AN165" s="181"/>
      <c r="AO165" s="181"/>
      <c r="AP165" s="181"/>
      <c r="AQ165" s="181"/>
      <c r="AR165" s="181"/>
      <c r="AS165" s="181"/>
      <c r="AT165" s="181"/>
      <c r="AU165" s="181"/>
      <c r="AV165" s="181"/>
      <c r="AW165" s="181"/>
      <c r="AX165" s="181"/>
      <c r="AY165" s="181"/>
      <c r="AZ165" s="181"/>
      <c r="BA165" s="181"/>
      <c r="BB165" s="181"/>
      <c r="BC165" s="181"/>
      <c r="BD165" s="181"/>
      <c r="BE165" s="181"/>
      <c r="BF165" s="181"/>
      <c r="BG165" s="181"/>
      <c r="BH165" s="181"/>
      <c r="BI165" s="181"/>
      <c r="BJ165" s="181"/>
      <c r="BK165" s="181"/>
      <c r="BL165" s="181"/>
      <c r="BM165" s="181"/>
      <c r="BN165" s="181"/>
      <c r="BO165" s="181"/>
      <c r="BP165" s="181"/>
      <c r="BQ165" s="181"/>
      <c r="BR165" s="181"/>
      <c r="BS165" s="181"/>
      <c r="BT165" s="181"/>
      <c r="BU165" s="181"/>
      <c r="BV165" s="181"/>
      <c r="BW165" s="181"/>
      <c r="BX165" s="181"/>
      <c r="BY165" s="181"/>
      <c r="BZ165" s="181"/>
      <c r="CA165" s="181"/>
      <c r="CB165" s="181"/>
      <c r="CC165" s="181"/>
      <c r="CD165" s="181"/>
      <c r="CE165" s="181"/>
      <c r="CF165" s="181"/>
      <c r="CG165" s="181"/>
      <c r="CH165" s="181"/>
      <c r="CI165" s="181"/>
      <c r="CJ165" s="181"/>
      <c r="CK165" s="181"/>
      <c r="CL165" s="181"/>
      <c r="CM165" s="181"/>
      <c r="CN165" s="181"/>
      <c r="CO165" s="181"/>
      <c r="CP165" s="181"/>
      <c r="CQ165" s="181"/>
      <c r="CR165" s="181"/>
      <c r="CS165" s="181"/>
      <c r="CT165" s="181"/>
      <c r="CU165" s="183"/>
    </row>
    <row r="166" spans="2:99" x14ac:dyDescent="0.25">
      <c r="B166" s="165" t="s">
        <v>356</v>
      </c>
      <c r="C166" s="165" t="s">
        <v>215</v>
      </c>
      <c r="D166" s="166">
        <v>20000</v>
      </c>
      <c r="E166" s="165"/>
      <c r="F166" s="165"/>
      <c r="G166" s="165">
        <f t="shared" ref="G166:G191" si="169">E166*F166</f>
        <v>0</v>
      </c>
      <c r="H166" s="165">
        <v>0.5</v>
      </c>
      <c r="I166" s="165">
        <v>40000</v>
      </c>
      <c r="J166" s="165">
        <f t="shared" ref="J166:J191" si="170">H166*I166</f>
        <v>20000</v>
      </c>
      <c r="K166" s="165"/>
      <c r="L166" s="165"/>
      <c r="M166" s="165">
        <f t="shared" ref="M166:M191" si="171">K166*L166</f>
        <v>0</v>
      </c>
      <c r="N166" s="165"/>
      <c r="O166" s="165"/>
      <c r="P166" s="165">
        <f t="shared" ref="P166:P191" si="172">N166*O166</f>
        <v>0</v>
      </c>
      <c r="Q166" s="165"/>
      <c r="R166" s="165"/>
      <c r="S166" s="165">
        <f t="shared" ref="S166:S191" si="173">Q166*R166</f>
        <v>0</v>
      </c>
      <c r="T166" s="165">
        <v>0.25</v>
      </c>
      <c r="U166" s="165">
        <v>80000</v>
      </c>
      <c r="V166" s="165">
        <f t="shared" ref="V166:V191" si="174">T166*U166</f>
        <v>20000</v>
      </c>
      <c r="W166" s="165"/>
      <c r="X166" s="165"/>
      <c r="Y166" s="165">
        <f t="shared" ref="Y166:Y191" si="175">W166*X166</f>
        <v>0</v>
      </c>
      <c r="Z166" s="165"/>
      <c r="AA166" s="165"/>
      <c r="AB166" s="165">
        <f t="shared" ref="AB166:AB191" si="176">Z166*AA166</f>
        <v>0</v>
      </c>
      <c r="AC166" s="165">
        <v>0.25</v>
      </c>
      <c r="AD166" s="165">
        <v>96000</v>
      </c>
      <c r="AE166" s="165">
        <f t="shared" ref="AE166:AE191" si="177">AC166*AD166</f>
        <v>24000</v>
      </c>
      <c r="AF166" s="165"/>
      <c r="AG166" s="165"/>
      <c r="AH166" s="165">
        <f t="shared" ref="AH166:AH191" si="178">AF166*AG166</f>
        <v>0</v>
      </c>
      <c r="AI166" s="165"/>
      <c r="AJ166" s="165"/>
      <c r="AK166" s="165">
        <f t="shared" ref="AK166:AK191" si="179">AI166*AJ166</f>
        <v>0</v>
      </c>
      <c r="AL166" s="165">
        <v>0.25</v>
      </c>
      <c r="AM166" s="165">
        <v>92000</v>
      </c>
      <c r="AN166" s="165">
        <f t="shared" ref="AN166:AN191" si="180">AL166*AM166</f>
        <v>23000</v>
      </c>
      <c r="AO166" s="165"/>
      <c r="AP166" s="165"/>
      <c r="AQ166" s="165">
        <f t="shared" ref="AQ166:AQ191" si="181">AO166*AP166</f>
        <v>0</v>
      </c>
      <c r="AR166" s="165"/>
      <c r="AS166" s="165"/>
      <c r="AT166" s="165">
        <f t="shared" ref="AT166:AT191" si="182">AR166*AS166</f>
        <v>0</v>
      </c>
      <c r="AU166" s="165"/>
      <c r="AV166" s="165"/>
      <c r="AW166" s="165">
        <f t="shared" ref="AW166:AW191" si="183">AU166*AV166</f>
        <v>0</v>
      </c>
      <c r="AX166" s="165">
        <v>0.5</v>
      </c>
      <c r="AY166" s="165">
        <v>90000</v>
      </c>
      <c r="AZ166" s="165">
        <f t="shared" ref="AZ166:AZ191" si="184">AX166*AY166</f>
        <v>45000</v>
      </c>
      <c r="BA166" s="165"/>
      <c r="BB166" s="165"/>
      <c r="BC166" s="165">
        <f t="shared" ref="BC166:BC191" si="185">BA166*BB166</f>
        <v>0</v>
      </c>
      <c r="BD166" s="165"/>
      <c r="BE166" s="165"/>
      <c r="BF166" s="165">
        <f t="shared" ref="BF166:BF191" si="186">BD166*BE166</f>
        <v>0</v>
      </c>
      <c r="BG166" s="165">
        <v>0.5</v>
      </c>
      <c r="BH166" s="165">
        <v>90000</v>
      </c>
      <c r="BI166" s="165">
        <f t="shared" ref="BI166:BI191" si="187">BG166*BH166</f>
        <v>45000</v>
      </c>
      <c r="BJ166" s="165"/>
      <c r="BK166" s="165"/>
      <c r="BL166" s="165">
        <f t="shared" ref="BL166:BL191" si="188">BJ166*BK166</f>
        <v>0</v>
      </c>
      <c r="BM166" s="165"/>
      <c r="BN166" s="165"/>
      <c r="BO166" s="165">
        <f t="shared" ref="BO166:BO191" si="189">BM166*BN166</f>
        <v>0</v>
      </c>
      <c r="BP166" s="165">
        <v>0.5</v>
      </c>
      <c r="BQ166" s="165">
        <v>90000</v>
      </c>
      <c r="BR166" s="165">
        <f t="shared" ref="BR166:BR191" si="190">BP166*BQ166</f>
        <v>45000</v>
      </c>
      <c r="BS166" s="165"/>
      <c r="BT166" s="165"/>
      <c r="BU166" s="165">
        <f t="shared" ref="BU166:BU191" si="191">BS166*BT166</f>
        <v>0</v>
      </c>
      <c r="BV166" s="165"/>
      <c r="BW166" s="165"/>
      <c r="BX166" s="165">
        <f t="shared" ref="BX166:BX191" si="192">BV166*BW166</f>
        <v>0</v>
      </c>
      <c r="BY166" s="165"/>
      <c r="BZ166" s="165"/>
      <c r="CA166" s="165">
        <f t="shared" ref="CA166:CA191" si="193">BY166*BZ166</f>
        <v>0</v>
      </c>
      <c r="CB166" s="165">
        <v>0.5</v>
      </c>
      <c r="CC166" s="165">
        <v>90000</v>
      </c>
      <c r="CD166" s="165">
        <f t="shared" ref="CD166:CD191" si="194">CB166*CC166</f>
        <v>45000</v>
      </c>
      <c r="CE166" s="165"/>
      <c r="CF166" s="165"/>
      <c r="CG166" s="165">
        <f t="shared" ref="CG166:CG191" si="195">CE166*CF166</f>
        <v>0</v>
      </c>
      <c r="CH166" s="165"/>
      <c r="CI166" s="165"/>
      <c r="CJ166" s="165">
        <f t="shared" ref="CJ166:CJ191" si="196">CH166*CI166</f>
        <v>0</v>
      </c>
      <c r="CK166" s="165">
        <v>1.6</v>
      </c>
      <c r="CL166" s="165">
        <v>100000</v>
      </c>
      <c r="CM166" s="165">
        <f t="shared" ref="CM166:CM191" si="197">CK166*CL166</f>
        <v>160000</v>
      </c>
      <c r="CN166" s="165"/>
      <c r="CO166" s="165"/>
      <c r="CP166" s="165">
        <f t="shared" ref="CP166:CP191" si="198">CN166*CO166</f>
        <v>0</v>
      </c>
      <c r="CQ166" s="165"/>
      <c r="CR166" s="165"/>
      <c r="CS166" s="165">
        <f t="shared" ref="CS166:CS191" si="199">CQ166*CR166</f>
        <v>0</v>
      </c>
      <c r="CT166" s="167">
        <f t="shared" ref="CT166:CT191" si="200">E166+H166+K166+N166+Q166+T166+W166+Z166+AC166+AF166+AI166+AL166+AO166+AR166+AU166+AX166+BA166+BD166+BG166+BJ166+BM166+BP166+BS166+BV166+BY166+CB166+CE166+CH166+CK166+CN166+CQ166</f>
        <v>4.8499999999999996</v>
      </c>
      <c r="CU166" s="168">
        <f t="shared" ref="CU166:CU191" si="201">G166+J166+M166+P166+S166+V166+Y166+AB166+AE166+AH166+AK166+AN166+AQ166+AT166+AW166+AZ166+BC166+BF166+BI166+BL166+BO166+BR166+BU166+BX166+CA166+CD166+CG166+CJ166+CM166+CP166+CS166</f>
        <v>427000</v>
      </c>
    </row>
    <row r="167" spans="2:99" x14ac:dyDescent="0.25">
      <c r="B167" s="165" t="s">
        <v>357</v>
      </c>
      <c r="C167" s="165" t="s">
        <v>215</v>
      </c>
      <c r="D167" s="166">
        <v>40000</v>
      </c>
      <c r="E167" s="165">
        <v>1</v>
      </c>
      <c r="F167" s="165">
        <v>45000</v>
      </c>
      <c r="G167" s="165">
        <f t="shared" si="169"/>
        <v>45000</v>
      </c>
      <c r="H167" s="165"/>
      <c r="I167" s="165"/>
      <c r="J167" s="165">
        <f t="shared" si="170"/>
        <v>0</v>
      </c>
      <c r="K167" s="165">
        <v>1</v>
      </c>
      <c r="L167" s="165">
        <v>45000</v>
      </c>
      <c r="M167" s="165">
        <f t="shared" si="171"/>
        <v>45000</v>
      </c>
      <c r="N167" s="165">
        <v>2</v>
      </c>
      <c r="O167" s="165">
        <v>45000</v>
      </c>
      <c r="P167" s="165">
        <f t="shared" si="172"/>
        <v>90000</v>
      </c>
      <c r="Q167" s="165"/>
      <c r="R167" s="165"/>
      <c r="S167" s="165">
        <f t="shared" si="173"/>
        <v>0</v>
      </c>
      <c r="T167" s="165">
        <v>1</v>
      </c>
      <c r="U167" s="165">
        <v>45000</v>
      </c>
      <c r="V167" s="165">
        <f t="shared" si="174"/>
        <v>45000</v>
      </c>
      <c r="W167" s="165">
        <v>1</v>
      </c>
      <c r="X167" s="165">
        <v>45000</v>
      </c>
      <c r="Y167" s="165">
        <f t="shared" si="175"/>
        <v>45000</v>
      </c>
      <c r="Z167" s="165"/>
      <c r="AA167" s="165"/>
      <c r="AB167" s="165">
        <f t="shared" si="176"/>
        <v>0</v>
      </c>
      <c r="AC167" s="165">
        <v>2</v>
      </c>
      <c r="AD167" s="165">
        <v>45000</v>
      </c>
      <c r="AE167" s="165">
        <f t="shared" si="177"/>
        <v>90000</v>
      </c>
      <c r="AF167" s="165">
        <v>2</v>
      </c>
      <c r="AG167" s="165">
        <v>45000</v>
      </c>
      <c r="AH167" s="165">
        <f t="shared" si="178"/>
        <v>90000</v>
      </c>
      <c r="AI167" s="165">
        <v>1</v>
      </c>
      <c r="AJ167" s="165">
        <v>45000</v>
      </c>
      <c r="AK167" s="165">
        <f t="shared" si="179"/>
        <v>45000</v>
      </c>
      <c r="AL167" s="165">
        <v>1</v>
      </c>
      <c r="AM167" s="165">
        <v>45000</v>
      </c>
      <c r="AN167" s="165">
        <f t="shared" si="180"/>
        <v>45000</v>
      </c>
      <c r="AO167" s="165"/>
      <c r="AP167" s="165"/>
      <c r="AQ167" s="165">
        <f t="shared" si="181"/>
        <v>0</v>
      </c>
      <c r="AR167" s="165">
        <v>2</v>
      </c>
      <c r="AS167" s="165">
        <v>45000</v>
      </c>
      <c r="AT167" s="165">
        <f t="shared" si="182"/>
        <v>90000</v>
      </c>
      <c r="AU167" s="165">
        <v>2</v>
      </c>
      <c r="AV167" s="165">
        <v>45000</v>
      </c>
      <c r="AW167" s="165">
        <f t="shared" si="183"/>
        <v>90000</v>
      </c>
      <c r="AX167" s="165">
        <v>1</v>
      </c>
      <c r="AY167" s="165">
        <v>45000</v>
      </c>
      <c r="AZ167" s="165">
        <f t="shared" si="184"/>
        <v>45000</v>
      </c>
      <c r="BA167" s="165">
        <v>1</v>
      </c>
      <c r="BB167" s="165">
        <v>45000</v>
      </c>
      <c r="BC167" s="165">
        <f t="shared" si="185"/>
        <v>45000</v>
      </c>
      <c r="BD167" s="165">
        <v>2</v>
      </c>
      <c r="BE167" s="165">
        <v>45000</v>
      </c>
      <c r="BF167" s="165">
        <f t="shared" si="186"/>
        <v>90000</v>
      </c>
      <c r="BG167" s="165">
        <v>2</v>
      </c>
      <c r="BH167" s="165">
        <v>45000</v>
      </c>
      <c r="BI167" s="165">
        <f t="shared" si="187"/>
        <v>90000</v>
      </c>
      <c r="BJ167" s="165"/>
      <c r="BK167" s="165"/>
      <c r="BL167" s="165">
        <f t="shared" si="188"/>
        <v>0</v>
      </c>
      <c r="BM167" s="165">
        <v>1</v>
      </c>
      <c r="BN167" s="165">
        <v>45000</v>
      </c>
      <c r="BO167" s="165">
        <f t="shared" si="189"/>
        <v>45000</v>
      </c>
      <c r="BP167" s="165">
        <v>1</v>
      </c>
      <c r="BQ167" s="165">
        <v>45000</v>
      </c>
      <c r="BR167" s="165">
        <f t="shared" si="190"/>
        <v>45000</v>
      </c>
      <c r="BS167" s="165">
        <v>1</v>
      </c>
      <c r="BT167" s="165">
        <v>45000</v>
      </c>
      <c r="BU167" s="165">
        <f t="shared" si="191"/>
        <v>45000</v>
      </c>
      <c r="BV167" s="165">
        <v>1</v>
      </c>
      <c r="BW167" s="165">
        <v>45000</v>
      </c>
      <c r="BX167" s="165">
        <f t="shared" si="192"/>
        <v>45000</v>
      </c>
      <c r="BY167" s="165">
        <v>1</v>
      </c>
      <c r="BZ167" s="165">
        <v>45000</v>
      </c>
      <c r="CA167" s="165">
        <f t="shared" si="193"/>
        <v>45000</v>
      </c>
      <c r="CB167" s="165">
        <v>1</v>
      </c>
      <c r="CC167" s="165">
        <v>45000</v>
      </c>
      <c r="CD167" s="165">
        <f t="shared" si="194"/>
        <v>45000</v>
      </c>
      <c r="CE167" s="165"/>
      <c r="CF167" s="165"/>
      <c r="CG167" s="165">
        <f t="shared" si="195"/>
        <v>0</v>
      </c>
      <c r="CH167" s="165">
        <v>1</v>
      </c>
      <c r="CI167" s="165">
        <v>45000</v>
      </c>
      <c r="CJ167" s="165">
        <f t="shared" si="196"/>
        <v>45000</v>
      </c>
      <c r="CK167" s="165">
        <v>1</v>
      </c>
      <c r="CL167" s="165">
        <v>45000</v>
      </c>
      <c r="CM167" s="165">
        <f t="shared" si="197"/>
        <v>45000</v>
      </c>
      <c r="CN167" s="165"/>
      <c r="CO167" s="165"/>
      <c r="CP167" s="165">
        <f t="shared" si="198"/>
        <v>0</v>
      </c>
      <c r="CQ167" s="165"/>
      <c r="CR167" s="165"/>
      <c r="CS167" s="165">
        <f t="shared" si="199"/>
        <v>0</v>
      </c>
      <c r="CT167" s="167">
        <f t="shared" si="200"/>
        <v>30</v>
      </c>
      <c r="CU167" s="168">
        <f t="shared" si="201"/>
        <v>1350000</v>
      </c>
    </row>
    <row r="168" spans="2:99" x14ac:dyDescent="0.25">
      <c r="B168" s="165" t="s">
        <v>358</v>
      </c>
      <c r="C168" s="165"/>
      <c r="D168" s="166"/>
      <c r="E168" s="165"/>
      <c r="F168" s="165"/>
      <c r="G168" s="165">
        <f t="shared" si="169"/>
        <v>0</v>
      </c>
      <c r="H168" s="165"/>
      <c r="I168" s="165"/>
      <c r="J168" s="165">
        <f t="shared" si="170"/>
        <v>0</v>
      </c>
      <c r="K168" s="165"/>
      <c r="L168" s="165"/>
      <c r="M168" s="165">
        <f t="shared" si="171"/>
        <v>0</v>
      </c>
      <c r="N168" s="165"/>
      <c r="O168" s="165"/>
      <c r="P168" s="165">
        <f t="shared" si="172"/>
        <v>0</v>
      </c>
      <c r="Q168" s="165"/>
      <c r="R168" s="165"/>
      <c r="S168" s="165">
        <f t="shared" si="173"/>
        <v>0</v>
      </c>
      <c r="T168" s="165"/>
      <c r="U168" s="165"/>
      <c r="V168" s="165">
        <f t="shared" si="174"/>
        <v>0</v>
      </c>
      <c r="W168" s="165"/>
      <c r="X168" s="165"/>
      <c r="Y168" s="165">
        <f t="shared" si="175"/>
        <v>0</v>
      </c>
      <c r="Z168" s="165"/>
      <c r="AA168" s="165"/>
      <c r="AB168" s="165">
        <f t="shared" si="176"/>
        <v>0</v>
      </c>
      <c r="AC168" s="165"/>
      <c r="AD168" s="165"/>
      <c r="AE168" s="165">
        <f t="shared" si="177"/>
        <v>0</v>
      </c>
      <c r="AF168" s="165"/>
      <c r="AG168" s="165"/>
      <c r="AH168" s="165">
        <f t="shared" si="178"/>
        <v>0</v>
      </c>
      <c r="AI168" s="165"/>
      <c r="AJ168" s="165"/>
      <c r="AK168" s="165">
        <f t="shared" si="179"/>
        <v>0</v>
      </c>
      <c r="AL168" s="165"/>
      <c r="AM168" s="165"/>
      <c r="AN168" s="165">
        <f t="shared" si="180"/>
        <v>0</v>
      </c>
      <c r="AO168" s="165"/>
      <c r="AP168" s="165"/>
      <c r="AQ168" s="165">
        <f t="shared" si="181"/>
        <v>0</v>
      </c>
      <c r="AR168" s="165"/>
      <c r="AS168" s="165"/>
      <c r="AT168" s="165">
        <f t="shared" si="182"/>
        <v>0</v>
      </c>
      <c r="AU168" s="165"/>
      <c r="AV168" s="165"/>
      <c r="AW168" s="165">
        <f t="shared" si="183"/>
        <v>0</v>
      </c>
      <c r="AX168" s="165"/>
      <c r="AY168" s="165"/>
      <c r="AZ168" s="165">
        <f t="shared" si="184"/>
        <v>0</v>
      </c>
      <c r="BA168" s="165"/>
      <c r="BB168" s="165"/>
      <c r="BC168" s="165">
        <f t="shared" si="185"/>
        <v>0</v>
      </c>
      <c r="BD168" s="165"/>
      <c r="BE168" s="165"/>
      <c r="BF168" s="165">
        <f t="shared" si="186"/>
        <v>0</v>
      </c>
      <c r="BG168" s="165"/>
      <c r="BH168" s="165"/>
      <c r="BI168" s="165">
        <f t="shared" si="187"/>
        <v>0</v>
      </c>
      <c r="BJ168" s="165"/>
      <c r="BK168" s="165"/>
      <c r="BL168" s="165">
        <f t="shared" si="188"/>
        <v>0</v>
      </c>
      <c r="BM168" s="165"/>
      <c r="BN168" s="165"/>
      <c r="BO168" s="165">
        <f t="shared" si="189"/>
        <v>0</v>
      </c>
      <c r="BP168" s="165"/>
      <c r="BQ168" s="165"/>
      <c r="BR168" s="165">
        <f t="shared" si="190"/>
        <v>0</v>
      </c>
      <c r="BS168" s="165"/>
      <c r="BT168" s="165"/>
      <c r="BU168" s="165">
        <f t="shared" si="191"/>
        <v>0</v>
      </c>
      <c r="BV168" s="165"/>
      <c r="BW168" s="165"/>
      <c r="BX168" s="165">
        <f t="shared" si="192"/>
        <v>0</v>
      </c>
      <c r="BY168" s="165"/>
      <c r="BZ168" s="165"/>
      <c r="CA168" s="165">
        <f t="shared" si="193"/>
        <v>0</v>
      </c>
      <c r="CB168" s="165"/>
      <c r="CC168" s="165"/>
      <c r="CD168" s="165">
        <f t="shared" si="194"/>
        <v>0</v>
      </c>
      <c r="CE168" s="165"/>
      <c r="CF168" s="165"/>
      <c r="CG168" s="165">
        <f t="shared" si="195"/>
        <v>0</v>
      </c>
      <c r="CH168" s="165"/>
      <c r="CI168" s="165"/>
      <c r="CJ168" s="165">
        <f t="shared" si="196"/>
        <v>0</v>
      </c>
      <c r="CK168" s="165"/>
      <c r="CL168" s="165"/>
      <c r="CM168" s="165">
        <f t="shared" si="197"/>
        <v>0</v>
      </c>
      <c r="CN168" s="165"/>
      <c r="CO168" s="165"/>
      <c r="CP168" s="165">
        <f t="shared" si="198"/>
        <v>0</v>
      </c>
      <c r="CQ168" s="165"/>
      <c r="CR168" s="165"/>
      <c r="CS168" s="165">
        <f t="shared" si="199"/>
        <v>0</v>
      </c>
      <c r="CT168" s="167">
        <f t="shared" si="200"/>
        <v>0</v>
      </c>
      <c r="CU168" s="168">
        <f t="shared" si="201"/>
        <v>0</v>
      </c>
    </row>
    <row r="169" spans="2:99" x14ac:dyDescent="0.25">
      <c r="B169" s="165" t="s">
        <v>359</v>
      </c>
      <c r="C169" s="165" t="s">
        <v>215</v>
      </c>
      <c r="D169" s="166">
        <v>35000</v>
      </c>
      <c r="E169" s="165">
        <v>4</v>
      </c>
      <c r="F169" s="165">
        <v>33000</v>
      </c>
      <c r="G169" s="165">
        <f t="shared" si="169"/>
        <v>132000</v>
      </c>
      <c r="H169" s="165">
        <v>2</v>
      </c>
      <c r="I169" s="165">
        <v>33000</v>
      </c>
      <c r="J169" s="165">
        <f t="shared" si="170"/>
        <v>66000</v>
      </c>
      <c r="K169" s="165">
        <v>4</v>
      </c>
      <c r="L169" s="165">
        <v>33000</v>
      </c>
      <c r="M169" s="165">
        <f t="shared" si="171"/>
        <v>132000</v>
      </c>
      <c r="N169" s="165">
        <v>5</v>
      </c>
      <c r="O169" s="165">
        <v>33000</v>
      </c>
      <c r="P169" s="165">
        <f>N169*O169+4000</f>
        <v>169000</v>
      </c>
      <c r="Q169" s="165"/>
      <c r="R169" s="165"/>
      <c r="S169" s="165">
        <f t="shared" si="173"/>
        <v>0</v>
      </c>
      <c r="T169" s="165">
        <v>3</v>
      </c>
      <c r="U169" s="165">
        <v>33000</v>
      </c>
      <c r="V169" s="165">
        <f t="shared" si="174"/>
        <v>99000</v>
      </c>
      <c r="W169" s="165">
        <v>3</v>
      </c>
      <c r="X169" s="42">
        <v>33000</v>
      </c>
      <c r="Y169" s="165">
        <f t="shared" si="175"/>
        <v>99000</v>
      </c>
      <c r="Z169" s="165"/>
      <c r="AA169" s="165"/>
      <c r="AB169" s="165">
        <f t="shared" si="176"/>
        <v>0</v>
      </c>
      <c r="AC169" s="165">
        <v>5</v>
      </c>
      <c r="AD169" s="165">
        <v>33000</v>
      </c>
      <c r="AE169" s="165">
        <f t="shared" si="177"/>
        <v>165000</v>
      </c>
      <c r="AF169" s="165">
        <v>3</v>
      </c>
      <c r="AG169" s="165">
        <v>33000</v>
      </c>
      <c r="AH169" s="165">
        <f t="shared" si="178"/>
        <v>99000</v>
      </c>
      <c r="AI169" s="165">
        <v>4</v>
      </c>
      <c r="AJ169" s="165">
        <v>33000</v>
      </c>
      <c r="AK169" s="165">
        <f t="shared" si="179"/>
        <v>132000</v>
      </c>
      <c r="AL169" s="165">
        <v>1</v>
      </c>
      <c r="AM169" s="165">
        <v>33000</v>
      </c>
      <c r="AN169" s="165">
        <f t="shared" si="180"/>
        <v>33000</v>
      </c>
      <c r="AO169" s="165"/>
      <c r="AP169" s="165"/>
      <c r="AQ169" s="165">
        <f t="shared" si="181"/>
        <v>0</v>
      </c>
      <c r="AR169" s="165">
        <v>4</v>
      </c>
      <c r="AS169" s="165">
        <v>33000</v>
      </c>
      <c r="AT169" s="165">
        <f t="shared" si="182"/>
        <v>132000</v>
      </c>
      <c r="AU169" s="165">
        <v>1</v>
      </c>
      <c r="AV169" s="165">
        <v>33000</v>
      </c>
      <c r="AW169" s="165">
        <f t="shared" si="183"/>
        <v>33000</v>
      </c>
      <c r="AX169" s="165">
        <v>2</v>
      </c>
      <c r="AY169" s="165">
        <v>33000</v>
      </c>
      <c r="AZ169" s="165">
        <f t="shared" si="184"/>
        <v>66000</v>
      </c>
      <c r="BA169" s="165">
        <v>4</v>
      </c>
      <c r="BB169" s="165">
        <v>33000</v>
      </c>
      <c r="BC169" s="165">
        <f t="shared" si="185"/>
        <v>132000</v>
      </c>
      <c r="BD169" s="165">
        <v>3</v>
      </c>
      <c r="BE169" s="165">
        <v>33000</v>
      </c>
      <c r="BF169" s="165">
        <f t="shared" si="186"/>
        <v>99000</v>
      </c>
      <c r="BG169" s="165">
        <v>3</v>
      </c>
      <c r="BH169" s="165">
        <v>33000</v>
      </c>
      <c r="BI169" s="165">
        <f t="shared" si="187"/>
        <v>99000</v>
      </c>
      <c r="BJ169" s="165">
        <v>2</v>
      </c>
      <c r="BK169" s="165">
        <v>33000</v>
      </c>
      <c r="BL169" s="165">
        <f t="shared" si="188"/>
        <v>66000</v>
      </c>
      <c r="BM169" s="165">
        <v>2</v>
      </c>
      <c r="BN169" s="165">
        <v>33000</v>
      </c>
      <c r="BO169" s="165">
        <f t="shared" si="189"/>
        <v>66000</v>
      </c>
      <c r="BP169" s="165">
        <v>4</v>
      </c>
      <c r="BQ169" s="165">
        <v>33000</v>
      </c>
      <c r="BR169" s="165">
        <f t="shared" si="190"/>
        <v>132000</v>
      </c>
      <c r="BS169" s="165">
        <v>1</v>
      </c>
      <c r="BT169" s="165">
        <v>33000</v>
      </c>
      <c r="BU169" s="165">
        <f t="shared" si="191"/>
        <v>33000</v>
      </c>
      <c r="BV169" s="165">
        <v>4</v>
      </c>
      <c r="BW169" s="165">
        <v>33000</v>
      </c>
      <c r="BX169" s="165">
        <f t="shared" si="192"/>
        <v>132000</v>
      </c>
      <c r="BY169" s="165">
        <v>4</v>
      </c>
      <c r="BZ169" s="165">
        <v>33000</v>
      </c>
      <c r="CA169" s="165">
        <f t="shared" si="193"/>
        <v>132000</v>
      </c>
      <c r="CB169" s="165">
        <v>3</v>
      </c>
      <c r="CC169" s="165">
        <v>33000</v>
      </c>
      <c r="CD169" s="165">
        <f t="shared" si="194"/>
        <v>99000</v>
      </c>
      <c r="CE169" s="165"/>
      <c r="CF169" s="165"/>
      <c r="CG169" s="165">
        <f t="shared" si="195"/>
        <v>0</v>
      </c>
      <c r="CH169" s="165">
        <v>1</v>
      </c>
      <c r="CI169" s="165">
        <v>33000</v>
      </c>
      <c r="CJ169" s="165">
        <f t="shared" si="196"/>
        <v>33000</v>
      </c>
      <c r="CK169" s="165">
        <v>5</v>
      </c>
      <c r="CL169" s="165">
        <v>33000</v>
      </c>
      <c r="CM169" s="165">
        <f t="shared" si="197"/>
        <v>165000</v>
      </c>
      <c r="CN169" s="165"/>
      <c r="CO169" s="165"/>
      <c r="CP169" s="165">
        <f t="shared" si="198"/>
        <v>0</v>
      </c>
      <c r="CQ169" s="165"/>
      <c r="CR169" s="165"/>
      <c r="CS169" s="165">
        <f t="shared" si="199"/>
        <v>0</v>
      </c>
      <c r="CT169" s="167">
        <f t="shared" si="200"/>
        <v>77</v>
      </c>
      <c r="CU169" s="168">
        <f t="shared" si="201"/>
        <v>2545000</v>
      </c>
    </row>
    <row r="170" spans="2:99" x14ac:dyDescent="0.25">
      <c r="B170" s="165" t="s">
        <v>360</v>
      </c>
      <c r="C170" s="165" t="s">
        <v>215</v>
      </c>
      <c r="D170" s="166"/>
      <c r="E170" s="165"/>
      <c r="F170" s="165"/>
      <c r="G170" s="165">
        <f t="shared" si="169"/>
        <v>0</v>
      </c>
      <c r="H170" s="165"/>
      <c r="I170" s="165"/>
      <c r="J170" s="165">
        <f t="shared" si="170"/>
        <v>0</v>
      </c>
      <c r="K170" s="165"/>
      <c r="L170" s="165"/>
      <c r="M170" s="165">
        <f t="shared" si="171"/>
        <v>0</v>
      </c>
      <c r="N170" s="165"/>
      <c r="O170" s="165"/>
      <c r="P170" s="165">
        <f t="shared" si="172"/>
        <v>0</v>
      </c>
      <c r="Q170" s="165"/>
      <c r="R170" s="165"/>
      <c r="S170" s="165">
        <f t="shared" si="173"/>
        <v>0</v>
      </c>
      <c r="T170" s="165"/>
      <c r="U170" s="165"/>
      <c r="V170" s="165">
        <f t="shared" si="174"/>
        <v>0</v>
      </c>
      <c r="W170" s="165"/>
      <c r="X170" s="165"/>
      <c r="Y170" s="165">
        <f t="shared" si="175"/>
        <v>0</v>
      </c>
      <c r="Z170" s="165"/>
      <c r="AA170" s="165"/>
      <c r="AB170" s="165">
        <f t="shared" si="176"/>
        <v>0</v>
      </c>
      <c r="AC170" s="165"/>
      <c r="AD170" s="165"/>
      <c r="AE170" s="165">
        <f t="shared" si="177"/>
        <v>0</v>
      </c>
      <c r="AF170" s="165"/>
      <c r="AG170" s="165"/>
      <c r="AH170" s="165">
        <f t="shared" si="178"/>
        <v>0</v>
      </c>
      <c r="AI170" s="165"/>
      <c r="AJ170" s="165"/>
      <c r="AK170" s="165">
        <f t="shared" si="179"/>
        <v>0</v>
      </c>
      <c r="AL170" s="165"/>
      <c r="AM170" s="165"/>
      <c r="AN170" s="165">
        <f t="shared" si="180"/>
        <v>0</v>
      </c>
      <c r="AO170" s="165"/>
      <c r="AP170" s="165"/>
      <c r="AQ170" s="165">
        <f t="shared" si="181"/>
        <v>0</v>
      </c>
      <c r="AR170" s="165"/>
      <c r="AS170" s="165"/>
      <c r="AT170" s="165">
        <f t="shared" si="182"/>
        <v>0</v>
      </c>
      <c r="AU170" s="165"/>
      <c r="AV170" s="165"/>
      <c r="AW170" s="165">
        <f t="shared" si="183"/>
        <v>0</v>
      </c>
      <c r="AX170" s="165"/>
      <c r="AY170" s="165"/>
      <c r="AZ170" s="165">
        <f t="shared" si="184"/>
        <v>0</v>
      </c>
      <c r="BA170" s="165"/>
      <c r="BB170" s="165"/>
      <c r="BC170" s="165">
        <f t="shared" si="185"/>
        <v>0</v>
      </c>
      <c r="BD170" s="165"/>
      <c r="BE170" s="165"/>
      <c r="BF170" s="165">
        <f t="shared" si="186"/>
        <v>0</v>
      </c>
      <c r="BG170" s="165"/>
      <c r="BH170" s="165"/>
      <c r="BI170" s="165">
        <f t="shared" si="187"/>
        <v>0</v>
      </c>
      <c r="BJ170" s="165"/>
      <c r="BK170" s="165"/>
      <c r="BL170" s="165">
        <f t="shared" si="188"/>
        <v>0</v>
      </c>
      <c r="BM170" s="165"/>
      <c r="BN170" s="165"/>
      <c r="BO170" s="165">
        <f t="shared" si="189"/>
        <v>0</v>
      </c>
      <c r="BP170" s="165"/>
      <c r="BQ170" s="165"/>
      <c r="BR170" s="165">
        <f t="shared" si="190"/>
        <v>0</v>
      </c>
      <c r="BS170" s="165"/>
      <c r="BT170" s="165"/>
      <c r="BU170" s="165">
        <f t="shared" si="191"/>
        <v>0</v>
      </c>
      <c r="BV170" s="165"/>
      <c r="BW170" s="165"/>
      <c r="BX170" s="165">
        <f t="shared" si="192"/>
        <v>0</v>
      </c>
      <c r="BY170" s="165"/>
      <c r="BZ170" s="165"/>
      <c r="CA170" s="165">
        <f t="shared" si="193"/>
        <v>0</v>
      </c>
      <c r="CB170" s="165"/>
      <c r="CC170" s="165"/>
      <c r="CD170" s="165">
        <f t="shared" si="194"/>
        <v>0</v>
      </c>
      <c r="CE170" s="165"/>
      <c r="CF170" s="165"/>
      <c r="CG170" s="165">
        <f t="shared" si="195"/>
        <v>0</v>
      </c>
      <c r="CH170" s="165"/>
      <c r="CI170" s="165"/>
      <c r="CJ170" s="165">
        <f t="shared" si="196"/>
        <v>0</v>
      </c>
      <c r="CK170" s="165"/>
      <c r="CL170" s="165"/>
      <c r="CM170" s="165">
        <f t="shared" si="197"/>
        <v>0</v>
      </c>
      <c r="CN170" s="165"/>
      <c r="CO170" s="165"/>
      <c r="CP170" s="165">
        <f t="shared" si="198"/>
        <v>0</v>
      </c>
      <c r="CQ170" s="165"/>
      <c r="CR170" s="165"/>
      <c r="CS170" s="165">
        <f t="shared" si="199"/>
        <v>0</v>
      </c>
      <c r="CT170" s="167">
        <f t="shared" si="200"/>
        <v>0</v>
      </c>
      <c r="CU170" s="168">
        <f t="shared" si="201"/>
        <v>0</v>
      </c>
    </row>
    <row r="171" spans="2:99" x14ac:dyDescent="0.25">
      <c r="B171" s="165" t="s">
        <v>361</v>
      </c>
      <c r="C171" s="165" t="s">
        <v>219</v>
      </c>
      <c r="D171" s="166"/>
      <c r="E171" s="165"/>
      <c r="F171" s="165"/>
      <c r="G171" s="165">
        <f t="shared" si="169"/>
        <v>0</v>
      </c>
      <c r="H171" s="165"/>
      <c r="I171" s="165"/>
      <c r="J171" s="165">
        <f t="shared" si="170"/>
        <v>0</v>
      </c>
      <c r="K171" s="165"/>
      <c r="L171" s="165"/>
      <c r="M171" s="165">
        <f t="shared" si="171"/>
        <v>0</v>
      </c>
      <c r="N171" s="165"/>
      <c r="O171" s="165"/>
      <c r="P171" s="165">
        <f t="shared" si="172"/>
        <v>0</v>
      </c>
      <c r="Q171" s="165"/>
      <c r="R171" s="165"/>
      <c r="S171" s="165">
        <f t="shared" si="173"/>
        <v>0</v>
      </c>
      <c r="T171" s="165"/>
      <c r="U171" s="165"/>
      <c r="V171" s="165">
        <f t="shared" si="174"/>
        <v>0</v>
      </c>
      <c r="W171" s="165"/>
      <c r="X171" s="165"/>
      <c r="Y171" s="165">
        <f t="shared" si="175"/>
        <v>0</v>
      </c>
      <c r="Z171" s="165"/>
      <c r="AA171" s="165"/>
      <c r="AB171" s="165">
        <f t="shared" si="176"/>
        <v>0</v>
      </c>
      <c r="AC171" s="165"/>
      <c r="AD171" s="165"/>
      <c r="AE171" s="165">
        <f t="shared" si="177"/>
        <v>0</v>
      </c>
      <c r="AF171" s="165"/>
      <c r="AG171" s="165"/>
      <c r="AH171" s="165">
        <f t="shared" si="178"/>
        <v>0</v>
      </c>
      <c r="AI171" s="165"/>
      <c r="AJ171" s="165"/>
      <c r="AK171" s="165">
        <f t="shared" si="179"/>
        <v>0</v>
      </c>
      <c r="AL171" s="165"/>
      <c r="AM171" s="165"/>
      <c r="AN171" s="165">
        <f t="shared" si="180"/>
        <v>0</v>
      </c>
      <c r="AO171" s="165"/>
      <c r="AP171" s="165"/>
      <c r="AQ171" s="165">
        <f t="shared" si="181"/>
        <v>0</v>
      </c>
      <c r="AR171" s="165"/>
      <c r="AS171" s="165"/>
      <c r="AT171" s="165">
        <f t="shared" si="182"/>
        <v>0</v>
      </c>
      <c r="AU171" s="165"/>
      <c r="AV171" s="165"/>
      <c r="AW171" s="165">
        <f t="shared" si="183"/>
        <v>0</v>
      </c>
      <c r="AX171" s="165"/>
      <c r="AY171" s="165"/>
      <c r="AZ171" s="165">
        <f t="shared" si="184"/>
        <v>0</v>
      </c>
      <c r="BA171" s="165"/>
      <c r="BB171" s="165"/>
      <c r="BC171" s="165">
        <f t="shared" si="185"/>
        <v>0</v>
      </c>
      <c r="BD171" s="165"/>
      <c r="BE171" s="165"/>
      <c r="BF171" s="165">
        <f t="shared" si="186"/>
        <v>0</v>
      </c>
      <c r="BG171" s="165"/>
      <c r="BH171" s="165"/>
      <c r="BI171" s="165">
        <f t="shared" si="187"/>
        <v>0</v>
      </c>
      <c r="BJ171" s="165"/>
      <c r="BK171" s="165"/>
      <c r="BL171" s="165">
        <f t="shared" si="188"/>
        <v>0</v>
      </c>
      <c r="BM171" s="165"/>
      <c r="BN171" s="165"/>
      <c r="BO171" s="165">
        <f t="shared" si="189"/>
        <v>0</v>
      </c>
      <c r="BP171" s="165"/>
      <c r="BQ171" s="165"/>
      <c r="BR171" s="165">
        <f t="shared" si="190"/>
        <v>0</v>
      </c>
      <c r="BS171" s="165"/>
      <c r="BT171" s="165"/>
      <c r="BU171" s="165">
        <f t="shared" si="191"/>
        <v>0</v>
      </c>
      <c r="BV171" s="165"/>
      <c r="BW171" s="165"/>
      <c r="BX171" s="165">
        <f t="shared" si="192"/>
        <v>0</v>
      </c>
      <c r="BY171" s="165"/>
      <c r="BZ171" s="165"/>
      <c r="CA171" s="165">
        <f t="shared" si="193"/>
        <v>0</v>
      </c>
      <c r="CB171" s="165"/>
      <c r="CC171" s="165"/>
      <c r="CD171" s="165">
        <f t="shared" si="194"/>
        <v>0</v>
      </c>
      <c r="CE171" s="165"/>
      <c r="CF171" s="165"/>
      <c r="CG171" s="165">
        <f t="shared" si="195"/>
        <v>0</v>
      </c>
      <c r="CH171" s="165"/>
      <c r="CI171" s="165"/>
      <c r="CJ171" s="165">
        <f t="shared" si="196"/>
        <v>0</v>
      </c>
      <c r="CK171" s="165"/>
      <c r="CL171" s="165"/>
      <c r="CM171" s="165">
        <f t="shared" si="197"/>
        <v>0</v>
      </c>
      <c r="CN171" s="165"/>
      <c r="CO171" s="165"/>
      <c r="CP171" s="165">
        <f t="shared" si="198"/>
        <v>0</v>
      </c>
      <c r="CQ171" s="165"/>
      <c r="CR171" s="165"/>
      <c r="CS171" s="165">
        <f t="shared" si="199"/>
        <v>0</v>
      </c>
      <c r="CT171" s="167">
        <f t="shared" si="200"/>
        <v>0</v>
      </c>
      <c r="CU171" s="168">
        <f t="shared" si="201"/>
        <v>0</v>
      </c>
    </row>
    <row r="172" spans="2:99" x14ac:dyDescent="0.25">
      <c r="B172" s="165" t="s">
        <v>362</v>
      </c>
      <c r="C172" s="165" t="s">
        <v>363</v>
      </c>
      <c r="D172" s="166">
        <v>15000</v>
      </c>
      <c r="E172" s="165"/>
      <c r="F172" s="165"/>
      <c r="G172" s="165">
        <f t="shared" si="169"/>
        <v>0</v>
      </c>
      <c r="H172" s="165"/>
      <c r="I172" s="165"/>
      <c r="J172" s="165">
        <f t="shared" si="170"/>
        <v>0</v>
      </c>
      <c r="K172" s="165"/>
      <c r="L172" s="165"/>
      <c r="M172" s="165">
        <f t="shared" si="171"/>
        <v>0</v>
      </c>
      <c r="N172" s="165"/>
      <c r="O172" s="165"/>
      <c r="P172" s="165">
        <f t="shared" si="172"/>
        <v>0</v>
      </c>
      <c r="Q172" s="165"/>
      <c r="R172" s="165"/>
      <c r="S172" s="165">
        <f t="shared" si="173"/>
        <v>0</v>
      </c>
      <c r="T172" s="165"/>
      <c r="U172" s="165"/>
      <c r="V172" s="165">
        <f t="shared" si="174"/>
        <v>0</v>
      </c>
      <c r="W172" s="165">
        <v>1</v>
      </c>
      <c r="X172" s="165">
        <v>15000</v>
      </c>
      <c r="Y172" s="165">
        <f t="shared" si="175"/>
        <v>15000</v>
      </c>
      <c r="Z172" s="165"/>
      <c r="AA172" s="165"/>
      <c r="AB172" s="165">
        <f t="shared" si="176"/>
        <v>0</v>
      </c>
      <c r="AC172" s="165"/>
      <c r="AD172" s="165"/>
      <c r="AE172" s="165">
        <f t="shared" si="177"/>
        <v>0</v>
      </c>
      <c r="AF172" s="165"/>
      <c r="AG172" s="165"/>
      <c r="AH172" s="165">
        <f t="shared" si="178"/>
        <v>0</v>
      </c>
      <c r="AI172" s="165"/>
      <c r="AJ172" s="165"/>
      <c r="AK172" s="165">
        <f t="shared" si="179"/>
        <v>0</v>
      </c>
      <c r="AL172" s="165"/>
      <c r="AM172" s="165"/>
      <c r="AN172" s="165">
        <f t="shared" si="180"/>
        <v>0</v>
      </c>
      <c r="AO172" s="165"/>
      <c r="AP172" s="165"/>
      <c r="AQ172" s="165">
        <f t="shared" si="181"/>
        <v>0</v>
      </c>
      <c r="AR172" s="165"/>
      <c r="AS172" s="165"/>
      <c r="AT172" s="165">
        <f t="shared" si="182"/>
        <v>0</v>
      </c>
      <c r="AU172" s="165"/>
      <c r="AV172" s="165"/>
      <c r="AW172" s="165">
        <f t="shared" si="183"/>
        <v>0</v>
      </c>
      <c r="AX172" s="165"/>
      <c r="AY172" s="165"/>
      <c r="AZ172" s="165">
        <f t="shared" si="184"/>
        <v>0</v>
      </c>
      <c r="BA172" s="165"/>
      <c r="BB172" s="165"/>
      <c r="BC172" s="165">
        <f t="shared" si="185"/>
        <v>0</v>
      </c>
      <c r="BD172" s="165"/>
      <c r="BE172" s="165"/>
      <c r="BF172" s="165">
        <f t="shared" si="186"/>
        <v>0</v>
      </c>
      <c r="BG172" s="165"/>
      <c r="BH172" s="165"/>
      <c r="BI172" s="165">
        <f t="shared" si="187"/>
        <v>0</v>
      </c>
      <c r="BJ172" s="165"/>
      <c r="BK172" s="165"/>
      <c r="BL172" s="165">
        <f t="shared" si="188"/>
        <v>0</v>
      </c>
      <c r="BM172" s="165"/>
      <c r="BN172" s="165"/>
      <c r="BO172" s="165">
        <f t="shared" si="189"/>
        <v>0</v>
      </c>
      <c r="BP172" s="165">
        <v>1</v>
      </c>
      <c r="BQ172" s="165">
        <v>15000</v>
      </c>
      <c r="BR172" s="165">
        <f t="shared" si="190"/>
        <v>15000</v>
      </c>
      <c r="BS172" s="165"/>
      <c r="BT172" s="165"/>
      <c r="BU172" s="165">
        <f t="shared" si="191"/>
        <v>0</v>
      </c>
      <c r="BV172" s="165"/>
      <c r="BW172" s="165"/>
      <c r="BX172" s="165">
        <f t="shared" si="192"/>
        <v>0</v>
      </c>
      <c r="BY172" s="165"/>
      <c r="BZ172" s="165"/>
      <c r="CA172" s="165">
        <f t="shared" si="193"/>
        <v>0</v>
      </c>
      <c r="CB172" s="165"/>
      <c r="CC172" s="165"/>
      <c r="CD172" s="165">
        <f t="shared" si="194"/>
        <v>0</v>
      </c>
      <c r="CE172" s="165"/>
      <c r="CF172" s="165"/>
      <c r="CG172" s="165">
        <f t="shared" si="195"/>
        <v>0</v>
      </c>
      <c r="CH172" s="165"/>
      <c r="CI172" s="165"/>
      <c r="CJ172" s="165">
        <f t="shared" si="196"/>
        <v>0</v>
      </c>
      <c r="CK172" s="165"/>
      <c r="CL172" s="165"/>
      <c r="CM172" s="165">
        <f t="shared" si="197"/>
        <v>0</v>
      </c>
      <c r="CN172" s="165"/>
      <c r="CO172" s="165"/>
      <c r="CP172" s="165">
        <f t="shared" si="198"/>
        <v>0</v>
      </c>
      <c r="CQ172" s="165"/>
      <c r="CR172" s="165"/>
      <c r="CS172" s="165">
        <f t="shared" si="199"/>
        <v>0</v>
      </c>
      <c r="CT172" s="167">
        <f t="shared" si="200"/>
        <v>2</v>
      </c>
      <c r="CU172" s="168">
        <f t="shared" si="201"/>
        <v>30000</v>
      </c>
    </row>
    <row r="173" spans="2:99" x14ac:dyDescent="0.25">
      <c r="B173" s="165" t="s">
        <v>364</v>
      </c>
      <c r="C173" s="165" t="s">
        <v>215</v>
      </c>
      <c r="D173" s="166">
        <v>60000</v>
      </c>
      <c r="E173" s="165">
        <v>0.25</v>
      </c>
      <c r="F173" s="165">
        <v>64000</v>
      </c>
      <c r="G173" s="165">
        <f t="shared" si="169"/>
        <v>16000</v>
      </c>
      <c r="H173" s="165"/>
      <c r="I173" s="165"/>
      <c r="J173" s="165">
        <f t="shared" si="170"/>
        <v>0</v>
      </c>
      <c r="K173" s="165"/>
      <c r="L173" s="165"/>
      <c r="M173" s="165">
        <f t="shared" si="171"/>
        <v>0</v>
      </c>
      <c r="N173" s="165"/>
      <c r="O173" s="165"/>
      <c r="P173" s="165">
        <f t="shared" si="172"/>
        <v>0</v>
      </c>
      <c r="Q173" s="165"/>
      <c r="R173" s="165"/>
      <c r="S173" s="165">
        <f t="shared" si="173"/>
        <v>0</v>
      </c>
      <c r="T173" s="165"/>
      <c r="U173" s="165"/>
      <c r="V173" s="165">
        <f t="shared" si="174"/>
        <v>0</v>
      </c>
      <c r="W173" s="165">
        <v>0.5</v>
      </c>
      <c r="X173" s="165">
        <v>70000</v>
      </c>
      <c r="Y173" s="165">
        <f t="shared" si="175"/>
        <v>35000</v>
      </c>
      <c r="Z173" s="165">
        <v>0.25</v>
      </c>
      <c r="AA173" s="165">
        <v>80000</v>
      </c>
      <c r="AB173" s="165">
        <f t="shared" si="176"/>
        <v>20000</v>
      </c>
      <c r="AC173" s="165"/>
      <c r="AD173" s="165"/>
      <c r="AE173" s="165">
        <f t="shared" si="177"/>
        <v>0</v>
      </c>
      <c r="AF173" s="165">
        <v>0.5</v>
      </c>
      <c r="AG173" s="165">
        <v>70000</v>
      </c>
      <c r="AH173" s="165">
        <f t="shared" si="178"/>
        <v>35000</v>
      </c>
      <c r="AI173" s="165"/>
      <c r="AJ173" s="165"/>
      <c r="AK173" s="165">
        <f t="shared" si="179"/>
        <v>0</v>
      </c>
      <c r="AL173" s="165"/>
      <c r="AM173" s="165"/>
      <c r="AN173" s="165">
        <f t="shared" si="180"/>
        <v>0</v>
      </c>
      <c r="AO173" s="165"/>
      <c r="AP173" s="165"/>
      <c r="AQ173" s="165">
        <f t="shared" si="181"/>
        <v>0</v>
      </c>
      <c r="AR173" s="165"/>
      <c r="AS173" s="165"/>
      <c r="AT173" s="165">
        <f t="shared" si="182"/>
        <v>0</v>
      </c>
      <c r="AU173" s="165">
        <v>0.25</v>
      </c>
      <c r="AV173" s="165">
        <v>72000</v>
      </c>
      <c r="AW173" s="165">
        <f t="shared" si="183"/>
        <v>18000</v>
      </c>
      <c r="AX173" s="165"/>
      <c r="AY173" s="165"/>
      <c r="AZ173" s="165">
        <f t="shared" si="184"/>
        <v>0</v>
      </c>
      <c r="BA173" s="165"/>
      <c r="BB173" s="165"/>
      <c r="BC173" s="165">
        <f t="shared" si="185"/>
        <v>0</v>
      </c>
      <c r="BD173" s="165"/>
      <c r="BE173" s="165"/>
      <c r="BF173" s="165">
        <f t="shared" si="186"/>
        <v>0</v>
      </c>
      <c r="BG173" s="165"/>
      <c r="BH173" s="165"/>
      <c r="BI173" s="165">
        <f t="shared" si="187"/>
        <v>0</v>
      </c>
      <c r="BJ173" s="165">
        <v>0.25</v>
      </c>
      <c r="BK173" s="165">
        <v>72000</v>
      </c>
      <c r="BL173" s="165">
        <f t="shared" si="188"/>
        <v>18000</v>
      </c>
      <c r="BM173" s="165"/>
      <c r="BN173" s="165"/>
      <c r="BO173" s="165">
        <f t="shared" si="189"/>
        <v>0</v>
      </c>
      <c r="BP173" s="165"/>
      <c r="BQ173" s="165"/>
      <c r="BR173" s="165">
        <f t="shared" si="190"/>
        <v>0</v>
      </c>
      <c r="BS173" s="165"/>
      <c r="BT173" s="165"/>
      <c r="BU173" s="165">
        <f t="shared" si="191"/>
        <v>0</v>
      </c>
      <c r="BV173" s="165"/>
      <c r="BW173" s="165"/>
      <c r="BX173" s="165">
        <f t="shared" si="192"/>
        <v>0</v>
      </c>
      <c r="BY173" s="165"/>
      <c r="BZ173" s="165"/>
      <c r="CA173" s="165">
        <f t="shared" si="193"/>
        <v>0</v>
      </c>
      <c r="CB173" s="165"/>
      <c r="CC173" s="165"/>
      <c r="CD173" s="165">
        <f t="shared" si="194"/>
        <v>0</v>
      </c>
      <c r="CE173" s="165"/>
      <c r="CF173" s="165"/>
      <c r="CG173" s="165">
        <f t="shared" si="195"/>
        <v>0</v>
      </c>
      <c r="CH173" s="165"/>
      <c r="CI173" s="165"/>
      <c r="CJ173" s="165">
        <f t="shared" si="196"/>
        <v>0</v>
      </c>
      <c r="CK173" s="165">
        <v>0.25</v>
      </c>
      <c r="CL173" s="165">
        <v>68000</v>
      </c>
      <c r="CM173" s="165">
        <f t="shared" si="197"/>
        <v>17000</v>
      </c>
      <c r="CN173" s="165"/>
      <c r="CO173" s="165"/>
      <c r="CP173" s="165">
        <f t="shared" si="198"/>
        <v>0</v>
      </c>
      <c r="CQ173" s="165"/>
      <c r="CR173" s="165"/>
      <c r="CS173" s="165">
        <f t="shared" si="199"/>
        <v>0</v>
      </c>
      <c r="CT173" s="167">
        <f t="shared" si="200"/>
        <v>2.25</v>
      </c>
      <c r="CU173" s="168">
        <f t="shared" si="201"/>
        <v>159000</v>
      </c>
    </row>
    <row r="174" spans="2:99" x14ac:dyDescent="0.25">
      <c r="B174" s="165" t="s">
        <v>1119</v>
      </c>
      <c r="C174" s="165"/>
      <c r="D174" s="166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>
        <v>0.5</v>
      </c>
      <c r="AG174" s="165">
        <v>40000</v>
      </c>
      <c r="AH174" s="165">
        <f t="shared" si="178"/>
        <v>20000</v>
      </c>
      <c r="AI174" s="165"/>
      <c r="AJ174" s="165"/>
      <c r="AK174" s="165">
        <f t="shared" si="179"/>
        <v>0</v>
      </c>
      <c r="AL174" s="165"/>
      <c r="AM174" s="165"/>
      <c r="AN174" s="165">
        <f t="shared" si="180"/>
        <v>0</v>
      </c>
      <c r="AO174" s="165"/>
      <c r="AP174" s="165"/>
      <c r="AQ174" s="165"/>
      <c r="AR174" s="165"/>
      <c r="AS174" s="165"/>
      <c r="AT174" s="165"/>
      <c r="AU174" s="165"/>
      <c r="AV174" s="165"/>
      <c r="AW174" s="165"/>
      <c r="AX174" s="165"/>
      <c r="AY174" s="165"/>
      <c r="AZ174" s="165"/>
      <c r="BA174" s="165"/>
      <c r="BB174" s="165"/>
      <c r="BC174" s="165"/>
      <c r="BD174" s="165"/>
      <c r="BE174" s="165"/>
      <c r="BF174" s="165"/>
      <c r="BG174" s="165"/>
      <c r="BH174" s="165"/>
      <c r="BI174" s="165"/>
      <c r="BJ174" s="165"/>
      <c r="BK174" s="165"/>
      <c r="BL174" s="165"/>
      <c r="BM174" s="165"/>
      <c r="BN174" s="165"/>
      <c r="BO174" s="165">
        <f t="shared" si="189"/>
        <v>0</v>
      </c>
      <c r="BP174" s="165"/>
      <c r="BQ174" s="165"/>
      <c r="BR174" s="165"/>
      <c r="BS174" s="165"/>
      <c r="BT174" s="165"/>
      <c r="BU174" s="165"/>
      <c r="BV174" s="165"/>
      <c r="BW174" s="165"/>
      <c r="BX174" s="165"/>
      <c r="BY174" s="165"/>
      <c r="BZ174" s="165"/>
      <c r="CA174" s="165"/>
      <c r="CB174" s="165"/>
      <c r="CC174" s="165"/>
      <c r="CD174" s="165"/>
      <c r="CE174" s="165"/>
      <c r="CF174" s="165"/>
      <c r="CG174" s="165">
        <f t="shared" si="195"/>
        <v>0</v>
      </c>
      <c r="CH174" s="165"/>
      <c r="CI174" s="165"/>
      <c r="CJ174" s="165"/>
      <c r="CK174" s="165"/>
      <c r="CL174" s="165"/>
      <c r="CM174" s="165"/>
      <c r="CN174" s="165"/>
      <c r="CO174" s="165"/>
      <c r="CP174" s="165"/>
      <c r="CQ174" s="165"/>
      <c r="CR174" s="165"/>
      <c r="CS174" s="165"/>
      <c r="CT174" s="167"/>
      <c r="CU174" s="168"/>
    </row>
    <row r="175" spans="2:99" x14ac:dyDescent="0.25">
      <c r="B175" s="165" t="s">
        <v>365</v>
      </c>
      <c r="C175" s="165" t="s">
        <v>215</v>
      </c>
      <c r="D175" s="166"/>
      <c r="E175" s="165"/>
      <c r="F175" s="165"/>
      <c r="G175" s="165">
        <f t="shared" si="169"/>
        <v>0</v>
      </c>
      <c r="H175" s="165"/>
      <c r="I175" s="165"/>
      <c r="J175" s="165">
        <f t="shared" si="170"/>
        <v>0</v>
      </c>
      <c r="K175" s="165"/>
      <c r="L175" s="165"/>
      <c r="M175" s="165">
        <f t="shared" si="171"/>
        <v>0</v>
      </c>
      <c r="N175" s="165"/>
      <c r="O175" s="165"/>
      <c r="P175" s="165">
        <f t="shared" si="172"/>
        <v>0</v>
      </c>
      <c r="Q175" s="165"/>
      <c r="R175" s="165"/>
      <c r="S175" s="165">
        <f t="shared" si="173"/>
        <v>0</v>
      </c>
      <c r="T175" s="165"/>
      <c r="U175" s="165"/>
      <c r="V175" s="165">
        <f t="shared" si="174"/>
        <v>0</v>
      </c>
      <c r="W175" s="165"/>
      <c r="X175" s="165"/>
      <c r="Y175" s="165">
        <f t="shared" si="175"/>
        <v>0</v>
      </c>
      <c r="Z175" s="165"/>
      <c r="AA175" s="165"/>
      <c r="AB175" s="165">
        <f t="shared" si="176"/>
        <v>0</v>
      </c>
      <c r="AC175" s="165"/>
      <c r="AD175" s="165"/>
      <c r="AE175" s="165">
        <f t="shared" si="177"/>
        <v>0</v>
      </c>
      <c r="AF175" s="165"/>
      <c r="AG175" s="165"/>
      <c r="AH175" s="165">
        <f t="shared" si="178"/>
        <v>0</v>
      </c>
      <c r="AI175" s="165"/>
      <c r="AJ175" s="165"/>
      <c r="AK175" s="165">
        <f t="shared" si="179"/>
        <v>0</v>
      </c>
      <c r="AL175" s="165"/>
      <c r="AM175" s="165"/>
      <c r="AN175" s="165">
        <f t="shared" si="180"/>
        <v>0</v>
      </c>
      <c r="AO175" s="165"/>
      <c r="AP175" s="165"/>
      <c r="AQ175" s="165">
        <f t="shared" si="181"/>
        <v>0</v>
      </c>
      <c r="AR175" s="165"/>
      <c r="AS175" s="165"/>
      <c r="AT175" s="165">
        <f t="shared" si="182"/>
        <v>0</v>
      </c>
      <c r="AU175" s="165"/>
      <c r="AV175" s="165"/>
      <c r="AW175" s="165">
        <f t="shared" si="183"/>
        <v>0</v>
      </c>
      <c r="AX175" s="165"/>
      <c r="AY175" s="165"/>
      <c r="AZ175" s="165">
        <f t="shared" si="184"/>
        <v>0</v>
      </c>
      <c r="BA175" s="165"/>
      <c r="BB175" s="165"/>
      <c r="BC175" s="165">
        <f t="shared" si="185"/>
        <v>0</v>
      </c>
      <c r="BD175" s="165"/>
      <c r="BE175" s="165"/>
      <c r="BF175" s="165">
        <f t="shared" si="186"/>
        <v>0</v>
      </c>
      <c r="BG175" s="165"/>
      <c r="BH175" s="165"/>
      <c r="BI175" s="165">
        <f t="shared" si="187"/>
        <v>0</v>
      </c>
      <c r="BJ175" s="165"/>
      <c r="BK175" s="165"/>
      <c r="BL175" s="165">
        <f t="shared" si="188"/>
        <v>0</v>
      </c>
      <c r="BM175" s="165"/>
      <c r="BN175" s="165"/>
      <c r="BO175" s="165">
        <f t="shared" si="189"/>
        <v>0</v>
      </c>
      <c r="BP175" s="165"/>
      <c r="BQ175" s="165"/>
      <c r="BR175" s="165">
        <f t="shared" si="190"/>
        <v>0</v>
      </c>
      <c r="BS175" s="165"/>
      <c r="BT175" s="165"/>
      <c r="BU175" s="165">
        <f t="shared" si="191"/>
        <v>0</v>
      </c>
      <c r="BV175" s="165"/>
      <c r="BW175" s="165"/>
      <c r="BX175" s="165">
        <f t="shared" si="192"/>
        <v>0</v>
      </c>
      <c r="BY175" s="165"/>
      <c r="BZ175" s="165"/>
      <c r="CA175" s="165">
        <f t="shared" si="193"/>
        <v>0</v>
      </c>
      <c r="CB175" s="165"/>
      <c r="CC175" s="165"/>
      <c r="CD175" s="165">
        <f t="shared" si="194"/>
        <v>0</v>
      </c>
      <c r="CE175" s="165"/>
      <c r="CF175" s="165"/>
      <c r="CG175" s="165">
        <f t="shared" si="195"/>
        <v>0</v>
      </c>
      <c r="CH175" s="165"/>
      <c r="CI175" s="165"/>
      <c r="CJ175" s="165">
        <f t="shared" si="196"/>
        <v>0</v>
      </c>
      <c r="CK175" s="165"/>
      <c r="CL175" s="165"/>
      <c r="CM175" s="165">
        <f t="shared" si="197"/>
        <v>0</v>
      </c>
      <c r="CN175" s="165"/>
      <c r="CO175" s="165"/>
      <c r="CP175" s="165">
        <f t="shared" si="198"/>
        <v>0</v>
      </c>
      <c r="CQ175" s="165"/>
      <c r="CR175" s="165"/>
      <c r="CS175" s="165">
        <f t="shared" si="199"/>
        <v>0</v>
      </c>
      <c r="CT175" s="167">
        <f t="shared" si="200"/>
        <v>0</v>
      </c>
      <c r="CU175" s="168">
        <f t="shared" si="201"/>
        <v>0</v>
      </c>
    </row>
    <row r="176" spans="2:99" x14ac:dyDescent="0.25">
      <c r="B176" s="165" t="s">
        <v>822</v>
      </c>
      <c r="C176" s="165"/>
      <c r="D176" s="166"/>
      <c r="E176" s="165">
        <v>0.5</v>
      </c>
      <c r="F176" s="165">
        <v>20000</v>
      </c>
      <c r="G176" s="165">
        <f t="shared" si="169"/>
        <v>10000</v>
      </c>
      <c r="H176" s="165"/>
      <c r="I176" s="165"/>
      <c r="J176" s="165"/>
      <c r="K176" s="165"/>
      <c r="L176" s="165"/>
      <c r="M176" s="165">
        <f t="shared" si="171"/>
        <v>0</v>
      </c>
      <c r="N176" s="165">
        <v>0.5</v>
      </c>
      <c r="O176" s="165">
        <v>18000</v>
      </c>
      <c r="P176" s="165">
        <f t="shared" si="172"/>
        <v>9000</v>
      </c>
      <c r="Q176" s="165"/>
      <c r="R176" s="165"/>
      <c r="S176" s="165"/>
      <c r="T176" s="165"/>
      <c r="U176" s="165"/>
      <c r="V176" s="165"/>
      <c r="W176" s="165"/>
      <c r="X176" s="165"/>
      <c r="Y176" s="165"/>
      <c r="Z176" s="165">
        <v>0.5</v>
      </c>
      <c r="AA176" s="165">
        <v>16000</v>
      </c>
      <c r="AB176" s="165">
        <f t="shared" si="176"/>
        <v>8000</v>
      </c>
      <c r="AC176" s="165"/>
      <c r="AD176" s="165"/>
      <c r="AE176" s="165"/>
      <c r="AF176" s="165"/>
      <c r="AG176" s="165"/>
      <c r="AH176" s="165">
        <f t="shared" si="178"/>
        <v>0</v>
      </c>
      <c r="AI176" s="165">
        <v>0.5</v>
      </c>
      <c r="AJ176" s="165">
        <v>16000</v>
      </c>
      <c r="AK176" s="165">
        <f t="shared" si="179"/>
        <v>8000</v>
      </c>
      <c r="AL176" s="165"/>
      <c r="AM176" s="165"/>
      <c r="AN176" s="165">
        <f t="shared" si="180"/>
        <v>0</v>
      </c>
      <c r="AO176" s="165"/>
      <c r="AP176" s="165"/>
      <c r="AQ176" s="165"/>
      <c r="AR176" s="165">
        <v>0.5</v>
      </c>
      <c r="AS176" s="165">
        <v>16000</v>
      </c>
      <c r="AT176" s="165">
        <f t="shared" si="182"/>
        <v>8000</v>
      </c>
      <c r="AU176" s="165"/>
      <c r="AV176" s="165"/>
      <c r="AW176" s="165"/>
      <c r="AX176" s="165"/>
      <c r="AY176" s="165"/>
      <c r="AZ176" s="165"/>
      <c r="BA176" s="165"/>
      <c r="BB176" s="165"/>
      <c r="BC176" s="165"/>
      <c r="BD176" s="165">
        <v>0.5</v>
      </c>
      <c r="BE176" s="165">
        <v>16000</v>
      </c>
      <c r="BF176" s="165">
        <f t="shared" si="186"/>
        <v>8000</v>
      </c>
      <c r="BG176" s="165"/>
      <c r="BH176" s="165"/>
      <c r="BI176" s="165"/>
      <c r="BJ176" s="165"/>
      <c r="BK176" s="165"/>
      <c r="BL176" s="165"/>
      <c r="BM176" s="165">
        <v>0.5</v>
      </c>
      <c r="BN176" s="165">
        <v>16000</v>
      </c>
      <c r="BO176" s="165">
        <f t="shared" si="189"/>
        <v>8000</v>
      </c>
      <c r="BP176" s="165"/>
      <c r="BQ176" s="165"/>
      <c r="BR176" s="165"/>
      <c r="BS176" s="165"/>
      <c r="BT176" s="165"/>
      <c r="BU176" s="165"/>
      <c r="BV176" s="165">
        <v>0.5</v>
      </c>
      <c r="BW176" s="165">
        <v>16000</v>
      </c>
      <c r="BX176" s="165">
        <f t="shared" si="192"/>
        <v>8000</v>
      </c>
      <c r="BY176" s="165"/>
      <c r="BZ176" s="165"/>
      <c r="CA176" s="165">
        <f t="shared" si="193"/>
        <v>0</v>
      </c>
      <c r="CB176" s="165"/>
      <c r="CC176" s="165"/>
      <c r="CD176" s="165"/>
      <c r="CE176" s="165">
        <v>0.5</v>
      </c>
      <c r="CF176" s="165">
        <v>16000</v>
      </c>
      <c r="CG176" s="165">
        <f t="shared" si="195"/>
        <v>8000</v>
      </c>
      <c r="CH176" s="165">
        <v>0.5</v>
      </c>
      <c r="CI176" s="165">
        <v>16000</v>
      </c>
      <c r="CJ176" s="165">
        <f t="shared" si="196"/>
        <v>8000</v>
      </c>
      <c r="CK176" s="165"/>
      <c r="CL176" s="165"/>
      <c r="CM176" s="165"/>
      <c r="CN176" s="165"/>
      <c r="CO176" s="165"/>
      <c r="CP176" s="165"/>
      <c r="CQ176" s="165"/>
      <c r="CR176" s="165"/>
      <c r="CS176" s="165"/>
      <c r="CT176" s="167"/>
      <c r="CU176" s="168"/>
    </row>
    <row r="177" spans="2:99" x14ac:dyDescent="0.25">
      <c r="B177" s="165" t="s">
        <v>366</v>
      </c>
      <c r="C177" s="165" t="s">
        <v>367</v>
      </c>
      <c r="D177" s="166"/>
      <c r="E177" s="165"/>
      <c r="F177" s="165"/>
      <c r="G177" s="165">
        <f t="shared" si="169"/>
        <v>0</v>
      </c>
      <c r="H177" s="165"/>
      <c r="I177" s="165"/>
      <c r="J177" s="165">
        <f t="shared" si="170"/>
        <v>0</v>
      </c>
      <c r="K177" s="165"/>
      <c r="L177" s="165"/>
      <c r="M177" s="165">
        <f t="shared" si="171"/>
        <v>0</v>
      </c>
      <c r="N177" s="165"/>
      <c r="O177" s="165"/>
      <c r="P177" s="165">
        <f t="shared" si="172"/>
        <v>0</v>
      </c>
      <c r="Q177" s="165"/>
      <c r="R177" s="165"/>
      <c r="S177" s="165">
        <f t="shared" si="173"/>
        <v>0</v>
      </c>
      <c r="T177" s="165"/>
      <c r="U177" s="165"/>
      <c r="V177" s="165">
        <f t="shared" si="174"/>
        <v>0</v>
      </c>
      <c r="W177" s="165"/>
      <c r="X177" s="165"/>
      <c r="Y177" s="165">
        <f t="shared" si="175"/>
        <v>0</v>
      </c>
      <c r="Z177" s="165"/>
      <c r="AA177" s="165"/>
      <c r="AB177" s="165">
        <f t="shared" si="176"/>
        <v>0</v>
      </c>
      <c r="AC177" s="165"/>
      <c r="AD177" s="165"/>
      <c r="AE177" s="165">
        <f t="shared" si="177"/>
        <v>0</v>
      </c>
      <c r="AF177" s="165"/>
      <c r="AG177" s="165"/>
      <c r="AH177" s="165">
        <f t="shared" si="178"/>
        <v>0</v>
      </c>
      <c r="AI177" s="165"/>
      <c r="AJ177" s="165"/>
      <c r="AK177" s="165">
        <f t="shared" si="179"/>
        <v>0</v>
      </c>
      <c r="AL177" s="165"/>
      <c r="AM177" s="165"/>
      <c r="AN177" s="165">
        <f t="shared" si="180"/>
        <v>0</v>
      </c>
      <c r="AO177" s="165"/>
      <c r="AP177" s="165"/>
      <c r="AQ177" s="165">
        <f t="shared" si="181"/>
        <v>0</v>
      </c>
      <c r="AR177" s="165"/>
      <c r="AS177" s="165"/>
      <c r="AT177" s="165">
        <f t="shared" si="182"/>
        <v>0</v>
      </c>
      <c r="AU177" s="165"/>
      <c r="AV177" s="165"/>
      <c r="AW177" s="165">
        <f t="shared" si="183"/>
        <v>0</v>
      </c>
      <c r="AX177" s="165"/>
      <c r="AY177" s="165"/>
      <c r="AZ177" s="165">
        <f t="shared" si="184"/>
        <v>0</v>
      </c>
      <c r="BA177" s="165"/>
      <c r="BB177" s="165"/>
      <c r="BC177" s="165">
        <f t="shared" si="185"/>
        <v>0</v>
      </c>
      <c r="BD177" s="165"/>
      <c r="BE177" s="165"/>
      <c r="BF177" s="165">
        <f t="shared" si="186"/>
        <v>0</v>
      </c>
      <c r="BG177" s="165"/>
      <c r="BH177" s="165"/>
      <c r="BI177" s="165">
        <f t="shared" si="187"/>
        <v>0</v>
      </c>
      <c r="BJ177" s="165"/>
      <c r="BK177" s="165"/>
      <c r="BL177" s="165">
        <f t="shared" si="188"/>
        <v>0</v>
      </c>
      <c r="BM177" s="165"/>
      <c r="BN177" s="165"/>
      <c r="BO177" s="165">
        <f t="shared" si="189"/>
        <v>0</v>
      </c>
      <c r="BP177" s="165"/>
      <c r="BQ177" s="165"/>
      <c r="BR177" s="165">
        <f t="shared" si="190"/>
        <v>0</v>
      </c>
      <c r="BS177" s="165"/>
      <c r="BT177" s="165"/>
      <c r="BU177" s="165">
        <f t="shared" si="191"/>
        <v>0</v>
      </c>
      <c r="BV177" s="165"/>
      <c r="BW177" s="165"/>
      <c r="BX177" s="165">
        <f t="shared" si="192"/>
        <v>0</v>
      </c>
      <c r="BY177" s="165"/>
      <c r="BZ177" s="165"/>
      <c r="CA177" s="165">
        <f t="shared" si="193"/>
        <v>0</v>
      </c>
      <c r="CB177" s="165"/>
      <c r="CC177" s="165"/>
      <c r="CD177" s="165">
        <f t="shared" si="194"/>
        <v>0</v>
      </c>
      <c r="CE177" s="165"/>
      <c r="CF177" s="165"/>
      <c r="CG177" s="165">
        <f t="shared" si="195"/>
        <v>0</v>
      </c>
      <c r="CH177" s="165"/>
      <c r="CI177" s="165"/>
      <c r="CJ177" s="165">
        <f t="shared" si="196"/>
        <v>0</v>
      </c>
      <c r="CK177" s="165"/>
      <c r="CL177" s="165"/>
      <c r="CM177" s="165">
        <f t="shared" si="197"/>
        <v>0</v>
      </c>
      <c r="CN177" s="165"/>
      <c r="CO177" s="165"/>
      <c r="CP177" s="165">
        <f t="shared" si="198"/>
        <v>0</v>
      </c>
      <c r="CQ177" s="165"/>
      <c r="CR177" s="165"/>
      <c r="CS177" s="165">
        <f t="shared" si="199"/>
        <v>0</v>
      </c>
      <c r="CT177" s="167">
        <f t="shared" si="200"/>
        <v>0</v>
      </c>
      <c r="CU177" s="168">
        <f t="shared" si="201"/>
        <v>0</v>
      </c>
    </row>
    <row r="178" spans="2:99" x14ac:dyDescent="0.25">
      <c r="B178" s="165" t="s">
        <v>368</v>
      </c>
      <c r="C178" s="165" t="s">
        <v>219</v>
      </c>
      <c r="D178" s="166">
        <v>2500</v>
      </c>
      <c r="E178" s="165">
        <v>15</v>
      </c>
      <c r="F178" s="165">
        <v>2500</v>
      </c>
      <c r="G178" s="165">
        <f t="shared" si="169"/>
        <v>37500</v>
      </c>
      <c r="H178" s="165"/>
      <c r="I178" s="165"/>
      <c r="J178" s="165">
        <f t="shared" si="170"/>
        <v>0</v>
      </c>
      <c r="K178" s="165"/>
      <c r="L178" s="165"/>
      <c r="M178" s="165">
        <f t="shared" si="171"/>
        <v>0</v>
      </c>
      <c r="N178" s="165"/>
      <c r="O178" s="165"/>
      <c r="P178" s="165">
        <f t="shared" si="172"/>
        <v>0</v>
      </c>
      <c r="Q178" s="165"/>
      <c r="R178" s="165"/>
      <c r="S178" s="165">
        <f t="shared" si="173"/>
        <v>0</v>
      </c>
      <c r="T178" s="165"/>
      <c r="U178" s="165"/>
      <c r="V178" s="165">
        <f t="shared" si="174"/>
        <v>0</v>
      </c>
      <c r="W178" s="165"/>
      <c r="X178" s="165"/>
      <c r="Y178" s="165">
        <f t="shared" si="175"/>
        <v>0</v>
      </c>
      <c r="Z178" s="165"/>
      <c r="AA178" s="165"/>
      <c r="AB178" s="165">
        <f t="shared" si="176"/>
        <v>0</v>
      </c>
      <c r="AC178" s="165"/>
      <c r="AD178" s="165"/>
      <c r="AE178" s="165">
        <f t="shared" si="177"/>
        <v>0</v>
      </c>
      <c r="AF178" s="165"/>
      <c r="AG178" s="165"/>
      <c r="AH178" s="165">
        <f t="shared" si="178"/>
        <v>0</v>
      </c>
      <c r="AI178" s="165">
        <v>20</v>
      </c>
      <c r="AJ178" s="165">
        <v>2500</v>
      </c>
      <c r="AK178" s="165">
        <f t="shared" si="179"/>
        <v>50000</v>
      </c>
      <c r="AL178" s="165"/>
      <c r="AM178" s="165"/>
      <c r="AN178" s="165">
        <f t="shared" si="180"/>
        <v>0</v>
      </c>
      <c r="AO178" s="165"/>
      <c r="AP178" s="165"/>
      <c r="AQ178" s="165">
        <f t="shared" si="181"/>
        <v>0</v>
      </c>
      <c r="AR178" s="165"/>
      <c r="AS178" s="165"/>
      <c r="AT178" s="165">
        <f t="shared" si="182"/>
        <v>0</v>
      </c>
      <c r="AU178" s="165">
        <v>1</v>
      </c>
      <c r="AV178" s="165">
        <v>40000</v>
      </c>
      <c r="AW178" s="165">
        <f t="shared" si="183"/>
        <v>40000</v>
      </c>
      <c r="AX178" s="165"/>
      <c r="AY178" s="165"/>
      <c r="AZ178" s="165">
        <f t="shared" si="184"/>
        <v>0</v>
      </c>
      <c r="BA178" s="165"/>
      <c r="BB178" s="165"/>
      <c r="BC178" s="165">
        <f t="shared" si="185"/>
        <v>0</v>
      </c>
      <c r="BD178" s="165"/>
      <c r="BE178" s="165"/>
      <c r="BF178" s="165">
        <f t="shared" si="186"/>
        <v>0</v>
      </c>
      <c r="BG178" s="165"/>
      <c r="BH178" s="165"/>
      <c r="BI178" s="165">
        <f t="shared" si="187"/>
        <v>0</v>
      </c>
      <c r="BJ178" s="165"/>
      <c r="BK178" s="165"/>
      <c r="BL178" s="165">
        <f t="shared" si="188"/>
        <v>0</v>
      </c>
      <c r="BM178" s="165">
        <v>20</v>
      </c>
      <c r="BN178" s="165">
        <v>2500</v>
      </c>
      <c r="BO178" s="165">
        <f t="shared" si="189"/>
        <v>50000</v>
      </c>
      <c r="BP178" s="165"/>
      <c r="BQ178" s="165"/>
      <c r="BR178" s="165">
        <f t="shared" si="190"/>
        <v>0</v>
      </c>
      <c r="BS178" s="165"/>
      <c r="BT178" s="165"/>
      <c r="BU178" s="165">
        <f t="shared" si="191"/>
        <v>0</v>
      </c>
      <c r="BV178" s="165"/>
      <c r="BW178" s="165"/>
      <c r="BX178" s="165">
        <f t="shared" si="192"/>
        <v>0</v>
      </c>
      <c r="BY178" s="165"/>
      <c r="BZ178" s="165"/>
      <c r="CA178" s="165">
        <f t="shared" si="193"/>
        <v>0</v>
      </c>
      <c r="CB178" s="165"/>
      <c r="CC178" s="165"/>
      <c r="CD178" s="165">
        <f t="shared" si="194"/>
        <v>0</v>
      </c>
      <c r="CE178" s="165"/>
      <c r="CF178" s="165"/>
      <c r="CG178" s="165">
        <f t="shared" si="195"/>
        <v>0</v>
      </c>
      <c r="CH178" s="165">
        <v>10</v>
      </c>
      <c r="CI178" s="165">
        <v>2500</v>
      </c>
      <c r="CJ178" s="165">
        <f t="shared" si="196"/>
        <v>25000</v>
      </c>
      <c r="CK178" s="165"/>
      <c r="CL178" s="165"/>
      <c r="CM178" s="165">
        <f t="shared" si="197"/>
        <v>0</v>
      </c>
      <c r="CN178" s="165"/>
      <c r="CO178" s="165"/>
      <c r="CP178" s="165">
        <f t="shared" si="198"/>
        <v>0</v>
      </c>
      <c r="CQ178" s="165"/>
      <c r="CR178" s="165"/>
      <c r="CS178" s="165">
        <f t="shared" si="199"/>
        <v>0</v>
      </c>
      <c r="CT178" s="167">
        <f t="shared" si="200"/>
        <v>66</v>
      </c>
      <c r="CU178" s="168">
        <f t="shared" si="201"/>
        <v>202500</v>
      </c>
    </row>
    <row r="179" spans="2:99" x14ac:dyDescent="0.25">
      <c r="B179" s="165" t="s">
        <v>369</v>
      </c>
      <c r="C179" s="165" t="s">
        <v>265</v>
      </c>
      <c r="D179" s="166">
        <v>8000</v>
      </c>
      <c r="E179" s="165"/>
      <c r="F179" s="165"/>
      <c r="G179" s="165">
        <f t="shared" si="169"/>
        <v>0</v>
      </c>
      <c r="H179" s="165"/>
      <c r="I179" s="165"/>
      <c r="J179" s="165">
        <f t="shared" si="170"/>
        <v>0</v>
      </c>
      <c r="K179" s="165"/>
      <c r="L179" s="165"/>
      <c r="M179" s="165">
        <f t="shared" si="171"/>
        <v>0</v>
      </c>
      <c r="N179" s="165"/>
      <c r="O179" s="165"/>
      <c r="P179" s="165">
        <f t="shared" si="172"/>
        <v>0</v>
      </c>
      <c r="Q179" s="165"/>
      <c r="R179" s="165"/>
      <c r="S179" s="165">
        <f t="shared" si="173"/>
        <v>0</v>
      </c>
      <c r="T179" s="165"/>
      <c r="U179" s="165"/>
      <c r="V179" s="165">
        <f t="shared" si="174"/>
        <v>0</v>
      </c>
      <c r="W179" s="165"/>
      <c r="X179" s="165"/>
      <c r="Y179" s="165">
        <f t="shared" si="175"/>
        <v>0</v>
      </c>
      <c r="Z179" s="165"/>
      <c r="AA179" s="165"/>
      <c r="AB179" s="165">
        <f t="shared" si="176"/>
        <v>0</v>
      </c>
      <c r="AC179" s="165"/>
      <c r="AD179" s="165"/>
      <c r="AE179" s="165">
        <f t="shared" si="177"/>
        <v>0</v>
      </c>
      <c r="AF179" s="165"/>
      <c r="AG179" s="165"/>
      <c r="AH179" s="165">
        <f t="shared" si="178"/>
        <v>0</v>
      </c>
      <c r="AI179" s="165"/>
      <c r="AJ179" s="165"/>
      <c r="AK179" s="165">
        <f t="shared" si="179"/>
        <v>0</v>
      </c>
      <c r="AL179" s="165"/>
      <c r="AM179" s="165"/>
      <c r="AN179" s="165">
        <f t="shared" si="180"/>
        <v>0</v>
      </c>
      <c r="AO179" s="165"/>
      <c r="AP179" s="165"/>
      <c r="AQ179" s="165">
        <f t="shared" si="181"/>
        <v>0</v>
      </c>
      <c r="AR179" s="165"/>
      <c r="AS179" s="165"/>
      <c r="AT179" s="165">
        <f t="shared" si="182"/>
        <v>0</v>
      </c>
      <c r="AU179" s="165"/>
      <c r="AV179" s="165"/>
      <c r="AW179" s="165">
        <f t="shared" si="183"/>
        <v>0</v>
      </c>
      <c r="AX179" s="165"/>
      <c r="AY179" s="165"/>
      <c r="AZ179" s="165">
        <f t="shared" si="184"/>
        <v>0</v>
      </c>
      <c r="BA179" s="165"/>
      <c r="BB179" s="165"/>
      <c r="BC179" s="165">
        <f t="shared" si="185"/>
        <v>0</v>
      </c>
      <c r="BD179" s="165"/>
      <c r="BE179" s="165"/>
      <c r="BF179" s="165">
        <f t="shared" si="186"/>
        <v>0</v>
      </c>
      <c r="BG179" s="165"/>
      <c r="BH179" s="165"/>
      <c r="BI179" s="165">
        <f t="shared" si="187"/>
        <v>0</v>
      </c>
      <c r="BJ179" s="165"/>
      <c r="BK179" s="165"/>
      <c r="BL179" s="165">
        <f t="shared" si="188"/>
        <v>0</v>
      </c>
      <c r="BM179" s="165"/>
      <c r="BN179" s="165"/>
      <c r="BO179" s="165">
        <f t="shared" si="189"/>
        <v>0</v>
      </c>
      <c r="BP179" s="165"/>
      <c r="BQ179" s="165"/>
      <c r="BR179" s="165">
        <f t="shared" si="190"/>
        <v>0</v>
      </c>
      <c r="BS179" s="165"/>
      <c r="BT179" s="165"/>
      <c r="BU179" s="165">
        <f t="shared" si="191"/>
        <v>0</v>
      </c>
      <c r="BV179" s="165"/>
      <c r="BW179" s="165"/>
      <c r="BX179" s="165">
        <f t="shared" si="192"/>
        <v>0</v>
      </c>
      <c r="BY179" s="165"/>
      <c r="BZ179" s="165"/>
      <c r="CA179" s="165">
        <f t="shared" si="193"/>
        <v>0</v>
      </c>
      <c r="CB179" s="165"/>
      <c r="CC179" s="165"/>
      <c r="CD179" s="165">
        <f t="shared" si="194"/>
        <v>0</v>
      </c>
      <c r="CE179" s="165"/>
      <c r="CF179" s="165"/>
      <c r="CG179" s="165">
        <f t="shared" si="195"/>
        <v>0</v>
      </c>
      <c r="CH179" s="165"/>
      <c r="CI179" s="165"/>
      <c r="CJ179" s="165">
        <f t="shared" si="196"/>
        <v>0</v>
      </c>
      <c r="CK179" s="165"/>
      <c r="CL179" s="165"/>
      <c r="CM179" s="165">
        <f t="shared" si="197"/>
        <v>0</v>
      </c>
      <c r="CN179" s="165"/>
      <c r="CO179" s="165"/>
      <c r="CP179" s="165">
        <f t="shared" si="198"/>
        <v>0</v>
      </c>
      <c r="CQ179" s="165"/>
      <c r="CR179" s="165"/>
      <c r="CS179" s="165">
        <f t="shared" si="199"/>
        <v>0</v>
      </c>
      <c r="CT179" s="167">
        <f t="shared" si="200"/>
        <v>0</v>
      </c>
      <c r="CU179" s="168">
        <f t="shared" si="201"/>
        <v>0</v>
      </c>
    </row>
    <row r="180" spans="2:99" x14ac:dyDescent="0.25">
      <c r="B180" s="165" t="s">
        <v>786</v>
      </c>
      <c r="C180" s="165" t="s">
        <v>224</v>
      </c>
      <c r="D180" s="166"/>
      <c r="E180" s="165"/>
      <c r="F180" s="165"/>
      <c r="G180" s="165">
        <f t="shared" si="169"/>
        <v>0</v>
      </c>
      <c r="H180" s="165"/>
      <c r="I180" s="165"/>
      <c r="J180" s="165"/>
      <c r="K180" s="165"/>
      <c r="L180" s="165"/>
      <c r="M180" s="165">
        <f t="shared" si="171"/>
        <v>0</v>
      </c>
      <c r="N180" s="165"/>
      <c r="O180" s="165"/>
      <c r="P180" s="165">
        <f t="shared" si="172"/>
        <v>0</v>
      </c>
      <c r="Q180" s="165"/>
      <c r="R180" s="165"/>
      <c r="S180" s="165"/>
      <c r="T180" s="165"/>
      <c r="U180" s="165"/>
      <c r="V180" s="165">
        <f t="shared" si="174"/>
        <v>0</v>
      </c>
      <c r="W180" s="165"/>
      <c r="X180" s="165"/>
      <c r="Y180" s="165"/>
      <c r="Z180" s="165"/>
      <c r="AA180" s="165"/>
      <c r="AB180" s="165">
        <f t="shared" si="176"/>
        <v>0</v>
      </c>
      <c r="AC180" s="165"/>
      <c r="AD180" s="165"/>
      <c r="AE180" s="165"/>
      <c r="AF180" s="165"/>
      <c r="AG180" s="165"/>
      <c r="AH180" s="165">
        <f t="shared" si="178"/>
        <v>0</v>
      </c>
      <c r="AI180" s="165"/>
      <c r="AJ180" s="165"/>
      <c r="AK180" s="165">
        <f t="shared" si="179"/>
        <v>0</v>
      </c>
      <c r="AL180" s="165"/>
      <c r="AM180" s="165"/>
      <c r="AN180" s="165">
        <f t="shared" si="180"/>
        <v>0</v>
      </c>
      <c r="AO180" s="165"/>
      <c r="AP180" s="165"/>
      <c r="AQ180" s="165"/>
      <c r="AR180" s="165"/>
      <c r="AS180" s="165"/>
      <c r="AT180" s="165"/>
      <c r="AU180" s="165"/>
      <c r="AV180" s="165"/>
      <c r="AW180" s="165"/>
      <c r="AX180" s="165"/>
      <c r="AY180" s="165"/>
      <c r="AZ180" s="165">
        <f t="shared" si="184"/>
        <v>0</v>
      </c>
      <c r="BA180" s="165"/>
      <c r="BB180" s="165"/>
      <c r="BC180" s="165"/>
      <c r="BD180" s="165"/>
      <c r="BE180" s="165"/>
      <c r="BF180" s="165"/>
      <c r="BG180" s="165"/>
      <c r="BH180" s="165"/>
      <c r="BI180" s="165"/>
      <c r="BJ180" s="165"/>
      <c r="BK180" s="165"/>
      <c r="BL180" s="165"/>
      <c r="BM180" s="165"/>
      <c r="BN180" s="165"/>
      <c r="BO180" s="165">
        <f t="shared" si="189"/>
        <v>0</v>
      </c>
      <c r="BP180" s="165"/>
      <c r="BQ180" s="165"/>
      <c r="BR180" s="165"/>
      <c r="BS180" s="165"/>
      <c r="BT180" s="165"/>
      <c r="BU180" s="165"/>
      <c r="BV180" s="165"/>
      <c r="BW180" s="165"/>
      <c r="BX180" s="165">
        <f t="shared" si="192"/>
        <v>0</v>
      </c>
      <c r="BY180" s="165"/>
      <c r="BZ180" s="165"/>
      <c r="CA180" s="165">
        <f t="shared" si="193"/>
        <v>0</v>
      </c>
      <c r="CB180" s="165"/>
      <c r="CC180" s="165"/>
      <c r="CD180" s="165"/>
      <c r="CE180" s="165"/>
      <c r="CF180" s="165"/>
      <c r="CG180" s="165">
        <f t="shared" si="195"/>
        <v>0</v>
      </c>
      <c r="CH180" s="165"/>
      <c r="CI180" s="165"/>
      <c r="CJ180" s="165"/>
      <c r="CK180" s="165"/>
      <c r="CL180" s="165"/>
      <c r="CM180" s="165"/>
      <c r="CN180" s="165"/>
      <c r="CO180" s="165"/>
      <c r="CP180" s="165"/>
      <c r="CQ180" s="165"/>
      <c r="CR180" s="165"/>
      <c r="CS180" s="165"/>
      <c r="CT180" s="167"/>
      <c r="CU180" s="168"/>
    </row>
    <row r="181" spans="2:99" x14ac:dyDescent="0.25">
      <c r="B181" s="165" t="s">
        <v>966</v>
      </c>
      <c r="C181" s="165"/>
      <c r="D181" s="166"/>
      <c r="E181" s="165"/>
      <c r="F181" s="165"/>
      <c r="G181" s="165"/>
      <c r="H181" s="165"/>
      <c r="I181" s="165"/>
      <c r="J181" s="165"/>
      <c r="K181" s="165">
        <v>1</v>
      </c>
      <c r="L181" s="165">
        <v>16000</v>
      </c>
      <c r="M181" s="165">
        <f t="shared" si="171"/>
        <v>16000</v>
      </c>
      <c r="N181" s="165"/>
      <c r="O181" s="165"/>
      <c r="P181" s="165">
        <f t="shared" si="172"/>
        <v>0</v>
      </c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>
        <f t="shared" si="176"/>
        <v>0</v>
      </c>
      <c r="AC181" s="165"/>
      <c r="AD181" s="165"/>
      <c r="AE181" s="165"/>
      <c r="AF181" s="165"/>
      <c r="AG181" s="165"/>
      <c r="AH181" s="165">
        <f t="shared" si="178"/>
        <v>0</v>
      </c>
      <c r="AI181" s="165"/>
      <c r="AJ181" s="165"/>
      <c r="AK181" s="165">
        <f t="shared" si="179"/>
        <v>0</v>
      </c>
      <c r="AL181" s="165"/>
      <c r="AM181" s="165"/>
      <c r="AN181" s="165">
        <f t="shared" si="180"/>
        <v>0</v>
      </c>
      <c r="AO181" s="165"/>
      <c r="AP181" s="165"/>
      <c r="AQ181" s="165"/>
      <c r="AR181" s="165"/>
      <c r="AS181" s="165"/>
      <c r="AT181" s="165"/>
      <c r="AU181" s="165"/>
      <c r="AV181" s="165"/>
      <c r="AW181" s="165"/>
      <c r="AX181" s="165">
        <v>1</v>
      </c>
      <c r="AY181" s="165">
        <v>14000</v>
      </c>
      <c r="AZ181" s="165">
        <f t="shared" si="184"/>
        <v>14000</v>
      </c>
      <c r="BA181" s="165"/>
      <c r="BB181" s="165"/>
      <c r="BC181" s="165"/>
      <c r="BD181" s="165"/>
      <c r="BE181" s="165"/>
      <c r="BF181" s="165"/>
      <c r="BG181" s="165"/>
      <c r="BH181" s="165"/>
      <c r="BI181" s="165"/>
      <c r="BJ181" s="165"/>
      <c r="BK181" s="165"/>
      <c r="BL181" s="165"/>
      <c r="BM181" s="165"/>
      <c r="BN181" s="165"/>
      <c r="BO181" s="165">
        <f t="shared" si="189"/>
        <v>0</v>
      </c>
      <c r="BP181" s="165"/>
      <c r="BQ181" s="165"/>
      <c r="BR181" s="165"/>
      <c r="BS181" s="165"/>
      <c r="BT181" s="165"/>
      <c r="BU181" s="165"/>
      <c r="BV181" s="165"/>
      <c r="BW181" s="165"/>
      <c r="BX181" s="165">
        <f t="shared" si="192"/>
        <v>0</v>
      </c>
      <c r="BY181" s="165"/>
      <c r="BZ181" s="165"/>
      <c r="CA181" s="165"/>
      <c r="CB181" s="165"/>
      <c r="CC181" s="165"/>
      <c r="CD181" s="165"/>
      <c r="CE181" s="165"/>
      <c r="CF181" s="165"/>
      <c r="CG181" s="165">
        <f t="shared" si="195"/>
        <v>0</v>
      </c>
      <c r="CH181" s="165"/>
      <c r="CI181" s="165"/>
      <c r="CJ181" s="165"/>
      <c r="CK181" s="165"/>
      <c r="CL181" s="165"/>
      <c r="CM181" s="165"/>
      <c r="CN181" s="165"/>
      <c r="CO181" s="165"/>
      <c r="CP181" s="165"/>
      <c r="CQ181" s="165"/>
      <c r="CR181" s="165"/>
      <c r="CS181" s="165"/>
      <c r="CT181" s="167"/>
      <c r="CU181" s="168"/>
    </row>
    <row r="182" spans="2:99" x14ac:dyDescent="0.25">
      <c r="B182" s="165" t="s">
        <v>1155</v>
      </c>
      <c r="C182" s="165" t="s">
        <v>215</v>
      </c>
      <c r="D182" s="166">
        <v>14000</v>
      </c>
      <c r="E182" s="165"/>
      <c r="F182" s="165"/>
      <c r="G182" s="165">
        <f t="shared" si="169"/>
        <v>0</v>
      </c>
      <c r="H182" s="165"/>
      <c r="I182" s="165"/>
      <c r="J182" s="165">
        <f t="shared" si="170"/>
        <v>0</v>
      </c>
      <c r="K182" s="165"/>
      <c r="L182" s="165"/>
      <c r="M182" s="165">
        <f t="shared" si="171"/>
        <v>0</v>
      </c>
      <c r="N182" s="165"/>
      <c r="O182" s="165"/>
      <c r="P182" s="165">
        <f t="shared" si="172"/>
        <v>0</v>
      </c>
      <c r="Q182" s="165"/>
      <c r="R182" s="165"/>
      <c r="S182" s="165">
        <f t="shared" si="173"/>
        <v>0</v>
      </c>
      <c r="T182" s="165"/>
      <c r="U182" s="165"/>
      <c r="V182" s="165">
        <f t="shared" si="174"/>
        <v>0</v>
      </c>
      <c r="W182" s="165">
        <v>0.5</v>
      </c>
      <c r="X182" s="165">
        <v>16000</v>
      </c>
      <c r="Y182" s="165">
        <f t="shared" si="175"/>
        <v>8000</v>
      </c>
      <c r="Z182" s="165"/>
      <c r="AA182" s="165"/>
      <c r="AB182" s="165">
        <f t="shared" si="176"/>
        <v>0</v>
      </c>
      <c r="AC182" s="165"/>
      <c r="AD182" s="165"/>
      <c r="AE182" s="165">
        <f t="shared" si="177"/>
        <v>0</v>
      </c>
      <c r="AF182" s="165"/>
      <c r="AG182" s="165"/>
      <c r="AH182" s="165">
        <f t="shared" si="178"/>
        <v>0</v>
      </c>
      <c r="AI182" s="165"/>
      <c r="AJ182" s="165"/>
      <c r="AK182" s="165">
        <f t="shared" si="179"/>
        <v>0</v>
      </c>
      <c r="AL182" s="165"/>
      <c r="AM182" s="165"/>
      <c r="AN182" s="165">
        <f t="shared" si="180"/>
        <v>0</v>
      </c>
      <c r="AO182" s="165"/>
      <c r="AP182" s="165"/>
      <c r="AQ182" s="165">
        <f t="shared" si="181"/>
        <v>0</v>
      </c>
      <c r="AR182" s="165">
        <v>0.5</v>
      </c>
      <c r="AS182" s="165">
        <v>16000</v>
      </c>
      <c r="AT182" s="165">
        <f t="shared" si="182"/>
        <v>8000</v>
      </c>
      <c r="AU182" s="165"/>
      <c r="AV182" s="165"/>
      <c r="AW182" s="165">
        <f t="shared" si="183"/>
        <v>0</v>
      </c>
      <c r="AX182" s="165"/>
      <c r="AY182" s="165"/>
      <c r="AZ182" s="165">
        <f t="shared" si="184"/>
        <v>0</v>
      </c>
      <c r="BA182" s="165"/>
      <c r="BB182" s="165"/>
      <c r="BC182" s="165">
        <f t="shared" si="185"/>
        <v>0</v>
      </c>
      <c r="BD182" s="165"/>
      <c r="BE182" s="165"/>
      <c r="BF182" s="165">
        <f t="shared" si="186"/>
        <v>0</v>
      </c>
      <c r="BG182" s="165"/>
      <c r="BH182" s="165"/>
      <c r="BI182" s="165">
        <f t="shared" si="187"/>
        <v>0</v>
      </c>
      <c r="BJ182" s="165"/>
      <c r="BK182" s="165"/>
      <c r="BL182" s="165">
        <f t="shared" si="188"/>
        <v>0</v>
      </c>
      <c r="BM182" s="165"/>
      <c r="BN182" s="165"/>
      <c r="BO182" s="165">
        <f t="shared" si="189"/>
        <v>0</v>
      </c>
      <c r="BP182" s="165">
        <v>0.5</v>
      </c>
      <c r="BQ182" s="165">
        <v>18000</v>
      </c>
      <c r="BR182" s="165">
        <f t="shared" si="190"/>
        <v>9000</v>
      </c>
      <c r="BS182" s="165"/>
      <c r="BT182" s="165"/>
      <c r="BU182" s="165">
        <f t="shared" si="191"/>
        <v>0</v>
      </c>
      <c r="BV182" s="165"/>
      <c r="BW182" s="165"/>
      <c r="BX182" s="165">
        <f t="shared" si="192"/>
        <v>0</v>
      </c>
      <c r="BY182" s="165"/>
      <c r="BZ182" s="165"/>
      <c r="CA182" s="165">
        <f t="shared" si="193"/>
        <v>0</v>
      </c>
      <c r="CB182" s="165"/>
      <c r="CC182" s="165"/>
      <c r="CD182" s="165">
        <f t="shared" si="194"/>
        <v>0</v>
      </c>
      <c r="CE182" s="165"/>
      <c r="CF182" s="165"/>
      <c r="CG182" s="165">
        <f t="shared" si="195"/>
        <v>0</v>
      </c>
      <c r="CH182" s="165"/>
      <c r="CI182" s="165"/>
      <c r="CJ182" s="165">
        <f t="shared" si="196"/>
        <v>0</v>
      </c>
      <c r="CK182" s="165">
        <v>0.5</v>
      </c>
      <c r="CL182" s="165">
        <v>18000</v>
      </c>
      <c r="CM182" s="165">
        <f t="shared" si="197"/>
        <v>9000</v>
      </c>
      <c r="CN182" s="165"/>
      <c r="CO182" s="165"/>
      <c r="CP182" s="165">
        <f t="shared" si="198"/>
        <v>0</v>
      </c>
      <c r="CQ182" s="165"/>
      <c r="CR182" s="165"/>
      <c r="CS182" s="165">
        <f t="shared" si="199"/>
        <v>0</v>
      </c>
      <c r="CT182" s="167">
        <f t="shared" si="200"/>
        <v>2</v>
      </c>
      <c r="CU182" s="168">
        <f t="shared" si="201"/>
        <v>34000</v>
      </c>
    </row>
    <row r="183" spans="2:99" x14ac:dyDescent="0.25">
      <c r="B183" s="184" t="s">
        <v>370</v>
      </c>
      <c r="C183" s="165" t="s">
        <v>211</v>
      </c>
      <c r="D183" s="166">
        <v>70000</v>
      </c>
      <c r="E183" s="165"/>
      <c r="F183" s="165"/>
      <c r="G183" s="165">
        <f t="shared" si="169"/>
        <v>0</v>
      </c>
      <c r="H183" s="165"/>
      <c r="I183" s="165"/>
      <c r="J183" s="165">
        <f t="shared" si="170"/>
        <v>0</v>
      </c>
      <c r="K183" s="165"/>
      <c r="L183" s="165"/>
      <c r="M183" s="165">
        <f t="shared" si="171"/>
        <v>0</v>
      </c>
      <c r="N183" s="165"/>
      <c r="O183" s="165"/>
      <c r="P183" s="165">
        <f t="shared" si="172"/>
        <v>0</v>
      </c>
      <c r="Q183" s="165"/>
      <c r="R183" s="165"/>
      <c r="S183" s="165">
        <f t="shared" si="173"/>
        <v>0</v>
      </c>
      <c r="T183" s="165"/>
      <c r="U183" s="165"/>
      <c r="V183" s="165">
        <f t="shared" si="174"/>
        <v>0</v>
      </c>
      <c r="W183" s="165"/>
      <c r="X183" s="165"/>
      <c r="Y183" s="165">
        <f t="shared" si="175"/>
        <v>0</v>
      </c>
      <c r="Z183" s="165"/>
      <c r="AA183" s="165"/>
      <c r="AB183" s="165">
        <f t="shared" si="176"/>
        <v>0</v>
      </c>
      <c r="AC183" s="165"/>
      <c r="AD183" s="165"/>
      <c r="AE183" s="165">
        <f t="shared" si="177"/>
        <v>0</v>
      </c>
      <c r="AF183" s="165"/>
      <c r="AG183" s="165"/>
      <c r="AH183" s="165">
        <f t="shared" si="178"/>
        <v>0</v>
      </c>
      <c r="AI183" s="165"/>
      <c r="AJ183" s="165"/>
      <c r="AK183" s="165">
        <f t="shared" si="179"/>
        <v>0</v>
      </c>
      <c r="AL183" s="165"/>
      <c r="AM183" s="165"/>
      <c r="AN183" s="165">
        <f t="shared" si="180"/>
        <v>0</v>
      </c>
      <c r="AO183" s="165"/>
      <c r="AP183" s="165"/>
      <c r="AQ183" s="165">
        <f t="shared" si="181"/>
        <v>0</v>
      </c>
      <c r="AR183" s="165"/>
      <c r="AS183" s="165"/>
      <c r="AT183" s="165">
        <f t="shared" si="182"/>
        <v>0</v>
      </c>
      <c r="AU183" s="165"/>
      <c r="AV183" s="165"/>
      <c r="AW183" s="165">
        <f t="shared" si="183"/>
        <v>0</v>
      </c>
      <c r="AX183" s="165"/>
      <c r="AY183" s="165"/>
      <c r="AZ183" s="165">
        <f t="shared" si="184"/>
        <v>0</v>
      </c>
      <c r="BA183" s="165"/>
      <c r="BB183" s="165"/>
      <c r="BC183" s="165">
        <f t="shared" si="185"/>
        <v>0</v>
      </c>
      <c r="BD183" s="165"/>
      <c r="BE183" s="165"/>
      <c r="BF183" s="165">
        <f t="shared" si="186"/>
        <v>0</v>
      </c>
      <c r="BG183" s="165"/>
      <c r="BH183" s="165"/>
      <c r="BI183" s="165">
        <f t="shared" si="187"/>
        <v>0</v>
      </c>
      <c r="BJ183" s="165"/>
      <c r="BK183" s="165"/>
      <c r="BL183" s="165">
        <f t="shared" si="188"/>
        <v>0</v>
      </c>
      <c r="BM183" s="165"/>
      <c r="BN183" s="165"/>
      <c r="BO183" s="165">
        <f t="shared" si="189"/>
        <v>0</v>
      </c>
      <c r="BP183" s="165"/>
      <c r="BQ183" s="165"/>
      <c r="BR183" s="165">
        <f t="shared" si="190"/>
        <v>0</v>
      </c>
      <c r="BS183" s="165"/>
      <c r="BT183" s="165"/>
      <c r="BU183" s="165">
        <f t="shared" si="191"/>
        <v>0</v>
      </c>
      <c r="BV183" s="165"/>
      <c r="BW183" s="165"/>
      <c r="BX183" s="165">
        <f t="shared" si="192"/>
        <v>0</v>
      </c>
      <c r="BY183" s="165"/>
      <c r="BZ183" s="165"/>
      <c r="CA183" s="165">
        <f t="shared" si="193"/>
        <v>0</v>
      </c>
      <c r="CB183" s="165"/>
      <c r="CC183" s="165"/>
      <c r="CD183" s="165">
        <f t="shared" si="194"/>
        <v>0</v>
      </c>
      <c r="CE183" s="165"/>
      <c r="CF183" s="165"/>
      <c r="CG183" s="165">
        <f t="shared" si="195"/>
        <v>0</v>
      </c>
      <c r="CH183" s="165"/>
      <c r="CI183" s="165"/>
      <c r="CJ183" s="165">
        <f t="shared" si="196"/>
        <v>0</v>
      </c>
      <c r="CK183" s="165"/>
      <c r="CL183" s="165"/>
      <c r="CM183" s="165">
        <f t="shared" si="197"/>
        <v>0</v>
      </c>
      <c r="CN183" s="165"/>
      <c r="CO183" s="165"/>
      <c r="CP183" s="165">
        <f t="shared" si="198"/>
        <v>0</v>
      </c>
      <c r="CQ183" s="165"/>
      <c r="CR183" s="165"/>
      <c r="CS183" s="165">
        <f t="shared" si="199"/>
        <v>0</v>
      </c>
      <c r="CT183" s="167">
        <f t="shared" si="200"/>
        <v>0</v>
      </c>
      <c r="CU183" s="168">
        <f t="shared" si="201"/>
        <v>0</v>
      </c>
    </row>
    <row r="184" spans="2:99" x14ac:dyDescent="0.25">
      <c r="B184" s="165" t="s">
        <v>371</v>
      </c>
      <c r="C184" s="165" t="s">
        <v>211</v>
      </c>
      <c r="D184" s="166">
        <v>4500</v>
      </c>
      <c r="E184" s="165"/>
      <c r="F184" s="165"/>
      <c r="G184" s="165">
        <f t="shared" si="169"/>
        <v>0</v>
      </c>
      <c r="H184" s="165"/>
      <c r="I184" s="165"/>
      <c r="J184" s="165">
        <f t="shared" si="170"/>
        <v>0</v>
      </c>
      <c r="K184" s="165"/>
      <c r="L184" s="165"/>
      <c r="M184" s="165">
        <f t="shared" si="171"/>
        <v>0</v>
      </c>
      <c r="N184" s="165"/>
      <c r="O184" s="165"/>
      <c r="P184" s="165">
        <f t="shared" si="172"/>
        <v>0</v>
      </c>
      <c r="Q184" s="165"/>
      <c r="R184" s="165"/>
      <c r="S184" s="165">
        <f t="shared" si="173"/>
        <v>0</v>
      </c>
      <c r="T184" s="165"/>
      <c r="U184" s="165"/>
      <c r="V184" s="165">
        <f t="shared" si="174"/>
        <v>0</v>
      </c>
      <c r="W184" s="165"/>
      <c r="X184" s="165"/>
      <c r="Y184" s="165">
        <f t="shared" si="175"/>
        <v>0</v>
      </c>
      <c r="Z184" s="165"/>
      <c r="AA184" s="165"/>
      <c r="AB184" s="165">
        <f t="shared" si="176"/>
        <v>0</v>
      </c>
      <c r="AC184" s="165"/>
      <c r="AD184" s="165"/>
      <c r="AE184" s="165">
        <f t="shared" si="177"/>
        <v>0</v>
      </c>
      <c r="AF184" s="165"/>
      <c r="AG184" s="165"/>
      <c r="AH184" s="165">
        <f t="shared" si="178"/>
        <v>0</v>
      </c>
      <c r="AI184" s="165"/>
      <c r="AJ184" s="165"/>
      <c r="AK184" s="165">
        <f t="shared" si="179"/>
        <v>0</v>
      </c>
      <c r="AL184" s="165"/>
      <c r="AM184" s="165"/>
      <c r="AN184" s="165">
        <f t="shared" si="180"/>
        <v>0</v>
      </c>
      <c r="AO184" s="165"/>
      <c r="AP184" s="165"/>
      <c r="AQ184" s="165">
        <f t="shared" si="181"/>
        <v>0</v>
      </c>
      <c r="AR184" s="165"/>
      <c r="AS184" s="165"/>
      <c r="AT184" s="165">
        <f t="shared" si="182"/>
        <v>0</v>
      </c>
      <c r="AU184" s="165"/>
      <c r="AV184" s="165"/>
      <c r="AW184" s="165">
        <f t="shared" si="183"/>
        <v>0</v>
      </c>
      <c r="AX184" s="165"/>
      <c r="AY184" s="165"/>
      <c r="AZ184" s="165">
        <f t="shared" si="184"/>
        <v>0</v>
      </c>
      <c r="BA184" s="165"/>
      <c r="BB184" s="165"/>
      <c r="BC184" s="165">
        <f t="shared" si="185"/>
        <v>0</v>
      </c>
      <c r="BD184" s="165"/>
      <c r="BE184" s="165"/>
      <c r="BF184" s="165">
        <f t="shared" si="186"/>
        <v>0</v>
      </c>
      <c r="BG184" s="165"/>
      <c r="BH184" s="165"/>
      <c r="BI184" s="165">
        <f t="shared" si="187"/>
        <v>0</v>
      </c>
      <c r="BJ184" s="165"/>
      <c r="BK184" s="165"/>
      <c r="BL184" s="165">
        <f t="shared" si="188"/>
        <v>0</v>
      </c>
      <c r="BM184" s="165"/>
      <c r="BN184" s="165"/>
      <c r="BO184" s="165">
        <f t="shared" si="189"/>
        <v>0</v>
      </c>
      <c r="BP184" s="165"/>
      <c r="BQ184" s="165"/>
      <c r="BR184" s="165">
        <f t="shared" si="190"/>
        <v>0</v>
      </c>
      <c r="BS184" s="165"/>
      <c r="BT184" s="165"/>
      <c r="BU184" s="165">
        <f t="shared" si="191"/>
        <v>0</v>
      </c>
      <c r="BV184" s="165"/>
      <c r="BW184" s="165"/>
      <c r="BX184" s="165">
        <f t="shared" si="192"/>
        <v>0</v>
      </c>
      <c r="BY184" s="165"/>
      <c r="BZ184" s="165"/>
      <c r="CA184" s="165">
        <f t="shared" si="193"/>
        <v>0</v>
      </c>
      <c r="CB184" s="165"/>
      <c r="CC184" s="165"/>
      <c r="CD184" s="165">
        <f t="shared" si="194"/>
        <v>0</v>
      </c>
      <c r="CE184" s="165"/>
      <c r="CF184" s="165"/>
      <c r="CG184" s="165">
        <f t="shared" si="195"/>
        <v>0</v>
      </c>
      <c r="CH184" s="165"/>
      <c r="CI184" s="165"/>
      <c r="CJ184" s="165">
        <f t="shared" si="196"/>
        <v>0</v>
      </c>
      <c r="CK184" s="165"/>
      <c r="CL184" s="165"/>
      <c r="CM184" s="165">
        <f t="shared" si="197"/>
        <v>0</v>
      </c>
      <c r="CN184" s="165"/>
      <c r="CO184" s="165"/>
      <c r="CP184" s="165">
        <f t="shared" si="198"/>
        <v>0</v>
      </c>
      <c r="CQ184" s="165"/>
      <c r="CR184" s="165"/>
      <c r="CS184" s="165">
        <f t="shared" si="199"/>
        <v>0</v>
      </c>
      <c r="CT184" s="167">
        <f t="shared" si="200"/>
        <v>0</v>
      </c>
      <c r="CU184" s="168">
        <f t="shared" si="201"/>
        <v>0</v>
      </c>
    </row>
    <row r="185" spans="2:99" x14ac:dyDescent="0.25">
      <c r="B185" s="165" t="s">
        <v>372</v>
      </c>
      <c r="C185" s="165" t="s">
        <v>224</v>
      </c>
      <c r="D185" s="166"/>
      <c r="E185" s="165">
        <v>1</v>
      </c>
      <c r="F185" s="165">
        <v>20000</v>
      </c>
      <c r="G185" s="165">
        <f t="shared" si="169"/>
        <v>20000</v>
      </c>
      <c r="H185" s="165"/>
      <c r="I185" s="165"/>
      <c r="J185" s="165">
        <f t="shared" si="170"/>
        <v>0</v>
      </c>
      <c r="K185" s="165"/>
      <c r="L185" s="165"/>
      <c r="M185" s="165">
        <f t="shared" si="171"/>
        <v>0</v>
      </c>
      <c r="N185" s="165"/>
      <c r="O185" s="165"/>
      <c r="P185" s="165">
        <f t="shared" si="172"/>
        <v>0</v>
      </c>
      <c r="Q185" s="165"/>
      <c r="R185" s="165"/>
      <c r="S185" s="165">
        <f t="shared" si="173"/>
        <v>0</v>
      </c>
      <c r="T185" s="165"/>
      <c r="U185" s="165"/>
      <c r="V185" s="165">
        <f t="shared" si="174"/>
        <v>0</v>
      </c>
      <c r="W185" s="165"/>
      <c r="X185" s="165"/>
      <c r="Y185" s="165">
        <f t="shared" si="175"/>
        <v>0</v>
      </c>
      <c r="Z185" s="165"/>
      <c r="AA185" s="165"/>
      <c r="AB185" s="165">
        <f t="shared" si="176"/>
        <v>0</v>
      </c>
      <c r="AC185" s="165"/>
      <c r="AD185" s="165"/>
      <c r="AE185" s="165">
        <f t="shared" si="177"/>
        <v>0</v>
      </c>
      <c r="AF185" s="165"/>
      <c r="AG185" s="165"/>
      <c r="AH185" s="165">
        <f t="shared" si="178"/>
        <v>0</v>
      </c>
      <c r="AI185" s="165"/>
      <c r="AJ185" s="165"/>
      <c r="AK185" s="165">
        <f t="shared" si="179"/>
        <v>0</v>
      </c>
      <c r="AL185" s="165"/>
      <c r="AM185" s="165"/>
      <c r="AN185" s="165">
        <f t="shared" si="180"/>
        <v>0</v>
      </c>
      <c r="AO185" s="165"/>
      <c r="AP185" s="165"/>
      <c r="AQ185" s="165">
        <f t="shared" si="181"/>
        <v>0</v>
      </c>
      <c r="AR185" s="165"/>
      <c r="AS185" s="165"/>
      <c r="AT185" s="165">
        <f t="shared" si="182"/>
        <v>0</v>
      </c>
      <c r="AU185" s="165"/>
      <c r="AV185" s="165"/>
      <c r="AW185" s="165">
        <f t="shared" si="183"/>
        <v>0</v>
      </c>
      <c r="AX185" s="165"/>
      <c r="AY185" s="165"/>
      <c r="AZ185" s="165">
        <f t="shared" si="184"/>
        <v>0</v>
      </c>
      <c r="BA185" s="165"/>
      <c r="BB185" s="165"/>
      <c r="BC185" s="165">
        <f t="shared" si="185"/>
        <v>0</v>
      </c>
      <c r="BD185" s="165"/>
      <c r="BE185" s="165"/>
      <c r="BF185" s="165">
        <f t="shared" si="186"/>
        <v>0</v>
      </c>
      <c r="BG185" s="165"/>
      <c r="BH185" s="165"/>
      <c r="BI185" s="165">
        <f t="shared" si="187"/>
        <v>0</v>
      </c>
      <c r="BJ185" s="165"/>
      <c r="BK185" s="165"/>
      <c r="BL185" s="165">
        <f t="shared" si="188"/>
        <v>0</v>
      </c>
      <c r="BM185" s="165"/>
      <c r="BN185" s="165"/>
      <c r="BO185" s="165">
        <f t="shared" si="189"/>
        <v>0</v>
      </c>
      <c r="BP185" s="165"/>
      <c r="BQ185" s="165"/>
      <c r="BR185" s="165">
        <f t="shared" si="190"/>
        <v>0</v>
      </c>
      <c r="BS185" s="165"/>
      <c r="BT185" s="165"/>
      <c r="BU185" s="165">
        <f t="shared" si="191"/>
        <v>0</v>
      </c>
      <c r="BV185" s="165"/>
      <c r="BW185" s="165"/>
      <c r="BX185" s="165">
        <f t="shared" si="192"/>
        <v>0</v>
      </c>
      <c r="BY185" s="165"/>
      <c r="BZ185" s="165"/>
      <c r="CA185" s="165">
        <f t="shared" si="193"/>
        <v>0</v>
      </c>
      <c r="CB185" s="165"/>
      <c r="CC185" s="165"/>
      <c r="CD185" s="165">
        <f t="shared" si="194"/>
        <v>0</v>
      </c>
      <c r="CE185" s="165"/>
      <c r="CF185" s="165"/>
      <c r="CG185" s="165">
        <f t="shared" si="195"/>
        <v>0</v>
      </c>
      <c r="CH185" s="165"/>
      <c r="CI185" s="165"/>
      <c r="CJ185" s="165">
        <f t="shared" si="196"/>
        <v>0</v>
      </c>
      <c r="CK185" s="165"/>
      <c r="CL185" s="165"/>
      <c r="CM185" s="165">
        <f t="shared" si="197"/>
        <v>0</v>
      </c>
      <c r="CN185" s="165"/>
      <c r="CO185" s="165"/>
      <c r="CP185" s="165">
        <f t="shared" si="198"/>
        <v>0</v>
      </c>
      <c r="CQ185" s="165"/>
      <c r="CR185" s="165"/>
      <c r="CS185" s="165">
        <f t="shared" si="199"/>
        <v>0</v>
      </c>
      <c r="CT185" s="167">
        <f t="shared" si="200"/>
        <v>1</v>
      </c>
      <c r="CU185" s="168">
        <f t="shared" si="201"/>
        <v>20000</v>
      </c>
    </row>
    <row r="186" spans="2:99" x14ac:dyDescent="0.25">
      <c r="B186" s="165" t="s">
        <v>128</v>
      </c>
      <c r="C186" s="165" t="s">
        <v>224</v>
      </c>
      <c r="D186" s="166"/>
      <c r="E186" s="165"/>
      <c r="F186" s="165"/>
      <c r="G186" s="165">
        <f t="shared" si="169"/>
        <v>0</v>
      </c>
      <c r="H186" s="165"/>
      <c r="I186" s="165"/>
      <c r="J186" s="165">
        <f t="shared" si="170"/>
        <v>0</v>
      </c>
      <c r="K186" s="165"/>
      <c r="L186" s="165"/>
      <c r="M186" s="165">
        <f t="shared" si="171"/>
        <v>0</v>
      </c>
      <c r="N186" s="165"/>
      <c r="O186" s="165"/>
      <c r="P186" s="165">
        <f t="shared" si="172"/>
        <v>0</v>
      </c>
      <c r="Q186" s="165"/>
      <c r="R186" s="165"/>
      <c r="S186" s="165">
        <f t="shared" si="173"/>
        <v>0</v>
      </c>
      <c r="T186" s="165"/>
      <c r="U186" s="165"/>
      <c r="V186" s="165">
        <f t="shared" si="174"/>
        <v>0</v>
      </c>
      <c r="W186" s="165"/>
      <c r="X186" s="165"/>
      <c r="Y186" s="165">
        <f t="shared" si="175"/>
        <v>0</v>
      </c>
      <c r="Z186" s="165"/>
      <c r="AA186" s="165"/>
      <c r="AB186" s="165">
        <f t="shared" si="176"/>
        <v>0</v>
      </c>
      <c r="AC186" s="165"/>
      <c r="AD186" s="165"/>
      <c r="AE186" s="165">
        <f t="shared" si="177"/>
        <v>0</v>
      </c>
      <c r="AF186" s="165"/>
      <c r="AG186" s="165"/>
      <c r="AH186" s="165">
        <f t="shared" si="178"/>
        <v>0</v>
      </c>
      <c r="AI186" s="165"/>
      <c r="AJ186" s="165"/>
      <c r="AK186" s="165">
        <f t="shared" si="179"/>
        <v>0</v>
      </c>
      <c r="AL186" s="165"/>
      <c r="AM186" s="165"/>
      <c r="AN186" s="165">
        <f t="shared" si="180"/>
        <v>0</v>
      </c>
      <c r="AO186" s="165"/>
      <c r="AP186" s="165"/>
      <c r="AQ186" s="165">
        <f t="shared" si="181"/>
        <v>0</v>
      </c>
      <c r="AR186" s="165"/>
      <c r="AS186" s="165"/>
      <c r="AT186" s="165">
        <f t="shared" si="182"/>
        <v>0</v>
      </c>
      <c r="AU186" s="165"/>
      <c r="AV186" s="165"/>
      <c r="AW186" s="165">
        <f t="shared" si="183"/>
        <v>0</v>
      </c>
      <c r="AX186" s="165"/>
      <c r="AY186" s="165"/>
      <c r="AZ186" s="165">
        <f t="shared" si="184"/>
        <v>0</v>
      </c>
      <c r="BA186" s="165"/>
      <c r="BB186" s="165"/>
      <c r="BC186" s="165">
        <f t="shared" si="185"/>
        <v>0</v>
      </c>
      <c r="BD186" s="165"/>
      <c r="BE186" s="165"/>
      <c r="BF186" s="165">
        <f t="shared" si="186"/>
        <v>0</v>
      </c>
      <c r="BG186" s="165"/>
      <c r="BH186" s="165"/>
      <c r="BI186" s="165">
        <f t="shared" si="187"/>
        <v>0</v>
      </c>
      <c r="BJ186" s="165"/>
      <c r="BK186" s="165"/>
      <c r="BL186" s="165">
        <f t="shared" si="188"/>
        <v>0</v>
      </c>
      <c r="BM186" s="165"/>
      <c r="BN186" s="165"/>
      <c r="BO186" s="165">
        <f t="shared" si="189"/>
        <v>0</v>
      </c>
      <c r="BP186" s="165"/>
      <c r="BQ186" s="165"/>
      <c r="BR186" s="165">
        <f t="shared" si="190"/>
        <v>0</v>
      </c>
      <c r="BS186" s="165"/>
      <c r="BT186" s="165"/>
      <c r="BU186" s="165">
        <f t="shared" si="191"/>
        <v>0</v>
      </c>
      <c r="BV186" s="165"/>
      <c r="BW186" s="165"/>
      <c r="BX186" s="165">
        <f t="shared" si="192"/>
        <v>0</v>
      </c>
      <c r="BY186" s="165"/>
      <c r="BZ186" s="165"/>
      <c r="CA186" s="165">
        <f t="shared" si="193"/>
        <v>0</v>
      </c>
      <c r="CB186" s="165"/>
      <c r="CC186" s="165"/>
      <c r="CD186" s="165">
        <f t="shared" si="194"/>
        <v>0</v>
      </c>
      <c r="CE186" s="165"/>
      <c r="CF186" s="165"/>
      <c r="CG186" s="165">
        <f t="shared" si="195"/>
        <v>0</v>
      </c>
      <c r="CH186" s="165"/>
      <c r="CI186" s="165"/>
      <c r="CJ186" s="165">
        <f t="shared" si="196"/>
        <v>0</v>
      </c>
      <c r="CK186" s="165"/>
      <c r="CL186" s="165"/>
      <c r="CM186" s="165">
        <f t="shared" si="197"/>
        <v>0</v>
      </c>
      <c r="CN186" s="165"/>
      <c r="CO186" s="165"/>
      <c r="CP186" s="165">
        <f t="shared" si="198"/>
        <v>0</v>
      </c>
      <c r="CQ186" s="165"/>
      <c r="CR186" s="165"/>
      <c r="CS186" s="165">
        <f t="shared" si="199"/>
        <v>0</v>
      </c>
      <c r="CT186" s="167">
        <f t="shared" si="200"/>
        <v>0</v>
      </c>
      <c r="CU186" s="168">
        <f t="shared" si="201"/>
        <v>0</v>
      </c>
    </row>
    <row r="187" spans="2:99" x14ac:dyDescent="0.25">
      <c r="B187" s="165" t="s">
        <v>793</v>
      </c>
      <c r="C187" s="165" t="s">
        <v>265</v>
      </c>
      <c r="D187" s="166"/>
      <c r="E187" s="165"/>
      <c r="F187" s="165"/>
      <c r="G187" s="165">
        <f t="shared" si="169"/>
        <v>0</v>
      </c>
      <c r="H187" s="165"/>
      <c r="I187" s="165"/>
      <c r="J187" s="165"/>
      <c r="K187" s="165"/>
      <c r="L187" s="165"/>
      <c r="M187" s="165">
        <f t="shared" si="171"/>
        <v>0</v>
      </c>
      <c r="N187" s="165"/>
      <c r="O187" s="165"/>
      <c r="P187" s="165">
        <f t="shared" si="172"/>
        <v>0</v>
      </c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>
        <f t="shared" si="178"/>
        <v>0</v>
      </c>
      <c r="AI187" s="165"/>
      <c r="AJ187" s="165"/>
      <c r="AK187" s="165">
        <f t="shared" si="179"/>
        <v>0</v>
      </c>
      <c r="AL187" s="165">
        <v>1</v>
      </c>
      <c r="AM187" s="165">
        <v>7000</v>
      </c>
      <c r="AN187" s="165">
        <f t="shared" si="180"/>
        <v>7000</v>
      </c>
      <c r="AO187" s="165"/>
      <c r="AP187" s="165"/>
      <c r="AQ187" s="165"/>
      <c r="AR187" s="165"/>
      <c r="AS187" s="165"/>
      <c r="AT187" s="165"/>
      <c r="AU187" s="165"/>
      <c r="AV187" s="165"/>
      <c r="AW187" s="165"/>
      <c r="AX187" s="165"/>
      <c r="AY187" s="165"/>
      <c r="AZ187" s="165"/>
      <c r="BA187" s="165"/>
      <c r="BB187" s="165"/>
      <c r="BC187" s="165"/>
      <c r="BD187" s="165"/>
      <c r="BE187" s="165"/>
      <c r="BF187" s="165"/>
      <c r="BG187" s="165"/>
      <c r="BH187" s="165"/>
      <c r="BI187" s="165"/>
      <c r="BJ187" s="165"/>
      <c r="BK187" s="165"/>
      <c r="BL187" s="165"/>
      <c r="BM187" s="165"/>
      <c r="BN187" s="165"/>
      <c r="BO187" s="165">
        <f t="shared" si="189"/>
        <v>0</v>
      </c>
      <c r="BP187" s="165"/>
      <c r="BQ187" s="165"/>
      <c r="BR187" s="165"/>
      <c r="BS187" s="165"/>
      <c r="BT187" s="165"/>
      <c r="BU187" s="165"/>
      <c r="BV187" s="165"/>
      <c r="BW187" s="165"/>
      <c r="BX187" s="165"/>
      <c r="BY187" s="165"/>
      <c r="BZ187" s="165"/>
      <c r="CA187" s="165">
        <f t="shared" si="193"/>
        <v>0</v>
      </c>
      <c r="CB187" s="165"/>
      <c r="CC187" s="165"/>
      <c r="CD187" s="165"/>
      <c r="CE187" s="165"/>
      <c r="CF187" s="165"/>
      <c r="CG187" s="165">
        <f t="shared" si="195"/>
        <v>0</v>
      </c>
      <c r="CH187" s="165"/>
      <c r="CI187" s="165"/>
      <c r="CJ187" s="165"/>
      <c r="CK187" s="165"/>
      <c r="CL187" s="165"/>
      <c r="CM187" s="165"/>
      <c r="CN187" s="165"/>
      <c r="CO187" s="165"/>
      <c r="CP187" s="165"/>
      <c r="CQ187" s="165"/>
      <c r="CR187" s="165"/>
      <c r="CS187" s="165"/>
      <c r="CT187" s="167"/>
      <c r="CU187" s="168"/>
    </row>
    <row r="188" spans="2:99" x14ac:dyDescent="0.25">
      <c r="B188" s="165" t="s">
        <v>825</v>
      </c>
      <c r="C188" s="165"/>
      <c r="D188" s="166"/>
      <c r="E188" s="165"/>
      <c r="F188" s="165"/>
      <c r="G188" s="165">
        <f t="shared" si="169"/>
        <v>0</v>
      </c>
      <c r="H188" s="165"/>
      <c r="I188" s="165"/>
      <c r="J188" s="165"/>
      <c r="K188" s="165"/>
      <c r="L188" s="165"/>
      <c r="M188" s="165"/>
      <c r="N188" s="165"/>
      <c r="O188" s="165"/>
      <c r="P188" s="165">
        <f t="shared" si="172"/>
        <v>0</v>
      </c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>
        <f t="shared" si="179"/>
        <v>0</v>
      </c>
      <c r="AL188" s="165"/>
      <c r="AM188" s="165"/>
      <c r="AN188" s="165">
        <f t="shared" si="180"/>
        <v>0</v>
      </c>
      <c r="AO188" s="165"/>
      <c r="AP188" s="165"/>
      <c r="AQ188" s="165"/>
      <c r="AR188" s="165"/>
      <c r="AS188" s="165"/>
      <c r="AT188" s="165"/>
      <c r="AU188" s="165"/>
      <c r="AV188" s="165"/>
      <c r="AW188" s="165"/>
      <c r="AX188" s="165"/>
      <c r="AY188" s="165"/>
      <c r="AZ188" s="165"/>
      <c r="BA188" s="165"/>
      <c r="BB188" s="165"/>
      <c r="BC188" s="165"/>
      <c r="BD188" s="165"/>
      <c r="BE188" s="165"/>
      <c r="BF188" s="165"/>
      <c r="BG188" s="165"/>
      <c r="BH188" s="165"/>
      <c r="BI188" s="165"/>
      <c r="BJ188" s="165"/>
      <c r="BK188" s="165"/>
      <c r="BL188" s="165"/>
      <c r="BM188" s="165"/>
      <c r="BN188" s="165"/>
      <c r="BO188" s="165">
        <f t="shared" si="189"/>
        <v>0</v>
      </c>
      <c r="BP188" s="165"/>
      <c r="BQ188" s="165"/>
      <c r="BR188" s="165"/>
      <c r="BS188" s="165"/>
      <c r="BT188" s="165"/>
      <c r="BU188" s="165"/>
      <c r="BV188" s="165"/>
      <c r="BW188" s="165"/>
      <c r="BX188" s="165"/>
      <c r="BY188" s="165"/>
      <c r="BZ188" s="165"/>
      <c r="CA188" s="165"/>
      <c r="CB188" s="165"/>
      <c r="CC188" s="165"/>
      <c r="CD188" s="165"/>
      <c r="CE188" s="165"/>
      <c r="CF188" s="165"/>
      <c r="CG188" s="165">
        <f t="shared" si="195"/>
        <v>0</v>
      </c>
      <c r="CH188" s="165"/>
      <c r="CI188" s="165"/>
      <c r="CJ188" s="165"/>
      <c r="CK188" s="165"/>
      <c r="CL188" s="165"/>
      <c r="CM188" s="165"/>
      <c r="CN188" s="165"/>
      <c r="CO188" s="165"/>
      <c r="CP188" s="165"/>
      <c r="CQ188" s="165"/>
      <c r="CR188" s="165"/>
      <c r="CS188" s="165"/>
      <c r="CT188" s="167"/>
      <c r="CU188" s="168"/>
    </row>
    <row r="189" spans="2:99" x14ac:dyDescent="0.25">
      <c r="B189" s="165" t="s">
        <v>1136</v>
      </c>
      <c r="C189" s="165"/>
      <c r="D189" s="166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>
        <v>10</v>
      </c>
      <c r="AM189" s="165">
        <v>4000</v>
      </c>
      <c r="AN189" s="165">
        <f t="shared" si="180"/>
        <v>40000</v>
      </c>
      <c r="AO189" s="165"/>
      <c r="AP189" s="165"/>
      <c r="AQ189" s="165"/>
      <c r="AR189" s="165"/>
      <c r="AS189" s="165"/>
      <c r="AT189" s="165"/>
      <c r="AU189" s="165"/>
      <c r="AV189" s="165"/>
      <c r="AW189" s="165"/>
      <c r="AX189" s="165"/>
      <c r="AY189" s="165"/>
      <c r="AZ189" s="165"/>
      <c r="BA189" s="165"/>
      <c r="BB189" s="165"/>
      <c r="BC189" s="165"/>
      <c r="BD189" s="165"/>
      <c r="BE189" s="165"/>
      <c r="BF189" s="165"/>
      <c r="BG189" s="165"/>
      <c r="BH189" s="165"/>
      <c r="BI189" s="165"/>
      <c r="BJ189" s="165"/>
      <c r="BK189" s="165"/>
      <c r="BL189" s="165"/>
      <c r="BM189" s="165"/>
      <c r="BN189" s="165"/>
      <c r="BO189" s="165">
        <f t="shared" si="189"/>
        <v>0</v>
      </c>
      <c r="BP189" s="165"/>
      <c r="BQ189" s="165"/>
      <c r="BR189" s="165"/>
      <c r="BS189" s="165"/>
      <c r="BT189" s="165"/>
      <c r="BU189" s="165"/>
      <c r="BV189" s="165"/>
      <c r="BW189" s="165"/>
      <c r="BX189" s="165"/>
      <c r="BY189" s="165"/>
      <c r="BZ189" s="165"/>
      <c r="CA189" s="165"/>
      <c r="CB189" s="165"/>
      <c r="CC189" s="165"/>
      <c r="CD189" s="165"/>
      <c r="CE189" s="165"/>
      <c r="CF189" s="165"/>
      <c r="CG189" s="165"/>
      <c r="CH189" s="165"/>
      <c r="CI189" s="165"/>
      <c r="CJ189" s="165"/>
      <c r="CK189" s="165"/>
      <c r="CL189" s="165"/>
      <c r="CM189" s="165"/>
      <c r="CN189" s="165"/>
      <c r="CO189" s="165"/>
      <c r="CP189" s="165"/>
      <c r="CQ189" s="165"/>
      <c r="CR189" s="165"/>
      <c r="CS189" s="165"/>
      <c r="CT189" s="167"/>
      <c r="CU189" s="168"/>
    </row>
    <row r="190" spans="2:99" x14ac:dyDescent="0.25">
      <c r="B190" s="165" t="s">
        <v>1136</v>
      </c>
      <c r="C190" s="165"/>
      <c r="D190" s="166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  <c r="AJ190" s="165"/>
      <c r="AK190" s="165"/>
      <c r="AL190" s="165">
        <v>10</v>
      </c>
      <c r="AM190" s="165">
        <v>3500</v>
      </c>
      <c r="AN190" s="165">
        <f t="shared" si="180"/>
        <v>35000</v>
      </c>
      <c r="AO190" s="165"/>
      <c r="AP190" s="165"/>
      <c r="AQ190" s="165"/>
      <c r="AR190" s="165"/>
      <c r="AS190" s="165"/>
      <c r="AT190" s="165"/>
      <c r="AU190" s="165"/>
      <c r="AV190" s="165"/>
      <c r="AW190" s="165"/>
      <c r="AX190" s="165"/>
      <c r="AY190" s="165"/>
      <c r="AZ190" s="165"/>
      <c r="BA190" s="165"/>
      <c r="BB190" s="165"/>
      <c r="BC190" s="165"/>
      <c r="BD190" s="165"/>
      <c r="BE190" s="165"/>
      <c r="BF190" s="165"/>
      <c r="BG190" s="165"/>
      <c r="BH190" s="165"/>
      <c r="BI190" s="165"/>
      <c r="BJ190" s="165"/>
      <c r="BK190" s="165"/>
      <c r="BL190" s="165"/>
      <c r="BM190" s="165"/>
      <c r="BN190" s="165"/>
      <c r="BO190" s="165">
        <f t="shared" si="189"/>
        <v>0</v>
      </c>
      <c r="BP190" s="165"/>
      <c r="BQ190" s="165"/>
      <c r="BR190" s="165"/>
      <c r="BS190" s="165"/>
      <c r="BT190" s="165"/>
      <c r="BU190" s="165"/>
      <c r="BV190" s="165"/>
      <c r="BW190" s="165"/>
      <c r="BX190" s="165"/>
      <c r="BY190" s="165"/>
      <c r="BZ190" s="165"/>
      <c r="CA190" s="165"/>
      <c r="CB190" s="165"/>
      <c r="CC190" s="165"/>
      <c r="CD190" s="165"/>
      <c r="CE190" s="165"/>
      <c r="CF190" s="165"/>
      <c r="CG190" s="165"/>
      <c r="CH190" s="165"/>
      <c r="CI190" s="165"/>
      <c r="CJ190" s="165"/>
      <c r="CK190" s="165"/>
      <c r="CL190" s="165"/>
      <c r="CM190" s="165"/>
      <c r="CN190" s="165"/>
      <c r="CO190" s="165"/>
      <c r="CP190" s="165"/>
      <c r="CQ190" s="165"/>
      <c r="CR190" s="165"/>
      <c r="CS190" s="165"/>
      <c r="CT190" s="167"/>
      <c r="CU190" s="168"/>
    </row>
    <row r="191" spans="2:99" x14ac:dyDescent="0.25">
      <c r="B191" s="165" t="s">
        <v>790</v>
      </c>
      <c r="C191" s="165" t="s">
        <v>211</v>
      </c>
      <c r="D191" s="166"/>
      <c r="E191" s="165"/>
      <c r="F191" s="165"/>
      <c r="G191" s="165">
        <f t="shared" si="169"/>
        <v>0</v>
      </c>
      <c r="H191" s="165"/>
      <c r="I191" s="165"/>
      <c r="J191" s="165">
        <f t="shared" si="170"/>
        <v>0</v>
      </c>
      <c r="K191" s="165"/>
      <c r="L191" s="165"/>
      <c r="M191" s="165">
        <f t="shared" si="171"/>
        <v>0</v>
      </c>
      <c r="N191" s="165"/>
      <c r="O191" s="165"/>
      <c r="P191" s="165">
        <f t="shared" si="172"/>
        <v>0</v>
      </c>
      <c r="Q191" s="165"/>
      <c r="R191" s="165"/>
      <c r="S191" s="165">
        <f t="shared" si="173"/>
        <v>0</v>
      </c>
      <c r="T191" s="165"/>
      <c r="U191" s="165"/>
      <c r="V191" s="165">
        <f t="shared" si="174"/>
        <v>0</v>
      </c>
      <c r="W191" s="165"/>
      <c r="X191" s="165"/>
      <c r="Y191" s="165">
        <f t="shared" si="175"/>
        <v>0</v>
      </c>
      <c r="Z191" s="165"/>
      <c r="AA191" s="165"/>
      <c r="AB191" s="165">
        <f t="shared" si="176"/>
        <v>0</v>
      </c>
      <c r="AC191" s="165"/>
      <c r="AD191" s="165"/>
      <c r="AE191" s="165">
        <f t="shared" si="177"/>
        <v>0</v>
      </c>
      <c r="AF191" s="165"/>
      <c r="AG191" s="165"/>
      <c r="AH191" s="165">
        <f t="shared" si="178"/>
        <v>0</v>
      </c>
      <c r="AI191" s="165"/>
      <c r="AJ191" s="165"/>
      <c r="AK191" s="165">
        <f t="shared" si="179"/>
        <v>0</v>
      </c>
      <c r="AL191" s="165"/>
      <c r="AM191" s="165"/>
      <c r="AN191" s="165">
        <f t="shared" si="180"/>
        <v>0</v>
      </c>
      <c r="AO191" s="165"/>
      <c r="AP191" s="165"/>
      <c r="AQ191" s="165">
        <f t="shared" si="181"/>
        <v>0</v>
      </c>
      <c r="AR191" s="165"/>
      <c r="AS191" s="165"/>
      <c r="AT191" s="165">
        <f t="shared" si="182"/>
        <v>0</v>
      </c>
      <c r="AU191" s="165"/>
      <c r="AV191" s="165"/>
      <c r="AW191" s="165">
        <f t="shared" si="183"/>
        <v>0</v>
      </c>
      <c r="AX191" s="165"/>
      <c r="AY191" s="165"/>
      <c r="AZ191" s="165">
        <f t="shared" si="184"/>
        <v>0</v>
      </c>
      <c r="BA191" s="165"/>
      <c r="BB191" s="165"/>
      <c r="BC191" s="165">
        <f t="shared" si="185"/>
        <v>0</v>
      </c>
      <c r="BD191" s="165"/>
      <c r="BE191" s="165"/>
      <c r="BF191" s="165">
        <f t="shared" si="186"/>
        <v>0</v>
      </c>
      <c r="BG191" s="165"/>
      <c r="BH191" s="165"/>
      <c r="BI191" s="165">
        <f t="shared" si="187"/>
        <v>0</v>
      </c>
      <c r="BJ191" s="165"/>
      <c r="BK191" s="165"/>
      <c r="BL191" s="165">
        <f t="shared" si="188"/>
        <v>0</v>
      </c>
      <c r="BM191" s="165"/>
      <c r="BN191" s="165"/>
      <c r="BO191" s="165">
        <f t="shared" si="189"/>
        <v>0</v>
      </c>
      <c r="BP191" s="165"/>
      <c r="BQ191" s="165"/>
      <c r="BR191" s="165">
        <f t="shared" si="190"/>
        <v>0</v>
      </c>
      <c r="BS191" s="165"/>
      <c r="BT191" s="165"/>
      <c r="BU191" s="165">
        <f t="shared" si="191"/>
        <v>0</v>
      </c>
      <c r="BV191" s="165"/>
      <c r="BW191" s="165"/>
      <c r="BX191" s="165">
        <f t="shared" si="192"/>
        <v>0</v>
      </c>
      <c r="BY191" s="165"/>
      <c r="BZ191" s="165"/>
      <c r="CA191" s="165">
        <f t="shared" si="193"/>
        <v>0</v>
      </c>
      <c r="CB191" s="165"/>
      <c r="CC191" s="165"/>
      <c r="CD191" s="165">
        <f t="shared" si="194"/>
        <v>0</v>
      </c>
      <c r="CE191" s="165"/>
      <c r="CF191" s="165"/>
      <c r="CG191" s="165">
        <f t="shared" si="195"/>
        <v>0</v>
      </c>
      <c r="CH191" s="165"/>
      <c r="CI191" s="165"/>
      <c r="CJ191" s="165">
        <f t="shared" si="196"/>
        <v>0</v>
      </c>
      <c r="CK191" s="165"/>
      <c r="CL191" s="165"/>
      <c r="CM191" s="165">
        <f t="shared" si="197"/>
        <v>0</v>
      </c>
      <c r="CN191" s="165"/>
      <c r="CO191" s="165"/>
      <c r="CP191" s="165">
        <f t="shared" si="198"/>
        <v>0</v>
      </c>
      <c r="CQ191" s="165"/>
      <c r="CR191" s="165"/>
      <c r="CS191" s="165">
        <f t="shared" si="199"/>
        <v>0</v>
      </c>
      <c r="CT191" s="167">
        <f t="shared" si="200"/>
        <v>0</v>
      </c>
      <c r="CU191" s="168">
        <f t="shared" si="201"/>
        <v>0</v>
      </c>
    </row>
    <row r="192" spans="2:99" x14ac:dyDescent="0.25">
      <c r="B192" s="173" t="s">
        <v>6</v>
      </c>
      <c r="C192" s="174"/>
      <c r="D192" s="185"/>
      <c r="E192" s="174"/>
      <c r="F192" s="176"/>
      <c r="G192" s="176">
        <f>SUM(G166:G191)</f>
        <v>260500</v>
      </c>
      <c r="H192" s="176"/>
      <c r="I192" s="176"/>
      <c r="J192" s="176">
        <f>SUM(J166:J191)</f>
        <v>86000</v>
      </c>
      <c r="K192" s="176"/>
      <c r="L192" s="176"/>
      <c r="M192" s="176">
        <f>SUM(M166:M191)</f>
        <v>193000</v>
      </c>
      <c r="N192" s="176"/>
      <c r="O192" s="176"/>
      <c r="P192" s="176">
        <f>SUM(P166:P191)</f>
        <v>268000</v>
      </c>
      <c r="Q192" s="176"/>
      <c r="R192" s="176"/>
      <c r="S192" s="176">
        <f>SUM(S166:S191)</f>
        <v>0</v>
      </c>
      <c r="T192" s="176"/>
      <c r="U192" s="176"/>
      <c r="V192" s="176">
        <f>SUM(V166:V191)</f>
        <v>164000</v>
      </c>
      <c r="W192" s="176"/>
      <c r="X192" s="176"/>
      <c r="Y192" s="176">
        <f>SUM(Y166:Y191)</f>
        <v>202000</v>
      </c>
      <c r="Z192" s="176"/>
      <c r="AA192" s="176"/>
      <c r="AB192" s="176">
        <f>SUM(AB166:AB191)</f>
        <v>28000</v>
      </c>
      <c r="AC192" s="176"/>
      <c r="AD192" s="176"/>
      <c r="AE192" s="176">
        <f>SUM(AE166:AE191)</f>
        <v>279000</v>
      </c>
      <c r="AF192" s="176"/>
      <c r="AG192" s="176"/>
      <c r="AH192" s="176">
        <f>SUM(AH166:AH191)</f>
        <v>244000</v>
      </c>
      <c r="AI192" s="176"/>
      <c r="AJ192" s="176"/>
      <c r="AK192" s="176">
        <f>SUM(AK166:AK191)</f>
        <v>235000</v>
      </c>
      <c r="AL192" s="176"/>
      <c r="AM192" s="176"/>
      <c r="AN192" s="176">
        <f>SUM(AN166:AN191)</f>
        <v>183000</v>
      </c>
      <c r="AO192" s="176"/>
      <c r="AP192" s="176"/>
      <c r="AQ192" s="176">
        <f>SUM(AQ166:AQ191)</f>
        <v>0</v>
      </c>
      <c r="AR192" s="176"/>
      <c r="AS192" s="176"/>
      <c r="AT192" s="176">
        <f>SUM(AT166:AT191)</f>
        <v>238000</v>
      </c>
      <c r="AU192" s="176"/>
      <c r="AV192" s="176"/>
      <c r="AW192" s="176">
        <f>SUM(AW166:AW191)</f>
        <v>181000</v>
      </c>
      <c r="AX192" s="176"/>
      <c r="AY192" s="176"/>
      <c r="AZ192" s="176">
        <f>SUM(AZ166:AZ191)</f>
        <v>170000</v>
      </c>
      <c r="BA192" s="176"/>
      <c r="BB192" s="176"/>
      <c r="BC192" s="176">
        <f>SUM(BC166:BC191)</f>
        <v>177000</v>
      </c>
      <c r="BD192" s="176"/>
      <c r="BE192" s="176"/>
      <c r="BF192" s="176">
        <f>SUM(BF166:BF191)</f>
        <v>197000</v>
      </c>
      <c r="BG192" s="176"/>
      <c r="BH192" s="176"/>
      <c r="BI192" s="176">
        <f>SUM(BI166:BI191)</f>
        <v>234000</v>
      </c>
      <c r="BJ192" s="176"/>
      <c r="BK192" s="176"/>
      <c r="BL192" s="176">
        <f>SUM(BL166:BL191)</f>
        <v>84000</v>
      </c>
      <c r="BM192" s="176"/>
      <c r="BN192" s="176"/>
      <c r="BO192" s="176">
        <f>SUM(BO166:BO191)</f>
        <v>169000</v>
      </c>
      <c r="BP192" s="176"/>
      <c r="BQ192" s="176"/>
      <c r="BR192" s="176">
        <f>SUM(BR166:BR191)</f>
        <v>246000</v>
      </c>
      <c r="BS192" s="176"/>
      <c r="BT192" s="176"/>
      <c r="BU192" s="176">
        <f>SUM(BU166:BU191)</f>
        <v>78000</v>
      </c>
      <c r="BV192" s="176"/>
      <c r="BW192" s="176"/>
      <c r="BX192" s="176">
        <f>SUM(BX166:BX191)</f>
        <v>185000</v>
      </c>
      <c r="BY192" s="176"/>
      <c r="BZ192" s="176"/>
      <c r="CA192" s="176">
        <f>SUM(CA166:CA191)</f>
        <v>177000</v>
      </c>
      <c r="CB192" s="176"/>
      <c r="CC192" s="176"/>
      <c r="CD192" s="176">
        <f>SUM(CD166:CD191)</f>
        <v>189000</v>
      </c>
      <c r="CE192" s="176"/>
      <c r="CF192" s="176"/>
      <c r="CG192" s="176">
        <f>SUM(CG166:CG191)</f>
        <v>8000</v>
      </c>
      <c r="CH192" s="176"/>
      <c r="CI192" s="176"/>
      <c r="CJ192" s="176">
        <f>SUM(CJ166:CJ191)</f>
        <v>111000</v>
      </c>
      <c r="CK192" s="176"/>
      <c r="CL192" s="176"/>
      <c r="CM192" s="176">
        <f>SUM(CM166:CM191)</f>
        <v>396000</v>
      </c>
      <c r="CN192" s="176"/>
      <c r="CO192" s="176"/>
      <c r="CP192" s="176">
        <f>SUM(CP166:CP191)</f>
        <v>0</v>
      </c>
      <c r="CQ192" s="176"/>
      <c r="CR192" s="176"/>
      <c r="CS192" s="176">
        <f>SUM(CS166:CS191)</f>
        <v>0</v>
      </c>
      <c r="CT192" s="174">
        <f>SUM(CT166:CT191)</f>
        <v>185.1</v>
      </c>
      <c r="CU192" s="174">
        <f>SUM(CU166:CU191)</f>
        <v>4767500</v>
      </c>
    </row>
    <row r="193" spans="2:99" x14ac:dyDescent="0.25">
      <c r="D193" s="177"/>
      <c r="G193">
        <f>G192+G158+G218</f>
        <v>2742500</v>
      </c>
      <c r="J193">
        <f>J192+J158+J218</f>
        <v>2159500</v>
      </c>
      <c r="M193">
        <f>M192+M158+M218</f>
        <v>1521000</v>
      </c>
      <c r="P193">
        <f>P192+P158+P218</f>
        <v>2866000</v>
      </c>
      <c r="S193">
        <f>S192+S158+S218</f>
        <v>0</v>
      </c>
      <c r="V193">
        <f>V192+V158+V218</f>
        <v>1131000</v>
      </c>
      <c r="Y193">
        <f>Y192+Y158+Y218</f>
        <v>795000</v>
      </c>
      <c r="AB193">
        <f>AB192+AB158+AB218</f>
        <v>2069600</v>
      </c>
      <c r="AE193">
        <f>AE192+AE158+AE218</f>
        <v>1330600</v>
      </c>
      <c r="AH193">
        <f>AH192+AH158+AH218</f>
        <v>2579000</v>
      </c>
      <c r="AK193">
        <f>AK192+AK158+AK218</f>
        <v>2987800</v>
      </c>
      <c r="AN193">
        <f>AN192+AN158+AN218</f>
        <v>1231000</v>
      </c>
      <c r="AQ193">
        <f>AQ192+AQ158+AQ218</f>
        <v>1337400</v>
      </c>
      <c r="AT193">
        <f>AT192+AT158+AT218</f>
        <v>2578000</v>
      </c>
      <c r="AW193">
        <f>AW192+AW158+AW218</f>
        <v>2504000</v>
      </c>
      <c r="AZ193">
        <f>AZ192+AZ158+AZ218</f>
        <v>1709800</v>
      </c>
      <c r="BC193">
        <f>BC192+BC158+BC218</f>
        <v>895000</v>
      </c>
      <c r="BF193">
        <f>BF192+BF158+BF218</f>
        <v>2226400</v>
      </c>
      <c r="BI193">
        <f>BI192+BI158+BI218</f>
        <v>1306000</v>
      </c>
      <c r="BL193">
        <f>BL192+BL158+BL218</f>
        <v>2363000</v>
      </c>
      <c r="BO193">
        <f>BO192+BO158+BO218</f>
        <v>2429900</v>
      </c>
      <c r="BR193">
        <f>BR192+BR158+BR218</f>
        <v>1556000</v>
      </c>
      <c r="BU193">
        <f>BU192+BU158+BU218</f>
        <v>1944000</v>
      </c>
      <c r="BX193">
        <f>BX192+BX158+BX218</f>
        <v>2852600</v>
      </c>
      <c r="CA193">
        <f>CA192+CA158+CA218</f>
        <v>3291400</v>
      </c>
      <c r="CD193">
        <f>CD192+CD158+CD218</f>
        <v>2520100</v>
      </c>
      <c r="CG193">
        <f>CG192+CG158+CG218</f>
        <v>663000</v>
      </c>
      <c r="CJ193">
        <f>CJ192+CJ158+CJ218</f>
        <v>2781000</v>
      </c>
      <c r="CM193">
        <f>CM192+CM158+CM218</f>
        <v>1275200</v>
      </c>
      <c r="CP193">
        <f>CP192+CP158+CP218</f>
        <v>0</v>
      </c>
      <c r="CS193">
        <f>CS192+CS158+CS218</f>
        <v>0</v>
      </c>
      <c r="CU193" s="7">
        <f>G192+J192+M192+P192+S192+V192+Y192+AB192+AE192+AH192+AK192+AN192+AQ192+AT192+AW192+AZ192+BC192+BF192+BI192+BL192+BO192+BR192+BU192+BX192+CA192+CD192+CG192+CJ192+CM192+CP192+CS192</f>
        <v>4982500</v>
      </c>
    </row>
    <row r="194" spans="2:99" x14ac:dyDescent="0.25">
      <c r="B194" s="186"/>
      <c r="C194" s="186"/>
      <c r="D194" s="187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  <c r="BW194" s="186"/>
      <c r="BX194" s="186"/>
      <c r="BY194" s="8"/>
      <c r="BZ194" s="186"/>
      <c r="CA194" s="186"/>
      <c r="CB194" s="186"/>
      <c r="CC194" s="186"/>
      <c r="CD194" s="186"/>
      <c r="CE194" s="186"/>
      <c r="CF194" s="186"/>
      <c r="CG194" s="186"/>
      <c r="CH194" s="186"/>
      <c r="CI194" s="186"/>
      <c r="CJ194" s="186"/>
      <c r="CK194" s="186"/>
      <c r="CL194" s="186"/>
      <c r="CM194" s="186"/>
      <c r="CN194" s="186"/>
      <c r="CO194" s="186"/>
      <c r="CP194" s="186"/>
      <c r="CQ194" s="186"/>
      <c r="CR194" s="186"/>
      <c r="CS194" s="186"/>
      <c r="CT194" s="186"/>
      <c r="CU194" s="8"/>
    </row>
    <row r="195" spans="2:99" x14ac:dyDescent="0.25">
      <c r="B195" s="343" t="s">
        <v>833</v>
      </c>
      <c r="C195" s="153"/>
      <c r="D195" s="188"/>
      <c r="E195" s="153"/>
    </row>
    <row r="196" spans="2:99" x14ac:dyDescent="0.25">
      <c r="D196" s="177"/>
    </row>
    <row r="197" spans="2:99" x14ac:dyDescent="0.25">
      <c r="B197" s="408" t="s">
        <v>203</v>
      </c>
      <c r="C197" s="408" t="s">
        <v>204</v>
      </c>
      <c r="D197" s="189"/>
      <c r="E197" s="405" t="s">
        <v>5</v>
      </c>
      <c r="F197" s="406"/>
      <c r="G197" s="406"/>
      <c r="H197" s="406"/>
      <c r="I197" s="406"/>
      <c r="J197" s="406"/>
      <c r="K197" s="406"/>
      <c r="L197" s="406"/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  <c r="AA197" s="406"/>
      <c r="AB197" s="406"/>
      <c r="AC197" s="406"/>
      <c r="AD197" s="406"/>
      <c r="AE197" s="406"/>
      <c r="AF197" s="406"/>
      <c r="AG197" s="406"/>
      <c r="AH197" s="406"/>
      <c r="AI197" s="406"/>
      <c r="AJ197" s="406"/>
      <c r="AK197" s="406"/>
      <c r="AL197" s="406"/>
      <c r="AM197" s="406"/>
      <c r="AN197" s="406"/>
      <c r="AO197" s="406"/>
      <c r="AP197" s="406"/>
      <c r="AQ197" s="406"/>
      <c r="AR197" s="406"/>
      <c r="AS197" s="406"/>
      <c r="AT197" s="406"/>
      <c r="AU197" s="406"/>
      <c r="AV197" s="406"/>
      <c r="AW197" s="406"/>
      <c r="AX197" s="406"/>
      <c r="AY197" s="406"/>
      <c r="AZ197" s="406"/>
      <c r="BA197" s="406"/>
      <c r="BB197" s="406"/>
      <c r="BC197" s="406"/>
      <c r="BD197" s="406"/>
      <c r="BE197" s="406"/>
      <c r="BF197" s="406"/>
      <c r="BG197" s="406"/>
      <c r="BH197" s="406"/>
      <c r="BI197" s="406"/>
      <c r="BJ197" s="406"/>
      <c r="BK197" s="406"/>
      <c r="BL197" s="406"/>
      <c r="BM197" s="406"/>
      <c r="BN197" s="406"/>
      <c r="BO197" s="406"/>
      <c r="BP197" s="406"/>
      <c r="BQ197" s="406"/>
      <c r="BR197" s="406"/>
      <c r="BS197" s="406"/>
      <c r="BT197" s="406"/>
      <c r="BU197" s="406"/>
      <c r="BV197" s="406"/>
      <c r="BW197" s="406"/>
      <c r="BX197" s="406"/>
      <c r="BY197" s="406"/>
      <c r="BZ197" s="406"/>
      <c r="CA197" s="406"/>
      <c r="CB197" s="406"/>
      <c r="CC197" s="406"/>
      <c r="CD197" s="406"/>
      <c r="CE197" s="406"/>
      <c r="CF197" s="406"/>
      <c r="CG197" s="406"/>
      <c r="CH197" s="406"/>
      <c r="CI197" s="406"/>
      <c r="CJ197" s="406"/>
      <c r="CK197" s="406"/>
      <c r="CL197" s="406"/>
      <c r="CM197" s="406"/>
      <c r="CN197" s="406"/>
      <c r="CO197" s="406"/>
      <c r="CP197" s="406"/>
      <c r="CQ197" s="406"/>
      <c r="CR197" s="406"/>
      <c r="CS197" s="407"/>
      <c r="CT197" s="408" t="s">
        <v>373</v>
      </c>
      <c r="CU197" s="411" t="s">
        <v>205</v>
      </c>
    </row>
    <row r="198" spans="2:99" x14ac:dyDescent="0.25">
      <c r="B198" s="409"/>
      <c r="C198" s="409"/>
      <c r="D198" s="189" t="s">
        <v>206</v>
      </c>
      <c r="E198" s="402">
        <v>1</v>
      </c>
      <c r="F198" s="403"/>
      <c r="G198" s="404"/>
      <c r="H198" s="402">
        <v>2</v>
      </c>
      <c r="I198" s="403"/>
      <c r="J198" s="404"/>
      <c r="K198" s="402">
        <v>3</v>
      </c>
      <c r="L198" s="403"/>
      <c r="M198" s="404"/>
      <c r="N198" s="402">
        <v>4</v>
      </c>
      <c r="O198" s="403"/>
      <c r="P198" s="404"/>
      <c r="Q198" s="402">
        <v>5</v>
      </c>
      <c r="R198" s="403"/>
      <c r="S198" s="404"/>
      <c r="T198" s="402">
        <v>6</v>
      </c>
      <c r="U198" s="403"/>
      <c r="V198" s="404"/>
      <c r="W198" s="402">
        <v>7</v>
      </c>
      <c r="X198" s="403"/>
      <c r="Y198" s="404"/>
      <c r="Z198" s="402">
        <v>8</v>
      </c>
      <c r="AA198" s="403"/>
      <c r="AB198" s="404"/>
      <c r="AC198" s="402">
        <v>9</v>
      </c>
      <c r="AD198" s="403"/>
      <c r="AE198" s="404"/>
      <c r="AF198" s="402">
        <v>10</v>
      </c>
      <c r="AG198" s="403"/>
      <c r="AH198" s="404"/>
      <c r="AI198" s="402">
        <v>11</v>
      </c>
      <c r="AJ198" s="403"/>
      <c r="AK198" s="404"/>
      <c r="AL198" s="402">
        <v>12</v>
      </c>
      <c r="AM198" s="403"/>
      <c r="AN198" s="404"/>
      <c r="AO198" s="402">
        <v>13</v>
      </c>
      <c r="AP198" s="403"/>
      <c r="AQ198" s="404"/>
      <c r="AR198" s="402">
        <v>14</v>
      </c>
      <c r="AS198" s="403"/>
      <c r="AT198" s="404"/>
      <c r="AU198" s="402">
        <v>15</v>
      </c>
      <c r="AV198" s="403"/>
      <c r="AW198" s="404"/>
      <c r="AX198" s="402">
        <v>16</v>
      </c>
      <c r="AY198" s="403"/>
      <c r="AZ198" s="404"/>
      <c r="BA198" s="402">
        <v>17</v>
      </c>
      <c r="BB198" s="403"/>
      <c r="BC198" s="404"/>
      <c r="BD198" s="402">
        <v>18</v>
      </c>
      <c r="BE198" s="403"/>
      <c r="BF198" s="404"/>
      <c r="BG198" s="402">
        <v>19</v>
      </c>
      <c r="BH198" s="403"/>
      <c r="BI198" s="404"/>
      <c r="BJ198" s="402">
        <v>20</v>
      </c>
      <c r="BK198" s="403"/>
      <c r="BL198" s="404"/>
      <c r="BM198" s="402">
        <v>21</v>
      </c>
      <c r="BN198" s="403"/>
      <c r="BO198" s="404"/>
      <c r="BP198" s="402">
        <v>22</v>
      </c>
      <c r="BQ198" s="403"/>
      <c r="BR198" s="404"/>
      <c r="BS198" s="402">
        <v>23</v>
      </c>
      <c r="BT198" s="403"/>
      <c r="BU198" s="404"/>
      <c r="BV198" s="402">
        <v>24</v>
      </c>
      <c r="BW198" s="403"/>
      <c r="BX198" s="404"/>
      <c r="BY198" s="402">
        <v>25</v>
      </c>
      <c r="BZ198" s="403"/>
      <c r="CA198" s="404"/>
      <c r="CB198" s="402">
        <v>26</v>
      </c>
      <c r="CC198" s="403"/>
      <c r="CD198" s="404"/>
      <c r="CE198" s="402">
        <v>27</v>
      </c>
      <c r="CF198" s="403"/>
      <c r="CG198" s="404"/>
      <c r="CH198" s="402">
        <v>28</v>
      </c>
      <c r="CI198" s="403"/>
      <c r="CJ198" s="404"/>
      <c r="CK198" s="402">
        <v>29</v>
      </c>
      <c r="CL198" s="403"/>
      <c r="CM198" s="404"/>
      <c r="CN198" s="402">
        <v>30</v>
      </c>
      <c r="CO198" s="403"/>
      <c r="CP198" s="404"/>
      <c r="CQ198" s="402">
        <v>31</v>
      </c>
      <c r="CR198" s="403"/>
      <c r="CS198" s="404"/>
      <c r="CT198" s="409"/>
      <c r="CU198" s="411"/>
    </row>
    <row r="199" spans="2:99" s="1" customFormat="1" x14ac:dyDescent="0.25">
      <c r="B199" s="410"/>
      <c r="C199" s="410"/>
      <c r="D199" s="190" t="s">
        <v>207</v>
      </c>
      <c r="E199" s="161" t="s">
        <v>208</v>
      </c>
      <c r="F199" s="161" t="s">
        <v>206</v>
      </c>
      <c r="G199" s="161" t="s">
        <v>78</v>
      </c>
      <c r="H199" s="161" t="s">
        <v>208</v>
      </c>
      <c r="I199" s="161" t="s">
        <v>206</v>
      </c>
      <c r="J199" s="161" t="s">
        <v>78</v>
      </c>
      <c r="K199" s="161" t="s">
        <v>208</v>
      </c>
      <c r="L199" s="161" t="s">
        <v>206</v>
      </c>
      <c r="M199" s="161" t="s">
        <v>78</v>
      </c>
      <c r="N199" s="161" t="s">
        <v>208</v>
      </c>
      <c r="O199" s="161" t="s">
        <v>206</v>
      </c>
      <c r="P199" s="161" t="s">
        <v>78</v>
      </c>
      <c r="Q199" s="161" t="s">
        <v>208</v>
      </c>
      <c r="R199" s="161" t="s">
        <v>206</v>
      </c>
      <c r="S199" s="161" t="s">
        <v>78</v>
      </c>
      <c r="T199" s="161" t="s">
        <v>208</v>
      </c>
      <c r="U199" s="161" t="s">
        <v>206</v>
      </c>
      <c r="V199" s="161" t="s">
        <v>78</v>
      </c>
      <c r="W199" s="161" t="s">
        <v>208</v>
      </c>
      <c r="X199" s="161" t="s">
        <v>206</v>
      </c>
      <c r="Y199" s="161" t="s">
        <v>78</v>
      </c>
      <c r="Z199" s="161" t="s">
        <v>208</v>
      </c>
      <c r="AA199" s="161" t="s">
        <v>206</v>
      </c>
      <c r="AB199" s="161" t="s">
        <v>78</v>
      </c>
      <c r="AC199" s="161" t="s">
        <v>208</v>
      </c>
      <c r="AD199" s="161" t="s">
        <v>206</v>
      </c>
      <c r="AE199" s="161" t="s">
        <v>78</v>
      </c>
      <c r="AF199" s="161" t="s">
        <v>208</v>
      </c>
      <c r="AG199" s="161" t="s">
        <v>206</v>
      </c>
      <c r="AH199" s="161" t="s">
        <v>78</v>
      </c>
      <c r="AI199" s="161" t="s">
        <v>208</v>
      </c>
      <c r="AJ199" s="161" t="s">
        <v>206</v>
      </c>
      <c r="AK199" s="161" t="s">
        <v>78</v>
      </c>
      <c r="AL199" s="161" t="s">
        <v>208</v>
      </c>
      <c r="AM199" s="161" t="s">
        <v>206</v>
      </c>
      <c r="AN199" s="161" t="s">
        <v>78</v>
      </c>
      <c r="AO199" s="161" t="s">
        <v>208</v>
      </c>
      <c r="AP199" s="161" t="s">
        <v>206</v>
      </c>
      <c r="AQ199" s="161" t="s">
        <v>78</v>
      </c>
      <c r="AR199" s="161" t="s">
        <v>208</v>
      </c>
      <c r="AS199" s="161" t="s">
        <v>206</v>
      </c>
      <c r="AT199" s="161" t="s">
        <v>78</v>
      </c>
      <c r="AU199" s="161" t="s">
        <v>208</v>
      </c>
      <c r="AV199" s="161" t="s">
        <v>206</v>
      </c>
      <c r="AW199" s="161" t="s">
        <v>78</v>
      </c>
      <c r="AX199" s="161" t="s">
        <v>208</v>
      </c>
      <c r="AY199" s="161" t="s">
        <v>206</v>
      </c>
      <c r="AZ199" s="161" t="s">
        <v>78</v>
      </c>
      <c r="BA199" s="161" t="s">
        <v>208</v>
      </c>
      <c r="BB199" s="161" t="s">
        <v>206</v>
      </c>
      <c r="BC199" s="161" t="s">
        <v>78</v>
      </c>
      <c r="BD199" s="161" t="s">
        <v>208</v>
      </c>
      <c r="BE199" s="161" t="s">
        <v>206</v>
      </c>
      <c r="BF199" s="161" t="s">
        <v>78</v>
      </c>
      <c r="BG199" s="161" t="s">
        <v>208</v>
      </c>
      <c r="BH199" s="161" t="s">
        <v>206</v>
      </c>
      <c r="BI199" s="161" t="s">
        <v>78</v>
      </c>
      <c r="BJ199" s="161" t="s">
        <v>208</v>
      </c>
      <c r="BK199" s="161" t="s">
        <v>206</v>
      </c>
      <c r="BL199" s="161" t="s">
        <v>78</v>
      </c>
      <c r="BM199" s="161" t="s">
        <v>208</v>
      </c>
      <c r="BN199" s="161" t="s">
        <v>206</v>
      </c>
      <c r="BO199" s="161" t="s">
        <v>78</v>
      </c>
      <c r="BP199" s="161" t="s">
        <v>208</v>
      </c>
      <c r="BQ199" s="161" t="s">
        <v>206</v>
      </c>
      <c r="BR199" s="161" t="s">
        <v>78</v>
      </c>
      <c r="BS199" s="161" t="s">
        <v>208</v>
      </c>
      <c r="BT199" s="161" t="s">
        <v>206</v>
      </c>
      <c r="BU199" s="161" t="s">
        <v>78</v>
      </c>
      <c r="BV199" s="161" t="s">
        <v>208</v>
      </c>
      <c r="BW199" s="161" t="s">
        <v>206</v>
      </c>
      <c r="BX199" s="161" t="s">
        <v>78</v>
      </c>
      <c r="BY199" s="161" t="s">
        <v>208</v>
      </c>
      <c r="BZ199" s="161" t="s">
        <v>206</v>
      </c>
      <c r="CA199" s="161" t="s">
        <v>78</v>
      </c>
      <c r="CB199" s="161" t="s">
        <v>208</v>
      </c>
      <c r="CC199" s="161" t="s">
        <v>206</v>
      </c>
      <c r="CD199" s="161" t="s">
        <v>78</v>
      </c>
      <c r="CE199" s="161" t="s">
        <v>208</v>
      </c>
      <c r="CF199" s="161" t="s">
        <v>206</v>
      </c>
      <c r="CG199" s="161" t="s">
        <v>78</v>
      </c>
      <c r="CH199" s="161" t="s">
        <v>208</v>
      </c>
      <c r="CI199" s="161" t="s">
        <v>206</v>
      </c>
      <c r="CJ199" s="161" t="s">
        <v>78</v>
      </c>
      <c r="CK199" s="161" t="s">
        <v>208</v>
      </c>
      <c r="CL199" s="161" t="s">
        <v>206</v>
      </c>
      <c r="CM199" s="161" t="s">
        <v>78</v>
      </c>
      <c r="CN199" s="161" t="s">
        <v>208</v>
      </c>
      <c r="CO199" s="161" t="s">
        <v>206</v>
      </c>
      <c r="CP199" s="161" t="s">
        <v>78</v>
      </c>
      <c r="CQ199" s="161" t="s">
        <v>208</v>
      </c>
      <c r="CR199" s="161" t="s">
        <v>206</v>
      </c>
      <c r="CS199" s="161" t="s">
        <v>78</v>
      </c>
      <c r="CT199" s="410"/>
      <c r="CU199" s="412"/>
    </row>
    <row r="200" spans="2:99" x14ac:dyDescent="0.25">
      <c r="B200" s="163" t="s">
        <v>209</v>
      </c>
      <c r="C200" s="164"/>
      <c r="D200" s="191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5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  <c r="BJ200" s="164"/>
      <c r="BK200" s="164"/>
      <c r="BL200" s="164"/>
      <c r="BM200" s="164"/>
      <c r="BN200" s="164"/>
      <c r="BO200" s="164"/>
      <c r="BP200" s="164"/>
      <c r="BQ200" s="164"/>
      <c r="BR200" s="164"/>
      <c r="BS200" s="164"/>
      <c r="BT200" s="164"/>
      <c r="BU200" s="164"/>
      <c r="BV200" s="164"/>
      <c r="BW200" s="164"/>
      <c r="BX200" s="164"/>
      <c r="BY200" s="164"/>
      <c r="BZ200" s="164"/>
      <c r="CA200" s="164"/>
      <c r="CB200" s="164"/>
      <c r="CC200" s="164"/>
      <c r="CD200" s="164"/>
      <c r="CE200" s="164"/>
      <c r="CF200" s="164"/>
      <c r="CG200" s="164"/>
      <c r="CH200" s="164"/>
      <c r="CI200" s="164"/>
      <c r="CJ200" s="164"/>
      <c r="CK200" s="164"/>
      <c r="CL200" s="164"/>
      <c r="CM200" s="164"/>
      <c r="CN200" s="164"/>
      <c r="CO200" s="164"/>
      <c r="CP200" s="164"/>
      <c r="CQ200" s="164"/>
      <c r="CR200" s="164"/>
      <c r="CS200" s="164"/>
      <c r="CT200" s="164"/>
      <c r="CU200" s="80"/>
    </row>
    <row r="201" spans="2:99" x14ac:dyDescent="0.25">
      <c r="B201" s="165"/>
      <c r="C201" s="165"/>
      <c r="D201" s="191"/>
      <c r="E201" s="165"/>
      <c r="F201" s="165"/>
      <c r="G201" s="165">
        <f>E201*F201</f>
        <v>0</v>
      </c>
      <c r="H201" s="165"/>
      <c r="I201" s="165"/>
      <c r="J201" s="165">
        <f>H201*I201</f>
        <v>0</v>
      </c>
      <c r="K201" s="165"/>
      <c r="L201" s="165"/>
      <c r="M201" s="165">
        <f>K201*L201</f>
        <v>0</v>
      </c>
      <c r="N201" s="165"/>
      <c r="O201" s="165"/>
      <c r="P201" s="165">
        <f>N201*O201</f>
        <v>0</v>
      </c>
      <c r="Q201" s="165"/>
      <c r="R201" s="165"/>
      <c r="S201" s="165">
        <f>Q201*R201</f>
        <v>0</v>
      </c>
      <c r="T201" s="165"/>
      <c r="U201" s="165"/>
      <c r="V201" s="165">
        <f>T201*U201</f>
        <v>0</v>
      </c>
      <c r="W201" s="165"/>
      <c r="X201" s="165"/>
      <c r="Y201" s="165">
        <f>W201*X201</f>
        <v>0</v>
      </c>
      <c r="Z201" s="165"/>
      <c r="AA201" s="165"/>
      <c r="AB201" s="165">
        <f>Z201*AA201</f>
        <v>0</v>
      </c>
      <c r="AC201" s="165"/>
      <c r="AD201" s="165"/>
      <c r="AE201" s="165">
        <f>AC201*AD201</f>
        <v>0</v>
      </c>
      <c r="AF201" s="165"/>
      <c r="AG201" s="165"/>
      <c r="AH201" s="165">
        <f>AF201*AG201</f>
        <v>0</v>
      </c>
      <c r="AI201" s="165"/>
      <c r="AJ201" s="165"/>
      <c r="AK201" s="165">
        <f>AI201*AJ201</f>
        <v>0</v>
      </c>
      <c r="AL201" s="165"/>
      <c r="AM201" s="165"/>
      <c r="AN201" s="165">
        <f>AL201*AM201</f>
        <v>0</v>
      </c>
      <c r="AO201" s="165"/>
      <c r="AP201" s="165"/>
      <c r="AQ201" s="165">
        <f>AO201*AP201</f>
        <v>0</v>
      </c>
      <c r="AR201" s="165"/>
      <c r="AS201" s="165"/>
      <c r="AT201" s="165">
        <f>AR201*AS201</f>
        <v>0</v>
      </c>
      <c r="AU201" s="165"/>
      <c r="AV201" s="165"/>
      <c r="AW201" s="165">
        <f>AU201*AV201</f>
        <v>0</v>
      </c>
      <c r="AX201" s="165"/>
      <c r="AY201" s="165"/>
      <c r="AZ201" s="165">
        <f>AX201*AY201</f>
        <v>0</v>
      </c>
      <c r="BA201" s="165"/>
      <c r="BB201" s="165"/>
      <c r="BC201" s="165">
        <f>BA201*BB201</f>
        <v>0</v>
      </c>
      <c r="BD201" s="165"/>
      <c r="BE201" s="165"/>
      <c r="BF201" s="165">
        <f>BD201*BE201</f>
        <v>0</v>
      </c>
      <c r="BG201" s="165"/>
      <c r="BH201" s="165"/>
      <c r="BI201" s="165">
        <f>BG201*BH201</f>
        <v>0</v>
      </c>
      <c r="BJ201" s="165"/>
      <c r="BK201" s="165"/>
      <c r="BL201" s="165">
        <f>BJ201*BK201</f>
        <v>0</v>
      </c>
      <c r="BM201" s="165"/>
      <c r="BN201" s="165"/>
      <c r="BO201" s="165">
        <f>BM201*BN201</f>
        <v>0</v>
      </c>
      <c r="BP201" s="165"/>
      <c r="BQ201" s="165"/>
      <c r="BR201" s="165">
        <f>BP201*BQ201</f>
        <v>0</v>
      </c>
      <c r="BS201" s="165"/>
      <c r="BT201" s="165"/>
      <c r="BU201" s="165">
        <f>BS201*BT201</f>
        <v>0</v>
      </c>
      <c r="BV201" s="165"/>
      <c r="BW201" s="165"/>
      <c r="BX201" s="165">
        <f>BV201*BW201</f>
        <v>0</v>
      </c>
      <c r="BY201" s="165"/>
      <c r="BZ201" s="165"/>
      <c r="CA201" s="165">
        <f>BY201*BZ201</f>
        <v>0</v>
      </c>
      <c r="CB201" s="165"/>
      <c r="CC201" s="165"/>
      <c r="CD201" s="165">
        <f>CB201*CC201</f>
        <v>0</v>
      </c>
      <c r="CE201" s="165"/>
      <c r="CF201" s="165"/>
      <c r="CG201" s="165">
        <f>CE201*CF201</f>
        <v>0</v>
      </c>
      <c r="CH201" s="165"/>
      <c r="CI201" s="165"/>
      <c r="CJ201" s="165">
        <f>CH201*CI201</f>
        <v>0</v>
      </c>
      <c r="CK201" s="165"/>
      <c r="CL201" s="165"/>
      <c r="CM201" s="165">
        <f>CK201*CL201</f>
        <v>0</v>
      </c>
      <c r="CN201" s="165"/>
      <c r="CO201" s="165"/>
      <c r="CP201" s="165">
        <f>CN201*CO201</f>
        <v>0</v>
      </c>
      <c r="CQ201" s="165"/>
      <c r="CR201" s="165"/>
      <c r="CS201" s="165">
        <f>CQ201*CR201</f>
        <v>0</v>
      </c>
      <c r="CT201" s="167">
        <f>E201+H201+K201+N201+Q201+T201+W201+Z201+AC201+AF201+AI201+AL201+AO201+AR201+AU201+AX201+BA201+BD201+BG201+BJ201+BM201+BP201+BS201+BV201+BY201+CB201+CE201+CH201+CK201+CN201+CQ201</f>
        <v>0</v>
      </c>
      <c r="CU201" s="168">
        <f>G201+J201+M201+P201+S201+V201+Y201+AB201+AE201+AH201+AK201+AN201+AQ201+AT201+AW201+AZ201+BC201+BF201+BI201+BL201+BO201+BR201+BU201+BX201+CA201+CD201+CG201+CJ201+CM201+CP201+CS201</f>
        <v>0</v>
      </c>
    </row>
    <row r="202" spans="2:99" x14ac:dyDescent="0.25">
      <c r="B202" s="165"/>
      <c r="C202" s="165"/>
      <c r="D202" s="191"/>
      <c r="E202" s="165"/>
      <c r="F202" s="165"/>
      <c r="G202" s="165">
        <f t="shared" ref="G202:G209" si="202">E202*F202</f>
        <v>0</v>
      </c>
      <c r="H202" s="165"/>
      <c r="I202" s="165"/>
      <c r="J202" s="165">
        <f t="shared" ref="J202:J209" si="203">H202*I202</f>
        <v>0</v>
      </c>
      <c r="K202" s="165"/>
      <c r="L202" s="165"/>
      <c r="M202" s="165">
        <f t="shared" ref="M202:M209" si="204">K202*L202</f>
        <v>0</v>
      </c>
      <c r="N202" s="165"/>
      <c r="O202" s="165"/>
      <c r="P202" s="165">
        <f t="shared" ref="P202:P209" si="205">N202*O202</f>
        <v>0</v>
      </c>
      <c r="Q202" s="165"/>
      <c r="R202" s="165"/>
      <c r="S202" s="165">
        <f t="shared" ref="S202:S209" si="206">Q202*R202</f>
        <v>0</v>
      </c>
      <c r="T202" s="165"/>
      <c r="U202" s="165"/>
      <c r="V202" s="165">
        <f t="shared" ref="V202:V209" si="207">T202*U202</f>
        <v>0</v>
      </c>
      <c r="W202" s="165"/>
      <c r="X202" s="165"/>
      <c r="Y202" s="165">
        <f t="shared" ref="Y202:Y209" si="208">W202*X202</f>
        <v>0</v>
      </c>
      <c r="Z202" s="165"/>
      <c r="AA202" s="165"/>
      <c r="AB202" s="165">
        <f t="shared" ref="AB202:AB209" si="209">Z202*AA202</f>
        <v>0</v>
      </c>
      <c r="AC202" s="165"/>
      <c r="AD202" s="165"/>
      <c r="AE202" s="165">
        <f t="shared" ref="AE202:AE209" si="210">AC202*AD202</f>
        <v>0</v>
      </c>
      <c r="AF202" s="165"/>
      <c r="AG202" s="165"/>
      <c r="AH202" s="165">
        <f t="shared" ref="AH202:AH209" si="211">AF202*AG202</f>
        <v>0</v>
      </c>
      <c r="AI202" s="165"/>
      <c r="AJ202" s="165"/>
      <c r="AK202" s="165">
        <f t="shared" ref="AK202:AK209" si="212">AI202*AJ202</f>
        <v>0</v>
      </c>
      <c r="AL202" s="165"/>
      <c r="AM202" s="165"/>
      <c r="AN202" s="165">
        <f t="shared" ref="AN202:AN209" si="213">AL202*AM202</f>
        <v>0</v>
      </c>
      <c r="AO202" s="165"/>
      <c r="AP202" s="165"/>
      <c r="AQ202" s="165">
        <f t="shared" ref="AQ202:AQ209" si="214">AO202*AP202</f>
        <v>0</v>
      </c>
      <c r="AR202" s="165"/>
      <c r="AS202" s="165"/>
      <c r="AT202" s="165">
        <f t="shared" ref="AT202:AT209" si="215">AR202*AS202</f>
        <v>0</v>
      </c>
      <c r="AU202" s="165"/>
      <c r="AV202" s="165"/>
      <c r="AW202" s="165">
        <f t="shared" ref="AW202:AW209" si="216">AU202*AV202</f>
        <v>0</v>
      </c>
      <c r="AX202" s="165"/>
      <c r="AY202" s="165"/>
      <c r="AZ202" s="165">
        <f t="shared" ref="AZ202:AZ209" si="217">AX202*AY202</f>
        <v>0</v>
      </c>
      <c r="BA202" s="165"/>
      <c r="BB202" s="165"/>
      <c r="BC202" s="165">
        <f t="shared" ref="BC202:BC209" si="218">BA202*BB202</f>
        <v>0</v>
      </c>
      <c r="BD202" s="165"/>
      <c r="BE202" s="165"/>
      <c r="BF202" s="165">
        <f t="shared" ref="BF202:BF209" si="219">BD202*BE202</f>
        <v>0</v>
      </c>
      <c r="BG202" s="165"/>
      <c r="BH202" s="165"/>
      <c r="BI202" s="165">
        <f t="shared" ref="BI202:BI209" si="220">BG202*BH202</f>
        <v>0</v>
      </c>
      <c r="BJ202" s="165"/>
      <c r="BK202" s="165"/>
      <c r="BL202" s="165">
        <f t="shared" ref="BL202:BL209" si="221">BJ202*BK202</f>
        <v>0</v>
      </c>
      <c r="BM202" s="165"/>
      <c r="BN202" s="165"/>
      <c r="BO202" s="165">
        <f t="shared" ref="BO202:BO209" si="222">BM202*BN202</f>
        <v>0</v>
      </c>
      <c r="BP202" s="165"/>
      <c r="BQ202" s="165"/>
      <c r="BR202" s="165">
        <f t="shared" ref="BR202:BR209" si="223">BP202*BQ202</f>
        <v>0</v>
      </c>
      <c r="BS202" s="165"/>
      <c r="BT202" s="165"/>
      <c r="BU202" s="165">
        <f t="shared" ref="BU202:BU209" si="224">BS202*BT202</f>
        <v>0</v>
      </c>
      <c r="BV202" s="165"/>
      <c r="BW202" s="165"/>
      <c r="BX202" s="165">
        <f t="shared" ref="BX202:BX209" si="225">BV202*BW202</f>
        <v>0</v>
      </c>
      <c r="BY202" s="165"/>
      <c r="BZ202" s="165"/>
      <c r="CA202" s="165">
        <f t="shared" ref="CA202:CA209" si="226">BY202*BZ202</f>
        <v>0</v>
      </c>
      <c r="CB202" s="165"/>
      <c r="CC202" s="165"/>
      <c r="CD202" s="165">
        <f t="shared" ref="CD202:CD209" si="227">CB202*CC202</f>
        <v>0</v>
      </c>
      <c r="CE202" s="165"/>
      <c r="CF202" s="165"/>
      <c r="CG202" s="165">
        <f t="shared" ref="CG202:CG209" si="228">CE202*CF202</f>
        <v>0</v>
      </c>
      <c r="CH202" s="165"/>
      <c r="CI202" s="165"/>
      <c r="CJ202" s="165">
        <f t="shared" ref="CJ202:CJ209" si="229">CH202*CI202</f>
        <v>0</v>
      </c>
      <c r="CK202" s="165"/>
      <c r="CL202" s="165"/>
      <c r="CM202" s="165">
        <f t="shared" ref="CM202:CM209" si="230">CK202*CL202</f>
        <v>0</v>
      </c>
      <c r="CN202" s="165"/>
      <c r="CO202" s="165"/>
      <c r="CP202" s="165">
        <f t="shared" ref="CP202:CP209" si="231">CN202*CO202</f>
        <v>0</v>
      </c>
      <c r="CQ202" s="165"/>
      <c r="CR202" s="165"/>
      <c r="CS202" s="165">
        <f t="shared" ref="CS202:CS209" si="232">CQ202*CR202</f>
        <v>0</v>
      </c>
      <c r="CT202" s="167">
        <f t="shared" ref="CT202:CT209" si="233">E202+H202+K202+N202+Q202+T202+W202+Z202+AC202+AF202+AI202+AL202+AO202+AR202+AU202+AX202+BA202+BD202+BG202+BJ202+BM202+BP202+BS202+BV202+BY202+CB202+CE202+CH202+CK202+CN202+CQ202</f>
        <v>0</v>
      </c>
      <c r="CU202" s="168">
        <f t="shared" ref="CU202:CU209" si="234">G202+J202+M202+P202+S202+V202+Y202+AB202+AE202+AH202+AK202+AN202+AQ202+AT202+AW202+AZ202+BC202+BF202+BI202+BL202+BO202+BR202+BU202+BX202+CA202+CD202+CG202+CJ202+CM202+CP202+CS202</f>
        <v>0</v>
      </c>
    </row>
    <row r="203" spans="2:99" x14ac:dyDescent="0.25">
      <c r="B203" s="165"/>
      <c r="C203" s="165"/>
      <c r="D203" s="191"/>
      <c r="E203" s="165"/>
      <c r="F203" s="165"/>
      <c r="G203" s="165">
        <f t="shared" si="202"/>
        <v>0</v>
      </c>
      <c r="H203" s="165"/>
      <c r="I203" s="165"/>
      <c r="J203" s="165">
        <f t="shared" si="203"/>
        <v>0</v>
      </c>
      <c r="K203" s="165"/>
      <c r="L203" s="165"/>
      <c r="M203" s="165">
        <f t="shared" si="204"/>
        <v>0</v>
      </c>
      <c r="N203" s="165"/>
      <c r="O203" s="165"/>
      <c r="P203" s="165">
        <f t="shared" si="205"/>
        <v>0</v>
      </c>
      <c r="Q203" s="165"/>
      <c r="R203" s="165"/>
      <c r="S203" s="165">
        <f t="shared" si="206"/>
        <v>0</v>
      </c>
      <c r="T203" s="165"/>
      <c r="U203" s="165"/>
      <c r="V203" s="165">
        <f t="shared" si="207"/>
        <v>0</v>
      </c>
      <c r="W203" s="165"/>
      <c r="X203" s="165"/>
      <c r="Y203" s="165">
        <f t="shared" si="208"/>
        <v>0</v>
      </c>
      <c r="Z203" s="165"/>
      <c r="AA203" s="165"/>
      <c r="AB203" s="165">
        <f t="shared" si="209"/>
        <v>0</v>
      </c>
      <c r="AC203" s="165"/>
      <c r="AD203" s="165"/>
      <c r="AE203" s="165">
        <f t="shared" si="210"/>
        <v>0</v>
      </c>
      <c r="AF203" s="165"/>
      <c r="AG203" s="165"/>
      <c r="AH203" s="165">
        <f t="shared" si="211"/>
        <v>0</v>
      </c>
      <c r="AI203" s="165"/>
      <c r="AJ203" s="165"/>
      <c r="AK203" s="165">
        <f t="shared" si="212"/>
        <v>0</v>
      </c>
      <c r="AL203" s="165"/>
      <c r="AM203" s="165"/>
      <c r="AN203" s="165">
        <f t="shared" si="213"/>
        <v>0</v>
      </c>
      <c r="AO203" s="165"/>
      <c r="AP203" s="165"/>
      <c r="AQ203" s="165">
        <f t="shared" si="214"/>
        <v>0</v>
      </c>
      <c r="AR203" s="165"/>
      <c r="AS203" s="165"/>
      <c r="AT203" s="165">
        <f t="shared" si="215"/>
        <v>0</v>
      </c>
      <c r="AU203" s="165"/>
      <c r="AV203" s="165"/>
      <c r="AW203" s="165">
        <f t="shared" si="216"/>
        <v>0</v>
      </c>
      <c r="AX203" s="165"/>
      <c r="AY203" s="165"/>
      <c r="AZ203" s="165">
        <f t="shared" si="217"/>
        <v>0</v>
      </c>
      <c r="BA203" s="165"/>
      <c r="BB203" s="165"/>
      <c r="BC203" s="165">
        <f t="shared" si="218"/>
        <v>0</v>
      </c>
      <c r="BD203" s="165"/>
      <c r="BE203" s="165"/>
      <c r="BF203" s="165">
        <f t="shared" si="219"/>
        <v>0</v>
      </c>
      <c r="BG203" s="165"/>
      <c r="BH203" s="165"/>
      <c r="BI203" s="165">
        <f t="shared" si="220"/>
        <v>0</v>
      </c>
      <c r="BJ203" s="165"/>
      <c r="BK203" s="165"/>
      <c r="BL203" s="165">
        <f t="shared" si="221"/>
        <v>0</v>
      </c>
      <c r="BM203" s="165"/>
      <c r="BN203" s="165"/>
      <c r="BO203" s="165">
        <f t="shared" si="222"/>
        <v>0</v>
      </c>
      <c r="BP203" s="165"/>
      <c r="BQ203" s="165"/>
      <c r="BR203" s="165">
        <f t="shared" si="223"/>
        <v>0</v>
      </c>
      <c r="BS203" s="165"/>
      <c r="BT203" s="165"/>
      <c r="BU203" s="165">
        <f t="shared" si="224"/>
        <v>0</v>
      </c>
      <c r="BV203" s="165"/>
      <c r="BW203" s="165"/>
      <c r="BX203" s="165">
        <f t="shared" si="225"/>
        <v>0</v>
      </c>
      <c r="BY203" s="165"/>
      <c r="BZ203" s="165"/>
      <c r="CA203" s="165">
        <f t="shared" si="226"/>
        <v>0</v>
      </c>
      <c r="CB203" s="165"/>
      <c r="CC203" s="165"/>
      <c r="CD203" s="165">
        <f t="shared" si="227"/>
        <v>0</v>
      </c>
      <c r="CE203" s="165"/>
      <c r="CF203" s="165"/>
      <c r="CG203" s="165">
        <f t="shared" si="228"/>
        <v>0</v>
      </c>
      <c r="CH203" s="165"/>
      <c r="CI203" s="165"/>
      <c r="CJ203" s="165">
        <f t="shared" si="229"/>
        <v>0</v>
      </c>
      <c r="CK203" s="165"/>
      <c r="CL203" s="165"/>
      <c r="CM203" s="165">
        <f t="shared" si="230"/>
        <v>0</v>
      </c>
      <c r="CN203" s="165"/>
      <c r="CO203" s="165"/>
      <c r="CP203" s="165">
        <f t="shared" si="231"/>
        <v>0</v>
      </c>
      <c r="CQ203" s="165"/>
      <c r="CR203" s="165"/>
      <c r="CS203" s="165">
        <f t="shared" si="232"/>
        <v>0</v>
      </c>
      <c r="CT203" s="167">
        <f t="shared" si="233"/>
        <v>0</v>
      </c>
      <c r="CU203" s="168">
        <f t="shared" si="234"/>
        <v>0</v>
      </c>
    </row>
    <row r="204" spans="2:99" x14ac:dyDescent="0.25">
      <c r="B204" s="165"/>
      <c r="C204" s="165"/>
      <c r="D204" s="191"/>
      <c r="E204" s="165"/>
      <c r="F204" s="165"/>
      <c r="G204" s="165">
        <f t="shared" si="202"/>
        <v>0</v>
      </c>
      <c r="H204" s="165"/>
      <c r="I204" s="165"/>
      <c r="J204" s="165">
        <f t="shared" si="203"/>
        <v>0</v>
      </c>
      <c r="K204" s="165"/>
      <c r="L204" s="165"/>
      <c r="M204" s="165">
        <f t="shared" si="204"/>
        <v>0</v>
      </c>
      <c r="N204" s="165"/>
      <c r="O204" s="165"/>
      <c r="P204" s="165">
        <f t="shared" si="205"/>
        <v>0</v>
      </c>
      <c r="Q204" s="165"/>
      <c r="R204" s="165"/>
      <c r="S204" s="165">
        <f t="shared" si="206"/>
        <v>0</v>
      </c>
      <c r="T204" s="165"/>
      <c r="U204" s="165"/>
      <c r="V204" s="165">
        <f t="shared" si="207"/>
        <v>0</v>
      </c>
      <c r="W204" s="165"/>
      <c r="X204" s="165"/>
      <c r="Y204" s="165">
        <f t="shared" si="208"/>
        <v>0</v>
      </c>
      <c r="Z204" s="165"/>
      <c r="AA204" s="165"/>
      <c r="AB204" s="165">
        <f t="shared" si="209"/>
        <v>0</v>
      </c>
      <c r="AC204" s="165"/>
      <c r="AD204" s="165"/>
      <c r="AE204" s="165">
        <f t="shared" si="210"/>
        <v>0</v>
      </c>
      <c r="AF204" s="165"/>
      <c r="AG204" s="165"/>
      <c r="AH204" s="165">
        <f t="shared" si="211"/>
        <v>0</v>
      </c>
      <c r="AI204" s="165"/>
      <c r="AJ204" s="165"/>
      <c r="AK204" s="165">
        <f t="shared" si="212"/>
        <v>0</v>
      </c>
      <c r="AL204" s="165"/>
      <c r="AM204" s="165"/>
      <c r="AN204" s="165">
        <f t="shared" si="213"/>
        <v>0</v>
      </c>
      <c r="AO204" s="165"/>
      <c r="AP204" s="165"/>
      <c r="AQ204" s="165">
        <f t="shared" si="214"/>
        <v>0</v>
      </c>
      <c r="AR204" s="165"/>
      <c r="AS204" s="165"/>
      <c r="AT204" s="165">
        <f t="shared" si="215"/>
        <v>0</v>
      </c>
      <c r="AU204" s="165"/>
      <c r="AV204" s="165"/>
      <c r="AW204" s="165">
        <f t="shared" si="216"/>
        <v>0</v>
      </c>
      <c r="AX204" s="165"/>
      <c r="AY204" s="165"/>
      <c r="AZ204" s="165">
        <f t="shared" si="217"/>
        <v>0</v>
      </c>
      <c r="BA204" s="165"/>
      <c r="BB204" s="165"/>
      <c r="BC204" s="165">
        <f t="shared" si="218"/>
        <v>0</v>
      </c>
      <c r="BD204" s="165"/>
      <c r="BE204" s="165"/>
      <c r="BF204" s="165">
        <f t="shared" si="219"/>
        <v>0</v>
      </c>
      <c r="BG204" s="165"/>
      <c r="BH204" s="165"/>
      <c r="BI204" s="165">
        <f t="shared" si="220"/>
        <v>0</v>
      </c>
      <c r="BJ204" s="165"/>
      <c r="BK204" s="165"/>
      <c r="BL204" s="165">
        <f t="shared" si="221"/>
        <v>0</v>
      </c>
      <c r="BM204" s="165"/>
      <c r="BN204" s="165"/>
      <c r="BO204" s="165">
        <f t="shared" si="222"/>
        <v>0</v>
      </c>
      <c r="BP204" s="165"/>
      <c r="BQ204" s="165"/>
      <c r="BR204" s="165">
        <f t="shared" si="223"/>
        <v>0</v>
      </c>
      <c r="BS204" s="165"/>
      <c r="BT204" s="165"/>
      <c r="BU204" s="165">
        <f t="shared" si="224"/>
        <v>0</v>
      </c>
      <c r="BV204" s="165"/>
      <c r="BW204" s="165"/>
      <c r="BX204" s="165">
        <f t="shared" si="225"/>
        <v>0</v>
      </c>
      <c r="BY204" s="165"/>
      <c r="BZ204" s="165"/>
      <c r="CA204" s="165">
        <f t="shared" si="226"/>
        <v>0</v>
      </c>
      <c r="CB204" s="165"/>
      <c r="CC204" s="165"/>
      <c r="CD204" s="165">
        <f t="shared" si="227"/>
        <v>0</v>
      </c>
      <c r="CE204" s="165"/>
      <c r="CF204" s="165"/>
      <c r="CG204" s="165">
        <f t="shared" si="228"/>
        <v>0</v>
      </c>
      <c r="CH204" s="165"/>
      <c r="CI204" s="165"/>
      <c r="CJ204" s="165">
        <f t="shared" si="229"/>
        <v>0</v>
      </c>
      <c r="CK204" s="165"/>
      <c r="CL204" s="165"/>
      <c r="CM204" s="165">
        <f t="shared" si="230"/>
        <v>0</v>
      </c>
      <c r="CN204" s="165"/>
      <c r="CO204" s="165"/>
      <c r="CP204" s="165">
        <f t="shared" si="231"/>
        <v>0</v>
      </c>
      <c r="CQ204" s="165"/>
      <c r="CR204" s="165"/>
      <c r="CS204" s="165">
        <f t="shared" si="232"/>
        <v>0</v>
      </c>
      <c r="CT204" s="167">
        <f t="shared" si="233"/>
        <v>0</v>
      </c>
      <c r="CU204" s="168">
        <f t="shared" si="234"/>
        <v>0</v>
      </c>
    </row>
    <row r="205" spans="2:99" x14ac:dyDescent="0.25">
      <c r="B205" s="165"/>
      <c r="C205" s="165"/>
      <c r="D205" s="191"/>
      <c r="E205" s="165"/>
      <c r="F205" s="165"/>
      <c r="G205" s="165">
        <f t="shared" si="202"/>
        <v>0</v>
      </c>
      <c r="H205" s="165"/>
      <c r="I205" s="165"/>
      <c r="J205" s="165">
        <f t="shared" si="203"/>
        <v>0</v>
      </c>
      <c r="K205" s="165"/>
      <c r="L205" s="165"/>
      <c r="M205" s="165">
        <f t="shared" si="204"/>
        <v>0</v>
      </c>
      <c r="N205" s="165"/>
      <c r="O205" s="165"/>
      <c r="P205" s="165">
        <f t="shared" si="205"/>
        <v>0</v>
      </c>
      <c r="Q205" s="165"/>
      <c r="R205" s="165"/>
      <c r="S205" s="165">
        <f t="shared" si="206"/>
        <v>0</v>
      </c>
      <c r="T205" s="165"/>
      <c r="U205" s="165"/>
      <c r="V205" s="165">
        <f t="shared" si="207"/>
        <v>0</v>
      </c>
      <c r="W205" s="165"/>
      <c r="X205" s="165"/>
      <c r="Y205" s="165">
        <f t="shared" si="208"/>
        <v>0</v>
      </c>
      <c r="Z205" s="165"/>
      <c r="AA205" s="165"/>
      <c r="AB205" s="165">
        <f t="shared" si="209"/>
        <v>0</v>
      </c>
      <c r="AC205" s="165"/>
      <c r="AD205" s="165"/>
      <c r="AE205" s="165">
        <f t="shared" si="210"/>
        <v>0</v>
      </c>
      <c r="AF205" s="165"/>
      <c r="AG205" s="165"/>
      <c r="AH205" s="165">
        <f t="shared" si="211"/>
        <v>0</v>
      </c>
      <c r="AI205" s="165"/>
      <c r="AJ205" s="165"/>
      <c r="AK205" s="165">
        <f t="shared" si="212"/>
        <v>0</v>
      </c>
      <c r="AL205" s="165"/>
      <c r="AM205" s="165"/>
      <c r="AN205" s="165">
        <f t="shared" si="213"/>
        <v>0</v>
      </c>
      <c r="AO205" s="165"/>
      <c r="AP205" s="165"/>
      <c r="AQ205" s="165">
        <f t="shared" si="214"/>
        <v>0</v>
      </c>
      <c r="AR205" s="165"/>
      <c r="AS205" s="165"/>
      <c r="AT205" s="165">
        <f t="shared" si="215"/>
        <v>0</v>
      </c>
      <c r="AU205" s="165"/>
      <c r="AV205" s="165"/>
      <c r="AW205" s="165">
        <f t="shared" si="216"/>
        <v>0</v>
      </c>
      <c r="AX205" s="165"/>
      <c r="AY205" s="165"/>
      <c r="AZ205" s="165">
        <f t="shared" si="217"/>
        <v>0</v>
      </c>
      <c r="BA205" s="165"/>
      <c r="BB205" s="165"/>
      <c r="BC205" s="165">
        <f t="shared" si="218"/>
        <v>0</v>
      </c>
      <c r="BD205" s="165"/>
      <c r="BE205" s="165"/>
      <c r="BF205" s="165">
        <f t="shared" si="219"/>
        <v>0</v>
      </c>
      <c r="BG205" s="165"/>
      <c r="BH205" s="165"/>
      <c r="BI205" s="165">
        <f t="shared" si="220"/>
        <v>0</v>
      </c>
      <c r="BJ205" s="165"/>
      <c r="BK205" s="165"/>
      <c r="BL205" s="165">
        <f t="shared" si="221"/>
        <v>0</v>
      </c>
      <c r="BM205" s="165"/>
      <c r="BN205" s="165"/>
      <c r="BO205" s="165">
        <f t="shared" si="222"/>
        <v>0</v>
      </c>
      <c r="BP205" s="165"/>
      <c r="BQ205" s="165"/>
      <c r="BR205" s="165">
        <f t="shared" si="223"/>
        <v>0</v>
      </c>
      <c r="BS205" s="165"/>
      <c r="BT205" s="165"/>
      <c r="BU205" s="165">
        <f t="shared" si="224"/>
        <v>0</v>
      </c>
      <c r="BV205" s="165"/>
      <c r="BW205" s="165"/>
      <c r="BX205" s="165">
        <f t="shared" si="225"/>
        <v>0</v>
      </c>
      <c r="BY205" s="165"/>
      <c r="BZ205" s="165"/>
      <c r="CA205" s="165">
        <f t="shared" si="226"/>
        <v>0</v>
      </c>
      <c r="CB205" s="165"/>
      <c r="CC205" s="165"/>
      <c r="CD205" s="165">
        <f t="shared" si="227"/>
        <v>0</v>
      </c>
      <c r="CE205" s="165"/>
      <c r="CF205" s="165"/>
      <c r="CG205" s="165">
        <f t="shared" si="228"/>
        <v>0</v>
      </c>
      <c r="CH205" s="165"/>
      <c r="CI205" s="165"/>
      <c r="CJ205" s="165">
        <f t="shared" si="229"/>
        <v>0</v>
      </c>
      <c r="CK205" s="165"/>
      <c r="CL205" s="165"/>
      <c r="CM205" s="165">
        <f t="shared" si="230"/>
        <v>0</v>
      </c>
      <c r="CN205" s="165"/>
      <c r="CO205" s="165"/>
      <c r="CP205" s="165">
        <f t="shared" si="231"/>
        <v>0</v>
      </c>
      <c r="CQ205" s="165"/>
      <c r="CR205" s="165"/>
      <c r="CS205" s="165">
        <f t="shared" si="232"/>
        <v>0</v>
      </c>
      <c r="CT205" s="167">
        <f t="shared" si="233"/>
        <v>0</v>
      </c>
      <c r="CU205" s="168">
        <f t="shared" si="234"/>
        <v>0</v>
      </c>
    </row>
    <row r="206" spans="2:99" x14ac:dyDescent="0.25">
      <c r="B206" s="165"/>
      <c r="C206" s="165"/>
      <c r="D206" s="191"/>
      <c r="E206" s="165"/>
      <c r="F206" s="165"/>
      <c r="G206" s="165">
        <f t="shared" si="202"/>
        <v>0</v>
      </c>
      <c r="H206" s="165"/>
      <c r="I206" s="165"/>
      <c r="J206" s="165">
        <f t="shared" si="203"/>
        <v>0</v>
      </c>
      <c r="K206" s="165"/>
      <c r="L206" s="165"/>
      <c r="M206" s="165">
        <f t="shared" si="204"/>
        <v>0</v>
      </c>
      <c r="N206" s="165"/>
      <c r="O206" s="165"/>
      <c r="P206" s="165">
        <f t="shared" si="205"/>
        <v>0</v>
      </c>
      <c r="Q206" s="165"/>
      <c r="R206" s="165"/>
      <c r="S206" s="165">
        <f t="shared" si="206"/>
        <v>0</v>
      </c>
      <c r="T206" s="165"/>
      <c r="U206" s="165"/>
      <c r="V206" s="165">
        <f t="shared" si="207"/>
        <v>0</v>
      </c>
      <c r="W206" s="165"/>
      <c r="X206" s="165"/>
      <c r="Y206" s="165">
        <f t="shared" si="208"/>
        <v>0</v>
      </c>
      <c r="Z206" s="165"/>
      <c r="AA206" s="165"/>
      <c r="AB206" s="165">
        <f t="shared" si="209"/>
        <v>0</v>
      </c>
      <c r="AC206" s="165"/>
      <c r="AD206" s="165"/>
      <c r="AE206" s="165">
        <f t="shared" si="210"/>
        <v>0</v>
      </c>
      <c r="AF206" s="165"/>
      <c r="AG206" s="165"/>
      <c r="AH206" s="165">
        <f t="shared" si="211"/>
        <v>0</v>
      </c>
      <c r="AI206" s="165"/>
      <c r="AJ206" s="165"/>
      <c r="AK206" s="165">
        <f t="shared" si="212"/>
        <v>0</v>
      </c>
      <c r="AL206" s="165"/>
      <c r="AM206" s="165"/>
      <c r="AN206" s="165">
        <f t="shared" si="213"/>
        <v>0</v>
      </c>
      <c r="AO206" s="165"/>
      <c r="AP206" s="165"/>
      <c r="AQ206" s="165">
        <f t="shared" si="214"/>
        <v>0</v>
      </c>
      <c r="AR206" s="165"/>
      <c r="AS206" s="165"/>
      <c r="AT206" s="165">
        <f t="shared" si="215"/>
        <v>0</v>
      </c>
      <c r="AU206" s="165"/>
      <c r="AV206" s="165"/>
      <c r="AW206" s="165">
        <f t="shared" si="216"/>
        <v>0</v>
      </c>
      <c r="AX206" s="165"/>
      <c r="AY206" s="165"/>
      <c r="AZ206" s="165">
        <f t="shared" si="217"/>
        <v>0</v>
      </c>
      <c r="BA206" s="165"/>
      <c r="BB206" s="165"/>
      <c r="BC206" s="165">
        <f t="shared" si="218"/>
        <v>0</v>
      </c>
      <c r="BD206" s="165"/>
      <c r="BE206" s="165"/>
      <c r="BF206" s="165">
        <f t="shared" si="219"/>
        <v>0</v>
      </c>
      <c r="BG206" s="165"/>
      <c r="BH206" s="165"/>
      <c r="BI206" s="165">
        <f t="shared" si="220"/>
        <v>0</v>
      </c>
      <c r="BJ206" s="165"/>
      <c r="BK206" s="165"/>
      <c r="BL206" s="165">
        <f t="shared" si="221"/>
        <v>0</v>
      </c>
      <c r="BM206" s="165"/>
      <c r="BN206" s="165"/>
      <c r="BO206" s="165">
        <f t="shared" si="222"/>
        <v>0</v>
      </c>
      <c r="BP206" s="165"/>
      <c r="BQ206" s="165"/>
      <c r="BR206" s="165">
        <f t="shared" si="223"/>
        <v>0</v>
      </c>
      <c r="BS206" s="165"/>
      <c r="BT206" s="165"/>
      <c r="BU206" s="165">
        <f t="shared" si="224"/>
        <v>0</v>
      </c>
      <c r="BV206" s="165"/>
      <c r="BW206" s="165"/>
      <c r="BX206" s="165">
        <f t="shared" si="225"/>
        <v>0</v>
      </c>
      <c r="BY206" s="165"/>
      <c r="BZ206" s="165"/>
      <c r="CA206" s="165">
        <f t="shared" si="226"/>
        <v>0</v>
      </c>
      <c r="CB206" s="165"/>
      <c r="CC206" s="165"/>
      <c r="CD206" s="165">
        <f t="shared" si="227"/>
        <v>0</v>
      </c>
      <c r="CE206" s="165"/>
      <c r="CF206" s="165"/>
      <c r="CG206" s="165">
        <f t="shared" si="228"/>
        <v>0</v>
      </c>
      <c r="CH206" s="165"/>
      <c r="CI206" s="165"/>
      <c r="CJ206" s="165">
        <f t="shared" si="229"/>
        <v>0</v>
      </c>
      <c r="CK206" s="165"/>
      <c r="CL206" s="165"/>
      <c r="CM206" s="165">
        <f t="shared" si="230"/>
        <v>0</v>
      </c>
      <c r="CN206" s="165"/>
      <c r="CO206" s="165"/>
      <c r="CP206" s="165">
        <f t="shared" si="231"/>
        <v>0</v>
      </c>
      <c r="CQ206" s="165"/>
      <c r="CR206" s="165"/>
      <c r="CS206" s="165">
        <f t="shared" si="232"/>
        <v>0</v>
      </c>
      <c r="CT206" s="167">
        <f t="shared" si="233"/>
        <v>0</v>
      </c>
      <c r="CU206" s="168">
        <f t="shared" si="234"/>
        <v>0</v>
      </c>
    </row>
    <row r="207" spans="2:99" x14ac:dyDescent="0.25">
      <c r="B207" s="165"/>
      <c r="C207" s="165"/>
      <c r="D207" s="191"/>
      <c r="E207" s="165"/>
      <c r="F207" s="165"/>
      <c r="G207" s="165">
        <f t="shared" si="202"/>
        <v>0</v>
      </c>
      <c r="H207" s="165"/>
      <c r="I207" s="165"/>
      <c r="J207" s="165">
        <f t="shared" si="203"/>
        <v>0</v>
      </c>
      <c r="K207" s="165"/>
      <c r="L207" s="165"/>
      <c r="M207" s="165">
        <f t="shared" si="204"/>
        <v>0</v>
      </c>
      <c r="N207" s="165"/>
      <c r="O207" s="165"/>
      <c r="P207" s="165">
        <f t="shared" si="205"/>
        <v>0</v>
      </c>
      <c r="Q207" s="165"/>
      <c r="R207" s="165"/>
      <c r="S207" s="165">
        <f t="shared" si="206"/>
        <v>0</v>
      </c>
      <c r="T207" s="165"/>
      <c r="U207" s="165"/>
      <c r="V207" s="165">
        <f t="shared" si="207"/>
        <v>0</v>
      </c>
      <c r="W207" s="165"/>
      <c r="X207" s="165"/>
      <c r="Y207" s="165">
        <f t="shared" si="208"/>
        <v>0</v>
      </c>
      <c r="Z207" s="165"/>
      <c r="AA207" s="165"/>
      <c r="AB207" s="165">
        <f t="shared" si="209"/>
        <v>0</v>
      </c>
      <c r="AC207" s="165"/>
      <c r="AD207" s="165"/>
      <c r="AE207" s="165">
        <f t="shared" si="210"/>
        <v>0</v>
      </c>
      <c r="AF207" s="165"/>
      <c r="AG207" s="165"/>
      <c r="AH207" s="165">
        <f t="shared" si="211"/>
        <v>0</v>
      </c>
      <c r="AI207" s="165"/>
      <c r="AJ207" s="165"/>
      <c r="AK207" s="165">
        <f t="shared" si="212"/>
        <v>0</v>
      </c>
      <c r="AL207" s="165"/>
      <c r="AM207" s="165"/>
      <c r="AN207" s="165">
        <f t="shared" si="213"/>
        <v>0</v>
      </c>
      <c r="AO207" s="165"/>
      <c r="AP207" s="165"/>
      <c r="AQ207" s="165">
        <f t="shared" si="214"/>
        <v>0</v>
      </c>
      <c r="AR207" s="165"/>
      <c r="AS207" s="165"/>
      <c r="AT207" s="165">
        <f t="shared" si="215"/>
        <v>0</v>
      </c>
      <c r="AU207" s="165"/>
      <c r="AV207" s="165"/>
      <c r="AW207" s="165">
        <f t="shared" si="216"/>
        <v>0</v>
      </c>
      <c r="AX207" s="165"/>
      <c r="AY207" s="165"/>
      <c r="AZ207" s="165">
        <f t="shared" si="217"/>
        <v>0</v>
      </c>
      <c r="BA207" s="165"/>
      <c r="BB207" s="165"/>
      <c r="BC207" s="165">
        <f t="shared" si="218"/>
        <v>0</v>
      </c>
      <c r="BD207" s="165"/>
      <c r="BE207" s="165"/>
      <c r="BF207" s="165">
        <f t="shared" si="219"/>
        <v>0</v>
      </c>
      <c r="BG207" s="165"/>
      <c r="BH207" s="165"/>
      <c r="BI207" s="165">
        <f t="shared" si="220"/>
        <v>0</v>
      </c>
      <c r="BJ207" s="165"/>
      <c r="BK207" s="165"/>
      <c r="BL207" s="165">
        <f t="shared" si="221"/>
        <v>0</v>
      </c>
      <c r="BM207" s="165"/>
      <c r="BN207" s="165"/>
      <c r="BO207" s="165">
        <f t="shared" si="222"/>
        <v>0</v>
      </c>
      <c r="BP207" s="165"/>
      <c r="BQ207" s="165"/>
      <c r="BR207" s="165">
        <f t="shared" si="223"/>
        <v>0</v>
      </c>
      <c r="BS207" s="165"/>
      <c r="BT207" s="165"/>
      <c r="BU207" s="165">
        <f t="shared" si="224"/>
        <v>0</v>
      </c>
      <c r="BV207" s="165"/>
      <c r="BW207" s="165"/>
      <c r="BX207" s="165">
        <f t="shared" si="225"/>
        <v>0</v>
      </c>
      <c r="BY207" s="165"/>
      <c r="BZ207" s="165"/>
      <c r="CA207" s="165">
        <f t="shared" si="226"/>
        <v>0</v>
      </c>
      <c r="CB207" s="165"/>
      <c r="CC207" s="165"/>
      <c r="CD207" s="165">
        <f t="shared" si="227"/>
        <v>0</v>
      </c>
      <c r="CE207" s="165"/>
      <c r="CF207" s="165"/>
      <c r="CG207" s="165">
        <f t="shared" si="228"/>
        <v>0</v>
      </c>
      <c r="CH207" s="165"/>
      <c r="CI207" s="165"/>
      <c r="CJ207" s="165">
        <f t="shared" si="229"/>
        <v>0</v>
      </c>
      <c r="CK207" s="165"/>
      <c r="CL207" s="165"/>
      <c r="CM207" s="165">
        <f t="shared" si="230"/>
        <v>0</v>
      </c>
      <c r="CN207" s="165"/>
      <c r="CO207" s="165"/>
      <c r="CP207" s="165">
        <f t="shared" si="231"/>
        <v>0</v>
      </c>
      <c r="CQ207" s="165"/>
      <c r="CR207" s="165"/>
      <c r="CS207" s="165">
        <f t="shared" si="232"/>
        <v>0</v>
      </c>
      <c r="CT207" s="167">
        <f t="shared" si="233"/>
        <v>0</v>
      </c>
      <c r="CU207" s="168">
        <f t="shared" si="234"/>
        <v>0</v>
      </c>
    </row>
    <row r="208" spans="2:99" x14ac:dyDescent="0.25">
      <c r="B208" s="165"/>
      <c r="C208" s="165"/>
      <c r="D208" s="191"/>
      <c r="E208" s="165"/>
      <c r="F208" s="165"/>
      <c r="G208" s="165">
        <f t="shared" si="202"/>
        <v>0</v>
      </c>
      <c r="H208" s="165"/>
      <c r="I208" s="165"/>
      <c r="J208" s="165">
        <f t="shared" si="203"/>
        <v>0</v>
      </c>
      <c r="K208" s="165"/>
      <c r="L208" s="165"/>
      <c r="M208" s="165">
        <f t="shared" si="204"/>
        <v>0</v>
      </c>
      <c r="N208" s="165"/>
      <c r="O208" s="165"/>
      <c r="P208" s="165">
        <f t="shared" si="205"/>
        <v>0</v>
      </c>
      <c r="Q208" s="165"/>
      <c r="R208" s="165"/>
      <c r="S208" s="165">
        <f t="shared" si="206"/>
        <v>0</v>
      </c>
      <c r="T208" s="165"/>
      <c r="U208" s="165"/>
      <c r="V208" s="165">
        <f t="shared" si="207"/>
        <v>0</v>
      </c>
      <c r="W208" s="165"/>
      <c r="X208" s="165"/>
      <c r="Y208" s="165">
        <f t="shared" si="208"/>
        <v>0</v>
      </c>
      <c r="Z208" s="165"/>
      <c r="AA208" s="165"/>
      <c r="AB208" s="165">
        <f t="shared" si="209"/>
        <v>0</v>
      </c>
      <c r="AC208" s="165"/>
      <c r="AD208" s="165"/>
      <c r="AE208" s="165">
        <f t="shared" si="210"/>
        <v>0</v>
      </c>
      <c r="AF208" s="165"/>
      <c r="AG208" s="165"/>
      <c r="AH208" s="165">
        <f t="shared" si="211"/>
        <v>0</v>
      </c>
      <c r="AI208" s="165"/>
      <c r="AJ208" s="165"/>
      <c r="AK208" s="165">
        <f t="shared" si="212"/>
        <v>0</v>
      </c>
      <c r="AL208" s="165"/>
      <c r="AM208" s="165"/>
      <c r="AN208" s="165">
        <f t="shared" si="213"/>
        <v>0</v>
      </c>
      <c r="AO208" s="165"/>
      <c r="AP208" s="165"/>
      <c r="AQ208" s="165">
        <f t="shared" si="214"/>
        <v>0</v>
      </c>
      <c r="AR208" s="165"/>
      <c r="AS208" s="165"/>
      <c r="AT208" s="165">
        <f t="shared" si="215"/>
        <v>0</v>
      </c>
      <c r="AU208" s="165"/>
      <c r="AV208" s="165"/>
      <c r="AW208" s="165">
        <f t="shared" si="216"/>
        <v>0</v>
      </c>
      <c r="AX208" s="165"/>
      <c r="AY208" s="165"/>
      <c r="AZ208" s="165">
        <f t="shared" si="217"/>
        <v>0</v>
      </c>
      <c r="BA208" s="165"/>
      <c r="BB208" s="165"/>
      <c r="BC208" s="165">
        <f t="shared" si="218"/>
        <v>0</v>
      </c>
      <c r="BD208" s="165"/>
      <c r="BE208" s="165"/>
      <c r="BF208" s="165">
        <f t="shared" si="219"/>
        <v>0</v>
      </c>
      <c r="BG208" s="165"/>
      <c r="BH208" s="165"/>
      <c r="BI208" s="165">
        <f t="shared" si="220"/>
        <v>0</v>
      </c>
      <c r="BJ208" s="165"/>
      <c r="BK208" s="165"/>
      <c r="BL208" s="165">
        <f t="shared" si="221"/>
        <v>0</v>
      </c>
      <c r="BM208" s="165"/>
      <c r="BN208" s="165"/>
      <c r="BO208" s="165">
        <f t="shared" si="222"/>
        <v>0</v>
      </c>
      <c r="BP208" s="165"/>
      <c r="BQ208" s="165"/>
      <c r="BR208" s="165">
        <f t="shared" si="223"/>
        <v>0</v>
      </c>
      <c r="BS208" s="165"/>
      <c r="BT208" s="165"/>
      <c r="BU208" s="165">
        <f t="shared" si="224"/>
        <v>0</v>
      </c>
      <c r="BV208" s="165"/>
      <c r="BW208" s="165"/>
      <c r="BX208" s="165">
        <f t="shared" si="225"/>
        <v>0</v>
      </c>
      <c r="BY208" s="165"/>
      <c r="BZ208" s="165"/>
      <c r="CA208" s="165">
        <f t="shared" si="226"/>
        <v>0</v>
      </c>
      <c r="CB208" s="165"/>
      <c r="CC208" s="165"/>
      <c r="CD208" s="165">
        <f t="shared" si="227"/>
        <v>0</v>
      </c>
      <c r="CE208" s="165"/>
      <c r="CF208" s="165"/>
      <c r="CG208" s="165">
        <f t="shared" si="228"/>
        <v>0</v>
      </c>
      <c r="CH208" s="165"/>
      <c r="CI208" s="165"/>
      <c r="CJ208" s="165">
        <f t="shared" si="229"/>
        <v>0</v>
      </c>
      <c r="CK208" s="165"/>
      <c r="CL208" s="165"/>
      <c r="CM208" s="165">
        <f t="shared" si="230"/>
        <v>0</v>
      </c>
      <c r="CN208" s="165"/>
      <c r="CO208" s="165"/>
      <c r="CP208" s="165">
        <f t="shared" si="231"/>
        <v>0</v>
      </c>
      <c r="CQ208" s="165"/>
      <c r="CR208" s="165"/>
      <c r="CS208" s="165">
        <f t="shared" si="232"/>
        <v>0</v>
      </c>
      <c r="CT208" s="167">
        <f t="shared" si="233"/>
        <v>0</v>
      </c>
      <c r="CU208" s="168">
        <f t="shared" si="234"/>
        <v>0</v>
      </c>
    </row>
    <row r="209" spans="2:100" x14ac:dyDescent="0.25">
      <c r="B209" s="165"/>
      <c r="C209" s="165"/>
      <c r="D209" s="191"/>
      <c r="E209" s="165"/>
      <c r="F209" s="165"/>
      <c r="G209" s="165">
        <f t="shared" si="202"/>
        <v>0</v>
      </c>
      <c r="H209" s="165"/>
      <c r="I209" s="165"/>
      <c r="J209" s="165">
        <f t="shared" si="203"/>
        <v>0</v>
      </c>
      <c r="K209" s="165"/>
      <c r="L209" s="165"/>
      <c r="M209" s="165">
        <f t="shared" si="204"/>
        <v>0</v>
      </c>
      <c r="N209" s="165"/>
      <c r="O209" s="165"/>
      <c r="P209" s="165">
        <f t="shared" si="205"/>
        <v>0</v>
      </c>
      <c r="Q209" s="165"/>
      <c r="R209" s="165"/>
      <c r="S209" s="165">
        <f t="shared" si="206"/>
        <v>0</v>
      </c>
      <c r="T209" s="165"/>
      <c r="U209" s="165"/>
      <c r="V209" s="165">
        <f t="shared" si="207"/>
        <v>0</v>
      </c>
      <c r="W209" s="165"/>
      <c r="X209" s="165"/>
      <c r="Y209" s="165">
        <f t="shared" si="208"/>
        <v>0</v>
      </c>
      <c r="Z209" s="165"/>
      <c r="AA209" s="165"/>
      <c r="AB209" s="165">
        <f t="shared" si="209"/>
        <v>0</v>
      </c>
      <c r="AC209" s="165"/>
      <c r="AD209" s="165"/>
      <c r="AE209" s="165">
        <f t="shared" si="210"/>
        <v>0</v>
      </c>
      <c r="AF209" s="165"/>
      <c r="AG209" s="165"/>
      <c r="AH209" s="165">
        <f t="shared" si="211"/>
        <v>0</v>
      </c>
      <c r="AI209" s="165"/>
      <c r="AJ209" s="165"/>
      <c r="AK209" s="165">
        <f t="shared" si="212"/>
        <v>0</v>
      </c>
      <c r="AL209" s="165"/>
      <c r="AM209" s="165"/>
      <c r="AN209" s="165">
        <f t="shared" si="213"/>
        <v>0</v>
      </c>
      <c r="AO209" s="165"/>
      <c r="AP209" s="165"/>
      <c r="AQ209" s="165">
        <f t="shared" si="214"/>
        <v>0</v>
      </c>
      <c r="AR209" s="165"/>
      <c r="AS209" s="165"/>
      <c r="AT209" s="165">
        <f t="shared" si="215"/>
        <v>0</v>
      </c>
      <c r="AU209" s="165"/>
      <c r="AV209" s="165"/>
      <c r="AW209" s="165">
        <f t="shared" si="216"/>
        <v>0</v>
      </c>
      <c r="AX209" s="165"/>
      <c r="AY209" s="165"/>
      <c r="AZ209" s="165">
        <f t="shared" si="217"/>
        <v>0</v>
      </c>
      <c r="BA209" s="165"/>
      <c r="BB209" s="165"/>
      <c r="BC209" s="165">
        <f t="shared" si="218"/>
        <v>0</v>
      </c>
      <c r="BD209" s="165"/>
      <c r="BE209" s="165"/>
      <c r="BF209" s="165">
        <f t="shared" si="219"/>
        <v>0</v>
      </c>
      <c r="BG209" s="165"/>
      <c r="BH209" s="165"/>
      <c r="BI209" s="165">
        <f t="shared" si="220"/>
        <v>0</v>
      </c>
      <c r="BJ209" s="165"/>
      <c r="BK209" s="165"/>
      <c r="BL209" s="165">
        <f t="shared" si="221"/>
        <v>0</v>
      </c>
      <c r="BM209" s="165"/>
      <c r="BN209" s="165"/>
      <c r="BO209" s="165">
        <f t="shared" si="222"/>
        <v>0</v>
      </c>
      <c r="BP209" s="165"/>
      <c r="BQ209" s="165"/>
      <c r="BR209" s="165">
        <f t="shared" si="223"/>
        <v>0</v>
      </c>
      <c r="BS209" s="165"/>
      <c r="BT209" s="165"/>
      <c r="BU209" s="165">
        <f t="shared" si="224"/>
        <v>0</v>
      </c>
      <c r="BV209" s="165"/>
      <c r="BW209" s="165"/>
      <c r="BX209" s="165">
        <f t="shared" si="225"/>
        <v>0</v>
      </c>
      <c r="BY209" s="165"/>
      <c r="BZ209" s="165"/>
      <c r="CA209" s="165">
        <f t="shared" si="226"/>
        <v>0</v>
      </c>
      <c r="CB209" s="165"/>
      <c r="CC209" s="165"/>
      <c r="CD209" s="165">
        <f t="shared" si="227"/>
        <v>0</v>
      </c>
      <c r="CE209" s="165"/>
      <c r="CF209" s="165"/>
      <c r="CG209" s="165">
        <f t="shared" si="228"/>
        <v>0</v>
      </c>
      <c r="CH209" s="165"/>
      <c r="CI209" s="165"/>
      <c r="CJ209" s="165">
        <f t="shared" si="229"/>
        <v>0</v>
      </c>
      <c r="CK209" s="171"/>
      <c r="CL209" s="165"/>
      <c r="CM209" s="165">
        <f t="shared" si="230"/>
        <v>0</v>
      </c>
      <c r="CN209" s="165"/>
      <c r="CO209" s="165"/>
      <c r="CP209" s="165">
        <f t="shared" si="231"/>
        <v>0</v>
      </c>
      <c r="CQ209" s="165"/>
      <c r="CR209" s="165"/>
      <c r="CS209" s="165">
        <f t="shared" si="232"/>
        <v>0</v>
      </c>
      <c r="CT209" s="167">
        <f t="shared" si="233"/>
        <v>0</v>
      </c>
      <c r="CU209" s="168">
        <f t="shared" si="234"/>
        <v>0</v>
      </c>
    </row>
    <row r="210" spans="2:100" x14ac:dyDescent="0.25">
      <c r="B210" s="163"/>
      <c r="C210" s="164"/>
      <c r="D210" s="191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  <c r="BH210" s="164"/>
      <c r="BI210" s="164"/>
      <c r="BJ210" s="164"/>
      <c r="BK210" s="164"/>
      <c r="BL210" s="164"/>
      <c r="BM210" s="164"/>
      <c r="BN210" s="164"/>
      <c r="BO210" s="164"/>
      <c r="BP210" s="164"/>
      <c r="BQ210" s="164"/>
      <c r="BR210" s="164"/>
      <c r="BS210" s="164"/>
      <c r="BT210" s="164"/>
      <c r="BU210" s="164"/>
      <c r="BV210" s="164"/>
      <c r="BW210" s="164"/>
      <c r="BX210" s="164"/>
      <c r="BY210" s="164"/>
      <c r="BZ210" s="164"/>
      <c r="CA210" s="164"/>
      <c r="CB210" s="164"/>
      <c r="CC210" s="164"/>
      <c r="CD210" s="164"/>
      <c r="CE210" s="164"/>
      <c r="CF210" s="164"/>
      <c r="CG210" s="164"/>
      <c r="CH210" s="164"/>
      <c r="CI210" s="164"/>
      <c r="CJ210" s="164"/>
      <c r="CK210" s="169"/>
      <c r="CL210" s="164"/>
      <c r="CM210" s="164"/>
      <c r="CN210" s="164"/>
      <c r="CO210" s="164"/>
      <c r="CP210" s="164"/>
      <c r="CQ210" s="164"/>
      <c r="CR210" s="164"/>
      <c r="CS210" s="164"/>
      <c r="CT210" s="164"/>
      <c r="CU210" s="80"/>
    </row>
    <row r="211" spans="2:100" x14ac:dyDescent="0.25">
      <c r="B211" s="165"/>
      <c r="C211" s="165"/>
      <c r="D211" s="191"/>
      <c r="E211" s="165"/>
      <c r="F211" s="165"/>
      <c r="G211" s="165">
        <f>E211*F211</f>
        <v>0</v>
      </c>
      <c r="H211" s="165"/>
      <c r="I211" s="165"/>
      <c r="J211" s="165">
        <f>H211*I211</f>
        <v>0</v>
      </c>
      <c r="K211" s="165"/>
      <c r="L211" s="165"/>
      <c r="M211" s="165">
        <f>K211*L211</f>
        <v>0</v>
      </c>
      <c r="N211" s="165"/>
      <c r="O211" s="165"/>
      <c r="P211" s="165">
        <f>N211*O211</f>
        <v>0</v>
      </c>
      <c r="Q211" s="165"/>
      <c r="R211" s="165"/>
      <c r="S211" s="165">
        <f>Q211*R211</f>
        <v>0</v>
      </c>
      <c r="T211" s="165"/>
      <c r="U211" s="165"/>
      <c r="V211" s="165">
        <f>T211*U211</f>
        <v>0</v>
      </c>
      <c r="W211" s="165"/>
      <c r="X211" s="165"/>
      <c r="Y211" s="165">
        <f>W211*X211</f>
        <v>0</v>
      </c>
      <c r="Z211" s="165"/>
      <c r="AA211" s="165"/>
      <c r="AB211" s="165">
        <f>Z211*AA211</f>
        <v>0</v>
      </c>
      <c r="AC211" s="165"/>
      <c r="AD211" s="165"/>
      <c r="AE211" s="165">
        <f>AC211*AD211</f>
        <v>0</v>
      </c>
      <c r="AF211" s="165"/>
      <c r="AG211" s="165"/>
      <c r="AH211" s="165">
        <f>AF211*AG211</f>
        <v>0</v>
      </c>
      <c r="AI211" s="165"/>
      <c r="AJ211" s="165"/>
      <c r="AK211" s="165">
        <f>AI211*AJ211</f>
        <v>0</v>
      </c>
      <c r="AL211" s="165"/>
      <c r="AM211" s="165"/>
      <c r="AN211" s="165">
        <f>AL211*AM211</f>
        <v>0</v>
      </c>
      <c r="AO211" s="165"/>
      <c r="AP211" s="165"/>
      <c r="AQ211" s="165">
        <f>AO211*AP211</f>
        <v>0</v>
      </c>
      <c r="AR211" s="165"/>
      <c r="AS211" s="165"/>
      <c r="AT211" s="165">
        <f>AR211*AS211</f>
        <v>0</v>
      </c>
      <c r="AU211" s="165"/>
      <c r="AV211" s="165"/>
      <c r="AW211" s="165">
        <f>AU211*AV211</f>
        <v>0</v>
      </c>
      <c r="AX211" s="165"/>
      <c r="AY211" s="165"/>
      <c r="AZ211" s="165">
        <f>AX211*AY211</f>
        <v>0</v>
      </c>
      <c r="BA211" s="165"/>
      <c r="BB211" s="165"/>
      <c r="BC211" s="165">
        <f>BA211*BB211</f>
        <v>0</v>
      </c>
      <c r="BD211" s="165"/>
      <c r="BE211" s="165"/>
      <c r="BF211" s="165">
        <f>BD211*BE211</f>
        <v>0</v>
      </c>
      <c r="BG211" s="165"/>
      <c r="BH211" s="165"/>
      <c r="BI211" s="165">
        <f>BG211*BH211</f>
        <v>0</v>
      </c>
      <c r="BJ211" s="165"/>
      <c r="BK211" s="165"/>
      <c r="BL211" s="165">
        <f>BJ211*BK211</f>
        <v>0</v>
      </c>
      <c r="BM211" s="165"/>
      <c r="BN211" s="165"/>
      <c r="BO211" s="165">
        <f>BM211*BN211</f>
        <v>0</v>
      </c>
      <c r="BP211" s="165"/>
      <c r="BQ211" s="165"/>
      <c r="BR211" s="165">
        <f>BP211*BQ211</f>
        <v>0</v>
      </c>
      <c r="BS211" s="165"/>
      <c r="BT211" s="165"/>
      <c r="BU211" s="165">
        <f>BS211*BT211</f>
        <v>0</v>
      </c>
      <c r="BV211" s="165"/>
      <c r="BW211" s="165"/>
      <c r="BX211" s="165">
        <f>BV211*BW211</f>
        <v>0</v>
      </c>
      <c r="BY211" s="165"/>
      <c r="BZ211" s="165"/>
      <c r="CA211" s="165">
        <f>BY211*BZ211</f>
        <v>0</v>
      </c>
      <c r="CB211" s="165"/>
      <c r="CC211" s="165"/>
      <c r="CD211" s="165">
        <f>CB211*CC211</f>
        <v>0</v>
      </c>
      <c r="CE211" s="165"/>
      <c r="CF211" s="165"/>
      <c r="CG211" s="165">
        <f>CE211*CF211</f>
        <v>0</v>
      </c>
      <c r="CH211" s="165"/>
      <c r="CI211" s="165"/>
      <c r="CJ211" s="165">
        <f>CH211*CI211</f>
        <v>0</v>
      </c>
      <c r="CK211" s="165"/>
      <c r="CL211" s="165"/>
      <c r="CM211" s="165">
        <f>CK211*CL211</f>
        <v>0</v>
      </c>
      <c r="CN211" s="165"/>
      <c r="CO211" s="165"/>
      <c r="CP211" s="165">
        <f>CN211*CO211</f>
        <v>0</v>
      </c>
      <c r="CQ211" s="165"/>
      <c r="CR211" s="165"/>
      <c r="CS211" s="165">
        <f>CQ211*CR211</f>
        <v>0</v>
      </c>
      <c r="CT211" s="167">
        <f>E211+H211+K211+N211+Q211+T211+W211+Z211+AC211+AF211+AI211+AL211+AO211+AR211+AU211+AX211+BA211+BD211+BG211+BJ211+BM211+BP211+BS211+BV211+BY211+CB211+CE211+CH211+CK211+CN211+CQ211</f>
        <v>0</v>
      </c>
      <c r="CU211" s="168">
        <f>G211+J211+M211+P211+S211+V211+Y211+AB211+AE211+AH211+AK211+AN211+AQ211+AT211+AW211+AZ211+BC211+BF211+BI211+BL211+BO211+BR211+BU211+BX211+CA211+CD211+CG211+CJ211+CM211+CP211+CS211</f>
        <v>0</v>
      </c>
    </row>
    <row r="212" spans="2:100" x14ac:dyDescent="0.25">
      <c r="B212" s="165"/>
      <c r="C212" s="165"/>
      <c r="D212" s="191"/>
      <c r="E212" s="165"/>
      <c r="F212" s="165"/>
      <c r="G212" s="165">
        <f>E212*F212</f>
        <v>0</v>
      </c>
      <c r="H212" s="165"/>
      <c r="I212" s="165"/>
      <c r="J212" s="165">
        <f>H212*I212</f>
        <v>0</v>
      </c>
      <c r="K212" s="165"/>
      <c r="L212" s="165"/>
      <c r="M212" s="165">
        <f>K212*L212</f>
        <v>0</v>
      </c>
      <c r="N212" s="165"/>
      <c r="O212" s="165"/>
      <c r="P212" s="165">
        <f>N212*O212</f>
        <v>0</v>
      </c>
      <c r="Q212" s="165"/>
      <c r="R212" s="165"/>
      <c r="S212" s="165">
        <f>Q212*R212</f>
        <v>0</v>
      </c>
      <c r="T212" s="165"/>
      <c r="U212" s="165"/>
      <c r="V212" s="165">
        <f>T212*U212</f>
        <v>0</v>
      </c>
      <c r="W212" s="165"/>
      <c r="X212" s="165"/>
      <c r="Y212" s="165">
        <f>W212*X212</f>
        <v>0</v>
      </c>
      <c r="Z212" s="165"/>
      <c r="AA212" s="165"/>
      <c r="AB212" s="165">
        <f>Z212*AA212</f>
        <v>0</v>
      </c>
      <c r="AC212" s="165"/>
      <c r="AD212" s="165"/>
      <c r="AE212" s="165">
        <f>AC212*AD212</f>
        <v>0</v>
      </c>
      <c r="AF212" s="165"/>
      <c r="AG212" s="165"/>
      <c r="AH212" s="165">
        <f>AF212*AG212</f>
        <v>0</v>
      </c>
      <c r="AI212" s="165"/>
      <c r="AJ212" s="165"/>
      <c r="AK212" s="165">
        <f>AI212*AJ212</f>
        <v>0</v>
      </c>
      <c r="AL212" s="165"/>
      <c r="AM212" s="165"/>
      <c r="AN212" s="165">
        <f>AL212*AM212</f>
        <v>0</v>
      </c>
      <c r="AO212" s="165"/>
      <c r="AP212" s="165"/>
      <c r="AQ212" s="165">
        <f>AO212*AP212</f>
        <v>0</v>
      </c>
      <c r="AR212" s="165"/>
      <c r="AS212" s="165"/>
      <c r="AT212" s="165">
        <f>AR212*AS212</f>
        <v>0</v>
      </c>
      <c r="AU212" s="165"/>
      <c r="AV212" s="165"/>
      <c r="AW212" s="165">
        <f>AU212*AV212</f>
        <v>0</v>
      </c>
      <c r="AX212" s="165"/>
      <c r="AY212" s="165"/>
      <c r="AZ212" s="165">
        <f>AX212*AY212</f>
        <v>0</v>
      </c>
      <c r="BA212" s="165"/>
      <c r="BB212" s="165"/>
      <c r="BC212" s="165">
        <f>BA212*BB212</f>
        <v>0</v>
      </c>
      <c r="BD212" s="165"/>
      <c r="BE212" s="165"/>
      <c r="BF212" s="165">
        <f>BD212*BE212</f>
        <v>0</v>
      </c>
      <c r="BG212" s="165"/>
      <c r="BH212" s="165"/>
      <c r="BI212" s="165">
        <f>BG212*BH212</f>
        <v>0</v>
      </c>
      <c r="BJ212" s="165"/>
      <c r="BK212" s="165"/>
      <c r="BL212" s="165">
        <f>BJ212*BK212</f>
        <v>0</v>
      </c>
      <c r="BM212" s="165"/>
      <c r="BN212" s="165"/>
      <c r="BO212" s="165">
        <f>BM212*BN212</f>
        <v>0</v>
      </c>
      <c r="BP212" s="165"/>
      <c r="BQ212" s="165"/>
      <c r="BR212" s="165">
        <f>BP212*BQ212</f>
        <v>0</v>
      </c>
      <c r="BS212" s="165"/>
      <c r="BT212" s="165"/>
      <c r="BU212" s="165">
        <f>BS212*BT212</f>
        <v>0</v>
      </c>
      <c r="BV212" s="165"/>
      <c r="BW212" s="165"/>
      <c r="BX212" s="165">
        <f>BV212*BW212</f>
        <v>0</v>
      </c>
      <c r="BY212" s="165"/>
      <c r="BZ212" s="165"/>
      <c r="CA212" s="165">
        <f>BY212*BZ212</f>
        <v>0</v>
      </c>
      <c r="CB212" s="165"/>
      <c r="CC212" s="165"/>
      <c r="CD212" s="165">
        <f>CB212*CC212</f>
        <v>0</v>
      </c>
      <c r="CE212" s="165"/>
      <c r="CF212" s="165"/>
      <c r="CG212" s="165">
        <f>CE212*CF212</f>
        <v>0</v>
      </c>
      <c r="CH212" s="165"/>
      <c r="CI212" s="165"/>
      <c r="CJ212" s="165">
        <f>CH212*CI212</f>
        <v>0</v>
      </c>
      <c r="CK212" s="165"/>
      <c r="CL212" s="165"/>
      <c r="CM212" s="165">
        <f>CK212*CL212</f>
        <v>0</v>
      </c>
      <c r="CN212" s="165"/>
      <c r="CO212" s="165"/>
      <c r="CP212" s="165">
        <f>CN212*CO212</f>
        <v>0</v>
      </c>
      <c r="CQ212" s="165"/>
      <c r="CR212" s="165"/>
      <c r="CS212" s="165">
        <f>CQ212*CR212</f>
        <v>0</v>
      </c>
      <c r="CT212" s="167">
        <f>E212+H212+K212+N212+Q212+T212+W212+Z212+AC212+AF212+AI212+AL212+AO212+AR212+AU212+AX212+BA212+BD212+BG212+BJ212+BM212+BP212+BS212+BV212+BY212+CB212+CE212+CH212+CK212+CN212+CQ212</f>
        <v>0</v>
      </c>
      <c r="CU212" s="168">
        <f>G212+J212+M212+P212+S212+V212+Y212+AB212+AE212+AH212+AK212+AN212+AQ212+AT212+AW212+AZ212+BC212+BF212+BI212+BL212+BO212+BR212+BU212+BX212+CA212+CD212+CG212+CJ212+CM212+CP212+CS212</f>
        <v>0</v>
      </c>
    </row>
    <row r="213" spans="2:100" x14ac:dyDescent="0.25">
      <c r="B213" s="165"/>
      <c r="C213" s="165"/>
      <c r="D213" s="191"/>
      <c r="E213" s="165"/>
      <c r="F213" s="165"/>
      <c r="G213" s="165">
        <f>E213*F213</f>
        <v>0</v>
      </c>
      <c r="H213" s="165"/>
      <c r="I213" s="165"/>
      <c r="J213" s="165">
        <f>H213*I213</f>
        <v>0</v>
      </c>
      <c r="K213" s="165"/>
      <c r="L213" s="165"/>
      <c r="M213" s="165">
        <f>K213*L213</f>
        <v>0</v>
      </c>
      <c r="N213" s="165"/>
      <c r="O213" s="165"/>
      <c r="P213" s="165">
        <f>N213*O213</f>
        <v>0</v>
      </c>
      <c r="Q213" s="165"/>
      <c r="R213" s="165"/>
      <c r="S213" s="165">
        <f>Q213*R213</f>
        <v>0</v>
      </c>
      <c r="T213" s="165"/>
      <c r="U213" s="165"/>
      <c r="V213" s="165">
        <f>T213*U213</f>
        <v>0</v>
      </c>
      <c r="W213" s="165"/>
      <c r="X213" s="165"/>
      <c r="Y213" s="165">
        <f>W213*X213</f>
        <v>0</v>
      </c>
      <c r="Z213" s="165"/>
      <c r="AA213" s="165"/>
      <c r="AB213" s="165">
        <f>Z213*AA213</f>
        <v>0</v>
      </c>
      <c r="AC213" s="165"/>
      <c r="AD213" s="165"/>
      <c r="AE213" s="165">
        <f>AC213*AD213</f>
        <v>0</v>
      </c>
      <c r="AF213" s="165"/>
      <c r="AG213" s="165"/>
      <c r="AH213" s="165">
        <f>AF213*AG213</f>
        <v>0</v>
      </c>
      <c r="AI213" s="165"/>
      <c r="AJ213" s="165"/>
      <c r="AK213" s="165">
        <f>AI213*AJ213</f>
        <v>0</v>
      </c>
      <c r="AL213" s="165"/>
      <c r="AM213" s="165"/>
      <c r="AN213" s="165">
        <f>AL213*AM213</f>
        <v>0</v>
      </c>
      <c r="AO213" s="165"/>
      <c r="AP213" s="165"/>
      <c r="AQ213" s="165">
        <f>AO213*AP213</f>
        <v>0</v>
      </c>
      <c r="AR213" s="165"/>
      <c r="AS213" s="165"/>
      <c r="AT213" s="165">
        <f>AR213*AS213</f>
        <v>0</v>
      </c>
      <c r="AU213" s="165"/>
      <c r="AV213" s="165"/>
      <c r="AW213" s="165">
        <f>AU213*AV213</f>
        <v>0</v>
      </c>
      <c r="AX213" s="165"/>
      <c r="AY213" s="165"/>
      <c r="AZ213" s="165">
        <f>AX213*AY213</f>
        <v>0</v>
      </c>
      <c r="BA213" s="165"/>
      <c r="BB213" s="165"/>
      <c r="BC213" s="165">
        <f>BA213*BB213</f>
        <v>0</v>
      </c>
      <c r="BD213" s="165"/>
      <c r="BE213" s="165"/>
      <c r="BF213" s="165">
        <f>BD213*BE213</f>
        <v>0</v>
      </c>
      <c r="BG213" s="165"/>
      <c r="BH213" s="165"/>
      <c r="BI213" s="165">
        <f>BG213*BH213</f>
        <v>0</v>
      </c>
      <c r="BJ213" s="165"/>
      <c r="BK213" s="165"/>
      <c r="BL213" s="165">
        <f>BJ213*BK213</f>
        <v>0</v>
      </c>
      <c r="BM213" s="165"/>
      <c r="BN213" s="165"/>
      <c r="BO213" s="165">
        <f>BM213*BN213</f>
        <v>0</v>
      </c>
      <c r="BP213" s="165"/>
      <c r="BQ213" s="165"/>
      <c r="BR213" s="165">
        <f>BP213*BQ213</f>
        <v>0</v>
      </c>
      <c r="BS213" s="165"/>
      <c r="BT213" s="165"/>
      <c r="BU213" s="165">
        <f>BS213*BT213</f>
        <v>0</v>
      </c>
      <c r="BV213" s="165"/>
      <c r="BW213" s="165"/>
      <c r="BX213" s="165">
        <f>BV213*BW213</f>
        <v>0</v>
      </c>
      <c r="BY213" s="165"/>
      <c r="BZ213" s="165"/>
      <c r="CA213" s="165">
        <f>BY213*BZ213</f>
        <v>0</v>
      </c>
      <c r="CB213" s="165"/>
      <c r="CC213" s="165"/>
      <c r="CD213" s="165">
        <f>CB213*CC213</f>
        <v>0</v>
      </c>
      <c r="CE213" s="165"/>
      <c r="CF213" s="165"/>
      <c r="CG213" s="165">
        <f>CE213*CF213</f>
        <v>0</v>
      </c>
      <c r="CH213" s="165"/>
      <c r="CI213" s="165"/>
      <c r="CJ213" s="165">
        <f>CH213*CI213</f>
        <v>0</v>
      </c>
      <c r="CK213" s="165"/>
      <c r="CL213" s="165"/>
      <c r="CM213" s="165">
        <f>CK213*CL213</f>
        <v>0</v>
      </c>
      <c r="CN213" s="165"/>
      <c r="CO213" s="165"/>
      <c r="CP213" s="165">
        <f>CN213*CO213</f>
        <v>0</v>
      </c>
      <c r="CQ213" s="165"/>
      <c r="CR213" s="165"/>
      <c r="CS213" s="165">
        <f>CQ213*CR213</f>
        <v>0</v>
      </c>
      <c r="CT213" s="167">
        <f>E213+H213+K213+N213+Q213+T213+W213+Z213+AC213+AF213+AI213+AL213+AO213+AR213+AU213+AX213+BA213+BD213+BG213+BJ213+BM213+BP213+BS213+BV213+BY213+CB213+CE213+CH213+CK213+CN213+CQ213</f>
        <v>0</v>
      </c>
      <c r="CU213" s="168">
        <f>G213+J213+M213+P213+S213+V213+Y213+AB213+AE213+AH213+AK213+AN213+AQ213+AT213+AW213+AZ213+BC213+BF213+BI213+BL213+BO213+BR213+BU213+BX213+CA213+CD213+CG213+CJ213+CM213+CP213+CS213</f>
        <v>0</v>
      </c>
    </row>
    <row r="214" spans="2:100" x14ac:dyDescent="0.25">
      <c r="B214" s="163"/>
      <c r="C214" s="164"/>
      <c r="D214" s="191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  <c r="BH214" s="164"/>
      <c r="BI214" s="164"/>
      <c r="BJ214" s="164"/>
      <c r="BK214" s="164"/>
      <c r="BL214" s="164"/>
      <c r="BM214" s="164"/>
      <c r="BN214" s="164"/>
      <c r="BO214" s="164"/>
      <c r="BP214" s="164"/>
      <c r="BQ214" s="164"/>
      <c r="BR214" s="164"/>
      <c r="BS214" s="164"/>
      <c r="BT214" s="164"/>
      <c r="BU214" s="164"/>
      <c r="BV214" s="164"/>
      <c r="BW214" s="164"/>
      <c r="BX214" s="164"/>
      <c r="BY214" s="164"/>
      <c r="BZ214" s="164"/>
      <c r="CA214" s="164"/>
      <c r="CB214" s="164"/>
      <c r="CC214" s="164"/>
      <c r="CD214" s="164"/>
      <c r="CE214" s="164"/>
      <c r="CF214" s="164"/>
      <c r="CG214" s="164"/>
      <c r="CH214" s="164"/>
      <c r="CI214" s="164"/>
      <c r="CJ214" s="164"/>
      <c r="CK214" s="169"/>
      <c r="CL214" s="164"/>
      <c r="CM214" s="164"/>
      <c r="CN214" s="164"/>
      <c r="CO214" s="164"/>
      <c r="CP214" s="164"/>
      <c r="CQ214" s="164"/>
      <c r="CR214" s="164"/>
      <c r="CS214" s="164"/>
      <c r="CT214" s="164"/>
      <c r="CU214" s="80"/>
    </row>
    <row r="215" spans="2:100" x14ac:dyDescent="0.25">
      <c r="B215" s="165"/>
      <c r="C215" s="165"/>
      <c r="D215" s="191"/>
      <c r="E215" s="165"/>
      <c r="F215" s="165"/>
      <c r="G215" s="165">
        <f>E215*F215</f>
        <v>0</v>
      </c>
      <c r="H215" s="165"/>
      <c r="I215" s="165"/>
      <c r="J215" s="165">
        <f>H215*I215</f>
        <v>0</v>
      </c>
      <c r="K215" s="165"/>
      <c r="L215" s="165"/>
      <c r="M215" s="165">
        <f>K215*L215</f>
        <v>0</v>
      </c>
      <c r="N215" s="165"/>
      <c r="O215" s="165"/>
      <c r="P215" s="165">
        <f>N215*O215</f>
        <v>0</v>
      </c>
      <c r="Q215" s="165"/>
      <c r="R215" s="165"/>
      <c r="S215" s="165">
        <f>Q215*R215</f>
        <v>0</v>
      </c>
      <c r="T215" s="165"/>
      <c r="U215" s="165"/>
      <c r="V215" s="165">
        <f>T215*U215</f>
        <v>0</v>
      </c>
      <c r="W215" s="165"/>
      <c r="X215" s="165"/>
      <c r="Y215" s="165">
        <f>W215*X215</f>
        <v>0</v>
      </c>
      <c r="Z215" s="165"/>
      <c r="AA215" s="165"/>
      <c r="AB215" s="165">
        <f>Z215*AA215</f>
        <v>0</v>
      </c>
      <c r="AC215" s="165"/>
      <c r="AD215" s="165"/>
      <c r="AE215" s="165">
        <f>AC215*AD215</f>
        <v>0</v>
      </c>
      <c r="AF215" s="165"/>
      <c r="AG215" s="165"/>
      <c r="AH215" s="165">
        <f>AF215*AG215</f>
        <v>0</v>
      </c>
      <c r="AI215" s="165"/>
      <c r="AJ215" s="165"/>
      <c r="AK215" s="165">
        <f>AI215*AJ215</f>
        <v>0</v>
      </c>
      <c r="AL215" s="165"/>
      <c r="AM215" s="165"/>
      <c r="AN215" s="165">
        <f>AL215*AM215</f>
        <v>0</v>
      </c>
      <c r="AO215" s="165"/>
      <c r="AP215" s="165"/>
      <c r="AQ215" s="165">
        <f>AO215*AP215</f>
        <v>0</v>
      </c>
      <c r="AR215" s="165"/>
      <c r="AS215" s="165"/>
      <c r="AT215" s="165">
        <f>AR215*AS215</f>
        <v>0</v>
      </c>
      <c r="AU215" s="165"/>
      <c r="AV215" s="165"/>
      <c r="AW215" s="165">
        <f>AU215*AV215</f>
        <v>0</v>
      </c>
      <c r="AX215" s="165"/>
      <c r="AY215" s="165"/>
      <c r="AZ215" s="165">
        <f>AX215*AY215</f>
        <v>0</v>
      </c>
      <c r="BA215" s="165"/>
      <c r="BB215" s="165"/>
      <c r="BC215" s="165">
        <f>BA215*BB215</f>
        <v>0</v>
      </c>
      <c r="BD215" s="165"/>
      <c r="BE215" s="165"/>
      <c r="BF215" s="165">
        <f>BD215*BE215</f>
        <v>0</v>
      </c>
      <c r="BG215" s="165"/>
      <c r="BH215" s="165"/>
      <c r="BI215" s="165">
        <f>BG215*BH215</f>
        <v>0</v>
      </c>
      <c r="BJ215" s="165"/>
      <c r="BK215" s="165"/>
      <c r="BL215" s="165">
        <f>BJ215*BK215</f>
        <v>0</v>
      </c>
      <c r="BM215" s="165"/>
      <c r="BN215" s="165"/>
      <c r="BO215" s="165">
        <f>BM215*BN215</f>
        <v>0</v>
      </c>
      <c r="BP215" s="165"/>
      <c r="BQ215" s="165"/>
      <c r="BR215" s="165">
        <f>BP215*BQ215</f>
        <v>0</v>
      </c>
      <c r="BS215" s="165"/>
      <c r="BT215" s="165"/>
      <c r="BU215" s="165">
        <f>BS215*BT215</f>
        <v>0</v>
      </c>
      <c r="BV215" s="165"/>
      <c r="BW215" s="165"/>
      <c r="BX215" s="165">
        <f>BV215*BW215</f>
        <v>0</v>
      </c>
      <c r="BY215" s="165"/>
      <c r="BZ215" s="165"/>
      <c r="CA215" s="165">
        <f>BY215*BZ215</f>
        <v>0</v>
      </c>
      <c r="CB215" s="165"/>
      <c r="CC215" s="165"/>
      <c r="CD215" s="165">
        <f>CB215*CC215</f>
        <v>0</v>
      </c>
      <c r="CE215" s="165"/>
      <c r="CF215" s="165"/>
      <c r="CG215" s="165">
        <f>CE215*CF215</f>
        <v>0</v>
      </c>
      <c r="CH215" s="165"/>
      <c r="CI215" s="165"/>
      <c r="CJ215" s="165">
        <f>CH215*CI215</f>
        <v>0</v>
      </c>
      <c r="CK215" s="165"/>
      <c r="CL215" s="165"/>
      <c r="CM215" s="165">
        <f>CK215*CL215</f>
        <v>0</v>
      </c>
      <c r="CN215" s="165"/>
      <c r="CO215" s="165"/>
      <c r="CP215" s="165">
        <f>CN215*CO215</f>
        <v>0</v>
      </c>
      <c r="CQ215" s="165"/>
      <c r="CR215" s="165"/>
      <c r="CS215" s="165">
        <f>CQ215*CR215</f>
        <v>0</v>
      </c>
      <c r="CT215" s="167">
        <f>E215+H215+K215+N215+Q215+T215+W215+Z215+AC215+AF215+AI215+AL215+AO215+AR215+AU215+AX215+BA215+BD215+BG215+BJ215+BM215+BP215+BS215+BV215+BY215+CB215+CE215+CH215+CK215+CN215+CQ215</f>
        <v>0</v>
      </c>
      <c r="CU215" s="168">
        <f>G215+J215+M215+P215+S215+V215+Y215+AB215+AE215+AH215+AK215+AN215+AQ215+AT215+AW215+AZ215+BC215+BF215+BI215+BL215+BO215+BR215+BU215+BX215+CA215+CD215+CG215+CJ215+CM215+CP215+CS215</f>
        <v>0</v>
      </c>
    </row>
    <row r="216" spans="2:100" x14ac:dyDescent="0.25">
      <c r="B216" s="165"/>
      <c r="C216" s="165"/>
      <c r="D216" s="191"/>
      <c r="E216" s="165"/>
      <c r="F216" s="165"/>
      <c r="G216" s="165">
        <f>E216*F216</f>
        <v>0</v>
      </c>
      <c r="H216" s="165"/>
      <c r="I216" s="165"/>
      <c r="J216" s="165">
        <f>H216*I216</f>
        <v>0</v>
      </c>
      <c r="K216" s="165"/>
      <c r="L216" s="165"/>
      <c r="M216" s="165">
        <f>K216*L216</f>
        <v>0</v>
      </c>
      <c r="N216" s="165"/>
      <c r="O216" s="165"/>
      <c r="P216" s="165">
        <f>N216*O216</f>
        <v>0</v>
      </c>
      <c r="Q216" s="165"/>
      <c r="R216" s="165"/>
      <c r="S216" s="165">
        <f>Q216*R216</f>
        <v>0</v>
      </c>
      <c r="T216" s="165"/>
      <c r="U216" s="165"/>
      <c r="V216" s="165">
        <f>T216*U216</f>
        <v>0</v>
      </c>
      <c r="W216" s="165"/>
      <c r="X216" s="165"/>
      <c r="Y216" s="165">
        <f>W216*X216</f>
        <v>0</v>
      </c>
      <c r="Z216" s="165"/>
      <c r="AA216" s="165"/>
      <c r="AB216" s="165">
        <f>Z216*AA216</f>
        <v>0</v>
      </c>
      <c r="AC216" s="165"/>
      <c r="AD216" s="165"/>
      <c r="AE216" s="165">
        <f>AC216*AD216</f>
        <v>0</v>
      </c>
      <c r="AF216" s="165"/>
      <c r="AG216" s="165"/>
      <c r="AH216" s="165">
        <f>AF216*AG216</f>
        <v>0</v>
      </c>
      <c r="AI216" s="165"/>
      <c r="AJ216" s="165"/>
      <c r="AK216" s="165">
        <f>AI216*AJ216</f>
        <v>0</v>
      </c>
      <c r="AL216" s="165"/>
      <c r="AM216" s="165"/>
      <c r="AN216" s="165">
        <f>AL216*AM216</f>
        <v>0</v>
      </c>
      <c r="AO216" s="165"/>
      <c r="AP216" s="165"/>
      <c r="AQ216" s="165">
        <f>AO216*AP216</f>
        <v>0</v>
      </c>
      <c r="AR216" s="165"/>
      <c r="AS216" s="165"/>
      <c r="AT216" s="165">
        <f>AR216*AS216</f>
        <v>0</v>
      </c>
      <c r="AU216" s="165"/>
      <c r="AV216" s="165"/>
      <c r="AW216" s="165">
        <f>AU216*AV216</f>
        <v>0</v>
      </c>
      <c r="AX216" s="165"/>
      <c r="AY216" s="165"/>
      <c r="AZ216" s="165">
        <f>AX216*AY216</f>
        <v>0</v>
      </c>
      <c r="BA216" s="165"/>
      <c r="BB216" s="165"/>
      <c r="BC216" s="165">
        <f>BA216*BB216</f>
        <v>0</v>
      </c>
      <c r="BD216" s="165"/>
      <c r="BE216" s="165"/>
      <c r="BF216" s="165">
        <f>BD216*BE216</f>
        <v>0</v>
      </c>
      <c r="BG216" s="165"/>
      <c r="BH216" s="165"/>
      <c r="BI216" s="165">
        <f>BG216*BH216</f>
        <v>0</v>
      </c>
      <c r="BJ216" s="165"/>
      <c r="BK216" s="165"/>
      <c r="BL216" s="165">
        <f>BJ216*BK216</f>
        <v>0</v>
      </c>
      <c r="BM216" s="165"/>
      <c r="BN216" s="165"/>
      <c r="BO216" s="165">
        <f>BM216*BN216</f>
        <v>0</v>
      </c>
      <c r="BP216" s="165"/>
      <c r="BQ216" s="165"/>
      <c r="BR216" s="165">
        <f>BP216*BQ216</f>
        <v>0</v>
      </c>
      <c r="BS216" s="165"/>
      <c r="BT216" s="165"/>
      <c r="BU216" s="165">
        <f>BS216*BT216</f>
        <v>0</v>
      </c>
      <c r="BV216" s="165"/>
      <c r="BW216" s="165"/>
      <c r="BX216" s="165">
        <f>BV216*BW216</f>
        <v>0</v>
      </c>
      <c r="BY216" s="165"/>
      <c r="BZ216" s="165"/>
      <c r="CA216" s="165">
        <f>BY216*BZ216</f>
        <v>0</v>
      </c>
      <c r="CB216" s="165"/>
      <c r="CC216" s="165"/>
      <c r="CD216" s="165">
        <f>CB216*CC216</f>
        <v>0</v>
      </c>
      <c r="CE216" s="165"/>
      <c r="CF216" s="165"/>
      <c r="CG216" s="165">
        <f>CE216*CF216</f>
        <v>0</v>
      </c>
      <c r="CH216" s="165"/>
      <c r="CI216" s="165"/>
      <c r="CJ216" s="165">
        <f>CH216*CI216</f>
        <v>0</v>
      </c>
      <c r="CK216" s="165"/>
      <c r="CL216" s="165"/>
      <c r="CM216" s="165">
        <f>CK216*CL216</f>
        <v>0</v>
      </c>
      <c r="CN216" s="165"/>
      <c r="CO216" s="165"/>
      <c r="CP216" s="165">
        <f>CN216*CO216</f>
        <v>0</v>
      </c>
      <c r="CQ216" s="165"/>
      <c r="CR216" s="165"/>
      <c r="CS216" s="165">
        <f>CQ216*CR216</f>
        <v>0</v>
      </c>
      <c r="CT216" s="167">
        <f>E216+H216+K216+N216+Q216+T216+W216+Z216+AC216+AF216+AI216+AL216+AO216+AR216+AU216+AX216+BA216+BD216+BG216+BJ216+BM216+BP216+BS216+BV216+BY216+CB216+CE216+CH216+CK216+CN216+CQ216</f>
        <v>0</v>
      </c>
      <c r="CU216" s="168">
        <f>G216+J216+M216+P216+S216+V216+Y216+AB216+AE216+AH216+AK216+AN216+AQ216+AT216+AW216+AZ216+BC216+BF216+BI216+BL216+BO216+BR216+BU216+BX216+CA216+CD216+CG216+CJ216+CM216+CP216+CS216</f>
        <v>0</v>
      </c>
    </row>
    <row r="217" spans="2:100" x14ac:dyDescent="0.25">
      <c r="B217" s="165"/>
      <c r="C217" s="165"/>
      <c r="D217" s="191"/>
      <c r="E217" s="165"/>
      <c r="F217" s="165"/>
      <c r="G217" s="165">
        <f>E217*F217</f>
        <v>0</v>
      </c>
      <c r="H217" s="165"/>
      <c r="I217" s="165"/>
      <c r="J217" s="165">
        <f>H217*I217</f>
        <v>0</v>
      </c>
      <c r="K217" s="165"/>
      <c r="L217" s="165"/>
      <c r="M217" s="165">
        <f>K217*L217</f>
        <v>0</v>
      </c>
      <c r="N217" s="165"/>
      <c r="O217" s="165"/>
      <c r="P217" s="165">
        <f>N217*O217</f>
        <v>0</v>
      </c>
      <c r="Q217" s="165"/>
      <c r="R217" s="165"/>
      <c r="S217" s="165">
        <f>Q217*R217</f>
        <v>0</v>
      </c>
      <c r="T217" s="165"/>
      <c r="U217" s="165"/>
      <c r="V217" s="165">
        <f>T217*U217</f>
        <v>0</v>
      </c>
      <c r="W217" s="165"/>
      <c r="X217" s="165"/>
      <c r="Y217" s="165">
        <f>W217*X217</f>
        <v>0</v>
      </c>
      <c r="Z217" s="165"/>
      <c r="AA217" s="165"/>
      <c r="AB217" s="165">
        <f>Z217*AA217</f>
        <v>0</v>
      </c>
      <c r="AC217" s="165"/>
      <c r="AD217" s="165"/>
      <c r="AE217" s="165">
        <f>AC217*AD217</f>
        <v>0</v>
      </c>
      <c r="AF217" s="165"/>
      <c r="AG217" s="165"/>
      <c r="AH217" s="165">
        <f>AF217*AG217</f>
        <v>0</v>
      </c>
      <c r="AI217" s="165"/>
      <c r="AJ217" s="165"/>
      <c r="AK217" s="165">
        <f>AI217*AJ217</f>
        <v>0</v>
      </c>
      <c r="AL217" s="165"/>
      <c r="AM217" s="165"/>
      <c r="AN217" s="165">
        <f>AL217*AM217</f>
        <v>0</v>
      </c>
      <c r="AO217" s="165"/>
      <c r="AP217" s="165"/>
      <c r="AQ217" s="165">
        <f>AO217*AP217</f>
        <v>0</v>
      </c>
      <c r="AR217" s="165"/>
      <c r="AS217" s="165"/>
      <c r="AT217" s="165">
        <f>AR217*AS217</f>
        <v>0</v>
      </c>
      <c r="AU217" s="165"/>
      <c r="AV217" s="165"/>
      <c r="AW217" s="165">
        <f>AU217*AV217</f>
        <v>0</v>
      </c>
      <c r="AX217" s="165"/>
      <c r="AY217" s="165"/>
      <c r="AZ217" s="165">
        <f>AX217*AY217</f>
        <v>0</v>
      </c>
      <c r="BA217" s="165"/>
      <c r="BB217" s="165"/>
      <c r="BC217" s="165">
        <f>BA217*BB217</f>
        <v>0</v>
      </c>
      <c r="BD217" s="165"/>
      <c r="BE217" s="165"/>
      <c r="BF217" s="165">
        <f>BD217*BE217</f>
        <v>0</v>
      </c>
      <c r="BG217" s="165"/>
      <c r="BH217" s="165"/>
      <c r="BI217" s="165">
        <f>BG217*BH217</f>
        <v>0</v>
      </c>
      <c r="BJ217" s="165"/>
      <c r="BK217" s="165"/>
      <c r="BL217" s="165">
        <f>BJ217*BK217</f>
        <v>0</v>
      </c>
      <c r="BM217" s="165"/>
      <c r="BN217" s="165"/>
      <c r="BO217" s="165">
        <f>BM217*BN217</f>
        <v>0</v>
      </c>
      <c r="BP217" s="165"/>
      <c r="BQ217" s="165"/>
      <c r="BR217" s="165">
        <f>BP217*BQ217</f>
        <v>0</v>
      </c>
      <c r="BS217" s="165"/>
      <c r="BT217" s="165"/>
      <c r="BU217" s="165">
        <f>BS217*BT217</f>
        <v>0</v>
      </c>
      <c r="BV217" s="165"/>
      <c r="BW217" s="165"/>
      <c r="BX217" s="165">
        <f>BV217*BW217</f>
        <v>0</v>
      </c>
      <c r="BY217" s="165"/>
      <c r="BZ217" s="165"/>
      <c r="CA217" s="165">
        <f>BY217*BZ217</f>
        <v>0</v>
      </c>
      <c r="CB217" s="165"/>
      <c r="CC217" s="165"/>
      <c r="CD217" s="165">
        <f>CB217*CC217</f>
        <v>0</v>
      </c>
      <c r="CE217" s="165"/>
      <c r="CF217" s="165"/>
      <c r="CG217" s="165">
        <f>CE217*CF217</f>
        <v>0</v>
      </c>
      <c r="CH217" s="165"/>
      <c r="CI217" s="165"/>
      <c r="CJ217" s="165">
        <f>CH217*CI217</f>
        <v>0</v>
      </c>
      <c r="CK217" s="165"/>
      <c r="CL217" s="165"/>
      <c r="CM217" s="165">
        <f>CK217*CL217</f>
        <v>0</v>
      </c>
      <c r="CN217" s="165"/>
      <c r="CO217" s="165"/>
      <c r="CP217" s="165">
        <f>CN217*CO217</f>
        <v>0</v>
      </c>
      <c r="CQ217" s="165"/>
      <c r="CR217" s="165"/>
      <c r="CS217" s="165">
        <f>CQ217*CR217</f>
        <v>0</v>
      </c>
      <c r="CT217" s="167">
        <f>E217+H217+K217+N217+Q217+T217+W217+Z217+AC217+AF217+AI217+AL217+AO217+AR217+AU217+AX217+BA217+BD217+BG217+BJ217+BM217+BP217+BS217+BV217+BY217+CB217+CE217+CH217+CK217+CN217+CQ217</f>
        <v>0</v>
      </c>
      <c r="CU217" s="168">
        <f>G217+J217+M217+P217+S217+V217+Y217+AB217+AE217+AH217+AK217+AN217+AQ217+AT217+AW217+AZ217+BC217+BF217+BI217+BL217+BO217+BR217+BU217+BX217+CA217+CD217+CG217+CJ217+CM217+CP217+CS217</f>
        <v>0</v>
      </c>
    </row>
    <row r="218" spans="2:100" x14ac:dyDescent="0.25">
      <c r="B218" s="173" t="s">
        <v>6</v>
      </c>
      <c r="C218" s="174"/>
      <c r="D218" s="196"/>
      <c r="E218" s="174"/>
      <c r="F218" s="176"/>
      <c r="G218" s="176">
        <f>SUM(G201:G217)</f>
        <v>0</v>
      </c>
      <c r="H218" s="176"/>
      <c r="I218" s="176"/>
      <c r="J218" s="176">
        <f>SUM(J201:J217)</f>
        <v>0</v>
      </c>
      <c r="K218" s="176"/>
      <c r="L218" s="176"/>
      <c r="M218" s="176">
        <f>SUM(M201:M217)</f>
        <v>0</v>
      </c>
      <c r="N218" s="176"/>
      <c r="O218" s="176"/>
      <c r="P218" s="176">
        <f>SUM(P201:P217)</f>
        <v>0</v>
      </c>
      <c r="Q218" s="176"/>
      <c r="R218" s="176"/>
      <c r="S218" s="176">
        <f>SUM(S201:S217)</f>
        <v>0</v>
      </c>
      <c r="T218" s="176"/>
      <c r="U218" s="176"/>
      <c r="V218" s="176">
        <f>SUM(V201:V217)</f>
        <v>0</v>
      </c>
      <c r="W218" s="176"/>
      <c r="X218" s="176"/>
      <c r="Y218" s="176">
        <f>SUM(Y201:Y217)</f>
        <v>0</v>
      </c>
      <c r="Z218" s="176"/>
      <c r="AA218" s="176"/>
      <c r="AB218" s="176">
        <f>SUM(AB201:AB217)</f>
        <v>0</v>
      </c>
      <c r="AC218" s="176"/>
      <c r="AD218" s="176"/>
      <c r="AE218" s="176">
        <f>SUM(AE201:AE217)</f>
        <v>0</v>
      </c>
      <c r="AF218" s="176"/>
      <c r="AG218" s="176"/>
      <c r="AH218" s="176">
        <f>SUM(AH201:AH217)</f>
        <v>0</v>
      </c>
      <c r="AI218" s="176"/>
      <c r="AJ218" s="176"/>
      <c r="AK218" s="176">
        <f>SUM(AK201:AK217)</f>
        <v>0</v>
      </c>
      <c r="AL218" s="176"/>
      <c r="AM218" s="176"/>
      <c r="AN218" s="176">
        <f>SUM(AN201:AN217)</f>
        <v>0</v>
      </c>
      <c r="AO218" s="176"/>
      <c r="AP218" s="176"/>
      <c r="AQ218" s="176">
        <f>SUM(AQ201:AQ217)</f>
        <v>0</v>
      </c>
      <c r="AR218" s="176"/>
      <c r="AS218" s="176"/>
      <c r="AT218" s="176">
        <f>SUM(AT201:AT217)</f>
        <v>0</v>
      </c>
      <c r="AU218" s="176"/>
      <c r="AV218" s="176"/>
      <c r="AW218" s="176">
        <f>SUM(AW201:AW217)</f>
        <v>0</v>
      </c>
      <c r="AX218" s="176"/>
      <c r="AY218" s="176"/>
      <c r="AZ218" s="176">
        <f>SUM(AZ201:AZ217)</f>
        <v>0</v>
      </c>
      <c r="BA218" s="176"/>
      <c r="BB218" s="176"/>
      <c r="BC218" s="176">
        <f>SUM(BC201:BC217)</f>
        <v>0</v>
      </c>
      <c r="BD218" s="176"/>
      <c r="BE218" s="176"/>
      <c r="BF218" s="176">
        <f>SUM(BF201:BF217)</f>
        <v>0</v>
      </c>
      <c r="BG218" s="176"/>
      <c r="BH218" s="176"/>
      <c r="BI218" s="176">
        <f>SUM(BI201:BI217)</f>
        <v>0</v>
      </c>
      <c r="BJ218" s="176"/>
      <c r="BK218" s="176"/>
      <c r="BL218" s="176">
        <f>SUM(BL201:BL217)</f>
        <v>0</v>
      </c>
      <c r="BM218" s="176"/>
      <c r="BN218" s="176"/>
      <c r="BO218" s="176">
        <f>SUM(BO201:BO217)</f>
        <v>0</v>
      </c>
      <c r="BP218" s="176"/>
      <c r="BQ218" s="176"/>
      <c r="BR218" s="176">
        <f>SUM(BR201:BR217)</f>
        <v>0</v>
      </c>
      <c r="BS218" s="176"/>
      <c r="BT218" s="176"/>
      <c r="BU218" s="176">
        <f>SUM(BU201:BU217)</f>
        <v>0</v>
      </c>
      <c r="BV218" s="176"/>
      <c r="BW218" s="176"/>
      <c r="BX218" s="176">
        <f>SUM(BX201:BX217)</f>
        <v>0</v>
      </c>
      <c r="BY218" s="176"/>
      <c r="BZ218" s="176"/>
      <c r="CA218" s="176">
        <f>SUM(CA201:CA217)</f>
        <v>0</v>
      </c>
      <c r="CB218" s="176"/>
      <c r="CC218" s="176"/>
      <c r="CD218" s="176">
        <f>SUM(CD201:CD217)</f>
        <v>0</v>
      </c>
      <c r="CE218" s="176"/>
      <c r="CF218" s="176"/>
      <c r="CG218" s="176">
        <f>SUM(CG201:CG217)</f>
        <v>0</v>
      </c>
      <c r="CH218" s="176"/>
      <c r="CI218" s="176"/>
      <c r="CJ218" s="176">
        <f>SUM(CJ201:CJ217)</f>
        <v>0</v>
      </c>
      <c r="CK218" s="176"/>
      <c r="CL218" s="176"/>
      <c r="CM218" s="176">
        <f>SUM(CM201:CM217)</f>
        <v>0</v>
      </c>
      <c r="CN218" s="176"/>
      <c r="CO218" s="176"/>
      <c r="CP218" s="176">
        <f>SUM(CP201:CP217)</f>
        <v>0</v>
      </c>
      <c r="CQ218" s="176"/>
      <c r="CR218" s="176"/>
      <c r="CS218" s="176">
        <f>SUM(CS201:CS217)</f>
        <v>0</v>
      </c>
      <c r="CT218" s="174">
        <f>SUM(CT170:CT217)</f>
        <v>258.35000000000002</v>
      </c>
      <c r="CU218" s="174">
        <f>SUM(CU201:CU217)</f>
        <v>0</v>
      </c>
    </row>
    <row r="219" spans="2:100" x14ac:dyDescent="0.25">
      <c r="D219" s="177"/>
      <c r="G219">
        <f>G218+G192+G158</f>
        <v>2742500</v>
      </c>
      <c r="J219">
        <f>J218+J192+J158</f>
        <v>2159500</v>
      </c>
      <c r="M219">
        <f>M218+M192+M158</f>
        <v>1521000</v>
      </c>
      <c r="P219">
        <f>P218+P192+P158</f>
        <v>2866000</v>
      </c>
      <c r="S219">
        <f>S218+S192+S158</f>
        <v>0</v>
      </c>
      <c r="V219">
        <f>V218+V192+V158</f>
        <v>1131000</v>
      </c>
      <c r="Y219">
        <f>Y218+Y192+Y158</f>
        <v>795000</v>
      </c>
      <c r="AB219">
        <f>AB218+AB192+AB158</f>
        <v>2069600</v>
      </c>
      <c r="AE219">
        <f>AE218+AE192+AE158</f>
        <v>1330600</v>
      </c>
      <c r="AH219">
        <f>AH218+AH192+AH158</f>
        <v>2579000</v>
      </c>
      <c r="AK219">
        <f>AK218+AK192+AK158</f>
        <v>2987800</v>
      </c>
      <c r="AN219">
        <f>AN218+AN192+AN158</f>
        <v>1231000</v>
      </c>
      <c r="AQ219">
        <f>AQ218+AQ192+AQ158</f>
        <v>1337400</v>
      </c>
      <c r="AT219">
        <f>AT218+AT192+AT158</f>
        <v>2578000</v>
      </c>
      <c r="AW219">
        <f>AW218+AW192+AW158</f>
        <v>2504000</v>
      </c>
      <c r="AZ219">
        <f>AZ218+AZ192+AZ158</f>
        <v>1709800</v>
      </c>
      <c r="BC219">
        <f>BC218+BC192+BC158</f>
        <v>895000</v>
      </c>
      <c r="BF219">
        <f>BF218+BF192+BF158</f>
        <v>2226400</v>
      </c>
      <c r="BI219">
        <f>BI218+BI192+BI158</f>
        <v>1306000</v>
      </c>
      <c r="BL219">
        <f>BL218+BL192+BL158</f>
        <v>2363000</v>
      </c>
      <c r="BO219">
        <f>BO218+BO192+BO158</f>
        <v>2429900</v>
      </c>
      <c r="BR219">
        <f>BR218+BR192+BR158</f>
        <v>1556000</v>
      </c>
      <c r="BU219">
        <f>BU218+BU192+BU158</f>
        <v>1944000</v>
      </c>
      <c r="BX219">
        <f>BX218+BX192+BX158</f>
        <v>2852600</v>
      </c>
      <c r="CA219">
        <f>CA218+CA192+CA158</f>
        <v>3291400</v>
      </c>
      <c r="CD219">
        <f>CD218+CD192+CD158</f>
        <v>2520100</v>
      </c>
      <c r="CG219">
        <f>CG218+CG192+CG158</f>
        <v>663000</v>
      </c>
      <c r="CJ219">
        <f>CJ218+CJ192+CJ158</f>
        <v>2781000</v>
      </c>
      <c r="CM219">
        <f>CM218+CM192+CM158</f>
        <v>1275200</v>
      </c>
      <c r="CP219">
        <f>CP218+CP192+CP158</f>
        <v>0</v>
      </c>
      <c r="CS219">
        <f>CS218+CS192+CS158</f>
        <v>0</v>
      </c>
      <c r="CU219" s="7">
        <f>G218+J218+M218+P218+S218+V218+Y218+AB218+AE218+AH218+AK218+AN218+AQ218+AT218+AW218+AZ218+BC218+BF218+BI218+BL218+BO218+BR218+BU218+BX218+CA218+CD218+CG218+CJ218+CM218+CP218+CS218</f>
        <v>0</v>
      </c>
    </row>
    <row r="220" spans="2:100" x14ac:dyDescent="0.25">
      <c r="D220" s="177"/>
      <c r="CT220" t="s">
        <v>380</v>
      </c>
      <c r="CU220" s="197" t="e">
        <f>CU218+CU192+CU158</f>
        <v>#REF!</v>
      </c>
    </row>
    <row r="221" spans="2:100" x14ac:dyDescent="0.25">
      <c r="D221" s="177"/>
    </row>
    <row r="222" spans="2:100" x14ac:dyDescent="0.25">
      <c r="D222" s="177"/>
    </row>
    <row r="223" spans="2:100" hidden="1" x14ac:dyDescent="0.25">
      <c r="B223" s="198" t="s">
        <v>381</v>
      </c>
      <c r="D223" s="177"/>
      <c r="CV223" s="199"/>
    </row>
    <row r="224" spans="2:100" hidden="1" x14ac:dyDescent="0.25">
      <c r="D224" s="177"/>
    </row>
    <row r="225" spans="2:99" hidden="1" x14ac:dyDescent="0.25">
      <c r="B225" s="154" t="s">
        <v>203</v>
      </c>
      <c r="C225" s="154" t="s">
        <v>204</v>
      </c>
      <c r="D225" s="155"/>
      <c r="E225" s="405" t="s">
        <v>5</v>
      </c>
      <c r="F225" s="406"/>
      <c r="G225" s="406"/>
      <c r="H225" s="406"/>
      <c r="I225" s="406"/>
      <c r="J225" s="406"/>
      <c r="K225" s="406"/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  <c r="AA225" s="406"/>
      <c r="AB225" s="406"/>
      <c r="AC225" s="406"/>
      <c r="AD225" s="406"/>
      <c r="AE225" s="406"/>
      <c r="AF225" s="406"/>
      <c r="AG225" s="406"/>
      <c r="AH225" s="406"/>
      <c r="AI225" s="406"/>
      <c r="AJ225" s="406"/>
      <c r="AK225" s="406"/>
      <c r="AL225" s="406"/>
      <c r="AM225" s="406"/>
      <c r="AN225" s="406"/>
      <c r="AO225" s="406"/>
      <c r="AP225" s="406"/>
      <c r="AQ225" s="406"/>
      <c r="AR225" s="406"/>
      <c r="AS225" s="406"/>
      <c r="AT225" s="406"/>
      <c r="AU225" s="406"/>
      <c r="AV225" s="406"/>
      <c r="AW225" s="406"/>
      <c r="AX225" s="406"/>
      <c r="AY225" s="406"/>
      <c r="AZ225" s="406"/>
      <c r="BA225" s="406"/>
      <c r="BB225" s="406"/>
      <c r="BC225" s="406"/>
      <c r="BD225" s="406"/>
      <c r="BE225" s="406"/>
      <c r="BF225" s="406"/>
      <c r="BG225" s="406"/>
      <c r="BH225" s="406"/>
      <c r="BI225" s="406"/>
      <c r="BJ225" s="406"/>
      <c r="BK225" s="406"/>
      <c r="BL225" s="406"/>
      <c r="BM225" s="406"/>
      <c r="BN225" s="406"/>
      <c r="BO225" s="406"/>
      <c r="BP225" s="406"/>
      <c r="BQ225" s="406"/>
      <c r="BR225" s="406"/>
      <c r="BS225" s="406"/>
      <c r="BT225" s="406"/>
      <c r="BU225" s="406"/>
      <c r="BV225" s="406"/>
      <c r="BW225" s="406"/>
      <c r="BX225" s="406"/>
      <c r="BY225" s="406"/>
      <c r="BZ225" s="406"/>
      <c r="CA225" s="406"/>
      <c r="CB225" s="406"/>
      <c r="CC225" s="406"/>
      <c r="CD225" s="406"/>
      <c r="CE225" s="406"/>
      <c r="CF225" s="406"/>
      <c r="CG225" s="406"/>
      <c r="CH225" s="406"/>
      <c r="CI225" s="406"/>
      <c r="CJ225" s="406"/>
      <c r="CK225" s="406"/>
      <c r="CL225" s="406"/>
      <c r="CM225" s="406"/>
      <c r="CN225" s="406"/>
      <c r="CO225" s="406"/>
      <c r="CP225" s="406"/>
      <c r="CQ225" s="406"/>
      <c r="CR225" s="406"/>
      <c r="CS225" s="407"/>
      <c r="CT225" s="156"/>
      <c r="CU225" s="157" t="s">
        <v>205</v>
      </c>
    </row>
    <row r="226" spans="2:99" hidden="1" x14ac:dyDescent="0.25">
      <c r="B226" s="154"/>
      <c r="C226" s="154"/>
      <c r="D226" s="155" t="s">
        <v>206</v>
      </c>
      <c r="E226" s="402">
        <v>1</v>
      </c>
      <c r="F226" s="403"/>
      <c r="G226" s="404"/>
      <c r="H226" s="402">
        <v>2</v>
      </c>
      <c r="I226" s="403"/>
      <c r="J226" s="404"/>
      <c r="K226" s="402">
        <v>3</v>
      </c>
      <c r="L226" s="403"/>
      <c r="M226" s="404"/>
      <c r="N226" s="402">
        <v>4</v>
      </c>
      <c r="O226" s="403"/>
      <c r="P226" s="404"/>
      <c r="Q226" s="402">
        <v>5</v>
      </c>
      <c r="R226" s="403"/>
      <c r="S226" s="404"/>
      <c r="T226" s="402">
        <v>6</v>
      </c>
      <c r="U226" s="403"/>
      <c r="V226" s="404"/>
      <c r="W226" s="402">
        <v>7</v>
      </c>
      <c r="X226" s="403"/>
      <c r="Y226" s="404"/>
      <c r="Z226" s="402">
        <v>8</v>
      </c>
      <c r="AA226" s="403"/>
      <c r="AB226" s="404"/>
      <c r="AC226" s="402">
        <v>9</v>
      </c>
      <c r="AD226" s="403"/>
      <c r="AE226" s="404"/>
      <c r="AF226" s="402">
        <v>10</v>
      </c>
      <c r="AG226" s="403"/>
      <c r="AH226" s="404"/>
      <c r="AI226" s="402">
        <v>11</v>
      </c>
      <c r="AJ226" s="403"/>
      <c r="AK226" s="404"/>
      <c r="AL226" s="402">
        <v>12</v>
      </c>
      <c r="AM226" s="403"/>
      <c r="AN226" s="404"/>
      <c r="AO226" s="402">
        <v>13</v>
      </c>
      <c r="AP226" s="403"/>
      <c r="AQ226" s="404"/>
      <c r="AR226" s="402">
        <v>14</v>
      </c>
      <c r="AS226" s="403"/>
      <c r="AT226" s="404"/>
      <c r="AU226" s="402">
        <v>15</v>
      </c>
      <c r="AV226" s="403"/>
      <c r="AW226" s="404"/>
      <c r="AX226" s="402">
        <v>16</v>
      </c>
      <c r="AY226" s="403"/>
      <c r="AZ226" s="404"/>
      <c r="BA226" s="402">
        <v>17</v>
      </c>
      <c r="BB226" s="403"/>
      <c r="BC226" s="404"/>
      <c r="BD226" s="402">
        <v>18</v>
      </c>
      <c r="BE226" s="403"/>
      <c r="BF226" s="404"/>
      <c r="BG226" s="402">
        <v>19</v>
      </c>
      <c r="BH226" s="403"/>
      <c r="BI226" s="404"/>
      <c r="BJ226" s="402">
        <v>20</v>
      </c>
      <c r="BK226" s="403"/>
      <c r="BL226" s="404"/>
      <c r="BM226" s="402">
        <v>21</v>
      </c>
      <c r="BN226" s="403"/>
      <c r="BO226" s="404"/>
      <c r="BP226" s="402">
        <v>22</v>
      </c>
      <c r="BQ226" s="403"/>
      <c r="BR226" s="404"/>
      <c r="BS226" s="402">
        <v>23</v>
      </c>
      <c r="BT226" s="403"/>
      <c r="BU226" s="404"/>
      <c r="BV226" s="402">
        <v>24</v>
      </c>
      <c r="BW226" s="403"/>
      <c r="BX226" s="404"/>
      <c r="BY226" s="402">
        <v>25</v>
      </c>
      <c r="BZ226" s="403"/>
      <c r="CA226" s="404"/>
      <c r="CB226" s="402">
        <v>26</v>
      </c>
      <c r="CC226" s="403"/>
      <c r="CD226" s="404"/>
      <c r="CE226" s="402">
        <v>27</v>
      </c>
      <c r="CF226" s="403"/>
      <c r="CG226" s="404"/>
      <c r="CH226" s="402">
        <v>28</v>
      </c>
      <c r="CI226" s="403"/>
      <c r="CJ226" s="404"/>
      <c r="CK226" s="402">
        <v>29</v>
      </c>
      <c r="CL226" s="403"/>
      <c r="CM226" s="404"/>
      <c r="CN226" s="402">
        <v>30</v>
      </c>
      <c r="CO226" s="403"/>
      <c r="CP226" s="404"/>
      <c r="CQ226" s="402">
        <v>31</v>
      </c>
      <c r="CR226" s="403"/>
      <c r="CS226" s="404"/>
      <c r="CT226" s="158"/>
      <c r="CU226" s="157"/>
    </row>
    <row r="227" spans="2:99" hidden="1" x14ac:dyDescent="0.25">
      <c r="B227" s="154"/>
      <c r="C227" s="154"/>
      <c r="D227" s="159" t="s">
        <v>207</v>
      </c>
      <c r="E227" s="160" t="s">
        <v>208</v>
      </c>
      <c r="F227" s="160" t="s">
        <v>206</v>
      </c>
      <c r="G227" s="160" t="s">
        <v>78</v>
      </c>
      <c r="H227" s="161" t="s">
        <v>208</v>
      </c>
      <c r="I227" s="161" t="s">
        <v>206</v>
      </c>
      <c r="J227" s="161" t="s">
        <v>78</v>
      </c>
      <c r="K227" s="160" t="s">
        <v>208</v>
      </c>
      <c r="L227" s="160" t="s">
        <v>206</v>
      </c>
      <c r="M227" s="160" t="s">
        <v>78</v>
      </c>
      <c r="N227" s="161" t="s">
        <v>208</v>
      </c>
      <c r="O227" s="161" t="s">
        <v>206</v>
      </c>
      <c r="P227" s="161" t="s">
        <v>78</v>
      </c>
      <c r="Q227" s="160" t="s">
        <v>208</v>
      </c>
      <c r="R227" s="160" t="s">
        <v>206</v>
      </c>
      <c r="S227" s="160" t="s">
        <v>78</v>
      </c>
      <c r="T227" s="161" t="s">
        <v>208</v>
      </c>
      <c r="U227" s="161" t="s">
        <v>206</v>
      </c>
      <c r="V227" s="161" t="s">
        <v>78</v>
      </c>
      <c r="W227" s="160" t="s">
        <v>208</v>
      </c>
      <c r="X227" s="160" t="s">
        <v>206</v>
      </c>
      <c r="Y227" s="160" t="s">
        <v>78</v>
      </c>
      <c r="Z227" s="161" t="s">
        <v>208</v>
      </c>
      <c r="AA227" s="161" t="s">
        <v>206</v>
      </c>
      <c r="AB227" s="161" t="s">
        <v>78</v>
      </c>
      <c r="AC227" s="160" t="s">
        <v>208</v>
      </c>
      <c r="AD227" s="160" t="s">
        <v>206</v>
      </c>
      <c r="AE227" s="160" t="s">
        <v>78</v>
      </c>
      <c r="AF227" s="161" t="s">
        <v>208</v>
      </c>
      <c r="AG227" s="161" t="s">
        <v>206</v>
      </c>
      <c r="AH227" s="161" t="s">
        <v>78</v>
      </c>
      <c r="AI227" s="160" t="s">
        <v>208</v>
      </c>
      <c r="AJ227" s="160" t="s">
        <v>206</v>
      </c>
      <c r="AK227" s="160" t="s">
        <v>78</v>
      </c>
      <c r="AL227" s="161" t="s">
        <v>208</v>
      </c>
      <c r="AM227" s="161" t="s">
        <v>206</v>
      </c>
      <c r="AN227" s="161" t="s">
        <v>78</v>
      </c>
      <c r="AO227" s="160" t="s">
        <v>208</v>
      </c>
      <c r="AP227" s="160" t="s">
        <v>206</v>
      </c>
      <c r="AQ227" s="160" t="s">
        <v>78</v>
      </c>
      <c r="AR227" s="161" t="s">
        <v>208</v>
      </c>
      <c r="AS227" s="161" t="s">
        <v>206</v>
      </c>
      <c r="AT227" s="161" t="s">
        <v>78</v>
      </c>
      <c r="AU227" s="160" t="s">
        <v>208</v>
      </c>
      <c r="AV227" s="160" t="s">
        <v>206</v>
      </c>
      <c r="AW227" s="160" t="s">
        <v>78</v>
      </c>
      <c r="AX227" s="161" t="s">
        <v>208</v>
      </c>
      <c r="AY227" s="161" t="s">
        <v>206</v>
      </c>
      <c r="AZ227" s="161" t="s">
        <v>78</v>
      </c>
      <c r="BA227" s="160" t="s">
        <v>208</v>
      </c>
      <c r="BB227" s="160" t="s">
        <v>206</v>
      </c>
      <c r="BC227" s="160" t="s">
        <v>78</v>
      </c>
      <c r="BD227" s="161" t="s">
        <v>208</v>
      </c>
      <c r="BE227" s="161" t="s">
        <v>206</v>
      </c>
      <c r="BF227" s="161" t="s">
        <v>78</v>
      </c>
      <c r="BG227" s="160" t="s">
        <v>208</v>
      </c>
      <c r="BH227" s="160" t="s">
        <v>206</v>
      </c>
      <c r="BI227" s="160" t="s">
        <v>78</v>
      </c>
      <c r="BJ227" s="161" t="s">
        <v>208</v>
      </c>
      <c r="BK227" s="161" t="s">
        <v>206</v>
      </c>
      <c r="BL227" s="161" t="s">
        <v>78</v>
      </c>
      <c r="BM227" s="160" t="s">
        <v>208</v>
      </c>
      <c r="BN227" s="160" t="s">
        <v>206</v>
      </c>
      <c r="BO227" s="160" t="s">
        <v>78</v>
      </c>
      <c r="BP227" s="161" t="s">
        <v>208</v>
      </c>
      <c r="BQ227" s="161" t="s">
        <v>206</v>
      </c>
      <c r="BR227" s="161" t="s">
        <v>78</v>
      </c>
      <c r="BS227" s="160" t="s">
        <v>208</v>
      </c>
      <c r="BT227" s="160" t="s">
        <v>206</v>
      </c>
      <c r="BU227" s="160" t="s">
        <v>78</v>
      </c>
      <c r="BV227" s="161" t="s">
        <v>208</v>
      </c>
      <c r="BW227" s="161" t="s">
        <v>206</v>
      </c>
      <c r="BX227" s="161" t="s">
        <v>78</v>
      </c>
      <c r="BY227" s="160" t="s">
        <v>208</v>
      </c>
      <c r="BZ227" s="160" t="s">
        <v>206</v>
      </c>
      <c r="CA227" s="160" t="s">
        <v>78</v>
      </c>
      <c r="CB227" s="161" t="s">
        <v>208</v>
      </c>
      <c r="CC227" s="161" t="s">
        <v>206</v>
      </c>
      <c r="CD227" s="161" t="s">
        <v>78</v>
      </c>
      <c r="CE227" s="160" t="s">
        <v>208</v>
      </c>
      <c r="CF227" s="160" t="s">
        <v>206</v>
      </c>
      <c r="CG227" s="160" t="s">
        <v>78</v>
      </c>
      <c r="CH227" s="161" t="s">
        <v>208</v>
      </c>
      <c r="CI227" s="161" t="s">
        <v>206</v>
      </c>
      <c r="CJ227" s="161" t="s">
        <v>78</v>
      </c>
      <c r="CK227" s="160" t="s">
        <v>208</v>
      </c>
      <c r="CL227" s="160" t="s">
        <v>206</v>
      </c>
      <c r="CM227" s="160" t="s">
        <v>78</v>
      </c>
      <c r="CN227" s="161" t="s">
        <v>208</v>
      </c>
      <c r="CO227" s="161" t="s">
        <v>206</v>
      </c>
      <c r="CP227" s="161" t="s">
        <v>78</v>
      </c>
      <c r="CQ227" s="160" t="s">
        <v>208</v>
      </c>
      <c r="CR227" s="160" t="s">
        <v>206</v>
      </c>
      <c r="CS227" s="160" t="s">
        <v>78</v>
      </c>
      <c r="CT227" s="161" t="s">
        <v>78</v>
      </c>
      <c r="CU227" s="162"/>
    </row>
    <row r="228" spans="2:99" hidden="1" x14ac:dyDescent="0.25">
      <c r="B228" s="42" t="s">
        <v>382</v>
      </c>
      <c r="C228" s="168"/>
      <c r="D228" s="185"/>
      <c r="E228" s="168"/>
      <c r="F228" s="95"/>
      <c r="G228" s="165">
        <f t="shared" ref="G228:G259" si="235">E228*F228</f>
        <v>0</v>
      </c>
      <c r="H228" s="168"/>
      <c r="I228" s="95"/>
      <c r="J228" s="165">
        <f t="shared" ref="J228:J259" si="236">H228*I228</f>
        <v>0</v>
      </c>
      <c r="K228" s="168"/>
      <c r="L228" s="95"/>
      <c r="M228" s="165">
        <f t="shared" ref="M228:M259" si="237">K228*L228</f>
        <v>0</v>
      </c>
      <c r="N228" s="168"/>
      <c r="O228" s="95"/>
      <c r="P228" s="165">
        <f t="shared" ref="P228:P259" si="238">N228*O228</f>
        <v>0</v>
      </c>
      <c r="Q228" s="168"/>
      <c r="S228" s="165">
        <f t="shared" ref="S228:S259" si="239">Q228*R228</f>
        <v>0</v>
      </c>
      <c r="T228" s="168"/>
      <c r="U228" s="95"/>
      <c r="V228" s="165">
        <f t="shared" ref="V228:V259" si="240">T228*U228</f>
        <v>0</v>
      </c>
      <c r="W228" s="168"/>
      <c r="X228" s="95"/>
      <c r="Y228" s="165">
        <f t="shared" ref="Y228:Y259" si="241">W228*X228</f>
        <v>0</v>
      </c>
      <c r="Z228" s="168"/>
      <c r="AA228" s="95"/>
      <c r="AB228" s="165">
        <f t="shared" ref="AB228:AB259" si="242">Z228*AA228</f>
        <v>0</v>
      </c>
      <c r="AC228" s="168"/>
      <c r="AD228" s="95"/>
      <c r="AE228" s="165">
        <f t="shared" ref="AE228:AE259" si="243">AC228*AD228</f>
        <v>0</v>
      </c>
      <c r="AF228" s="168"/>
      <c r="AG228" s="95"/>
      <c r="AH228" s="165">
        <f t="shared" ref="AH228:AH259" si="244">AF228*AG228</f>
        <v>0</v>
      </c>
      <c r="AI228" s="168"/>
      <c r="AJ228" s="95"/>
      <c r="AK228" s="165">
        <f t="shared" ref="AK228:AK259" si="245">AI228*AJ228</f>
        <v>0</v>
      </c>
      <c r="AL228" s="168"/>
      <c r="AM228" s="95"/>
      <c r="AN228" s="165">
        <f t="shared" ref="AN228:AN259" si="246">AL228*AM228</f>
        <v>0</v>
      </c>
      <c r="AO228" s="168"/>
      <c r="AP228" s="95"/>
      <c r="AQ228" s="165">
        <f t="shared" ref="AQ228:AQ259" si="247">AO228*AP228</f>
        <v>0</v>
      </c>
      <c r="AR228" s="168"/>
      <c r="AS228" s="95"/>
      <c r="AT228" s="165">
        <f t="shared" ref="AT228:AT259" si="248">AR228*AS228</f>
        <v>0</v>
      </c>
      <c r="AU228" s="168"/>
      <c r="AV228" s="95"/>
      <c r="AW228" s="165">
        <f t="shared" ref="AW228:AW259" si="249">AU228*AV228</f>
        <v>0</v>
      </c>
      <c r="AX228" s="168"/>
      <c r="AY228" s="95"/>
      <c r="AZ228" s="165">
        <f t="shared" ref="AZ228:AZ259" si="250">AX228*AY228</f>
        <v>0</v>
      </c>
      <c r="BA228" s="168"/>
      <c r="BB228" s="95"/>
      <c r="BC228" s="165">
        <f t="shared" ref="BC228:BC259" si="251">BA228*BB228</f>
        <v>0</v>
      </c>
      <c r="BD228" s="168"/>
      <c r="BE228" s="95"/>
      <c r="BF228" s="165">
        <f t="shared" ref="BF228:BF259" si="252">BD228*BE228</f>
        <v>0</v>
      </c>
      <c r="BG228" s="168"/>
      <c r="BH228" s="95"/>
      <c r="BI228" s="165">
        <f t="shared" ref="BI228:BI259" si="253">BG228*BH228</f>
        <v>0</v>
      </c>
      <c r="BJ228" s="168"/>
      <c r="BK228" s="95"/>
      <c r="BL228" s="165">
        <f t="shared" ref="BL228:BL259" si="254">BJ228*BK228</f>
        <v>0</v>
      </c>
      <c r="BM228" s="168"/>
      <c r="BN228" s="95"/>
      <c r="BO228" s="165">
        <f t="shared" ref="BO228:BO259" si="255">BM228*BN228</f>
        <v>0</v>
      </c>
      <c r="BP228" s="168"/>
      <c r="BQ228" s="95"/>
      <c r="BR228" s="165">
        <f t="shared" ref="BR228:BR259" si="256">BP228*BQ228</f>
        <v>0</v>
      </c>
      <c r="BS228" s="168"/>
      <c r="BT228" s="95"/>
      <c r="BU228" s="165">
        <f t="shared" ref="BU228:BU259" si="257">BS228*BT228</f>
        <v>0</v>
      </c>
      <c r="BV228" s="168"/>
      <c r="BW228" s="95"/>
      <c r="BX228" s="165">
        <f t="shared" ref="BX228:BX259" si="258">BV228*BW228</f>
        <v>0</v>
      </c>
      <c r="BY228" s="168"/>
      <c r="BZ228" s="95"/>
      <c r="CA228" s="165">
        <f t="shared" ref="CA228:CA259" si="259">BY228*BZ228</f>
        <v>0</v>
      </c>
      <c r="CB228" s="168"/>
      <c r="CC228" s="95"/>
      <c r="CD228" s="165">
        <f t="shared" ref="CD228:CD259" si="260">CB228*CC228</f>
        <v>0</v>
      </c>
      <c r="CE228" s="168"/>
      <c r="CF228" s="95"/>
      <c r="CG228" s="165">
        <f t="shared" ref="CG228:CG259" si="261">CE228*CF228</f>
        <v>0</v>
      </c>
      <c r="CH228" s="168"/>
      <c r="CI228" s="95"/>
      <c r="CJ228" s="165">
        <f t="shared" ref="CJ228:CJ259" si="262">CH228*CI228</f>
        <v>0</v>
      </c>
      <c r="CK228" s="168"/>
      <c r="CL228" s="95"/>
      <c r="CM228" s="165">
        <f t="shared" ref="CM228:CM259" si="263">CK228*CL228</f>
        <v>0</v>
      </c>
      <c r="CN228" s="168"/>
      <c r="CO228" s="95"/>
      <c r="CP228" s="165">
        <f t="shared" ref="CP228:CP259" si="264">CN228*CO228</f>
        <v>0</v>
      </c>
      <c r="CQ228" s="168"/>
      <c r="CR228" s="95"/>
      <c r="CS228" s="165">
        <f t="shared" ref="CS228:CS259" si="265">CQ228*CR228</f>
        <v>0</v>
      </c>
      <c r="CT228" s="167">
        <f t="shared" ref="CT228:CT259" si="266">E228+H228+K228+N228+Q228+T228+W228+Z228+AC228+AF228+AI228+AL228+AO228+AR228+AU228+AX228+BA228+BD228+BG228+BJ228+BM228+BP228+BS228+BV228+BY228+CB228+CE228+CH228+CK228+CN228+CQ228</f>
        <v>0</v>
      </c>
      <c r="CU228" s="168">
        <f t="shared" ref="CU228:CU283" si="267">G228+J228+M228+P228+S228+V228+Y228+AB228+AE228+AH228+AK228+AN228+AQ228+AT228+AW228+AZ228+BC228+BF228+BI228+BL228+BO228+BR228+BU228+BX228+CA228+CD228+CG228+CJ228+CM228+CP228+CS228</f>
        <v>0</v>
      </c>
    </row>
    <row r="229" spans="2:99" hidden="1" x14ac:dyDescent="0.25">
      <c r="B229" s="42" t="s">
        <v>383</v>
      </c>
      <c r="C229" s="168"/>
      <c r="D229" s="185"/>
      <c r="E229" s="168"/>
      <c r="F229" s="95"/>
      <c r="G229" s="165">
        <f t="shared" si="235"/>
        <v>0</v>
      </c>
      <c r="H229" s="168"/>
      <c r="I229" s="95"/>
      <c r="J229" s="165">
        <f t="shared" si="236"/>
        <v>0</v>
      </c>
      <c r="K229" s="168"/>
      <c r="L229" s="95"/>
      <c r="M229" s="165">
        <f t="shared" si="237"/>
        <v>0</v>
      </c>
      <c r="N229" s="168"/>
      <c r="O229" s="95"/>
      <c r="P229" s="165">
        <f t="shared" si="238"/>
        <v>0</v>
      </c>
      <c r="Q229" s="168"/>
      <c r="R229" s="95"/>
      <c r="S229" s="165">
        <f t="shared" si="239"/>
        <v>0</v>
      </c>
      <c r="T229" s="168"/>
      <c r="U229" s="95"/>
      <c r="V229" s="165">
        <f t="shared" si="240"/>
        <v>0</v>
      </c>
      <c r="W229" s="168"/>
      <c r="X229" s="95"/>
      <c r="Y229" s="165">
        <f t="shared" si="241"/>
        <v>0</v>
      </c>
      <c r="Z229" s="168"/>
      <c r="AA229" s="95"/>
      <c r="AB229" s="165">
        <f t="shared" si="242"/>
        <v>0</v>
      </c>
      <c r="AC229" s="168"/>
      <c r="AD229" s="95"/>
      <c r="AE229" s="165">
        <f t="shared" si="243"/>
        <v>0</v>
      </c>
      <c r="AF229" s="168"/>
      <c r="AG229" s="95"/>
      <c r="AH229" s="165">
        <f t="shared" si="244"/>
        <v>0</v>
      </c>
      <c r="AI229" s="168"/>
      <c r="AJ229" s="95"/>
      <c r="AK229" s="165">
        <f t="shared" si="245"/>
        <v>0</v>
      </c>
      <c r="AL229" s="168"/>
      <c r="AM229" s="95"/>
      <c r="AN229" s="165">
        <f t="shared" si="246"/>
        <v>0</v>
      </c>
      <c r="AO229" s="168"/>
      <c r="AP229" s="95"/>
      <c r="AQ229" s="165">
        <f t="shared" si="247"/>
        <v>0</v>
      </c>
      <c r="AR229" s="168"/>
      <c r="AS229" s="95"/>
      <c r="AT229" s="165">
        <f t="shared" si="248"/>
        <v>0</v>
      </c>
      <c r="AU229" s="168"/>
      <c r="AV229" s="95"/>
      <c r="AW229" s="165">
        <f t="shared" si="249"/>
        <v>0</v>
      </c>
      <c r="AX229" s="168"/>
      <c r="AY229" s="95"/>
      <c r="AZ229" s="165">
        <f t="shared" si="250"/>
        <v>0</v>
      </c>
      <c r="BA229" s="168"/>
      <c r="BB229" s="95"/>
      <c r="BC229" s="165">
        <f t="shared" si="251"/>
        <v>0</v>
      </c>
      <c r="BD229" s="168"/>
      <c r="BE229" s="95"/>
      <c r="BF229" s="165">
        <f t="shared" si="252"/>
        <v>0</v>
      </c>
      <c r="BG229" s="168"/>
      <c r="BH229" s="95"/>
      <c r="BI229" s="165">
        <f t="shared" si="253"/>
        <v>0</v>
      </c>
      <c r="BJ229" s="168"/>
      <c r="BK229" s="95"/>
      <c r="BL229" s="165">
        <f t="shared" si="254"/>
        <v>0</v>
      </c>
      <c r="BM229" s="168"/>
      <c r="BN229" s="95"/>
      <c r="BO229" s="165">
        <f t="shared" si="255"/>
        <v>0</v>
      </c>
      <c r="BP229" s="168"/>
      <c r="BQ229" s="95"/>
      <c r="BR229" s="165">
        <f t="shared" si="256"/>
        <v>0</v>
      </c>
      <c r="BS229" s="168"/>
      <c r="BT229" s="95"/>
      <c r="BU229" s="165">
        <f t="shared" si="257"/>
        <v>0</v>
      </c>
      <c r="BV229" s="168"/>
      <c r="BW229" s="95"/>
      <c r="BX229" s="165">
        <f t="shared" si="258"/>
        <v>0</v>
      </c>
      <c r="BY229" s="168"/>
      <c r="BZ229" s="95"/>
      <c r="CA229" s="165">
        <f t="shared" si="259"/>
        <v>0</v>
      </c>
      <c r="CB229" s="168"/>
      <c r="CC229" s="95"/>
      <c r="CD229" s="165">
        <f t="shared" si="260"/>
        <v>0</v>
      </c>
      <c r="CE229" s="168"/>
      <c r="CF229" s="95"/>
      <c r="CG229" s="165">
        <f t="shared" si="261"/>
        <v>0</v>
      </c>
      <c r="CH229" s="168"/>
      <c r="CI229" s="95"/>
      <c r="CJ229" s="165">
        <f t="shared" si="262"/>
        <v>0</v>
      </c>
      <c r="CK229" s="168"/>
      <c r="CL229" s="95"/>
      <c r="CM229" s="165">
        <f t="shared" si="263"/>
        <v>0</v>
      </c>
      <c r="CN229" s="168"/>
      <c r="CO229" s="95"/>
      <c r="CP229" s="165">
        <f t="shared" si="264"/>
        <v>0</v>
      </c>
      <c r="CQ229" s="168"/>
      <c r="CR229" s="95"/>
      <c r="CS229" s="165">
        <f t="shared" si="265"/>
        <v>0</v>
      </c>
      <c r="CT229" s="167">
        <f t="shared" si="266"/>
        <v>0</v>
      </c>
      <c r="CU229" s="168">
        <f t="shared" si="267"/>
        <v>0</v>
      </c>
    </row>
    <row r="230" spans="2:99" hidden="1" x14ac:dyDescent="0.25">
      <c r="B230" s="42" t="s">
        <v>384</v>
      </c>
      <c r="C230" s="168"/>
      <c r="D230" s="185"/>
      <c r="E230" s="168"/>
      <c r="F230" s="95"/>
      <c r="G230" s="165">
        <f t="shared" si="235"/>
        <v>0</v>
      </c>
      <c r="H230" s="168"/>
      <c r="I230" s="95"/>
      <c r="J230" s="165">
        <f t="shared" si="236"/>
        <v>0</v>
      </c>
      <c r="K230" s="168"/>
      <c r="L230" s="95"/>
      <c r="M230" s="165">
        <f t="shared" si="237"/>
        <v>0</v>
      </c>
      <c r="N230" s="168"/>
      <c r="O230" s="95"/>
      <c r="P230" s="165">
        <f t="shared" si="238"/>
        <v>0</v>
      </c>
      <c r="Q230" s="168"/>
      <c r="R230" s="95"/>
      <c r="S230" s="165">
        <f t="shared" si="239"/>
        <v>0</v>
      </c>
      <c r="T230" s="168"/>
      <c r="U230" s="95"/>
      <c r="V230" s="165">
        <f t="shared" si="240"/>
        <v>0</v>
      </c>
      <c r="W230" s="168"/>
      <c r="X230" s="95"/>
      <c r="Y230" s="165">
        <f t="shared" si="241"/>
        <v>0</v>
      </c>
      <c r="Z230" s="168"/>
      <c r="AA230" s="95"/>
      <c r="AB230" s="165">
        <f t="shared" si="242"/>
        <v>0</v>
      </c>
      <c r="AC230" s="168"/>
      <c r="AD230" s="95"/>
      <c r="AE230" s="165">
        <f t="shared" si="243"/>
        <v>0</v>
      </c>
      <c r="AF230" s="168"/>
      <c r="AG230" s="95"/>
      <c r="AH230" s="165">
        <f t="shared" si="244"/>
        <v>0</v>
      </c>
      <c r="AI230" s="168"/>
      <c r="AJ230" s="95"/>
      <c r="AK230" s="165">
        <f t="shared" si="245"/>
        <v>0</v>
      </c>
      <c r="AL230" s="168"/>
      <c r="AM230" s="95"/>
      <c r="AN230" s="165">
        <f t="shared" si="246"/>
        <v>0</v>
      </c>
      <c r="AO230" s="168"/>
      <c r="AP230" s="95"/>
      <c r="AQ230" s="165">
        <f t="shared" si="247"/>
        <v>0</v>
      </c>
      <c r="AR230" s="168"/>
      <c r="AS230" s="95"/>
      <c r="AT230" s="165">
        <f t="shared" si="248"/>
        <v>0</v>
      </c>
      <c r="AU230" s="168"/>
      <c r="AV230" s="95"/>
      <c r="AW230" s="165">
        <f t="shared" si="249"/>
        <v>0</v>
      </c>
      <c r="AX230" s="168"/>
      <c r="AY230" s="95"/>
      <c r="AZ230" s="165">
        <f t="shared" si="250"/>
        <v>0</v>
      </c>
      <c r="BA230" s="168"/>
      <c r="BB230" s="95"/>
      <c r="BC230" s="165">
        <f t="shared" si="251"/>
        <v>0</v>
      </c>
      <c r="BD230" s="168"/>
      <c r="BE230" s="95"/>
      <c r="BF230" s="165">
        <f t="shared" si="252"/>
        <v>0</v>
      </c>
      <c r="BG230" s="168"/>
      <c r="BH230" s="95"/>
      <c r="BI230" s="165">
        <f t="shared" si="253"/>
        <v>0</v>
      </c>
      <c r="BJ230" s="168"/>
      <c r="BK230" s="95"/>
      <c r="BL230" s="165">
        <f t="shared" si="254"/>
        <v>0</v>
      </c>
      <c r="BM230" s="168"/>
      <c r="BN230" s="95"/>
      <c r="BO230" s="165">
        <f t="shared" si="255"/>
        <v>0</v>
      </c>
      <c r="BP230" s="168"/>
      <c r="BQ230" s="95"/>
      <c r="BR230" s="165">
        <f t="shared" si="256"/>
        <v>0</v>
      </c>
      <c r="BS230" s="168"/>
      <c r="BT230" s="95"/>
      <c r="BU230" s="165">
        <f t="shared" si="257"/>
        <v>0</v>
      </c>
      <c r="BV230" s="168"/>
      <c r="BW230" s="95"/>
      <c r="BX230" s="165">
        <f t="shared" si="258"/>
        <v>0</v>
      </c>
      <c r="BY230" s="168"/>
      <c r="BZ230" s="95"/>
      <c r="CA230" s="165">
        <f t="shared" si="259"/>
        <v>0</v>
      </c>
      <c r="CB230" s="168"/>
      <c r="CC230" s="95"/>
      <c r="CD230" s="165">
        <f t="shared" si="260"/>
        <v>0</v>
      </c>
      <c r="CE230" s="168"/>
      <c r="CF230" s="95"/>
      <c r="CG230" s="165">
        <f t="shared" si="261"/>
        <v>0</v>
      </c>
      <c r="CH230" s="168"/>
      <c r="CI230" s="95"/>
      <c r="CJ230" s="165">
        <f t="shared" si="262"/>
        <v>0</v>
      </c>
      <c r="CK230" s="168"/>
      <c r="CL230" s="95"/>
      <c r="CM230" s="165">
        <f t="shared" si="263"/>
        <v>0</v>
      </c>
      <c r="CN230" s="168"/>
      <c r="CO230" s="95"/>
      <c r="CP230" s="165">
        <f t="shared" si="264"/>
        <v>0</v>
      </c>
      <c r="CQ230" s="168"/>
      <c r="CR230" s="95"/>
      <c r="CS230" s="165">
        <f t="shared" si="265"/>
        <v>0</v>
      </c>
      <c r="CT230" s="167">
        <f t="shared" si="266"/>
        <v>0</v>
      </c>
      <c r="CU230" s="168">
        <f t="shared" si="267"/>
        <v>0</v>
      </c>
    </row>
    <row r="231" spans="2:99" hidden="1" x14ac:dyDescent="0.25">
      <c r="B231" s="42" t="s">
        <v>385</v>
      </c>
      <c r="C231" s="168"/>
      <c r="D231" s="185"/>
      <c r="E231" s="168"/>
      <c r="F231" s="95"/>
      <c r="G231" s="165">
        <f t="shared" si="235"/>
        <v>0</v>
      </c>
      <c r="H231" s="168"/>
      <c r="I231" s="95"/>
      <c r="J231" s="165">
        <f t="shared" si="236"/>
        <v>0</v>
      </c>
      <c r="K231" s="168"/>
      <c r="L231" s="95"/>
      <c r="M231" s="165">
        <f t="shared" si="237"/>
        <v>0</v>
      </c>
      <c r="N231" s="168"/>
      <c r="O231" s="95"/>
      <c r="P231" s="165">
        <f t="shared" si="238"/>
        <v>0</v>
      </c>
      <c r="Q231" s="168"/>
      <c r="R231" s="95"/>
      <c r="S231" s="165">
        <f t="shared" si="239"/>
        <v>0</v>
      </c>
      <c r="T231" s="168"/>
      <c r="U231" s="95"/>
      <c r="V231" s="165">
        <f t="shared" si="240"/>
        <v>0</v>
      </c>
      <c r="W231" s="168"/>
      <c r="X231" s="95"/>
      <c r="Y231" s="165">
        <f t="shared" si="241"/>
        <v>0</v>
      </c>
      <c r="Z231" s="168"/>
      <c r="AA231" s="95"/>
      <c r="AB231" s="165">
        <f t="shared" si="242"/>
        <v>0</v>
      </c>
      <c r="AC231" s="168"/>
      <c r="AD231" s="95"/>
      <c r="AE231" s="165">
        <f t="shared" si="243"/>
        <v>0</v>
      </c>
      <c r="AF231" s="168"/>
      <c r="AG231" s="95"/>
      <c r="AH231" s="165">
        <f t="shared" si="244"/>
        <v>0</v>
      </c>
      <c r="AI231" s="168"/>
      <c r="AJ231" s="95"/>
      <c r="AK231" s="165">
        <f t="shared" si="245"/>
        <v>0</v>
      </c>
      <c r="AL231" s="168"/>
      <c r="AM231" s="95"/>
      <c r="AN231" s="165">
        <f t="shared" si="246"/>
        <v>0</v>
      </c>
      <c r="AO231" s="168"/>
      <c r="AP231" s="95"/>
      <c r="AQ231" s="165">
        <f t="shared" si="247"/>
        <v>0</v>
      </c>
      <c r="AR231" s="168"/>
      <c r="AS231" s="95"/>
      <c r="AT231" s="165">
        <f t="shared" si="248"/>
        <v>0</v>
      </c>
      <c r="AU231" s="168"/>
      <c r="AV231" s="95"/>
      <c r="AW231" s="165">
        <f t="shared" si="249"/>
        <v>0</v>
      </c>
      <c r="AX231" s="168"/>
      <c r="AY231" s="95"/>
      <c r="AZ231" s="165">
        <f t="shared" si="250"/>
        <v>0</v>
      </c>
      <c r="BA231" s="168"/>
      <c r="BB231" s="95"/>
      <c r="BC231" s="165">
        <f t="shared" si="251"/>
        <v>0</v>
      </c>
      <c r="BD231" s="168"/>
      <c r="BE231" s="95"/>
      <c r="BF231" s="165">
        <f t="shared" si="252"/>
        <v>0</v>
      </c>
      <c r="BG231" s="168"/>
      <c r="BH231" s="95"/>
      <c r="BI231" s="165">
        <f t="shared" si="253"/>
        <v>0</v>
      </c>
      <c r="BJ231" s="168"/>
      <c r="BK231" s="95"/>
      <c r="BL231" s="165">
        <f t="shared" si="254"/>
        <v>0</v>
      </c>
      <c r="BM231" s="168"/>
      <c r="BN231" s="95"/>
      <c r="BO231" s="165">
        <f t="shared" si="255"/>
        <v>0</v>
      </c>
      <c r="BP231" s="168"/>
      <c r="BQ231" s="95"/>
      <c r="BR231" s="165">
        <f t="shared" si="256"/>
        <v>0</v>
      </c>
      <c r="BS231" s="168"/>
      <c r="BT231" s="95"/>
      <c r="BU231" s="165">
        <f t="shared" si="257"/>
        <v>0</v>
      </c>
      <c r="BV231" s="168"/>
      <c r="BW231" s="95"/>
      <c r="BX231" s="165">
        <f t="shared" si="258"/>
        <v>0</v>
      </c>
      <c r="BY231" s="168"/>
      <c r="BZ231" s="95"/>
      <c r="CA231" s="165">
        <f t="shared" si="259"/>
        <v>0</v>
      </c>
      <c r="CB231" s="168"/>
      <c r="CC231" s="95"/>
      <c r="CD231" s="165">
        <f t="shared" si="260"/>
        <v>0</v>
      </c>
      <c r="CE231" s="168"/>
      <c r="CF231" s="95"/>
      <c r="CG231" s="165">
        <f t="shared" si="261"/>
        <v>0</v>
      </c>
      <c r="CH231" s="168"/>
      <c r="CI231" s="95"/>
      <c r="CJ231" s="165">
        <f t="shared" si="262"/>
        <v>0</v>
      </c>
      <c r="CK231" s="168"/>
      <c r="CL231" s="95"/>
      <c r="CM231" s="165">
        <f t="shared" si="263"/>
        <v>0</v>
      </c>
      <c r="CN231" s="168"/>
      <c r="CO231" s="95"/>
      <c r="CP231" s="165">
        <f t="shared" si="264"/>
        <v>0</v>
      </c>
      <c r="CQ231" s="168"/>
      <c r="CR231" s="95"/>
      <c r="CS231" s="165">
        <f t="shared" si="265"/>
        <v>0</v>
      </c>
      <c r="CT231" s="167">
        <f t="shared" si="266"/>
        <v>0</v>
      </c>
      <c r="CU231" s="168">
        <f t="shared" si="267"/>
        <v>0</v>
      </c>
    </row>
    <row r="232" spans="2:99" hidden="1" x14ac:dyDescent="0.25">
      <c r="B232" s="42" t="s">
        <v>386</v>
      </c>
      <c r="C232" s="168"/>
      <c r="D232" s="185"/>
      <c r="E232" s="168"/>
      <c r="F232" s="95"/>
      <c r="G232" s="165">
        <f t="shared" si="235"/>
        <v>0</v>
      </c>
      <c r="H232" s="168"/>
      <c r="I232" s="95"/>
      <c r="J232" s="165">
        <f t="shared" si="236"/>
        <v>0</v>
      </c>
      <c r="K232" s="168"/>
      <c r="L232" s="95"/>
      <c r="M232" s="165">
        <f t="shared" si="237"/>
        <v>0</v>
      </c>
      <c r="N232" s="168"/>
      <c r="O232" s="95"/>
      <c r="P232" s="165">
        <f t="shared" si="238"/>
        <v>0</v>
      </c>
      <c r="Q232" s="168"/>
      <c r="R232" s="95"/>
      <c r="S232" s="165">
        <f t="shared" si="239"/>
        <v>0</v>
      </c>
      <c r="T232" s="168"/>
      <c r="U232" s="95"/>
      <c r="V232" s="165">
        <f t="shared" si="240"/>
        <v>0</v>
      </c>
      <c r="W232" s="168"/>
      <c r="X232" s="95"/>
      <c r="Y232" s="165">
        <f t="shared" si="241"/>
        <v>0</v>
      </c>
      <c r="Z232" s="168"/>
      <c r="AA232" s="95"/>
      <c r="AB232" s="165">
        <f t="shared" si="242"/>
        <v>0</v>
      </c>
      <c r="AC232" s="168"/>
      <c r="AD232" s="95"/>
      <c r="AE232" s="165">
        <f t="shared" si="243"/>
        <v>0</v>
      </c>
      <c r="AF232" s="168"/>
      <c r="AG232" s="95"/>
      <c r="AH232" s="165">
        <f t="shared" si="244"/>
        <v>0</v>
      </c>
      <c r="AI232" s="168"/>
      <c r="AJ232" s="95"/>
      <c r="AK232" s="165">
        <f t="shared" si="245"/>
        <v>0</v>
      </c>
      <c r="AL232" s="168"/>
      <c r="AM232" s="95"/>
      <c r="AN232" s="165">
        <f t="shared" si="246"/>
        <v>0</v>
      </c>
      <c r="AO232" s="168"/>
      <c r="AP232" s="95"/>
      <c r="AQ232" s="165">
        <f t="shared" si="247"/>
        <v>0</v>
      </c>
      <c r="AR232" s="168"/>
      <c r="AS232" s="95"/>
      <c r="AT232" s="165">
        <f t="shared" si="248"/>
        <v>0</v>
      </c>
      <c r="AU232" s="168"/>
      <c r="AV232" s="95"/>
      <c r="AW232" s="165">
        <f t="shared" si="249"/>
        <v>0</v>
      </c>
      <c r="AX232" s="168"/>
      <c r="AY232" s="95"/>
      <c r="AZ232" s="165">
        <f t="shared" si="250"/>
        <v>0</v>
      </c>
      <c r="BA232" s="168"/>
      <c r="BB232" s="95"/>
      <c r="BC232" s="165">
        <f t="shared" si="251"/>
        <v>0</v>
      </c>
      <c r="BD232" s="168"/>
      <c r="BE232" s="95"/>
      <c r="BF232" s="165">
        <f t="shared" si="252"/>
        <v>0</v>
      </c>
      <c r="BG232" s="168"/>
      <c r="BH232" s="95"/>
      <c r="BI232" s="165">
        <f t="shared" si="253"/>
        <v>0</v>
      </c>
      <c r="BJ232" s="168"/>
      <c r="BK232" s="95"/>
      <c r="BL232" s="165">
        <f t="shared" si="254"/>
        <v>0</v>
      </c>
      <c r="BM232" s="168"/>
      <c r="BN232" s="95"/>
      <c r="BO232" s="165">
        <f t="shared" si="255"/>
        <v>0</v>
      </c>
      <c r="BP232" s="168"/>
      <c r="BQ232" s="95"/>
      <c r="BR232" s="165">
        <f t="shared" si="256"/>
        <v>0</v>
      </c>
      <c r="BS232" s="168"/>
      <c r="BT232" s="95"/>
      <c r="BU232" s="165">
        <f t="shared" si="257"/>
        <v>0</v>
      </c>
      <c r="BV232" s="168"/>
      <c r="BW232" s="95"/>
      <c r="BX232" s="165">
        <f t="shared" si="258"/>
        <v>0</v>
      </c>
      <c r="BY232" s="168"/>
      <c r="BZ232" s="95"/>
      <c r="CA232" s="165">
        <f t="shared" si="259"/>
        <v>0</v>
      </c>
      <c r="CB232" s="168"/>
      <c r="CC232" s="95"/>
      <c r="CD232" s="165">
        <f t="shared" si="260"/>
        <v>0</v>
      </c>
      <c r="CE232" s="168"/>
      <c r="CF232" s="95"/>
      <c r="CG232" s="165">
        <f t="shared" si="261"/>
        <v>0</v>
      </c>
      <c r="CH232" s="168"/>
      <c r="CI232" s="95"/>
      <c r="CJ232" s="165">
        <f t="shared" si="262"/>
        <v>0</v>
      </c>
      <c r="CK232" s="168"/>
      <c r="CL232" s="95"/>
      <c r="CM232" s="165">
        <f t="shared" si="263"/>
        <v>0</v>
      </c>
      <c r="CN232" s="168"/>
      <c r="CO232" s="95"/>
      <c r="CP232" s="165">
        <f t="shared" si="264"/>
        <v>0</v>
      </c>
      <c r="CQ232" s="168"/>
      <c r="CR232" s="95"/>
      <c r="CS232" s="165">
        <f t="shared" si="265"/>
        <v>0</v>
      </c>
      <c r="CT232" s="167">
        <f t="shared" si="266"/>
        <v>0</v>
      </c>
      <c r="CU232" s="168">
        <f t="shared" si="267"/>
        <v>0</v>
      </c>
    </row>
    <row r="233" spans="2:99" hidden="1" x14ac:dyDescent="0.25">
      <c r="B233" s="42" t="s">
        <v>387</v>
      </c>
      <c r="C233" s="168"/>
      <c r="D233" s="185"/>
      <c r="E233" s="168"/>
      <c r="F233" s="95"/>
      <c r="G233" s="165">
        <f t="shared" si="235"/>
        <v>0</v>
      </c>
      <c r="H233" s="168"/>
      <c r="I233" s="95"/>
      <c r="J233" s="165">
        <f t="shared" si="236"/>
        <v>0</v>
      </c>
      <c r="K233" s="168"/>
      <c r="L233" s="95"/>
      <c r="M233" s="165">
        <f t="shared" si="237"/>
        <v>0</v>
      </c>
      <c r="N233" s="168"/>
      <c r="O233" s="95"/>
      <c r="P233" s="165">
        <f t="shared" si="238"/>
        <v>0</v>
      </c>
      <c r="Q233" s="168"/>
      <c r="R233" s="95"/>
      <c r="S233" s="165">
        <f t="shared" si="239"/>
        <v>0</v>
      </c>
      <c r="T233" s="168"/>
      <c r="U233" s="95"/>
      <c r="V233" s="165">
        <f t="shared" si="240"/>
        <v>0</v>
      </c>
      <c r="W233" s="168"/>
      <c r="X233" s="95"/>
      <c r="Y233" s="165">
        <f t="shared" si="241"/>
        <v>0</v>
      </c>
      <c r="Z233" s="168"/>
      <c r="AA233" s="95"/>
      <c r="AB233" s="165">
        <f t="shared" si="242"/>
        <v>0</v>
      </c>
      <c r="AC233" s="168"/>
      <c r="AD233" s="95"/>
      <c r="AE233" s="165">
        <f t="shared" si="243"/>
        <v>0</v>
      </c>
      <c r="AF233" s="168"/>
      <c r="AG233" s="95"/>
      <c r="AH233" s="165">
        <f t="shared" si="244"/>
        <v>0</v>
      </c>
      <c r="AI233" s="168"/>
      <c r="AJ233" s="95"/>
      <c r="AK233" s="165">
        <f t="shared" si="245"/>
        <v>0</v>
      </c>
      <c r="AL233" s="168"/>
      <c r="AM233" s="95"/>
      <c r="AN233" s="165">
        <f t="shared" si="246"/>
        <v>0</v>
      </c>
      <c r="AO233" s="168"/>
      <c r="AP233" s="95"/>
      <c r="AQ233" s="165">
        <f t="shared" si="247"/>
        <v>0</v>
      </c>
      <c r="AR233" s="168"/>
      <c r="AS233" s="95"/>
      <c r="AT233" s="165">
        <f t="shared" si="248"/>
        <v>0</v>
      </c>
      <c r="AU233" s="168"/>
      <c r="AV233" s="95"/>
      <c r="AW233" s="165">
        <f t="shared" si="249"/>
        <v>0</v>
      </c>
      <c r="AX233" s="168"/>
      <c r="AY233" s="95"/>
      <c r="AZ233" s="165">
        <f t="shared" si="250"/>
        <v>0</v>
      </c>
      <c r="BA233" s="168"/>
      <c r="BB233" s="95"/>
      <c r="BC233" s="165">
        <f t="shared" si="251"/>
        <v>0</v>
      </c>
      <c r="BD233" s="168"/>
      <c r="BE233" s="95"/>
      <c r="BF233" s="165">
        <f t="shared" si="252"/>
        <v>0</v>
      </c>
      <c r="BG233" s="168"/>
      <c r="BH233" s="95"/>
      <c r="BI233" s="165">
        <f t="shared" si="253"/>
        <v>0</v>
      </c>
      <c r="BJ233" s="168"/>
      <c r="BK233" s="95"/>
      <c r="BL233" s="165">
        <f t="shared" si="254"/>
        <v>0</v>
      </c>
      <c r="BM233" s="168"/>
      <c r="BN233" s="95"/>
      <c r="BO233" s="165">
        <f t="shared" si="255"/>
        <v>0</v>
      </c>
      <c r="BP233" s="168"/>
      <c r="BQ233" s="95"/>
      <c r="BR233" s="165">
        <f t="shared" si="256"/>
        <v>0</v>
      </c>
      <c r="BS233" s="168"/>
      <c r="BT233" s="95"/>
      <c r="BU233" s="165">
        <f t="shared" si="257"/>
        <v>0</v>
      </c>
      <c r="BV233" s="168"/>
      <c r="BW233" s="95"/>
      <c r="BX233" s="165">
        <f t="shared" si="258"/>
        <v>0</v>
      </c>
      <c r="BY233" s="168"/>
      <c r="BZ233" s="95"/>
      <c r="CA233" s="165">
        <f t="shared" si="259"/>
        <v>0</v>
      </c>
      <c r="CB233" s="168"/>
      <c r="CC233" s="95"/>
      <c r="CD233" s="165">
        <f t="shared" si="260"/>
        <v>0</v>
      </c>
      <c r="CE233" s="168"/>
      <c r="CF233" s="95"/>
      <c r="CG233" s="165">
        <f t="shared" si="261"/>
        <v>0</v>
      </c>
      <c r="CH233" s="168"/>
      <c r="CI233" s="95"/>
      <c r="CJ233" s="165">
        <f t="shared" si="262"/>
        <v>0</v>
      </c>
      <c r="CK233" s="168"/>
      <c r="CL233" s="95"/>
      <c r="CM233" s="165">
        <f t="shared" si="263"/>
        <v>0</v>
      </c>
      <c r="CN233" s="168"/>
      <c r="CO233" s="95"/>
      <c r="CP233" s="165">
        <f t="shared" si="264"/>
        <v>0</v>
      </c>
      <c r="CQ233" s="168"/>
      <c r="CR233" s="95"/>
      <c r="CS233" s="165">
        <f t="shared" si="265"/>
        <v>0</v>
      </c>
      <c r="CT233" s="167">
        <f t="shared" si="266"/>
        <v>0</v>
      </c>
      <c r="CU233" s="168">
        <f t="shared" si="267"/>
        <v>0</v>
      </c>
    </row>
    <row r="234" spans="2:99" hidden="1" x14ac:dyDescent="0.25">
      <c r="B234" s="42" t="s">
        <v>388</v>
      </c>
      <c r="C234" s="168"/>
      <c r="D234" s="185"/>
      <c r="E234" s="168"/>
      <c r="F234" s="95"/>
      <c r="G234" s="165">
        <f t="shared" si="235"/>
        <v>0</v>
      </c>
      <c r="H234" s="168"/>
      <c r="I234" s="95"/>
      <c r="J234" s="165">
        <f t="shared" si="236"/>
        <v>0</v>
      </c>
      <c r="K234" s="168"/>
      <c r="L234" s="95"/>
      <c r="M234" s="165">
        <f t="shared" si="237"/>
        <v>0</v>
      </c>
      <c r="N234" s="168"/>
      <c r="O234" s="95"/>
      <c r="P234" s="165">
        <f t="shared" si="238"/>
        <v>0</v>
      </c>
      <c r="Q234" s="168"/>
      <c r="R234" s="95"/>
      <c r="S234" s="165">
        <f t="shared" si="239"/>
        <v>0</v>
      </c>
      <c r="T234" s="168"/>
      <c r="U234" s="95"/>
      <c r="V234" s="165">
        <f t="shared" si="240"/>
        <v>0</v>
      </c>
      <c r="W234" s="168"/>
      <c r="X234" s="95"/>
      <c r="Y234" s="165">
        <f t="shared" si="241"/>
        <v>0</v>
      </c>
      <c r="Z234" s="168"/>
      <c r="AA234" s="95"/>
      <c r="AB234" s="165">
        <f t="shared" si="242"/>
        <v>0</v>
      </c>
      <c r="AC234" s="168"/>
      <c r="AD234" s="95"/>
      <c r="AE234" s="165">
        <f t="shared" si="243"/>
        <v>0</v>
      </c>
      <c r="AF234" s="168"/>
      <c r="AG234" s="95"/>
      <c r="AH234" s="165">
        <f t="shared" si="244"/>
        <v>0</v>
      </c>
      <c r="AI234" s="168"/>
      <c r="AJ234" s="95"/>
      <c r="AK234" s="165">
        <f t="shared" si="245"/>
        <v>0</v>
      </c>
      <c r="AL234" s="168"/>
      <c r="AM234" s="95"/>
      <c r="AN234" s="165">
        <f t="shared" si="246"/>
        <v>0</v>
      </c>
      <c r="AO234" s="168"/>
      <c r="AP234" s="95"/>
      <c r="AQ234" s="165">
        <f t="shared" si="247"/>
        <v>0</v>
      </c>
      <c r="AR234" s="168"/>
      <c r="AS234" s="95"/>
      <c r="AT234" s="165">
        <f t="shared" si="248"/>
        <v>0</v>
      </c>
      <c r="AU234" s="168"/>
      <c r="AV234" s="95"/>
      <c r="AW234" s="165">
        <f t="shared" si="249"/>
        <v>0</v>
      </c>
      <c r="AX234" s="168"/>
      <c r="AY234" s="95"/>
      <c r="AZ234" s="165">
        <f t="shared" si="250"/>
        <v>0</v>
      </c>
      <c r="BA234" s="168"/>
      <c r="BB234" s="95"/>
      <c r="BC234" s="165">
        <f t="shared" si="251"/>
        <v>0</v>
      </c>
      <c r="BD234" s="168"/>
      <c r="BE234" s="95"/>
      <c r="BF234" s="165">
        <f t="shared" si="252"/>
        <v>0</v>
      </c>
      <c r="BG234" s="168"/>
      <c r="BH234" s="95"/>
      <c r="BI234" s="165">
        <f t="shared" si="253"/>
        <v>0</v>
      </c>
      <c r="BJ234" s="168"/>
      <c r="BK234" s="95"/>
      <c r="BL234" s="165">
        <f t="shared" si="254"/>
        <v>0</v>
      </c>
      <c r="BM234" s="168"/>
      <c r="BN234" s="95"/>
      <c r="BO234" s="165">
        <f t="shared" si="255"/>
        <v>0</v>
      </c>
      <c r="BP234" s="168"/>
      <c r="BQ234" s="95"/>
      <c r="BR234" s="165">
        <f t="shared" si="256"/>
        <v>0</v>
      </c>
      <c r="BS234" s="168"/>
      <c r="BT234" s="95"/>
      <c r="BU234" s="165">
        <f t="shared" si="257"/>
        <v>0</v>
      </c>
      <c r="BV234" s="168"/>
      <c r="BW234" s="95"/>
      <c r="BX234" s="165">
        <f t="shared" si="258"/>
        <v>0</v>
      </c>
      <c r="BY234" s="168"/>
      <c r="BZ234" s="95"/>
      <c r="CA234" s="165">
        <f t="shared" si="259"/>
        <v>0</v>
      </c>
      <c r="CB234" s="168"/>
      <c r="CC234" s="95"/>
      <c r="CD234" s="165">
        <f t="shared" si="260"/>
        <v>0</v>
      </c>
      <c r="CE234" s="168"/>
      <c r="CF234" s="95"/>
      <c r="CG234" s="165">
        <f t="shared" si="261"/>
        <v>0</v>
      </c>
      <c r="CH234" s="168"/>
      <c r="CI234" s="95"/>
      <c r="CJ234" s="165">
        <f t="shared" si="262"/>
        <v>0</v>
      </c>
      <c r="CK234" s="168"/>
      <c r="CL234" s="95"/>
      <c r="CM234" s="165">
        <f t="shared" si="263"/>
        <v>0</v>
      </c>
      <c r="CN234" s="168"/>
      <c r="CO234" s="95"/>
      <c r="CP234" s="165">
        <f t="shared" si="264"/>
        <v>0</v>
      </c>
      <c r="CQ234" s="168"/>
      <c r="CR234" s="95"/>
      <c r="CS234" s="165">
        <f t="shared" si="265"/>
        <v>0</v>
      </c>
      <c r="CT234" s="167">
        <f t="shared" si="266"/>
        <v>0</v>
      </c>
      <c r="CU234" s="168">
        <f t="shared" si="267"/>
        <v>0</v>
      </c>
    </row>
    <row r="235" spans="2:99" hidden="1" x14ac:dyDescent="0.25">
      <c r="B235" s="42" t="s">
        <v>389</v>
      </c>
      <c r="C235" s="168"/>
      <c r="D235" s="185"/>
      <c r="E235" s="168"/>
      <c r="F235" s="95"/>
      <c r="G235" s="165">
        <f t="shared" si="235"/>
        <v>0</v>
      </c>
      <c r="H235" s="168"/>
      <c r="I235" s="95"/>
      <c r="J235" s="165">
        <f t="shared" si="236"/>
        <v>0</v>
      </c>
      <c r="K235" s="168"/>
      <c r="L235" s="95"/>
      <c r="M235" s="165">
        <f t="shared" si="237"/>
        <v>0</v>
      </c>
      <c r="N235" s="168"/>
      <c r="O235" s="95"/>
      <c r="P235" s="165">
        <f t="shared" si="238"/>
        <v>0</v>
      </c>
      <c r="Q235" s="168"/>
      <c r="R235" s="95"/>
      <c r="S235" s="165">
        <f t="shared" si="239"/>
        <v>0</v>
      </c>
      <c r="T235" s="168"/>
      <c r="U235" s="95"/>
      <c r="V235" s="165">
        <f t="shared" si="240"/>
        <v>0</v>
      </c>
      <c r="W235" s="168"/>
      <c r="X235" s="95"/>
      <c r="Y235" s="165">
        <f t="shared" si="241"/>
        <v>0</v>
      </c>
      <c r="Z235" s="168"/>
      <c r="AA235" s="95"/>
      <c r="AB235" s="165">
        <f t="shared" si="242"/>
        <v>0</v>
      </c>
      <c r="AC235" s="168"/>
      <c r="AD235" s="95"/>
      <c r="AE235" s="165">
        <f t="shared" si="243"/>
        <v>0</v>
      </c>
      <c r="AF235" s="168"/>
      <c r="AG235" s="95"/>
      <c r="AH235" s="165">
        <f t="shared" si="244"/>
        <v>0</v>
      </c>
      <c r="AI235" s="168"/>
      <c r="AJ235" s="95"/>
      <c r="AK235" s="165">
        <f t="shared" si="245"/>
        <v>0</v>
      </c>
      <c r="AL235" s="168"/>
      <c r="AM235" s="95"/>
      <c r="AN235" s="165">
        <f t="shared" si="246"/>
        <v>0</v>
      </c>
      <c r="AO235" s="168"/>
      <c r="AP235" s="95"/>
      <c r="AQ235" s="165">
        <f t="shared" si="247"/>
        <v>0</v>
      </c>
      <c r="AR235" s="168"/>
      <c r="AS235" s="95"/>
      <c r="AT235" s="165">
        <f t="shared" si="248"/>
        <v>0</v>
      </c>
      <c r="AU235" s="168"/>
      <c r="AV235" s="95"/>
      <c r="AW235" s="165">
        <f t="shared" si="249"/>
        <v>0</v>
      </c>
      <c r="AX235" s="168"/>
      <c r="AY235" s="95"/>
      <c r="AZ235" s="165">
        <f t="shared" si="250"/>
        <v>0</v>
      </c>
      <c r="BA235" s="168"/>
      <c r="BB235" s="95"/>
      <c r="BC235" s="165">
        <f t="shared" si="251"/>
        <v>0</v>
      </c>
      <c r="BD235" s="168"/>
      <c r="BE235" s="95"/>
      <c r="BF235" s="165">
        <f t="shared" si="252"/>
        <v>0</v>
      </c>
      <c r="BG235" s="168"/>
      <c r="BH235" s="95"/>
      <c r="BI235" s="165">
        <f t="shared" si="253"/>
        <v>0</v>
      </c>
      <c r="BJ235" s="168"/>
      <c r="BK235" s="95"/>
      <c r="BL235" s="165">
        <f t="shared" si="254"/>
        <v>0</v>
      </c>
      <c r="BM235" s="168"/>
      <c r="BN235" s="95"/>
      <c r="BO235" s="165">
        <f t="shared" si="255"/>
        <v>0</v>
      </c>
      <c r="BP235" s="168"/>
      <c r="BQ235" s="95"/>
      <c r="BR235" s="165">
        <f t="shared" si="256"/>
        <v>0</v>
      </c>
      <c r="BS235" s="168"/>
      <c r="BT235" s="95"/>
      <c r="BU235" s="165">
        <f t="shared" si="257"/>
        <v>0</v>
      </c>
      <c r="BV235" s="168"/>
      <c r="BW235" s="95"/>
      <c r="BX235" s="165">
        <f t="shared" si="258"/>
        <v>0</v>
      </c>
      <c r="BY235" s="168"/>
      <c r="BZ235" s="95"/>
      <c r="CA235" s="165">
        <f t="shared" si="259"/>
        <v>0</v>
      </c>
      <c r="CB235" s="168"/>
      <c r="CC235" s="95"/>
      <c r="CD235" s="165">
        <f t="shared" si="260"/>
        <v>0</v>
      </c>
      <c r="CE235" s="168"/>
      <c r="CF235" s="95"/>
      <c r="CG235" s="165">
        <f t="shared" si="261"/>
        <v>0</v>
      </c>
      <c r="CH235" s="168"/>
      <c r="CI235" s="95"/>
      <c r="CJ235" s="165">
        <f t="shared" si="262"/>
        <v>0</v>
      </c>
      <c r="CK235" s="168"/>
      <c r="CL235" s="95"/>
      <c r="CM235" s="165">
        <f t="shared" si="263"/>
        <v>0</v>
      </c>
      <c r="CN235" s="168"/>
      <c r="CO235" s="95"/>
      <c r="CP235" s="165">
        <f t="shared" si="264"/>
        <v>0</v>
      </c>
      <c r="CQ235" s="168"/>
      <c r="CR235" s="95"/>
      <c r="CS235" s="165">
        <f t="shared" si="265"/>
        <v>0</v>
      </c>
      <c r="CT235" s="167">
        <f t="shared" si="266"/>
        <v>0</v>
      </c>
      <c r="CU235" s="168">
        <f t="shared" si="267"/>
        <v>0</v>
      </c>
    </row>
    <row r="236" spans="2:99" hidden="1" x14ac:dyDescent="0.25">
      <c r="B236" s="42" t="s">
        <v>390</v>
      </c>
      <c r="C236" s="168"/>
      <c r="D236" s="185"/>
      <c r="E236" s="168"/>
      <c r="F236" s="95"/>
      <c r="G236" s="165">
        <f t="shared" si="235"/>
        <v>0</v>
      </c>
      <c r="H236" s="168"/>
      <c r="I236" s="95"/>
      <c r="J236" s="165">
        <f t="shared" si="236"/>
        <v>0</v>
      </c>
      <c r="K236" s="168"/>
      <c r="L236" s="95"/>
      <c r="M236" s="165">
        <f t="shared" si="237"/>
        <v>0</v>
      </c>
      <c r="N236" s="168"/>
      <c r="O236" s="95"/>
      <c r="P236" s="165">
        <f t="shared" si="238"/>
        <v>0</v>
      </c>
      <c r="Q236" s="168"/>
      <c r="R236" s="95"/>
      <c r="S236" s="165">
        <f t="shared" si="239"/>
        <v>0</v>
      </c>
      <c r="T236" s="168"/>
      <c r="U236" s="95"/>
      <c r="V236" s="165">
        <f t="shared" si="240"/>
        <v>0</v>
      </c>
      <c r="W236" s="168"/>
      <c r="X236" s="95"/>
      <c r="Y236" s="165">
        <f t="shared" si="241"/>
        <v>0</v>
      </c>
      <c r="Z236" s="168"/>
      <c r="AA236" s="95"/>
      <c r="AB236" s="165">
        <f t="shared" si="242"/>
        <v>0</v>
      </c>
      <c r="AC236" s="168"/>
      <c r="AD236" s="95"/>
      <c r="AE236" s="165">
        <f t="shared" si="243"/>
        <v>0</v>
      </c>
      <c r="AF236" s="168"/>
      <c r="AG236" s="95"/>
      <c r="AH236" s="165">
        <f t="shared" si="244"/>
        <v>0</v>
      </c>
      <c r="AI236" s="168"/>
      <c r="AJ236" s="95"/>
      <c r="AK236" s="165">
        <f t="shared" si="245"/>
        <v>0</v>
      </c>
      <c r="AL236" s="168"/>
      <c r="AM236" s="95"/>
      <c r="AN236" s="165">
        <f t="shared" si="246"/>
        <v>0</v>
      </c>
      <c r="AO236" s="168"/>
      <c r="AP236" s="95"/>
      <c r="AQ236" s="165">
        <f t="shared" si="247"/>
        <v>0</v>
      </c>
      <c r="AR236" s="168"/>
      <c r="AS236" s="95"/>
      <c r="AT236" s="165">
        <f t="shared" si="248"/>
        <v>0</v>
      </c>
      <c r="AU236" s="168"/>
      <c r="AV236" s="95"/>
      <c r="AW236" s="165">
        <f t="shared" si="249"/>
        <v>0</v>
      </c>
      <c r="AX236" s="168"/>
      <c r="AY236" s="95"/>
      <c r="AZ236" s="165">
        <f t="shared" si="250"/>
        <v>0</v>
      </c>
      <c r="BA236" s="168"/>
      <c r="BB236" s="95"/>
      <c r="BC236" s="165">
        <f t="shared" si="251"/>
        <v>0</v>
      </c>
      <c r="BD236" s="168"/>
      <c r="BE236" s="95"/>
      <c r="BF236" s="165">
        <f t="shared" si="252"/>
        <v>0</v>
      </c>
      <c r="BG236" s="168"/>
      <c r="BH236" s="95"/>
      <c r="BI236" s="165">
        <f t="shared" si="253"/>
        <v>0</v>
      </c>
      <c r="BJ236" s="168"/>
      <c r="BK236" s="95"/>
      <c r="BL236" s="165">
        <f t="shared" si="254"/>
        <v>0</v>
      </c>
      <c r="BM236" s="168"/>
      <c r="BN236" s="95"/>
      <c r="BO236" s="165">
        <f t="shared" si="255"/>
        <v>0</v>
      </c>
      <c r="BP236" s="168"/>
      <c r="BQ236" s="95"/>
      <c r="BR236" s="165">
        <f t="shared" si="256"/>
        <v>0</v>
      </c>
      <c r="BS236" s="168"/>
      <c r="BT236" s="95"/>
      <c r="BU236" s="165">
        <f t="shared" si="257"/>
        <v>0</v>
      </c>
      <c r="BV236" s="168"/>
      <c r="BW236" s="95"/>
      <c r="BX236" s="165">
        <f t="shared" si="258"/>
        <v>0</v>
      </c>
      <c r="BY236" s="168"/>
      <c r="BZ236" s="95"/>
      <c r="CA236" s="165">
        <f t="shared" si="259"/>
        <v>0</v>
      </c>
      <c r="CB236" s="168"/>
      <c r="CC236" s="95"/>
      <c r="CD236" s="165">
        <f t="shared" si="260"/>
        <v>0</v>
      </c>
      <c r="CE236" s="168"/>
      <c r="CF236" s="95"/>
      <c r="CG236" s="165">
        <f t="shared" si="261"/>
        <v>0</v>
      </c>
      <c r="CH236" s="168"/>
      <c r="CI236" s="95"/>
      <c r="CJ236" s="165">
        <f t="shared" si="262"/>
        <v>0</v>
      </c>
      <c r="CK236" s="168"/>
      <c r="CL236" s="95"/>
      <c r="CM236" s="165">
        <f t="shared" si="263"/>
        <v>0</v>
      </c>
      <c r="CN236" s="168"/>
      <c r="CO236" s="95"/>
      <c r="CP236" s="165">
        <f t="shared" si="264"/>
        <v>0</v>
      </c>
      <c r="CQ236" s="168"/>
      <c r="CR236" s="95"/>
      <c r="CS236" s="165">
        <f t="shared" si="265"/>
        <v>0</v>
      </c>
      <c r="CT236" s="167">
        <f t="shared" si="266"/>
        <v>0</v>
      </c>
      <c r="CU236" s="168">
        <f t="shared" si="267"/>
        <v>0</v>
      </c>
    </row>
    <row r="237" spans="2:99" hidden="1" x14ac:dyDescent="0.25">
      <c r="B237" s="42" t="s">
        <v>391</v>
      </c>
      <c r="C237" s="168"/>
      <c r="D237" s="185">
        <v>5800</v>
      </c>
      <c r="E237" s="168"/>
      <c r="F237" s="95"/>
      <c r="G237" s="165">
        <f t="shared" si="235"/>
        <v>0</v>
      </c>
      <c r="H237" s="168"/>
      <c r="I237" s="95"/>
      <c r="J237" s="165">
        <f t="shared" si="236"/>
        <v>0</v>
      </c>
      <c r="K237" s="168"/>
      <c r="L237" s="95"/>
      <c r="M237" s="165">
        <f t="shared" si="237"/>
        <v>0</v>
      </c>
      <c r="N237" s="168"/>
      <c r="O237" s="95"/>
      <c r="P237" s="165">
        <f t="shared" si="238"/>
        <v>0</v>
      </c>
      <c r="Q237" s="168"/>
      <c r="R237" s="95"/>
      <c r="S237" s="165">
        <f t="shared" si="239"/>
        <v>0</v>
      </c>
      <c r="T237" s="168"/>
      <c r="U237" s="95"/>
      <c r="V237" s="165">
        <f t="shared" si="240"/>
        <v>0</v>
      </c>
      <c r="W237" s="168"/>
      <c r="X237" s="95"/>
      <c r="Y237" s="165">
        <f t="shared" si="241"/>
        <v>0</v>
      </c>
      <c r="Z237" s="168"/>
      <c r="AA237" s="95"/>
      <c r="AB237" s="165">
        <f t="shared" si="242"/>
        <v>0</v>
      </c>
      <c r="AC237" s="168"/>
      <c r="AD237" s="95"/>
      <c r="AE237" s="165">
        <f t="shared" si="243"/>
        <v>0</v>
      </c>
      <c r="AF237" s="168"/>
      <c r="AG237" s="95"/>
      <c r="AH237" s="165">
        <f t="shared" si="244"/>
        <v>0</v>
      </c>
      <c r="AI237" s="168"/>
      <c r="AJ237" s="95"/>
      <c r="AK237" s="165">
        <f t="shared" si="245"/>
        <v>0</v>
      </c>
      <c r="AL237" s="168"/>
      <c r="AM237" s="95"/>
      <c r="AN237" s="165">
        <f t="shared" si="246"/>
        <v>0</v>
      </c>
      <c r="AO237" s="168"/>
      <c r="AP237" s="95"/>
      <c r="AQ237" s="165">
        <f t="shared" si="247"/>
        <v>0</v>
      </c>
      <c r="AR237" s="168"/>
      <c r="AS237" s="95"/>
      <c r="AT237" s="165">
        <f t="shared" si="248"/>
        <v>0</v>
      </c>
      <c r="AU237" s="168"/>
      <c r="AV237" s="95"/>
      <c r="AW237" s="165">
        <f t="shared" si="249"/>
        <v>0</v>
      </c>
      <c r="AX237" s="168"/>
      <c r="AY237" s="95"/>
      <c r="AZ237" s="165">
        <f t="shared" si="250"/>
        <v>0</v>
      </c>
      <c r="BA237" s="168"/>
      <c r="BB237" s="95"/>
      <c r="BC237" s="165">
        <f t="shared" si="251"/>
        <v>0</v>
      </c>
      <c r="BD237" s="168"/>
      <c r="BE237" s="95"/>
      <c r="BF237" s="165">
        <f t="shared" si="252"/>
        <v>0</v>
      </c>
      <c r="BG237" s="168"/>
      <c r="BH237" s="95"/>
      <c r="BI237" s="165">
        <f t="shared" si="253"/>
        <v>0</v>
      </c>
      <c r="BJ237" s="168"/>
      <c r="BK237" s="95"/>
      <c r="BL237" s="165">
        <f t="shared" si="254"/>
        <v>0</v>
      </c>
      <c r="BM237" s="168"/>
      <c r="BN237" s="95"/>
      <c r="BO237" s="165">
        <f t="shared" si="255"/>
        <v>0</v>
      </c>
      <c r="BP237" s="168"/>
      <c r="BQ237" s="95"/>
      <c r="BR237" s="165">
        <f t="shared" si="256"/>
        <v>0</v>
      </c>
      <c r="BS237" s="168"/>
      <c r="BT237" s="95"/>
      <c r="BU237" s="165">
        <f t="shared" si="257"/>
        <v>0</v>
      </c>
      <c r="BV237" s="168"/>
      <c r="BW237" s="95"/>
      <c r="BX237" s="165">
        <f t="shared" si="258"/>
        <v>0</v>
      </c>
      <c r="BY237" s="168"/>
      <c r="BZ237" s="95"/>
      <c r="CA237" s="165">
        <f t="shared" si="259"/>
        <v>0</v>
      </c>
      <c r="CB237" s="168"/>
      <c r="CC237" s="95"/>
      <c r="CD237" s="165">
        <f t="shared" si="260"/>
        <v>0</v>
      </c>
      <c r="CE237" s="168"/>
      <c r="CF237" s="95"/>
      <c r="CG237" s="165">
        <f t="shared" si="261"/>
        <v>0</v>
      </c>
      <c r="CH237" s="168"/>
      <c r="CI237" s="95"/>
      <c r="CJ237" s="165">
        <f t="shared" si="262"/>
        <v>0</v>
      </c>
      <c r="CK237" s="168"/>
      <c r="CL237" s="95"/>
      <c r="CM237" s="165">
        <f t="shared" si="263"/>
        <v>0</v>
      </c>
      <c r="CN237" s="168"/>
      <c r="CO237" s="95"/>
      <c r="CP237" s="165">
        <f t="shared" si="264"/>
        <v>0</v>
      </c>
      <c r="CQ237" s="168"/>
      <c r="CR237" s="95"/>
      <c r="CS237" s="165">
        <f t="shared" si="265"/>
        <v>0</v>
      </c>
      <c r="CT237" s="167">
        <f t="shared" si="266"/>
        <v>0</v>
      </c>
      <c r="CU237" s="168">
        <f t="shared" si="267"/>
        <v>0</v>
      </c>
    </row>
    <row r="238" spans="2:99" hidden="1" x14ac:dyDescent="0.25">
      <c r="B238" s="42" t="s">
        <v>392</v>
      </c>
      <c r="C238" s="168"/>
      <c r="D238" s="185">
        <v>5800</v>
      </c>
      <c r="E238" s="168"/>
      <c r="F238" s="95"/>
      <c r="G238" s="165">
        <f t="shared" si="235"/>
        <v>0</v>
      </c>
      <c r="H238" s="168"/>
      <c r="I238" s="95"/>
      <c r="J238" s="165">
        <f t="shared" si="236"/>
        <v>0</v>
      </c>
      <c r="K238" s="168"/>
      <c r="L238" s="95"/>
      <c r="M238" s="165">
        <f t="shared" si="237"/>
        <v>0</v>
      </c>
      <c r="N238" s="168"/>
      <c r="O238" s="95"/>
      <c r="P238" s="165">
        <f t="shared" si="238"/>
        <v>0</v>
      </c>
      <c r="Q238" s="168"/>
      <c r="R238" s="95"/>
      <c r="S238" s="165">
        <f t="shared" si="239"/>
        <v>0</v>
      </c>
      <c r="T238" s="168"/>
      <c r="U238" s="95"/>
      <c r="V238" s="165">
        <f t="shared" si="240"/>
        <v>0</v>
      </c>
      <c r="W238" s="168"/>
      <c r="X238" s="95"/>
      <c r="Y238" s="165">
        <f t="shared" si="241"/>
        <v>0</v>
      </c>
      <c r="Z238" s="168"/>
      <c r="AA238" s="95"/>
      <c r="AB238" s="165">
        <f t="shared" si="242"/>
        <v>0</v>
      </c>
      <c r="AC238" s="168"/>
      <c r="AD238" s="95"/>
      <c r="AE238" s="165">
        <f t="shared" si="243"/>
        <v>0</v>
      </c>
      <c r="AF238" s="168"/>
      <c r="AG238" s="95"/>
      <c r="AH238" s="165">
        <f t="shared" si="244"/>
        <v>0</v>
      </c>
      <c r="AI238" s="168"/>
      <c r="AJ238" s="95"/>
      <c r="AK238" s="165">
        <f t="shared" si="245"/>
        <v>0</v>
      </c>
      <c r="AL238" s="168"/>
      <c r="AM238" s="95"/>
      <c r="AN238" s="165">
        <f t="shared" si="246"/>
        <v>0</v>
      </c>
      <c r="AO238" s="168"/>
      <c r="AP238" s="95"/>
      <c r="AQ238" s="165">
        <f t="shared" si="247"/>
        <v>0</v>
      </c>
      <c r="AR238" s="168"/>
      <c r="AS238" s="95"/>
      <c r="AT238" s="165">
        <f t="shared" si="248"/>
        <v>0</v>
      </c>
      <c r="AU238" s="168"/>
      <c r="AV238" s="95"/>
      <c r="AW238" s="165">
        <f t="shared" si="249"/>
        <v>0</v>
      </c>
      <c r="AX238" s="168"/>
      <c r="AY238" s="95"/>
      <c r="AZ238" s="165">
        <f t="shared" si="250"/>
        <v>0</v>
      </c>
      <c r="BA238" s="168"/>
      <c r="BB238" s="95"/>
      <c r="BC238" s="165">
        <f t="shared" si="251"/>
        <v>0</v>
      </c>
      <c r="BD238" s="168"/>
      <c r="BE238" s="95"/>
      <c r="BF238" s="165">
        <f t="shared" si="252"/>
        <v>0</v>
      </c>
      <c r="BG238" s="168"/>
      <c r="BH238" s="95"/>
      <c r="BI238" s="165">
        <f t="shared" si="253"/>
        <v>0</v>
      </c>
      <c r="BJ238" s="168"/>
      <c r="BK238" s="95"/>
      <c r="BL238" s="165">
        <f t="shared" si="254"/>
        <v>0</v>
      </c>
      <c r="BM238" s="168"/>
      <c r="BN238" s="95"/>
      <c r="BO238" s="165">
        <f t="shared" si="255"/>
        <v>0</v>
      </c>
      <c r="BP238" s="168"/>
      <c r="BQ238" s="95"/>
      <c r="BR238" s="165">
        <f t="shared" si="256"/>
        <v>0</v>
      </c>
      <c r="BS238" s="168"/>
      <c r="BT238" s="95"/>
      <c r="BU238" s="165">
        <f t="shared" si="257"/>
        <v>0</v>
      </c>
      <c r="BV238" s="168"/>
      <c r="BW238" s="95"/>
      <c r="BX238" s="165">
        <f t="shared" si="258"/>
        <v>0</v>
      </c>
      <c r="BY238" s="168"/>
      <c r="BZ238" s="95"/>
      <c r="CA238" s="165">
        <f t="shared" si="259"/>
        <v>0</v>
      </c>
      <c r="CB238" s="168"/>
      <c r="CC238" s="95"/>
      <c r="CD238" s="165">
        <f t="shared" si="260"/>
        <v>0</v>
      </c>
      <c r="CE238" s="168"/>
      <c r="CF238" s="95"/>
      <c r="CG238" s="165">
        <f t="shared" si="261"/>
        <v>0</v>
      </c>
      <c r="CH238" s="168"/>
      <c r="CI238" s="95"/>
      <c r="CJ238" s="165">
        <f t="shared" si="262"/>
        <v>0</v>
      </c>
      <c r="CK238" s="168"/>
      <c r="CL238" s="95"/>
      <c r="CM238" s="165">
        <f t="shared" si="263"/>
        <v>0</v>
      </c>
      <c r="CN238" s="168"/>
      <c r="CO238" s="95"/>
      <c r="CP238" s="165">
        <f t="shared" si="264"/>
        <v>0</v>
      </c>
      <c r="CQ238" s="168"/>
      <c r="CR238" s="95"/>
      <c r="CS238" s="165">
        <f t="shared" si="265"/>
        <v>0</v>
      </c>
      <c r="CT238" s="167">
        <f t="shared" si="266"/>
        <v>0</v>
      </c>
      <c r="CU238" s="168">
        <f t="shared" si="267"/>
        <v>0</v>
      </c>
    </row>
    <row r="239" spans="2:99" hidden="1" x14ac:dyDescent="0.25">
      <c r="B239" s="42" t="s">
        <v>393</v>
      </c>
      <c r="C239" s="168"/>
      <c r="D239" s="185"/>
      <c r="E239" s="168"/>
      <c r="F239" s="95"/>
      <c r="G239" s="165">
        <f t="shared" si="235"/>
        <v>0</v>
      </c>
      <c r="H239" s="168"/>
      <c r="I239" s="95"/>
      <c r="J239" s="165">
        <f t="shared" si="236"/>
        <v>0</v>
      </c>
      <c r="K239" s="168"/>
      <c r="L239" s="95"/>
      <c r="M239" s="165">
        <f t="shared" si="237"/>
        <v>0</v>
      </c>
      <c r="N239" s="168"/>
      <c r="O239" s="95"/>
      <c r="P239" s="165">
        <f t="shared" si="238"/>
        <v>0</v>
      </c>
      <c r="Q239" s="168"/>
      <c r="R239" s="95"/>
      <c r="S239" s="165">
        <f t="shared" si="239"/>
        <v>0</v>
      </c>
      <c r="T239" s="168"/>
      <c r="U239" s="95"/>
      <c r="V239" s="165">
        <f t="shared" si="240"/>
        <v>0</v>
      </c>
      <c r="W239" s="168"/>
      <c r="X239" s="95"/>
      <c r="Y239" s="165">
        <f t="shared" si="241"/>
        <v>0</v>
      </c>
      <c r="Z239" s="168"/>
      <c r="AA239" s="95"/>
      <c r="AB239" s="165">
        <f t="shared" si="242"/>
        <v>0</v>
      </c>
      <c r="AC239" s="168"/>
      <c r="AD239" s="95"/>
      <c r="AE239" s="165">
        <f t="shared" si="243"/>
        <v>0</v>
      </c>
      <c r="AF239" s="168"/>
      <c r="AG239" s="95"/>
      <c r="AH239" s="165">
        <f t="shared" si="244"/>
        <v>0</v>
      </c>
      <c r="AI239" s="168"/>
      <c r="AJ239" s="95"/>
      <c r="AK239" s="165">
        <f t="shared" si="245"/>
        <v>0</v>
      </c>
      <c r="AL239" s="168"/>
      <c r="AM239" s="95"/>
      <c r="AN239" s="165">
        <f t="shared" si="246"/>
        <v>0</v>
      </c>
      <c r="AO239" s="168"/>
      <c r="AP239" s="95"/>
      <c r="AQ239" s="165">
        <f t="shared" si="247"/>
        <v>0</v>
      </c>
      <c r="AR239" s="168"/>
      <c r="AS239" s="95"/>
      <c r="AT239" s="165">
        <f t="shared" si="248"/>
        <v>0</v>
      </c>
      <c r="AU239" s="168"/>
      <c r="AV239" s="95"/>
      <c r="AW239" s="165">
        <f t="shared" si="249"/>
        <v>0</v>
      </c>
      <c r="AX239" s="168"/>
      <c r="AY239" s="95"/>
      <c r="AZ239" s="165">
        <f t="shared" si="250"/>
        <v>0</v>
      </c>
      <c r="BA239" s="168"/>
      <c r="BB239" s="95"/>
      <c r="BC239" s="165">
        <f t="shared" si="251"/>
        <v>0</v>
      </c>
      <c r="BD239" s="168"/>
      <c r="BE239" s="95"/>
      <c r="BF239" s="165">
        <f t="shared" si="252"/>
        <v>0</v>
      </c>
      <c r="BG239" s="168"/>
      <c r="BH239" s="95"/>
      <c r="BI239" s="165">
        <f t="shared" si="253"/>
        <v>0</v>
      </c>
      <c r="BJ239" s="168"/>
      <c r="BK239" s="95"/>
      <c r="BL239" s="165">
        <f t="shared" si="254"/>
        <v>0</v>
      </c>
      <c r="BM239" s="168"/>
      <c r="BN239" s="95"/>
      <c r="BO239" s="165">
        <f t="shared" si="255"/>
        <v>0</v>
      </c>
      <c r="BP239" s="168"/>
      <c r="BQ239" s="95"/>
      <c r="BR239" s="165">
        <f t="shared" si="256"/>
        <v>0</v>
      </c>
      <c r="BS239" s="168"/>
      <c r="BT239" s="95"/>
      <c r="BU239" s="165">
        <f t="shared" si="257"/>
        <v>0</v>
      </c>
      <c r="BV239" s="168"/>
      <c r="BW239" s="95"/>
      <c r="BX239" s="165">
        <f t="shared" si="258"/>
        <v>0</v>
      </c>
      <c r="BY239" s="168"/>
      <c r="BZ239" s="95"/>
      <c r="CA239" s="165">
        <f t="shared" si="259"/>
        <v>0</v>
      </c>
      <c r="CB239" s="168"/>
      <c r="CC239" s="95"/>
      <c r="CD239" s="165">
        <f t="shared" si="260"/>
        <v>0</v>
      </c>
      <c r="CE239" s="168"/>
      <c r="CF239" s="95"/>
      <c r="CG239" s="165">
        <f t="shared" si="261"/>
        <v>0</v>
      </c>
      <c r="CH239" s="168"/>
      <c r="CI239" s="95"/>
      <c r="CJ239" s="165">
        <f t="shared" si="262"/>
        <v>0</v>
      </c>
      <c r="CK239" s="168"/>
      <c r="CL239" s="95"/>
      <c r="CM239" s="165">
        <f t="shared" si="263"/>
        <v>0</v>
      </c>
      <c r="CN239" s="168"/>
      <c r="CO239" s="95"/>
      <c r="CP239" s="165">
        <f t="shared" si="264"/>
        <v>0</v>
      </c>
      <c r="CQ239" s="168"/>
      <c r="CR239" s="95"/>
      <c r="CS239" s="165">
        <f t="shared" si="265"/>
        <v>0</v>
      </c>
      <c r="CT239" s="167">
        <f t="shared" si="266"/>
        <v>0</v>
      </c>
      <c r="CU239" s="168">
        <f t="shared" si="267"/>
        <v>0</v>
      </c>
    </row>
    <row r="240" spans="2:99" hidden="1" x14ac:dyDescent="0.25">
      <c r="B240" s="42" t="s">
        <v>394</v>
      </c>
      <c r="C240" s="168"/>
      <c r="D240" s="185">
        <v>6800</v>
      </c>
      <c r="E240" s="168"/>
      <c r="F240" s="95"/>
      <c r="G240" s="165">
        <f t="shared" si="235"/>
        <v>0</v>
      </c>
      <c r="H240" s="168"/>
      <c r="I240" s="95"/>
      <c r="J240" s="165">
        <f t="shared" si="236"/>
        <v>0</v>
      </c>
      <c r="K240" s="168"/>
      <c r="L240" s="95"/>
      <c r="M240" s="165">
        <f t="shared" si="237"/>
        <v>0</v>
      </c>
      <c r="N240" s="168"/>
      <c r="O240" s="95"/>
      <c r="P240" s="165">
        <f t="shared" si="238"/>
        <v>0</v>
      </c>
      <c r="Q240" s="168"/>
      <c r="R240" s="95"/>
      <c r="S240" s="165">
        <f t="shared" si="239"/>
        <v>0</v>
      </c>
      <c r="T240" s="168"/>
      <c r="U240" s="95"/>
      <c r="V240" s="165">
        <f t="shared" si="240"/>
        <v>0</v>
      </c>
      <c r="W240" s="168"/>
      <c r="X240" s="95"/>
      <c r="Y240" s="165">
        <f t="shared" si="241"/>
        <v>0</v>
      </c>
      <c r="Z240" s="168"/>
      <c r="AA240" s="95"/>
      <c r="AB240" s="165">
        <f t="shared" si="242"/>
        <v>0</v>
      </c>
      <c r="AC240" s="168"/>
      <c r="AD240" s="95"/>
      <c r="AE240" s="165">
        <f t="shared" si="243"/>
        <v>0</v>
      </c>
      <c r="AF240" s="168"/>
      <c r="AG240" s="95"/>
      <c r="AH240" s="165">
        <f t="shared" si="244"/>
        <v>0</v>
      </c>
      <c r="AI240" s="168"/>
      <c r="AJ240" s="95"/>
      <c r="AK240" s="165">
        <f t="shared" si="245"/>
        <v>0</v>
      </c>
      <c r="AL240" s="168"/>
      <c r="AM240" s="95"/>
      <c r="AN240" s="165">
        <f t="shared" si="246"/>
        <v>0</v>
      </c>
      <c r="AO240" s="168"/>
      <c r="AP240" s="95"/>
      <c r="AQ240" s="165">
        <f t="shared" si="247"/>
        <v>0</v>
      </c>
      <c r="AR240" s="168"/>
      <c r="AS240" s="95"/>
      <c r="AT240" s="165">
        <f t="shared" si="248"/>
        <v>0</v>
      </c>
      <c r="AU240" s="168"/>
      <c r="AV240" s="95"/>
      <c r="AW240" s="165">
        <f t="shared" si="249"/>
        <v>0</v>
      </c>
      <c r="AX240" s="168"/>
      <c r="AY240" s="95"/>
      <c r="AZ240" s="165">
        <f t="shared" si="250"/>
        <v>0</v>
      </c>
      <c r="BA240" s="168"/>
      <c r="BB240" s="95"/>
      <c r="BC240" s="165">
        <f t="shared" si="251"/>
        <v>0</v>
      </c>
      <c r="BD240" s="168"/>
      <c r="BE240" s="95"/>
      <c r="BF240" s="165">
        <f t="shared" si="252"/>
        <v>0</v>
      </c>
      <c r="BG240" s="168"/>
      <c r="BH240" s="95"/>
      <c r="BI240" s="165">
        <f t="shared" si="253"/>
        <v>0</v>
      </c>
      <c r="BJ240" s="168"/>
      <c r="BK240" s="95"/>
      <c r="BL240" s="165">
        <f t="shared" si="254"/>
        <v>0</v>
      </c>
      <c r="BM240" s="168"/>
      <c r="BN240" s="95"/>
      <c r="BO240" s="165">
        <f t="shared" si="255"/>
        <v>0</v>
      </c>
      <c r="BP240" s="168"/>
      <c r="BQ240" s="95"/>
      <c r="BR240" s="165">
        <f t="shared" si="256"/>
        <v>0</v>
      </c>
      <c r="BS240" s="168"/>
      <c r="BT240" s="95"/>
      <c r="BU240" s="165">
        <f t="shared" si="257"/>
        <v>0</v>
      </c>
      <c r="BV240" s="168"/>
      <c r="BW240" s="95"/>
      <c r="BX240" s="165">
        <f t="shared" si="258"/>
        <v>0</v>
      </c>
      <c r="BY240" s="168"/>
      <c r="BZ240" s="95"/>
      <c r="CA240" s="165">
        <f t="shared" si="259"/>
        <v>0</v>
      </c>
      <c r="CB240" s="168"/>
      <c r="CC240" s="95"/>
      <c r="CD240" s="165">
        <f t="shared" si="260"/>
        <v>0</v>
      </c>
      <c r="CE240" s="168"/>
      <c r="CF240" s="95"/>
      <c r="CG240" s="165">
        <f t="shared" si="261"/>
        <v>0</v>
      </c>
      <c r="CH240" s="168"/>
      <c r="CI240" s="95"/>
      <c r="CJ240" s="165">
        <f t="shared" si="262"/>
        <v>0</v>
      </c>
      <c r="CK240" s="168"/>
      <c r="CL240" s="95"/>
      <c r="CM240" s="165">
        <f t="shared" si="263"/>
        <v>0</v>
      </c>
      <c r="CN240" s="168"/>
      <c r="CO240" s="95"/>
      <c r="CP240" s="165">
        <f t="shared" si="264"/>
        <v>0</v>
      </c>
      <c r="CQ240" s="168"/>
      <c r="CR240" s="95"/>
      <c r="CS240" s="165">
        <f t="shared" si="265"/>
        <v>0</v>
      </c>
      <c r="CT240" s="167">
        <f t="shared" si="266"/>
        <v>0</v>
      </c>
      <c r="CU240" s="168">
        <f t="shared" si="267"/>
        <v>0</v>
      </c>
    </row>
    <row r="241" spans="2:99" hidden="1" x14ac:dyDescent="0.25">
      <c r="B241" s="42" t="s">
        <v>395</v>
      </c>
      <c r="C241" s="168"/>
      <c r="D241" s="185">
        <v>6800</v>
      </c>
      <c r="E241" s="168"/>
      <c r="F241" s="95"/>
      <c r="G241" s="165">
        <f t="shared" si="235"/>
        <v>0</v>
      </c>
      <c r="H241" s="168"/>
      <c r="I241" s="95"/>
      <c r="J241" s="165">
        <f t="shared" si="236"/>
        <v>0</v>
      </c>
      <c r="K241" s="168"/>
      <c r="L241" s="95"/>
      <c r="M241" s="165">
        <f t="shared" si="237"/>
        <v>0</v>
      </c>
      <c r="N241" s="168"/>
      <c r="O241" s="95"/>
      <c r="P241" s="165">
        <f t="shared" si="238"/>
        <v>0</v>
      </c>
      <c r="Q241" s="168"/>
      <c r="R241" s="95"/>
      <c r="S241" s="165">
        <f t="shared" si="239"/>
        <v>0</v>
      </c>
      <c r="T241" s="168"/>
      <c r="U241" s="95"/>
      <c r="V241" s="165">
        <f t="shared" si="240"/>
        <v>0</v>
      </c>
      <c r="W241" s="168"/>
      <c r="X241" s="95"/>
      <c r="Y241" s="165">
        <f t="shared" si="241"/>
        <v>0</v>
      </c>
      <c r="Z241" s="168"/>
      <c r="AA241" s="95"/>
      <c r="AB241" s="165">
        <f t="shared" si="242"/>
        <v>0</v>
      </c>
      <c r="AC241" s="168"/>
      <c r="AD241" s="95"/>
      <c r="AE241" s="165">
        <f t="shared" si="243"/>
        <v>0</v>
      </c>
      <c r="AF241" s="168"/>
      <c r="AG241" s="95"/>
      <c r="AH241" s="165">
        <f t="shared" si="244"/>
        <v>0</v>
      </c>
      <c r="AI241" s="168"/>
      <c r="AJ241" s="95"/>
      <c r="AK241" s="165">
        <f t="shared" si="245"/>
        <v>0</v>
      </c>
      <c r="AL241" s="168"/>
      <c r="AM241" s="95"/>
      <c r="AN241" s="165">
        <f t="shared" si="246"/>
        <v>0</v>
      </c>
      <c r="AO241" s="168"/>
      <c r="AP241" s="95"/>
      <c r="AQ241" s="165">
        <f t="shared" si="247"/>
        <v>0</v>
      </c>
      <c r="AR241" s="168"/>
      <c r="AS241" s="95"/>
      <c r="AT241" s="165">
        <f t="shared" si="248"/>
        <v>0</v>
      </c>
      <c r="AU241" s="168"/>
      <c r="AV241" s="95"/>
      <c r="AW241" s="165">
        <f t="shared" si="249"/>
        <v>0</v>
      </c>
      <c r="AX241" s="168"/>
      <c r="AY241" s="95"/>
      <c r="AZ241" s="165">
        <f t="shared" si="250"/>
        <v>0</v>
      </c>
      <c r="BA241" s="168"/>
      <c r="BB241" s="95"/>
      <c r="BC241" s="165">
        <f t="shared" si="251"/>
        <v>0</v>
      </c>
      <c r="BD241" s="168"/>
      <c r="BE241" s="95"/>
      <c r="BF241" s="165">
        <f t="shared" si="252"/>
        <v>0</v>
      </c>
      <c r="BG241" s="168"/>
      <c r="BH241" s="95"/>
      <c r="BI241" s="165">
        <f t="shared" si="253"/>
        <v>0</v>
      </c>
      <c r="BJ241" s="168"/>
      <c r="BK241" s="95"/>
      <c r="BL241" s="165">
        <f t="shared" si="254"/>
        <v>0</v>
      </c>
      <c r="BM241" s="168"/>
      <c r="BN241" s="95"/>
      <c r="BO241" s="165">
        <f t="shared" si="255"/>
        <v>0</v>
      </c>
      <c r="BP241" s="168"/>
      <c r="BQ241" s="95"/>
      <c r="BR241" s="165">
        <f t="shared" si="256"/>
        <v>0</v>
      </c>
      <c r="BS241" s="168"/>
      <c r="BT241" s="95"/>
      <c r="BU241" s="165">
        <f t="shared" si="257"/>
        <v>0</v>
      </c>
      <c r="BV241" s="168"/>
      <c r="BW241" s="95"/>
      <c r="BX241" s="165">
        <f t="shared" si="258"/>
        <v>0</v>
      </c>
      <c r="BY241" s="168"/>
      <c r="BZ241" s="95"/>
      <c r="CA241" s="165">
        <f t="shared" si="259"/>
        <v>0</v>
      </c>
      <c r="CB241" s="168"/>
      <c r="CC241" s="95"/>
      <c r="CD241" s="165">
        <f t="shared" si="260"/>
        <v>0</v>
      </c>
      <c r="CE241" s="168"/>
      <c r="CF241" s="95"/>
      <c r="CG241" s="165">
        <f t="shared" si="261"/>
        <v>0</v>
      </c>
      <c r="CH241" s="168"/>
      <c r="CI241" s="95"/>
      <c r="CJ241" s="165">
        <f t="shared" si="262"/>
        <v>0</v>
      </c>
      <c r="CK241" s="168"/>
      <c r="CL241" s="95"/>
      <c r="CM241" s="165">
        <f t="shared" si="263"/>
        <v>0</v>
      </c>
      <c r="CN241" s="168"/>
      <c r="CO241" s="95"/>
      <c r="CP241" s="165">
        <f t="shared" si="264"/>
        <v>0</v>
      </c>
      <c r="CQ241" s="168"/>
      <c r="CR241" s="95"/>
      <c r="CS241" s="165">
        <f t="shared" si="265"/>
        <v>0</v>
      </c>
      <c r="CT241" s="167">
        <f t="shared" si="266"/>
        <v>0</v>
      </c>
      <c r="CU241" s="168">
        <f t="shared" si="267"/>
        <v>0</v>
      </c>
    </row>
    <row r="242" spans="2:99" hidden="1" x14ac:dyDescent="0.25">
      <c r="B242" s="42" t="s">
        <v>396</v>
      </c>
      <c r="C242" s="168"/>
      <c r="D242" s="185">
        <v>6800</v>
      </c>
      <c r="E242" s="168"/>
      <c r="F242" s="95"/>
      <c r="G242" s="165">
        <f t="shared" si="235"/>
        <v>0</v>
      </c>
      <c r="H242" s="168"/>
      <c r="I242" s="95"/>
      <c r="J242" s="165">
        <f t="shared" si="236"/>
        <v>0</v>
      </c>
      <c r="K242" s="168"/>
      <c r="L242" s="95"/>
      <c r="M242" s="165">
        <f t="shared" si="237"/>
        <v>0</v>
      </c>
      <c r="N242" s="168"/>
      <c r="O242" s="95"/>
      <c r="P242" s="165">
        <f t="shared" si="238"/>
        <v>0</v>
      </c>
      <c r="Q242" s="168"/>
      <c r="R242" s="95"/>
      <c r="S242" s="165">
        <f t="shared" si="239"/>
        <v>0</v>
      </c>
      <c r="T242" s="168"/>
      <c r="U242" s="95"/>
      <c r="V242" s="165">
        <f t="shared" si="240"/>
        <v>0</v>
      </c>
      <c r="W242" s="168"/>
      <c r="X242" s="95"/>
      <c r="Y242" s="165">
        <f t="shared" si="241"/>
        <v>0</v>
      </c>
      <c r="Z242" s="168"/>
      <c r="AA242" s="95"/>
      <c r="AB242" s="165">
        <f t="shared" si="242"/>
        <v>0</v>
      </c>
      <c r="AC242" s="168"/>
      <c r="AD242" s="95"/>
      <c r="AE242" s="165">
        <f t="shared" si="243"/>
        <v>0</v>
      </c>
      <c r="AF242" s="168"/>
      <c r="AG242" s="95"/>
      <c r="AH242" s="165">
        <f t="shared" si="244"/>
        <v>0</v>
      </c>
      <c r="AI242" s="168"/>
      <c r="AJ242" s="95"/>
      <c r="AK242" s="165">
        <f t="shared" si="245"/>
        <v>0</v>
      </c>
      <c r="AL242" s="168"/>
      <c r="AM242" s="95"/>
      <c r="AN242" s="165">
        <f t="shared" si="246"/>
        <v>0</v>
      </c>
      <c r="AO242" s="168"/>
      <c r="AP242" s="95"/>
      <c r="AQ242" s="165">
        <f t="shared" si="247"/>
        <v>0</v>
      </c>
      <c r="AR242" s="168"/>
      <c r="AS242" s="95"/>
      <c r="AT242" s="165">
        <f t="shared" si="248"/>
        <v>0</v>
      </c>
      <c r="AU242" s="168"/>
      <c r="AV242" s="95"/>
      <c r="AW242" s="165">
        <f t="shared" si="249"/>
        <v>0</v>
      </c>
      <c r="AX242" s="168"/>
      <c r="AY242" s="95"/>
      <c r="AZ242" s="165">
        <f t="shared" si="250"/>
        <v>0</v>
      </c>
      <c r="BA242" s="168"/>
      <c r="BB242" s="95"/>
      <c r="BC242" s="165">
        <f t="shared" si="251"/>
        <v>0</v>
      </c>
      <c r="BD242" s="168"/>
      <c r="BE242" s="95"/>
      <c r="BF242" s="165">
        <f t="shared" si="252"/>
        <v>0</v>
      </c>
      <c r="BG242" s="168"/>
      <c r="BH242" s="95"/>
      <c r="BI242" s="165">
        <f t="shared" si="253"/>
        <v>0</v>
      </c>
      <c r="BJ242" s="168"/>
      <c r="BK242" s="95"/>
      <c r="BL242" s="165">
        <f t="shared" si="254"/>
        <v>0</v>
      </c>
      <c r="BM242" s="168"/>
      <c r="BN242" s="95"/>
      <c r="BO242" s="165">
        <f t="shared" si="255"/>
        <v>0</v>
      </c>
      <c r="BP242" s="168"/>
      <c r="BQ242" s="95"/>
      <c r="BR242" s="165">
        <f t="shared" si="256"/>
        <v>0</v>
      </c>
      <c r="BS242" s="168"/>
      <c r="BT242" s="95"/>
      <c r="BU242" s="165">
        <f t="shared" si="257"/>
        <v>0</v>
      </c>
      <c r="BV242" s="168"/>
      <c r="BW242" s="95"/>
      <c r="BX242" s="165">
        <f t="shared" si="258"/>
        <v>0</v>
      </c>
      <c r="BY242" s="168"/>
      <c r="BZ242" s="95"/>
      <c r="CA242" s="165">
        <f t="shared" si="259"/>
        <v>0</v>
      </c>
      <c r="CB242" s="168"/>
      <c r="CC242" s="95"/>
      <c r="CD242" s="165">
        <f t="shared" si="260"/>
        <v>0</v>
      </c>
      <c r="CE242" s="168"/>
      <c r="CF242" s="95"/>
      <c r="CG242" s="165">
        <f t="shared" si="261"/>
        <v>0</v>
      </c>
      <c r="CH242" s="168"/>
      <c r="CI242" s="95"/>
      <c r="CJ242" s="165">
        <f t="shared" si="262"/>
        <v>0</v>
      </c>
      <c r="CK242" s="168"/>
      <c r="CL242" s="95"/>
      <c r="CM242" s="165">
        <f t="shared" si="263"/>
        <v>0</v>
      </c>
      <c r="CN242" s="168"/>
      <c r="CO242" s="95"/>
      <c r="CP242" s="165">
        <f t="shared" si="264"/>
        <v>0</v>
      </c>
      <c r="CQ242" s="168"/>
      <c r="CR242" s="95"/>
      <c r="CS242" s="165">
        <f t="shared" si="265"/>
        <v>0</v>
      </c>
      <c r="CT242" s="167">
        <f t="shared" si="266"/>
        <v>0</v>
      </c>
      <c r="CU242" s="168">
        <f t="shared" si="267"/>
        <v>0</v>
      </c>
    </row>
    <row r="243" spans="2:99" hidden="1" x14ac:dyDescent="0.25">
      <c r="B243" s="42" t="s">
        <v>397</v>
      </c>
      <c r="C243" s="168"/>
      <c r="D243" s="185"/>
      <c r="E243" s="168"/>
      <c r="F243" s="95"/>
      <c r="G243" s="165">
        <f t="shared" si="235"/>
        <v>0</v>
      </c>
      <c r="H243" s="168"/>
      <c r="I243" s="95"/>
      <c r="J243" s="165">
        <f t="shared" si="236"/>
        <v>0</v>
      </c>
      <c r="K243" s="168"/>
      <c r="L243" s="95"/>
      <c r="M243" s="165">
        <f t="shared" si="237"/>
        <v>0</v>
      </c>
      <c r="N243" s="168"/>
      <c r="O243" s="95"/>
      <c r="P243" s="165">
        <f t="shared" si="238"/>
        <v>0</v>
      </c>
      <c r="Q243" s="168"/>
      <c r="R243" s="95"/>
      <c r="S243" s="165">
        <f t="shared" si="239"/>
        <v>0</v>
      </c>
      <c r="T243" s="168"/>
      <c r="U243" s="95"/>
      <c r="V243" s="165">
        <f t="shared" si="240"/>
        <v>0</v>
      </c>
      <c r="W243" s="168"/>
      <c r="X243" s="95"/>
      <c r="Y243" s="165">
        <f t="shared" si="241"/>
        <v>0</v>
      </c>
      <c r="Z243" s="168"/>
      <c r="AA243" s="95"/>
      <c r="AB243" s="165">
        <f t="shared" si="242"/>
        <v>0</v>
      </c>
      <c r="AC243" s="168"/>
      <c r="AD243" s="95"/>
      <c r="AE243" s="165">
        <f t="shared" si="243"/>
        <v>0</v>
      </c>
      <c r="AF243" s="168"/>
      <c r="AG243" s="95"/>
      <c r="AH243" s="165">
        <f t="shared" si="244"/>
        <v>0</v>
      </c>
      <c r="AI243" s="168"/>
      <c r="AJ243" s="95"/>
      <c r="AK243" s="165">
        <f t="shared" si="245"/>
        <v>0</v>
      </c>
      <c r="AL243" s="168"/>
      <c r="AM243" s="95"/>
      <c r="AN243" s="165">
        <f t="shared" si="246"/>
        <v>0</v>
      </c>
      <c r="AO243" s="168"/>
      <c r="AP243" s="95"/>
      <c r="AQ243" s="165">
        <f t="shared" si="247"/>
        <v>0</v>
      </c>
      <c r="AR243" s="168"/>
      <c r="AS243" s="95"/>
      <c r="AT243" s="165">
        <f t="shared" si="248"/>
        <v>0</v>
      </c>
      <c r="AU243" s="168"/>
      <c r="AV243" s="95"/>
      <c r="AW243" s="165">
        <f t="shared" si="249"/>
        <v>0</v>
      </c>
      <c r="AX243" s="168"/>
      <c r="AY243" s="95"/>
      <c r="AZ243" s="165">
        <f t="shared" si="250"/>
        <v>0</v>
      </c>
      <c r="BA243" s="168"/>
      <c r="BB243" s="95"/>
      <c r="BC243" s="165">
        <f t="shared" si="251"/>
        <v>0</v>
      </c>
      <c r="BD243" s="168"/>
      <c r="BE243" s="95"/>
      <c r="BF243" s="165">
        <f t="shared" si="252"/>
        <v>0</v>
      </c>
      <c r="BG243" s="168"/>
      <c r="BH243" s="95"/>
      <c r="BI243" s="165">
        <f t="shared" si="253"/>
        <v>0</v>
      </c>
      <c r="BJ243" s="168"/>
      <c r="BK243" s="95"/>
      <c r="BL243" s="165">
        <f t="shared" si="254"/>
        <v>0</v>
      </c>
      <c r="BM243" s="168"/>
      <c r="BN243" s="95"/>
      <c r="BO243" s="165">
        <f t="shared" si="255"/>
        <v>0</v>
      </c>
      <c r="BP243" s="168"/>
      <c r="BQ243" s="95"/>
      <c r="BR243" s="165">
        <f t="shared" si="256"/>
        <v>0</v>
      </c>
      <c r="BS243" s="168"/>
      <c r="BT243" s="95"/>
      <c r="BU243" s="165">
        <f t="shared" si="257"/>
        <v>0</v>
      </c>
      <c r="BV243" s="168"/>
      <c r="BW243" s="95"/>
      <c r="BX243" s="165">
        <f t="shared" si="258"/>
        <v>0</v>
      </c>
      <c r="BY243" s="168"/>
      <c r="BZ243" s="95"/>
      <c r="CA243" s="165">
        <f t="shared" si="259"/>
        <v>0</v>
      </c>
      <c r="CB243" s="168"/>
      <c r="CC243" s="95"/>
      <c r="CD243" s="165">
        <f t="shared" si="260"/>
        <v>0</v>
      </c>
      <c r="CE243" s="168"/>
      <c r="CF243" s="95"/>
      <c r="CG243" s="165">
        <f t="shared" si="261"/>
        <v>0</v>
      </c>
      <c r="CH243" s="168"/>
      <c r="CI243" s="95"/>
      <c r="CJ243" s="165">
        <f t="shared" si="262"/>
        <v>0</v>
      </c>
      <c r="CK243" s="168"/>
      <c r="CL243" s="95"/>
      <c r="CM243" s="165">
        <f t="shared" si="263"/>
        <v>0</v>
      </c>
      <c r="CN243" s="168"/>
      <c r="CO243" s="95"/>
      <c r="CP243" s="165">
        <f t="shared" si="264"/>
        <v>0</v>
      </c>
      <c r="CQ243" s="168"/>
      <c r="CR243" s="95"/>
      <c r="CS243" s="165">
        <f t="shared" si="265"/>
        <v>0</v>
      </c>
      <c r="CT243" s="167">
        <f t="shared" si="266"/>
        <v>0</v>
      </c>
      <c r="CU243" s="168">
        <f t="shared" si="267"/>
        <v>0</v>
      </c>
    </row>
    <row r="244" spans="2:99" hidden="1" x14ac:dyDescent="0.25">
      <c r="B244" s="42" t="s">
        <v>398</v>
      </c>
      <c r="C244" s="168"/>
      <c r="D244" s="185"/>
      <c r="E244" s="168"/>
      <c r="F244" s="95"/>
      <c r="G244" s="165">
        <f t="shared" si="235"/>
        <v>0</v>
      </c>
      <c r="H244" s="168"/>
      <c r="I244" s="95"/>
      <c r="J244" s="165">
        <f t="shared" si="236"/>
        <v>0</v>
      </c>
      <c r="K244" s="95"/>
      <c r="L244" s="95"/>
      <c r="M244" s="165">
        <f t="shared" si="237"/>
        <v>0</v>
      </c>
      <c r="N244" s="168"/>
      <c r="O244" s="95"/>
      <c r="P244" s="165">
        <f t="shared" si="238"/>
        <v>0</v>
      </c>
      <c r="Q244" s="168"/>
      <c r="R244" s="95"/>
      <c r="S244" s="165">
        <f t="shared" si="239"/>
        <v>0</v>
      </c>
      <c r="T244" s="168"/>
      <c r="U244" s="95"/>
      <c r="V244" s="165">
        <f t="shared" si="240"/>
        <v>0</v>
      </c>
      <c r="W244" s="168"/>
      <c r="X244" s="95"/>
      <c r="Y244" s="165">
        <f t="shared" si="241"/>
        <v>0</v>
      </c>
      <c r="Z244" s="168"/>
      <c r="AA244" s="95"/>
      <c r="AB244" s="165">
        <f t="shared" si="242"/>
        <v>0</v>
      </c>
      <c r="AC244" s="168"/>
      <c r="AD244" s="95"/>
      <c r="AE244" s="165">
        <f t="shared" si="243"/>
        <v>0</v>
      </c>
      <c r="AF244" s="168"/>
      <c r="AG244" s="95"/>
      <c r="AH244" s="165">
        <f t="shared" si="244"/>
        <v>0</v>
      </c>
      <c r="AI244" s="168"/>
      <c r="AJ244" s="95"/>
      <c r="AK244" s="165">
        <f t="shared" si="245"/>
        <v>0</v>
      </c>
      <c r="AL244" s="168"/>
      <c r="AM244" s="95"/>
      <c r="AN244" s="165">
        <f t="shared" si="246"/>
        <v>0</v>
      </c>
      <c r="AO244" s="168"/>
      <c r="AP244" s="95"/>
      <c r="AQ244" s="165">
        <f t="shared" si="247"/>
        <v>0</v>
      </c>
      <c r="AR244" s="168"/>
      <c r="AS244" s="95"/>
      <c r="AT244" s="165">
        <f t="shared" si="248"/>
        <v>0</v>
      </c>
      <c r="AU244" s="168"/>
      <c r="AV244" s="95"/>
      <c r="AW244" s="165">
        <f t="shared" si="249"/>
        <v>0</v>
      </c>
      <c r="AX244" s="168"/>
      <c r="AY244" s="95"/>
      <c r="AZ244" s="165">
        <f t="shared" si="250"/>
        <v>0</v>
      </c>
      <c r="BA244" s="168"/>
      <c r="BB244" s="95"/>
      <c r="BC244" s="165">
        <f t="shared" si="251"/>
        <v>0</v>
      </c>
      <c r="BD244" s="168"/>
      <c r="BE244" s="95"/>
      <c r="BF244" s="165">
        <f t="shared" si="252"/>
        <v>0</v>
      </c>
      <c r="BG244" s="168"/>
      <c r="BH244" s="95"/>
      <c r="BI244" s="165">
        <f t="shared" si="253"/>
        <v>0</v>
      </c>
      <c r="BJ244" s="168"/>
      <c r="BK244" s="95"/>
      <c r="BL244" s="165">
        <f t="shared" si="254"/>
        <v>0</v>
      </c>
      <c r="BM244" s="168"/>
      <c r="BN244" s="95"/>
      <c r="BO244" s="165">
        <f t="shared" si="255"/>
        <v>0</v>
      </c>
      <c r="BP244" s="168"/>
      <c r="BQ244" s="95"/>
      <c r="BR244" s="165">
        <f t="shared" si="256"/>
        <v>0</v>
      </c>
      <c r="BS244" s="168"/>
      <c r="BT244" s="95"/>
      <c r="BU244" s="165">
        <f t="shared" si="257"/>
        <v>0</v>
      </c>
      <c r="BV244" s="168"/>
      <c r="BW244" s="95"/>
      <c r="BX244" s="165">
        <f t="shared" si="258"/>
        <v>0</v>
      </c>
      <c r="BY244" s="168"/>
      <c r="BZ244" s="95"/>
      <c r="CA244" s="165">
        <f t="shared" si="259"/>
        <v>0</v>
      </c>
      <c r="CB244" s="168"/>
      <c r="CC244" s="95"/>
      <c r="CD244" s="165">
        <f t="shared" si="260"/>
        <v>0</v>
      </c>
      <c r="CE244" s="168"/>
      <c r="CF244" s="95"/>
      <c r="CG244" s="165">
        <f t="shared" si="261"/>
        <v>0</v>
      </c>
      <c r="CH244" s="168"/>
      <c r="CI244" s="95"/>
      <c r="CJ244" s="165">
        <f t="shared" si="262"/>
        <v>0</v>
      </c>
      <c r="CK244" s="168"/>
      <c r="CL244" s="95"/>
      <c r="CM244" s="165">
        <f t="shared" si="263"/>
        <v>0</v>
      </c>
      <c r="CN244" s="168"/>
      <c r="CO244" s="95"/>
      <c r="CP244" s="165">
        <f t="shared" si="264"/>
        <v>0</v>
      </c>
      <c r="CQ244" s="168"/>
      <c r="CR244" s="95"/>
      <c r="CS244" s="165">
        <f t="shared" si="265"/>
        <v>0</v>
      </c>
      <c r="CT244" s="167">
        <f t="shared" si="266"/>
        <v>0</v>
      </c>
      <c r="CU244" s="168">
        <f t="shared" si="267"/>
        <v>0</v>
      </c>
    </row>
    <row r="245" spans="2:99" hidden="1" x14ac:dyDescent="0.25">
      <c r="B245" s="42" t="s">
        <v>399</v>
      </c>
      <c r="C245" s="168"/>
      <c r="D245" s="185"/>
      <c r="E245" s="168"/>
      <c r="F245" s="95"/>
      <c r="G245" s="165">
        <f t="shared" si="235"/>
        <v>0</v>
      </c>
      <c r="H245" s="168"/>
      <c r="I245" s="95"/>
      <c r="J245" s="165">
        <f t="shared" si="236"/>
        <v>0</v>
      </c>
      <c r="K245" s="95"/>
      <c r="L245" s="95"/>
      <c r="M245" s="165">
        <f t="shared" si="237"/>
        <v>0</v>
      </c>
      <c r="N245" s="168"/>
      <c r="O245" s="95"/>
      <c r="P245" s="165">
        <f t="shared" si="238"/>
        <v>0</v>
      </c>
      <c r="Q245" s="168"/>
      <c r="R245" s="95"/>
      <c r="S245" s="165">
        <f t="shared" si="239"/>
        <v>0</v>
      </c>
      <c r="T245" s="168"/>
      <c r="U245" s="95"/>
      <c r="V245" s="165">
        <f t="shared" si="240"/>
        <v>0</v>
      </c>
      <c r="W245" s="168"/>
      <c r="X245" s="95"/>
      <c r="Y245" s="165">
        <f t="shared" si="241"/>
        <v>0</v>
      </c>
      <c r="Z245" s="168"/>
      <c r="AA245" s="95"/>
      <c r="AB245" s="165">
        <f t="shared" si="242"/>
        <v>0</v>
      </c>
      <c r="AC245" s="168"/>
      <c r="AD245" s="95"/>
      <c r="AE245" s="165">
        <f t="shared" si="243"/>
        <v>0</v>
      </c>
      <c r="AF245" s="168"/>
      <c r="AG245" s="95"/>
      <c r="AH245" s="165">
        <f t="shared" si="244"/>
        <v>0</v>
      </c>
      <c r="AI245" s="168"/>
      <c r="AJ245" s="95"/>
      <c r="AK245" s="165">
        <f t="shared" si="245"/>
        <v>0</v>
      </c>
      <c r="AL245" s="168"/>
      <c r="AM245" s="95"/>
      <c r="AN245" s="165">
        <f t="shared" si="246"/>
        <v>0</v>
      </c>
      <c r="AO245" s="168"/>
      <c r="AP245" s="95"/>
      <c r="AQ245" s="165">
        <f t="shared" si="247"/>
        <v>0</v>
      </c>
      <c r="AR245" s="168"/>
      <c r="AS245" s="95"/>
      <c r="AT245" s="165">
        <f t="shared" si="248"/>
        <v>0</v>
      </c>
      <c r="AU245" s="168"/>
      <c r="AV245" s="95"/>
      <c r="AW245" s="165">
        <f t="shared" si="249"/>
        <v>0</v>
      </c>
      <c r="AX245" s="168"/>
      <c r="AY245" s="95"/>
      <c r="AZ245" s="165">
        <f t="shared" si="250"/>
        <v>0</v>
      </c>
      <c r="BA245" s="168"/>
      <c r="BB245" s="95"/>
      <c r="BC245" s="165">
        <f t="shared" si="251"/>
        <v>0</v>
      </c>
      <c r="BD245" s="168"/>
      <c r="BE245" s="95"/>
      <c r="BF245" s="165">
        <f t="shared" si="252"/>
        <v>0</v>
      </c>
      <c r="BG245" s="168"/>
      <c r="BH245" s="95"/>
      <c r="BI245" s="165">
        <f t="shared" si="253"/>
        <v>0</v>
      </c>
      <c r="BJ245" s="168"/>
      <c r="BK245" s="95"/>
      <c r="BL245" s="165">
        <f t="shared" si="254"/>
        <v>0</v>
      </c>
      <c r="BM245" s="168"/>
      <c r="BN245" s="95"/>
      <c r="BO245" s="165">
        <f t="shared" si="255"/>
        <v>0</v>
      </c>
      <c r="BP245" s="168"/>
      <c r="BQ245" s="95"/>
      <c r="BR245" s="165">
        <f t="shared" si="256"/>
        <v>0</v>
      </c>
      <c r="BS245" s="168"/>
      <c r="BT245" s="95"/>
      <c r="BU245" s="165">
        <f t="shared" si="257"/>
        <v>0</v>
      </c>
      <c r="BV245" s="168"/>
      <c r="BW245" s="95"/>
      <c r="BX245" s="165">
        <f t="shared" si="258"/>
        <v>0</v>
      </c>
      <c r="BY245" s="168"/>
      <c r="BZ245" s="95"/>
      <c r="CA245" s="165">
        <f t="shared" si="259"/>
        <v>0</v>
      </c>
      <c r="CB245" s="168"/>
      <c r="CC245" s="95"/>
      <c r="CD245" s="165">
        <f t="shared" si="260"/>
        <v>0</v>
      </c>
      <c r="CE245" s="168"/>
      <c r="CF245" s="95"/>
      <c r="CG245" s="165">
        <f t="shared" si="261"/>
        <v>0</v>
      </c>
      <c r="CH245" s="168"/>
      <c r="CI245" s="95"/>
      <c r="CJ245" s="165">
        <f t="shared" si="262"/>
        <v>0</v>
      </c>
      <c r="CK245" s="168"/>
      <c r="CL245" s="95"/>
      <c r="CM245" s="165">
        <f t="shared" si="263"/>
        <v>0</v>
      </c>
      <c r="CN245" s="168"/>
      <c r="CO245" s="95"/>
      <c r="CP245" s="165">
        <f t="shared" si="264"/>
        <v>0</v>
      </c>
      <c r="CQ245" s="168"/>
      <c r="CR245" s="95"/>
      <c r="CS245" s="165">
        <f t="shared" si="265"/>
        <v>0</v>
      </c>
      <c r="CT245" s="167">
        <f t="shared" si="266"/>
        <v>0</v>
      </c>
      <c r="CU245" s="168">
        <f t="shared" si="267"/>
        <v>0</v>
      </c>
    </row>
    <row r="246" spans="2:99" hidden="1" x14ac:dyDescent="0.25">
      <c r="B246" s="42" t="s">
        <v>400</v>
      </c>
      <c r="C246" s="168"/>
      <c r="D246" s="185"/>
      <c r="E246" s="168"/>
      <c r="F246" s="95"/>
      <c r="G246" s="165">
        <f t="shared" si="235"/>
        <v>0</v>
      </c>
      <c r="H246" s="168"/>
      <c r="I246" s="95"/>
      <c r="J246" s="165">
        <f t="shared" si="236"/>
        <v>0</v>
      </c>
      <c r="K246" s="95"/>
      <c r="L246" s="95"/>
      <c r="M246" s="165">
        <f t="shared" si="237"/>
        <v>0</v>
      </c>
      <c r="N246" s="168"/>
      <c r="O246" s="95"/>
      <c r="P246" s="165">
        <f t="shared" si="238"/>
        <v>0</v>
      </c>
      <c r="Q246" s="168"/>
      <c r="R246" s="95"/>
      <c r="S246" s="165">
        <f t="shared" si="239"/>
        <v>0</v>
      </c>
      <c r="T246" s="168"/>
      <c r="U246" s="95"/>
      <c r="V246" s="165">
        <f t="shared" si="240"/>
        <v>0</v>
      </c>
      <c r="W246" s="168"/>
      <c r="X246" s="95"/>
      <c r="Y246" s="165">
        <f t="shared" si="241"/>
        <v>0</v>
      </c>
      <c r="Z246" s="168"/>
      <c r="AA246" s="95"/>
      <c r="AB246" s="165">
        <f t="shared" si="242"/>
        <v>0</v>
      </c>
      <c r="AC246" s="168"/>
      <c r="AD246" s="95"/>
      <c r="AE246" s="165">
        <f t="shared" si="243"/>
        <v>0</v>
      </c>
      <c r="AF246" s="168"/>
      <c r="AG246" s="95"/>
      <c r="AH246" s="165">
        <f t="shared" si="244"/>
        <v>0</v>
      </c>
      <c r="AI246" s="168"/>
      <c r="AJ246" s="95"/>
      <c r="AK246" s="165">
        <f t="shared" si="245"/>
        <v>0</v>
      </c>
      <c r="AL246" s="168"/>
      <c r="AM246" s="95"/>
      <c r="AN246" s="165">
        <f t="shared" si="246"/>
        <v>0</v>
      </c>
      <c r="AO246" s="168"/>
      <c r="AP246" s="95"/>
      <c r="AQ246" s="165">
        <f t="shared" si="247"/>
        <v>0</v>
      </c>
      <c r="AR246" s="168"/>
      <c r="AS246" s="95"/>
      <c r="AT246" s="165">
        <f t="shared" si="248"/>
        <v>0</v>
      </c>
      <c r="AU246" s="168"/>
      <c r="AV246" s="95"/>
      <c r="AW246" s="165">
        <f t="shared" si="249"/>
        <v>0</v>
      </c>
      <c r="AX246" s="168"/>
      <c r="AY246" s="95"/>
      <c r="AZ246" s="165">
        <f t="shared" si="250"/>
        <v>0</v>
      </c>
      <c r="BA246" s="168"/>
      <c r="BB246" s="95"/>
      <c r="BC246" s="165">
        <f t="shared" si="251"/>
        <v>0</v>
      </c>
      <c r="BD246" s="168"/>
      <c r="BE246" s="95"/>
      <c r="BF246" s="165">
        <f t="shared" si="252"/>
        <v>0</v>
      </c>
      <c r="BG246" s="168"/>
      <c r="BH246" s="95"/>
      <c r="BI246" s="165">
        <f t="shared" si="253"/>
        <v>0</v>
      </c>
      <c r="BJ246" s="168"/>
      <c r="BK246" s="95"/>
      <c r="BL246" s="165">
        <f t="shared" si="254"/>
        <v>0</v>
      </c>
      <c r="BM246" s="168"/>
      <c r="BN246" s="95"/>
      <c r="BO246" s="165">
        <f t="shared" si="255"/>
        <v>0</v>
      </c>
      <c r="BP246" s="168"/>
      <c r="BQ246" s="95"/>
      <c r="BR246" s="165">
        <f t="shared" si="256"/>
        <v>0</v>
      </c>
      <c r="BS246" s="168"/>
      <c r="BT246" s="95"/>
      <c r="BU246" s="165">
        <f t="shared" si="257"/>
        <v>0</v>
      </c>
      <c r="BV246" s="168"/>
      <c r="BW246" s="95"/>
      <c r="BX246" s="165">
        <f t="shared" si="258"/>
        <v>0</v>
      </c>
      <c r="BY246" s="168"/>
      <c r="BZ246" s="95"/>
      <c r="CA246" s="165">
        <f t="shared" si="259"/>
        <v>0</v>
      </c>
      <c r="CB246" s="168"/>
      <c r="CC246" s="95"/>
      <c r="CD246" s="165">
        <f t="shared" si="260"/>
        <v>0</v>
      </c>
      <c r="CE246" s="168"/>
      <c r="CF246" s="95"/>
      <c r="CG246" s="165">
        <f t="shared" si="261"/>
        <v>0</v>
      </c>
      <c r="CH246" s="168"/>
      <c r="CI246" s="95"/>
      <c r="CJ246" s="165">
        <f t="shared" si="262"/>
        <v>0</v>
      </c>
      <c r="CK246" s="168"/>
      <c r="CL246" s="95"/>
      <c r="CM246" s="165">
        <f t="shared" si="263"/>
        <v>0</v>
      </c>
      <c r="CN246" s="168"/>
      <c r="CO246" s="95"/>
      <c r="CP246" s="165">
        <f t="shared" si="264"/>
        <v>0</v>
      </c>
      <c r="CQ246" s="168"/>
      <c r="CR246" s="95"/>
      <c r="CS246" s="165">
        <f t="shared" si="265"/>
        <v>0</v>
      </c>
      <c r="CT246" s="167">
        <f t="shared" si="266"/>
        <v>0</v>
      </c>
      <c r="CU246" s="168">
        <f t="shared" si="267"/>
        <v>0</v>
      </c>
    </row>
    <row r="247" spans="2:99" hidden="1" x14ac:dyDescent="0.25">
      <c r="B247" s="42" t="s">
        <v>401</v>
      </c>
      <c r="C247" s="168"/>
      <c r="D247" s="185"/>
      <c r="E247" s="168"/>
      <c r="F247" s="95"/>
      <c r="G247" s="165">
        <f t="shared" si="235"/>
        <v>0</v>
      </c>
      <c r="H247" s="168"/>
      <c r="I247" s="95"/>
      <c r="J247" s="165">
        <f t="shared" si="236"/>
        <v>0</v>
      </c>
      <c r="K247" s="95"/>
      <c r="L247" s="95"/>
      <c r="M247" s="165">
        <f t="shared" si="237"/>
        <v>0</v>
      </c>
      <c r="N247" s="168"/>
      <c r="O247" s="95"/>
      <c r="P247" s="165">
        <f t="shared" si="238"/>
        <v>0</v>
      </c>
      <c r="Q247" s="168"/>
      <c r="R247" s="95"/>
      <c r="S247" s="165">
        <f t="shared" si="239"/>
        <v>0</v>
      </c>
      <c r="T247" s="168"/>
      <c r="U247" s="95"/>
      <c r="V247" s="165">
        <f t="shared" si="240"/>
        <v>0</v>
      </c>
      <c r="W247" s="168"/>
      <c r="X247" s="95"/>
      <c r="Y247" s="165">
        <f t="shared" si="241"/>
        <v>0</v>
      </c>
      <c r="Z247" s="168"/>
      <c r="AA247" s="95"/>
      <c r="AB247" s="165">
        <f t="shared" si="242"/>
        <v>0</v>
      </c>
      <c r="AC247" s="168"/>
      <c r="AD247" s="95"/>
      <c r="AE247" s="165">
        <f t="shared" si="243"/>
        <v>0</v>
      </c>
      <c r="AF247" s="168"/>
      <c r="AG247" s="95"/>
      <c r="AH247" s="165">
        <f t="shared" si="244"/>
        <v>0</v>
      </c>
      <c r="AI247" s="168"/>
      <c r="AJ247" s="95"/>
      <c r="AK247" s="165">
        <f t="shared" si="245"/>
        <v>0</v>
      </c>
      <c r="AL247" s="168"/>
      <c r="AM247" s="95"/>
      <c r="AN247" s="165">
        <f t="shared" si="246"/>
        <v>0</v>
      </c>
      <c r="AO247" s="168"/>
      <c r="AP247" s="95"/>
      <c r="AQ247" s="165">
        <f t="shared" si="247"/>
        <v>0</v>
      </c>
      <c r="AR247" s="168"/>
      <c r="AS247" s="95"/>
      <c r="AT247" s="165">
        <f t="shared" si="248"/>
        <v>0</v>
      </c>
      <c r="AU247" s="168"/>
      <c r="AV247" s="95"/>
      <c r="AW247" s="165">
        <f t="shared" si="249"/>
        <v>0</v>
      </c>
      <c r="AX247" s="168"/>
      <c r="AY247" s="95"/>
      <c r="AZ247" s="165">
        <f t="shared" si="250"/>
        <v>0</v>
      </c>
      <c r="BA247" s="168"/>
      <c r="BB247" s="95"/>
      <c r="BC247" s="165">
        <f t="shared" si="251"/>
        <v>0</v>
      </c>
      <c r="BD247" s="168"/>
      <c r="BE247" s="95"/>
      <c r="BF247" s="165">
        <f t="shared" si="252"/>
        <v>0</v>
      </c>
      <c r="BG247" s="168"/>
      <c r="BH247" s="95"/>
      <c r="BI247" s="165">
        <f t="shared" si="253"/>
        <v>0</v>
      </c>
      <c r="BJ247" s="168"/>
      <c r="BK247" s="95"/>
      <c r="BL247" s="165">
        <f t="shared" si="254"/>
        <v>0</v>
      </c>
      <c r="BM247" s="168"/>
      <c r="BN247" s="95"/>
      <c r="BO247" s="165">
        <f t="shared" si="255"/>
        <v>0</v>
      </c>
      <c r="BP247" s="168"/>
      <c r="BQ247" s="95"/>
      <c r="BR247" s="165">
        <f t="shared" si="256"/>
        <v>0</v>
      </c>
      <c r="BS247" s="168"/>
      <c r="BT247" s="95"/>
      <c r="BU247" s="165">
        <f t="shared" si="257"/>
        <v>0</v>
      </c>
      <c r="BV247" s="168"/>
      <c r="BW247" s="95"/>
      <c r="BX247" s="165">
        <f t="shared" si="258"/>
        <v>0</v>
      </c>
      <c r="BY247" s="168"/>
      <c r="BZ247" s="95"/>
      <c r="CA247" s="165">
        <f t="shared" si="259"/>
        <v>0</v>
      </c>
      <c r="CB247" s="168"/>
      <c r="CC247" s="95"/>
      <c r="CD247" s="165">
        <f t="shared" si="260"/>
        <v>0</v>
      </c>
      <c r="CE247" s="168"/>
      <c r="CF247" s="95"/>
      <c r="CG247" s="165">
        <f t="shared" si="261"/>
        <v>0</v>
      </c>
      <c r="CH247" s="168"/>
      <c r="CI247" s="95"/>
      <c r="CJ247" s="165">
        <f t="shared" si="262"/>
        <v>0</v>
      </c>
      <c r="CK247" s="168"/>
      <c r="CL247" s="95"/>
      <c r="CM247" s="165">
        <f t="shared" si="263"/>
        <v>0</v>
      </c>
      <c r="CN247" s="168"/>
      <c r="CO247" s="95"/>
      <c r="CP247" s="165">
        <f t="shared" si="264"/>
        <v>0</v>
      </c>
      <c r="CQ247" s="168"/>
      <c r="CR247" s="95"/>
      <c r="CS247" s="165">
        <f t="shared" si="265"/>
        <v>0</v>
      </c>
      <c r="CT247" s="167">
        <f t="shared" si="266"/>
        <v>0</v>
      </c>
      <c r="CU247" s="168">
        <f t="shared" si="267"/>
        <v>0</v>
      </c>
    </row>
    <row r="248" spans="2:99" hidden="1" x14ac:dyDescent="0.25">
      <c r="B248" s="42" t="s">
        <v>402</v>
      </c>
      <c r="C248" s="168"/>
      <c r="D248" s="185">
        <v>5400</v>
      </c>
      <c r="E248" s="168"/>
      <c r="F248" s="95"/>
      <c r="G248" s="165">
        <f t="shared" si="235"/>
        <v>0</v>
      </c>
      <c r="H248" s="168"/>
      <c r="I248" s="95"/>
      <c r="J248" s="165">
        <f t="shared" si="236"/>
        <v>0</v>
      </c>
      <c r="K248" s="95"/>
      <c r="L248" s="95"/>
      <c r="M248" s="165">
        <f t="shared" si="237"/>
        <v>0</v>
      </c>
      <c r="N248" s="168"/>
      <c r="O248" s="95"/>
      <c r="P248" s="165">
        <f t="shared" si="238"/>
        <v>0</v>
      </c>
      <c r="Q248" s="168"/>
      <c r="R248" s="95"/>
      <c r="S248" s="165">
        <f t="shared" si="239"/>
        <v>0</v>
      </c>
      <c r="T248" s="168"/>
      <c r="U248" s="95"/>
      <c r="V248" s="165">
        <f t="shared" si="240"/>
        <v>0</v>
      </c>
      <c r="W248" s="168"/>
      <c r="X248" s="95"/>
      <c r="Y248" s="165">
        <f t="shared" si="241"/>
        <v>0</v>
      </c>
      <c r="Z248" s="168"/>
      <c r="AA248" s="95"/>
      <c r="AB248" s="165">
        <f t="shared" si="242"/>
        <v>0</v>
      </c>
      <c r="AC248" s="168"/>
      <c r="AD248" s="95"/>
      <c r="AE248" s="165">
        <f t="shared" si="243"/>
        <v>0</v>
      </c>
      <c r="AF248" s="168"/>
      <c r="AG248" s="95"/>
      <c r="AH248" s="165">
        <f t="shared" si="244"/>
        <v>0</v>
      </c>
      <c r="AI248" s="168"/>
      <c r="AJ248" s="95"/>
      <c r="AK248" s="165">
        <f t="shared" si="245"/>
        <v>0</v>
      </c>
      <c r="AL248" s="168"/>
      <c r="AM248" s="95"/>
      <c r="AN248" s="165">
        <f t="shared" si="246"/>
        <v>0</v>
      </c>
      <c r="AO248" s="168"/>
      <c r="AP248" s="95"/>
      <c r="AQ248" s="165">
        <f t="shared" si="247"/>
        <v>0</v>
      </c>
      <c r="AR248" s="168"/>
      <c r="AS248" s="95"/>
      <c r="AT248" s="165">
        <f t="shared" si="248"/>
        <v>0</v>
      </c>
      <c r="AU248" s="168"/>
      <c r="AV248" s="95"/>
      <c r="AW248" s="165">
        <f t="shared" si="249"/>
        <v>0</v>
      </c>
      <c r="AX248" s="168"/>
      <c r="AY248" s="95"/>
      <c r="AZ248" s="165">
        <f t="shared" si="250"/>
        <v>0</v>
      </c>
      <c r="BA248" s="168"/>
      <c r="BB248" s="95"/>
      <c r="BC248" s="165">
        <f t="shared" si="251"/>
        <v>0</v>
      </c>
      <c r="BD248" s="168"/>
      <c r="BE248" s="95"/>
      <c r="BF248" s="165">
        <f t="shared" si="252"/>
        <v>0</v>
      </c>
      <c r="BG248" s="168"/>
      <c r="BH248" s="95"/>
      <c r="BI248" s="165">
        <f t="shared" si="253"/>
        <v>0</v>
      </c>
      <c r="BJ248" s="168"/>
      <c r="BK248" s="95"/>
      <c r="BL248" s="165">
        <f t="shared" si="254"/>
        <v>0</v>
      </c>
      <c r="BM248" s="168"/>
      <c r="BN248" s="95"/>
      <c r="BO248" s="165">
        <f t="shared" si="255"/>
        <v>0</v>
      </c>
      <c r="BP248" s="168"/>
      <c r="BQ248" s="95"/>
      <c r="BR248" s="165">
        <f t="shared" si="256"/>
        <v>0</v>
      </c>
      <c r="BS248" s="168"/>
      <c r="BT248" s="95"/>
      <c r="BU248" s="165">
        <f t="shared" si="257"/>
        <v>0</v>
      </c>
      <c r="BV248" s="168"/>
      <c r="BW248" s="95"/>
      <c r="BX248" s="165">
        <f t="shared" si="258"/>
        <v>0</v>
      </c>
      <c r="BY248" s="168"/>
      <c r="BZ248" s="95"/>
      <c r="CA248" s="165">
        <f t="shared" si="259"/>
        <v>0</v>
      </c>
      <c r="CB248" s="168"/>
      <c r="CC248" s="95"/>
      <c r="CD248" s="165">
        <f t="shared" si="260"/>
        <v>0</v>
      </c>
      <c r="CE248" s="168"/>
      <c r="CF248" s="95"/>
      <c r="CG248" s="165">
        <f t="shared" si="261"/>
        <v>0</v>
      </c>
      <c r="CH248" s="168"/>
      <c r="CI248" s="95"/>
      <c r="CJ248" s="165">
        <f t="shared" si="262"/>
        <v>0</v>
      </c>
      <c r="CK248" s="168"/>
      <c r="CL248" s="95"/>
      <c r="CM248" s="165">
        <f t="shared" si="263"/>
        <v>0</v>
      </c>
      <c r="CN248" s="168"/>
      <c r="CO248" s="95"/>
      <c r="CP248" s="165">
        <f t="shared" si="264"/>
        <v>0</v>
      </c>
      <c r="CQ248" s="168"/>
      <c r="CR248" s="95"/>
      <c r="CS248" s="165">
        <f t="shared" si="265"/>
        <v>0</v>
      </c>
      <c r="CT248" s="167">
        <f t="shared" si="266"/>
        <v>0</v>
      </c>
      <c r="CU248" s="168">
        <f t="shared" si="267"/>
        <v>0</v>
      </c>
    </row>
    <row r="249" spans="2:99" hidden="1" x14ac:dyDescent="0.25">
      <c r="B249" s="42" t="s">
        <v>403</v>
      </c>
      <c r="C249" s="168"/>
      <c r="D249" s="185"/>
      <c r="E249" s="168"/>
      <c r="F249" s="95"/>
      <c r="G249" s="165">
        <f t="shared" si="235"/>
        <v>0</v>
      </c>
      <c r="H249" s="168"/>
      <c r="I249" s="95"/>
      <c r="J249" s="165">
        <f t="shared" si="236"/>
        <v>0</v>
      </c>
      <c r="K249" s="95"/>
      <c r="L249" s="95"/>
      <c r="M249" s="165">
        <f t="shared" si="237"/>
        <v>0</v>
      </c>
      <c r="N249" s="168"/>
      <c r="O249" s="95"/>
      <c r="P249" s="165">
        <f t="shared" si="238"/>
        <v>0</v>
      </c>
      <c r="Q249" s="168"/>
      <c r="R249" s="95"/>
      <c r="S249" s="165">
        <f t="shared" si="239"/>
        <v>0</v>
      </c>
      <c r="T249" s="168"/>
      <c r="U249" s="95"/>
      <c r="V249" s="165">
        <f t="shared" si="240"/>
        <v>0</v>
      </c>
      <c r="W249" s="168"/>
      <c r="X249" s="95"/>
      <c r="Y249" s="165">
        <f t="shared" si="241"/>
        <v>0</v>
      </c>
      <c r="Z249" s="168"/>
      <c r="AA249" s="95"/>
      <c r="AB249" s="165">
        <f t="shared" si="242"/>
        <v>0</v>
      </c>
      <c r="AC249" s="168"/>
      <c r="AD249" s="95"/>
      <c r="AE249" s="165">
        <f t="shared" si="243"/>
        <v>0</v>
      </c>
      <c r="AF249" s="168"/>
      <c r="AG249" s="95"/>
      <c r="AH249" s="165">
        <f t="shared" si="244"/>
        <v>0</v>
      </c>
      <c r="AI249" s="168"/>
      <c r="AJ249" s="95"/>
      <c r="AK249" s="165">
        <f t="shared" si="245"/>
        <v>0</v>
      </c>
      <c r="AL249" s="168"/>
      <c r="AM249" s="95"/>
      <c r="AN249" s="165">
        <f t="shared" si="246"/>
        <v>0</v>
      </c>
      <c r="AO249" s="168"/>
      <c r="AP249" s="95"/>
      <c r="AQ249" s="165">
        <f t="shared" si="247"/>
        <v>0</v>
      </c>
      <c r="AR249" s="168"/>
      <c r="AS249" s="95"/>
      <c r="AT249" s="165">
        <f t="shared" si="248"/>
        <v>0</v>
      </c>
      <c r="AU249" s="168"/>
      <c r="AV249" s="95"/>
      <c r="AW249" s="165">
        <f t="shared" si="249"/>
        <v>0</v>
      </c>
      <c r="AX249" s="168"/>
      <c r="AY249" s="95"/>
      <c r="AZ249" s="165">
        <f t="shared" si="250"/>
        <v>0</v>
      </c>
      <c r="BA249" s="168"/>
      <c r="BB249" s="95"/>
      <c r="BC249" s="165">
        <f t="shared" si="251"/>
        <v>0</v>
      </c>
      <c r="BD249" s="168"/>
      <c r="BE249" s="95"/>
      <c r="BF249" s="165">
        <f t="shared" si="252"/>
        <v>0</v>
      </c>
      <c r="BG249" s="168"/>
      <c r="BH249" s="95"/>
      <c r="BI249" s="165">
        <f t="shared" si="253"/>
        <v>0</v>
      </c>
      <c r="BJ249" s="168"/>
      <c r="BK249" s="95"/>
      <c r="BL249" s="165">
        <f t="shared" si="254"/>
        <v>0</v>
      </c>
      <c r="BM249" s="168"/>
      <c r="BN249" s="95"/>
      <c r="BO249" s="165">
        <f t="shared" si="255"/>
        <v>0</v>
      </c>
      <c r="BP249" s="168"/>
      <c r="BQ249" s="95"/>
      <c r="BR249" s="165">
        <f t="shared" si="256"/>
        <v>0</v>
      </c>
      <c r="BS249" s="168"/>
      <c r="BT249" s="95"/>
      <c r="BU249" s="165">
        <f t="shared" si="257"/>
        <v>0</v>
      </c>
      <c r="BV249" s="168"/>
      <c r="BW249" s="95"/>
      <c r="BX249" s="165">
        <f t="shared" si="258"/>
        <v>0</v>
      </c>
      <c r="BY249" s="168"/>
      <c r="BZ249" s="95"/>
      <c r="CA249" s="165">
        <f t="shared" si="259"/>
        <v>0</v>
      </c>
      <c r="CB249" s="168"/>
      <c r="CC249" s="95"/>
      <c r="CD249" s="165">
        <f t="shared" si="260"/>
        <v>0</v>
      </c>
      <c r="CE249" s="168"/>
      <c r="CF249" s="95"/>
      <c r="CG249" s="165">
        <f t="shared" si="261"/>
        <v>0</v>
      </c>
      <c r="CH249" s="168"/>
      <c r="CI249" s="95"/>
      <c r="CJ249" s="165">
        <f t="shared" si="262"/>
        <v>0</v>
      </c>
      <c r="CK249" s="168"/>
      <c r="CL249" s="95"/>
      <c r="CM249" s="165">
        <f t="shared" si="263"/>
        <v>0</v>
      </c>
      <c r="CN249" s="168"/>
      <c r="CO249" s="95"/>
      <c r="CP249" s="165">
        <f t="shared" si="264"/>
        <v>0</v>
      </c>
      <c r="CQ249" s="168"/>
      <c r="CR249" s="95"/>
      <c r="CS249" s="165">
        <f t="shared" si="265"/>
        <v>0</v>
      </c>
      <c r="CT249" s="167">
        <f t="shared" si="266"/>
        <v>0</v>
      </c>
      <c r="CU249" s="168">
        <f t="shared" si="267"/>
        <v>0</v>
      </c>
    </row>
    <row r="250" spans="2:99" hidden="1" x14ac:dyDescent="0.25">
      <c r="B250" s="42" t="s">
        <v>404</v>
      </c>
      <c r="C250" s="168"/>
      <c r="D250" s="185"/>
      <c r="E250" s="168"/>
      <c r="F250" s="95"/>
      <c r="G250" s="165">
        <f t="shared" si="235"/>
        <v>0</v>
      </c>
      <c r="H250" s="168"/>
      <c r="I250" s="95"/>
      <c r="J250" s="165">
        <f t="shared" si="236"/>
        <v>0</v>
      </c>
      <c r="K250" s="95"/>
      <c r="L250" s="95"/>
      <c r="M250" s="165">
        <f t="shared" si="237"/>
        <v>0</v>
      </c>
      <c r="N250" s="168"/>
      <c r="O250" s="95"/>
      <c r="P250" s="165">
        <f t="shared" si="238"/>
        <v>0</v>
      </c>
      <c r="Q250" s="168"/>
      <c r="R250" s="95"/>
      <c r="S250" s="165">
        <f t="shared" si="239"/>
        <v>0</v>
      </c>
      <c r="T250" s="168"/>
      <c r="U250" s="95"/>
      <c r="V250" s="165">
        <f t="shared" si="240"/>
        <v>0</v>
      </c>
      <c r="W250" s="168"/>
      <c r="X250" s="95"/>
      <c r="Y250" s="165">
        <f t="shared" si="241"/>
        <v>0</v>
      </c>
      <c r="Z250" s="168"/>
      <c r="AA250" s="95"/>
      <c r="AB250" s="165">
        <f t="shared" si="242"/>
        <v>0</v>
      </c>
      <c r="AC250" s="168"/>
      <c r="AD250" s="95"/>
      <c r="AE250" s="165">
        <f t="shared" si="243"/>
        <v>0</v>
      </c>
      <c r="AF250" s="168"/>
      <c r="AG250" s="95"/>
      <c r="AH250" s="165">
        <f t="shared" si="244"/>
        <v>0</v>
      </c>
      <c r="AI250" s="168"/>
      <c r="AJ250" s="95"/>
      <c r="AK250" s="165">
        <f t="shared" si="245"/>
        <v>0</v>
      </c>
      <c r="AL250" s="168"/>
      <c r="AM250" s="95"/>
      <c r="AN250" s="165">
        <f t="shared" si="246"/>
        <v>0</v>
      </c>
      <c r="AO250" s="168"/>
      <c r="AP250" s="95"/>
      <c r="AQ250" s="165">
        <f t="shared" si="247"/>
        <v>0</v>
      </c>
      <c r="AR250" s="168"/>
      <c r="AS250" s="95"/>
      <c r="AT250" s="165">
        <f t="shared" si="248"/>
        <v>0</v>
      </c>
      <c r="AU250" s="168"/>
      <c r="AV250" s="95"/>
      <c r="AW250" s="165">
        <f t="shared" si="249"/>
        <v>0</v>
      </c>
      <c r="AX250" s="168"/>
      <c r="AY250" s="95"/>
      <c r="AZ250" s="165">
        <f t="shared" si="250"/>
        <v>0</v>
      </c>
      <c r="BA250" s="168"/>
      <c r="BB250" s="95"/>
      <c r="BC250" s="165">
        <f t="shared" si="251"/>
        <v>0</v>
      </c>
      <c r="BD250" s="168"/>
      <c r="BE250" s="95"/>
      <c r="BF250" s="165">
        <f t="shared" si="252"/>
        <v>0</v>
      </c>
      <c r="BG250" s="168"/>
      <c r="BH250" s="95"/>
      <c r="BI250" s="165">
        <f t="shared" si="253"/>
        <v>0</v>
      </c>
      <c r="BJ250" s="168"/>
      <c r="BK250" s="95"/>
      <c r="BL250" s="165">
        <f t="shared" si="254"/>
        <v>0</v>
      </c>
      <c r="BM250" s="168"/>
      <c r="BN250" s="95"/>
      <c r="BO250" s="165">
        <f t="shared" si="255"/>
        <v>0</v>
      </c>
      <c r="BP250" s="168"/>
      <c r="BQ250" s="95"/>
      <c r="BR250" s="165">
        <f t="shared" si="256"/>
        <v>0</v>
      </c>
      <c r="BS250" s="168"/>
      <c r="BT250" s="95"/>
      <c r="BU250" s="165">
        <f t="shared" si="257"/>
        <v>0</v>
      </c>
      <c r="BV250" s="168"/>
      <c r="BW250" s="95"/>
      <c r="BX250" s="165">
        <f t="shared" si="258"/>
        <v>0</v>
      </c>
      <c r="BY250" s="168"/>
      <c r="BZ250" s="95"/>
      <c r="CA250" s="165">
        <f t="shared" si="259"/>
        <v>0</v>
      </c>
      <c r="CB250" s="168"/>
      <c r="CC250" s="95"/>
      <c r="CD250" s="165">
        <f t="shared" si="260"/>
        <v>0</v>
      </c>
      <c r="CE250" s="168"/>
      <c r="CF250" s="95"/>
      <c r="CG250" s="165">
        <f t="shared" si="261"/>
        <v>0</v>
      </c>
      <c r="CH250" s="168"/>
      <c r="CI250" s="95"/>
      <c r="CJ250" s="165">
        <f t="shared" si="262"/>
        <v>0</v>
      </c>
      <c r="CK250" s="168"/>
      <c r="CL250" s="95"/>
      <c r="CM250" s="165">
        <f t="shared" si="263"/>
        <v>0</v>
      </c>
      <c r="CN250" s="168"/>
      <c r="CO250" s="95"/>
      <c r="CP250" s="165">
        <f t="shared" si="264"/>
        <v>0</v>
      </c>
      <c r="CQ250" s="168"/>
      <c r="CR250" s="95"/>
      <c r="CS250" s="165">
        <f t="shared" si="265"/>
        <v>0</v>
      </c>
      <c r="CT250" s="167">
        <f t="shared" si="266"/>
        <v>0</v>
      </c>
      <c r="CU250" s="168">
        <f t="shared" si="267"/>
        <v>0</v>
      </c>
    </row>
    <row r="251" spans="2:99" hidden="1" x14ac:dyDescent="0.25">
      <c r="B251" s="42" t="s">
        <v>405</v>
      </c>
      <c r="C251" s="168"/>
      <c r="D251" s="185"/>
      <c r="E251" s="168"/>
      <c r="F251" s="95"/>
      <c r="G251" s="165">
        <f t="shared" si="235"/>
        <v>0</v>
      </c>
      <c r="H251" s="168"/>
      <c r="I251" s="95"/>
      <c r="J251" s="165">
        <f t="shared" si="236"/>
        <v>0</v>
      </c>
      <c r="K251" s="95"/>
      <c r="L251" s="95"/>
      <c r="M251" s="165">
        <f t="shared" si="237"/>
        <v>0</v>
      </c>
      <c r="N251" s="168"/>
      <c r="O251" s="95"/>
      <c r="P251" s="165">
        <f t="shared" si="238"/>
        <v>0</v>
      </c>
      <c r="Q251" s="168"/>
      <c r="R251" s="95"/>
      <c r="S251" s="165">
        <f t="shared" si="239"/>
        <v>0</v>
      </c>
      <c r="T251" s="168"/>
      <c r="U251" s="95"/>
      <c r="V251" s="165">
        <f t="shared" si="240"/>
        <v>0</v>
      </c>
      <c r="W251" s="168"/>
      <c r="X251" s="95"/>
      <c r="Y251" s="165">
        <f t="shared" si="241"/>
        <v>0</v>
      </c>
      <c r="Z251" s="168"/>
      <c r="AA251" s="95"/>
      <c r="AB251" s="165">
        <f t="shared" si="242"/>
        <v>0</v>
      </c>
      <c r="AC251" s="168"/>
      <c r="AD251" s="95"/>
      <c r="AE251" s="165">
        <f t="shared" si="243"/>
        <v>0</v>
      </c>
      <c r="AF251" s="168"/>
      <c r="AG251" s="95"/>
      <c r="AH251" s="165">
        <f t="shared" si="244"/>
        <v>0</v>
      </c>
      <c r="AI251" s="168"/>
      <c r="AJ251" s="95"/>
      <c r="AK251" s="165">
        <f t="shared" si="245"/>
        <v>0</v>
      </c>
      <c r="AL251" s="168"/>
      <c r="AM251" s="95"/>
      <c r="AN251" s="165">
        <f t="shared" si="246"/>
        <v>0</v>
      </c>
      <c r="AO251" s="168"/>
      <c r="AP251" s="95"/>
      <c r="AQ251" s="165">
        <f t="shared" si="247"/>
        <v>0</v>
      </c>
      <c r="AR251" s="168"/>
      <c r="AS251" s="95"/>
      <c r="AT251" s="165">
        <f t="shared" si="248"/>
        <v>0</v>
      </c>
      <c r="AU251" s="168"/>
      <c r="AV251" s="95"/>
      <c r="AW251" s="165">
        <f t="shared" si="249"/>
        <v>0</v>
      </c>
      <c r="AX251" s="168"/>
      <c r="AY251" s="95"/>
      <c r="AZ251" s="165">
        <f t="shared" si="250"/>
        <v>0</v>
      </c>
      <c r="BA251" s="168"/>
      <c r="BB251" s="95"/>
      <c r="BC251" s="165">
        <f t="shared" si="251"/>
        <v>0</v>
      </c>
      <c r="BD251" s="168"/>
      <c r="BE251" s="95"/>
      <c r="BF251" s="165">
        <f t="shared" si="252"/>
        <v>0</v>
      </c>
      <c r="BG251" s="168"/>
      <c r="BH251" s="95"/>
      <c r="BI251" s="165">
        <f t="shared" si="253"/>
        <v>0</v>
      </c>
      <c r="BJ251" s="168"/>
      <c r="BK251" s="95"/>
      <c r="BL251" s="165">
        <f t="shared" si="254"/>
        <v>0</v>
      </c>
      <c r="BM251" s="168"/>
      <c r="BN251" s="95"/>
      <c r="BO251" s="165">
        <f t="shared" si="255"/>
        <v>0</v>
      </c>
      <c r="BP251" s="168"/>
      <c r="BQ251" s="95"/>
      <c r="BR251" s="165">
        <f t="shared" si="256"/>
        <v>0</v>
      </c>
      <c r="BS251" s="168"/>
      <c r="BT251" s="95"/>
      <c r="BU251" s="165">
        <f t="shared" si="257"/>
        <v>0</v>
      </c>
      <c r="BV251" s="168"/>
      <c r="BW251" s="95"/>
      <c r="BX251" s="165">
        <f t="shared" si="258"/>
        <v>0</v>
      </c>
      <c r="BY251" s="168"/>
      <c r="BZ251" s="95"/>
      <c r="CA251" s="165">
        <f t="shared" si="259"/>
        <v>0</v>
      </c>
      <c r="CB251" s="168"/>
      <c r="CC251" s="95"/>
      <c r="CD251" s="165">
        <f t="shared" si="260"/>
        <v>0</v>
      </c>
      <c r="CE251" s="168"/>
      <c r="CF251" s="95"/>
      <c r="CG251" s="165">
        <f t="shared" si="261"/>
        <v>0</v>
      </c>
      <c r="CH251" s="168"/>
      <c r="CI251" s="95"/>
      <c r="CJ251" s="165">
        <f t="shared" si="262"/>
        <v>0</v>
      </c>
      <c r="CK251" s="168"/>
      <c r="CL251" s="95"/>
      <c r="CM251" s="165">
        <f t="shared" si="263"/>
        <v>0</v>
      </c>
      <c r="CN251" s="168"/>
      <c r="CO251" s="95"/>
      <c r="CP251" s="165">
        <f t="shared" si="264"/>
        <v>0</v>
      </c>
      <c r="CQ251" s="168"/>
      <c r="CR251" s="95"/>
      <c r="CS251" s="165">
        <f t="shared" si="265"/>
        <v>0</v>
      </c>
      <c r="CT251" s="167">
        <f t="shared" si="266"/>
        <v>0</v>
      </c>
      <c r="CU251" s="168">
        <f t="shared" si="267"/>
        <v>0</v>
      </c>
    </row>
    <row r="252" spans="2:99" hidden="1" x14ac:dyDescent="0.25">
      <c r="B252" s="42" t="s">
        <v>406</v>
      </c>
      <c r="C252" s="168"/>
      <c r="D252" s="185">
        <v>6800</v>
      </c>
      <c r="E252" s="168"/>
      <c r="F252" s="95"/>
      <c r="G252" s="165">
        <f t="shared" si="235"/>
        <v>0</v>
      </c>
      <c r="H252" s="168"/>
      <c r="I252" s="95"/>
      <c r="J252" s="165">
        <f t="shared" si="236"/>
        <v>0</v>
      </c>
      <c r="K252" s="95"/>
      <c r="L252" s="95"/>
      <c r="M252" s="165">
        <f t="shared" si="237"/>
        <v>0</v>
      </c>
      <c r="N252" s="168"/>
      <c r="O252" s="95"/>
      <c r="P252" s="165">
        <f t="shared" si="238"/>
        <v>0</v>
      </c>
      <c r="Q252" s="168"/>
      <c r="R252" s="95"/>
      <c r="S252" s="165">
        <f t="shared" si="239"/>
        <v>0</v>
      </c>
      <c r="T252" s="168"/>
      <c r="U252" s="95"/>
      <c r="V252" s="165">
        <f t="shared" si="240"/>
        <v>0</v>
      </c>
      <c r="W252" s="168"/>
      <c r="X252" s="95"/>
      <c r="Y252" s="165">
        <f t="shared" si="241"/>
        <v>0</v>
      </c>
      <c r="Z252" s="168"/>
      <c r="AA252" s="95"/>
      <c r="AB252" s="165">
        <f t="shared" si="242"/>
        <v>0</v>
      </c>
      <c r="AC252" s="168"/>
      <c r="AD252" s="95"/>
      <c r="AE252" s="165">
        <f t="shared" si="243"/>
        <v>0</v>
      </c>
      <c r="AF252" s="168"/>
      <c r="AG252" s="95"/>
      <c r="AH252" s="165">
        <f t="shared" si="244"/>
        <v>0</v>
      </c>
      <c r="AI252" s="168"/>
      <c r="AJ252" s="95"/>
      <c r="AK252" s="165">
        <f t="shared" si="245"/>
        <v>0</v>
      </c>
      <c r="AL252" s="168"/>
      <c r="AM252" s="95"/>
      <c r="AN252" s="165">
        <f t="shared" si="246"/>
        <v>0</v>
      </c>
      <c r="AO252" s="168"/>
      <c r="AP252" s="95"/>
      <c r="AQ252" s="165">
        <f t="shared" si="247"/>
        <v>0</v>
      </c>
      <c r="AR252" s="168"/>
      <c r="AS252" s="95"/>
      <c r="AT252" s="165">
        <f t="shared" si="248"/>
        <v>0</v>
      </c>
      <c r="AU252" s="168"/>
      <c r="AV252" s="95"/>
      <c r="AW252" s="165">
        <f t="shared" si="249"/>
        <v>0</v>
      </c>
      <c r="AX252" s="168"/>
      <c r="AY252" s="95"/>
      <c r="AZ252" s="165">
        <f t="shared" si="250"/>
        <v>0</v>
      </c>
      <c r="BA252" s="168"/>
      <c r="BB252" s="95"/>
      <c r="BC252" s="165">
        <f t="shared" si="251"/>
        <v>0</v>
      </c>
      <c r="BD252" s="168"/>
      <c r="BE252" s="95"/>
      <c r="BF252" s="165">
        <f t="shared" si="252"/>
        <v>0</v>
      </c>
      <c r="BG252" s="168"/>
      <c r="BH252" s="95"/>
      <c r="BI252" s="165">
        <f t="shared" si="253"/>
        <v>0</v>
      </c>
      <c r="BJ252" s="168"/>
      <c r="BK252" s="95"/>
      <c r="BL252" s="165">
        <f t="shared" si="254"/>
        <v>0</v>
      </c>
      <c r="BM252" s="168"/>
      <c r="BN252" s="95"/>
      <c r="BO252" s="165">
        <f t="shared" si="255"/>
        <v>0</v>
      </c>
      <c r="BP252" s="168"/>
      <c r="BQ252" s="95"/>
      <c r="BR252" s="165">
        <f t="shared" si="256"/>
        <v>0</v>
      </c>
      <c r="BS252" s="168"/>
      <c r="BT252" s="95"/>
      <c r="BU252" s="165">
        <f t="shared" si="257"/>
        <v>0</v>
      </c>
      <c r="BV252" s="168"/>
      <c r="BW252" s="95"/>
      <c r="BX252" s="165">
        <f t="shared" si="258"/>
        <v>0</v>
      </c>
      <c r="BY252" s="168"/>
      <c r="BZ252" s="95"/>
      <c r="CA252" s="165">
        <f t="shared" si="259"/>
        <v>0</v>
      </c>
      <c r="CB252" s="168"/>
      <c r="CC252" s="95"/>
      <c r="CD252" s="165">
        <f t="shared" si="260"/>
        <v>0</v>
      </c>
      <c r="CE252" s="168"/>
      <c r="CF252" s="95"/>
      <c r="CG252" s="165">
        <f t="shared" si="261"/>
        <v>0</v>
      </c>
      <c r="CH252" s="168"/>
      <c r="CI252" s="95"/>
      <c r="CJ252" s="165">
        <f t="shared" si="262"/>
        <v>0</v>
      </c>
      <c r="CK252" s="168"/>
      <c r="CL252" s="95"/>
      <c r="CM252" s="165">
        <f t="shared" si="263"/>
        <v>0</v>
      </c>
      <c r="CN252" s="168"/>
      <c r="CO252" s="95"/>
      <c r="CP252" s="165">
        <f t="shared" si="264"/>
        <v>0</v>
      </c>
      <c r="CQ252" s="168"/>
      <c r="CR252" s="95"/>
      <c r="CS252" s="165">
        <f t="shared" si="265"/>
        <v>0</v>
      </c>
      <c r="CT252" s="167">
        <f t="shared" si="266"/>
        <v>0</v>
      </c>
      <c r="CU252" s="168">
        <f t="shared" si="267"/>
        <v>0</v>
      </c>
    </row>
    <row r="253" spans="2:99" hidden="1" x14ac:dyDescent="0.25">
      <c r="B253" s="42" t="s">
        <v>407</v>
      </c>
      <c r="C253" s="168"/>
      <c r="D253" s="185"/>
      <c r="E253" s="168"/>
      <c r="F253" s="95"/>
      <c r="G253" s="165">
        <f t="shared" si="235"/>
        <v>0</v>
      </c>
      <c r="H253" s="168"/>
      <c r="I253" s="95"/>
      <c r="J253" s="165">
        <f t="shared" si="236"/>
        <v>0</v>
      </c>
      <c r="K253" s="95"/>
      <c r="L253" s="95"/>
      <c r="M253" s="165">
        <f t="shared" si="237"/>
        <v>0</v>
      </c>
      <c r="N253" s="168"/>
      <c r="O253" s="95"/>
      <c r="P253" s="165">
        <f t="shared" si="238"/>
        <v>0</v>
      </c>
      <c r="Q253" s="168"/>
      <c r="R253" s="95"/>
      <c r="S253" s="165">
        <f t="shared" si="239"/>
        <v>0</v>
      </c>
      <c r="T253" s="168"/>
      <c r="U253" s="95"/>
      <c r="V253" s="165">
        <f t="shared" si="240"/>
        <v>0</v>
      </c>
      <c r="W253" s="168"/>
      <c r="X253" s="95"/>
      <c r="Y253" s="165">
        <f t="shared" si="241"/>
        <v>0</v>
      </c>
      <c r="Z253" s="168"/>
      <c r="AA253" s="95"/>
      <c r="AB253" s="165">
        <f t="shared" si="242"/>
        <v>0</v>
      </c>
      <c r="AC253" s="168"/>
      <c r="AD253" s="95"/>
      <c r="AE253" s="165">
        <f t="shared" si="243"/>
        <v>0</v>
      </c>
      <c r="AF253" s="168"/>
      <c r="AG253" s="95"/>
      <c r="AH253" s="165">
        <f t="shared" si="244"/>
        <v>0</v>
      </c>
      <c r="AI253" s="168"/>
      <c r="AJ253" s="95"/>
      <c r="AK253" s="165">
        <f t="shared" si="245"/>
        <v>0</v>
      </c>
      <c r="AL253" s="168"/>
      <c r="AM253" s="95"/>
      <c r="AN253" s="165">
        <f t="shared" si="246"/>
        <v>0</v>
      </c>
      <c r="AO253" s="168"/>
      <c r="AP253" s="95"/>
      <c r="AQ253" s="165">
        <f t="shared" si="247"/>
        <v>0</v>
      </c>
      <c r="AR253" s="168"/>
      <c r="AS253" s="95"/>
      <c r="AT253" s="165">
        <f t="shared" si="248"/>
        <v>0</v>
      </c>
      <c r="AU253" s="168"/>
      <c r="AV253" s="95"/>
      <c r="AW253" s="165">
        <f t="shared" si="249"/>
        <v>0</v>
      </c>
      <c r="AX253" s="168"/>
      <c r="AY253" s="95"/>
      <c r="AZ253" s="165">
        <f t="shared" si="250"/>
        <v>0</v>
      </c>
      <c r="BA253" s="168"/>
      <c r="BB253" s="95"/>
      <c r="BC253" s="165">
        <f t="shared" si="251"/>
        <v>0</v>
      </c>
      <c r="BD253" s="168"/>
      <c r="BE253" s="95"/>
      <c r="BF253" s="165">
        <f t="shared" si="252"/>
        <v>0</v>
      </c>
      <c r="BG253" s="168"/>
      <c r="BH253" s="95"/>
      <c r="BI253" s="165">
        <f t="shared" si="253"/>
        <v>0</v>
      </c>
      <c r="BJ253" s="168"/>
      <c r="BK253" s="95"/>
      <c r="BL253" s="165">
        <f t="shared" si="254"/>
        <v>0</v>
      </c>
      <c r="BM253" s="168"/>
      <c r="BN253" s="95"/>
      <c r="BO253" s="165">
        <f t="shared" si="255"/>
        <v>0</v>
      </c>
      <c r="BP253" s="168"/>
      <c r="BQ253" s="95"/>
      <c r="BR253" s="165">
        <f t="shared" si="256"/>
        <v>0</v>
      </c>
      <c r="BS253" s="168"/>
      <c r="BT253" s="95"/>
      <c r="BU253" s="165">
        <f t="shared" si="257"/>
        <v>0</v>
      </c>
      <c r="BV253" s="168"/>
      <c r="BW253" s="95"/>
      <c r="BX253" s="165">
        <f t="shared" si="258"/>
        <v>0</v>
      </c>
      <c r="BY253" s="168"/>
      <c r="BZ253" s="95"/>
      <c r="CA253" s="165">
        <f t="shared" si="259"/>
        <v>0</v>
      </c>
      <c r="CB253" s="168"/>
      <c r="CC253" s="95"/>
      <c r="CD253" s="165">
        <f t="shared" si="260"/>
        <v>0</v>
      </c>
      <c r="CE253" s="168"/>
      <c r="CF253" s="95"/>
      <c r="CG253" s="165">
        <f t="shared" si="261"/>
        <v>0</v>
      </c>
      <c r="CH253" s="168"/>
      <c r="CI253" s="95"/>
      <c r="CJ253" s="165">
        <f t="shared" si="262"/>
        <v>0</v>
      </c>
      <c r="CK253" s="168"/>
      <c r="CL253" s="95"/>
      <c r="CM253" s="165">
        <f t="shared" si="263"/>
        <v>0</v>
      </c>
      <c r="CN253" s="168"/>
      <c r="CO253" s="95"/>
      <c r="CP253" s="165">
        <f t="shared" si="264"/>
        <v>0</v>
      </c>
      <c r="CQ253" s="168"/>
      <c r="CR253" s="95"/>
      <c r="CS253" s="165">
        <f t="shared" si="265"/>
        <v>0</v>
      </c>
      <c r="CT253" s="167">
        <f t="shared" si="266"/>
        <v>0</v>
      </c>
      <c r="CU253" s="168">
        <f t="shared" si="267"/>
        <v>0</v>
      </c>
    </row>
    <row r="254" spans="2:99" hidden="1" x14ac:dyDescent="0.25">
      <c r="B254" s="42" t="s">
        <v>408</v>
      </c>
      <c r="C254" s="168"/>
      <c r="D254" s="185">
        <v>6800</v>
      </c>
      <c r="E254" s="168"/>
      <c r="F254" s="95"/>
      <c r="G254" s="165">
        <f t="shared" si="235"/>
        <v>0</v>
      </c>
      <c r="H254" s="168"/>
      <c r="I254" s="95"/>
      <c r="J254" s="165">
        <f t="shared" si="236"/>
        <v>0</v>
      </c>
      <c r="K254" s="95"/>
      <c r="L254" s="95"/>
      <c r="M254" s="165">
        <f t="shared" si="237"/>
        <v>0</v>
      </c>
      <c r="N254" s="168"/>
      <c r="O254" s="95"/>
      <c r="P254" s="165">
        <f t="shared" si="238"/>
        <v>0</v>
      </c>
      <c r="Q254" s="168"/>
      <c r="R254" s="95"/>
      <c r="S254" s="165">
        <f t="shared" si="239"/>
        <v>0</v>
      </c>
      <c r="T254" s="168"/>
      <c r="U254" s="95"/>
      <c r="V254" s="165">
        <f t="shared" si="240"/>
        <v>0</v>
      </c>
      <c r="W254" s="168"/>
      <c r="X254" s="95"/>
      <c r="Y254" s="165">
        <f t="shared" si="241"/>
        <v>0</v>
      </c>
      <c r="Z254" s="168"/>
      <c r="AA254" s="95"/>
      <c r="AB254" s="165">
        <f t="shared" si="242"/>
        <v>0</v>
      </c>
      <c r="AC254" s="168"/>
      <c r="AD254" s="95"/>
      <c r="AE254" s="165">
        <f t="shared" si="243"/>
        <v>0</v>
      </c>
      <c r="AF254" s="168"/>
      <c r="AG254" s="95"/>
      <c r="AH254" s="165">
        <f t="shared" si="244"/>
        <v>0</v>
      </c>
      <c r="AI254" s="168"/>
      <c r="AJ254" s="95"/>
      <c r="AK254" s="165">
        <f t="shared" si="245"/>
        <v>0</v>
      </c>
      <c r="AL254" s="168"/>
      <c r="AM254" s="95"/>
      <c r="AN254" s="165">
        <f t="shared" si="246"/>
        <v>0</v>
      </c>
      <c r="AO254" s="168"/>
      <c r="AP254" s="95"/>
      <c r="AQ254" s="165">
        <f t="shared" si="247"/>
        <v>0</v>
      </c>
      <c r="AR254" s="168"/>
      <c r="AS254" s="95"/>
      <c r="AT254" s="165">
        <f t="shared" si="248"/>
        <v>0</v>
      </c>
      <c r="AU254" s="168"/>
      <c r="AV254" s="95"/>
      <c r="AW254" s="165">
        <f t="shared" si="249"/>
        <v>0</v>
      </c>
      <c r="AX254" s="168"/>
      <c r="AY254" s="95"/>
      <c r="AZ254" s="165">
        <f t="shared" si="250"/>
        <v>0</v>
      </c>
      <c r="BA254" s="168"/>
      <c r="BB254" s="95"/>
      <c r="BC254" s="165">
        <f t="shared" si="251"/>
        <v>0</v>
      </c>
      <c r="BD254" s="168"/>
      <c r="BE254" s="95"/>
      <c r="BF254" s="165">
        <f t="shared" si="252"/>
        <v>0</v>
      </c>
      <c r="BG254" s="168"/>
      <c r="BH254" s="95"/>
      <c r="BI254" s="165">
        <f t="shared" si="253"/>
        <v>0</v>
      </c>
      <c r="BJ254" s="168"/>
      <c r="BK254" s="95"/>
      <c r="BL254" s="165">
        <f t="shared" si="254"/>
        <v>0</v>
      </c>
      <c r="BM254" s="168"/>
      <c r="BN254" s="95"/>
      <c r="BO254" s="165">
        <f t="shared" si="255"/>
        <v>0</v>
      </c>
      <c r="BP254" s="168"/>
      <c r="BQ254" s="95"/>
      <c r="BR254" s="165">
        <f t="shared" si="256"/>
        <v>0</v>
      </c>
      <c r="BS254" s="168"/>
      <c r="BT254" s="95"/>
      <c r="BU254" s="165">
        <f t="shared" si="257"/>
        <v>0</v>
      </c>
      <c r="BV254" s="168"/>
      <c r="BW254" s="95"/>
      <c r="BX254" s="165">
        <f t="shared" si="258"/>
        <v>0</v>
      </c>
      <c r="BY254" s="168"/>
      <c r="BZ254" s="95"/>
      <c r="CA254" s="165">
        <f t="shared" si="259"/>
        <v>0</v>
      </c>
      <c r="CB254" s="168"/>
      <c r="CC254" s="95"/>
      <c r="CD254" s="165">
        <f t="shared" si="260"/>
        <v>0</v>
      </c>
      <c r="CE254" s="168"/>
      <c r="CF254" s="95"/>
      <c r="CG254" s="165">
        <f t="shared" si="261"/>
        <v>0</v>
      </c>
      <c r="CH254" s="168"/>
      <c r="CI254" s="95"/>
      <c r="CJ254" s="165">
        <f t="shared" si="262"/>
        <v>0</v>
      </c>
      <c r="CK254" s="168"/>
      <c r="CL254" s="95"/>
      <c r="CM254" s="165">
        <f t="shared" si="263"/>
        <v>0</v>
      </c>
      <c r="CN254" s="168"/>
      <c r="CO254" s="95"/>
      <c r="CP254" s="165">
        <f t="shared" si="264"/>
        <v>0</v>
      </c>
      <c r="CQ254" s="168"/>
      <c r="CR254" s="95"/>
      <c r="CS254" s="165">
        <f t="shared" si="265"/>
        <v>0</v>
      </c>
      <c r="CT254" s="167">
        <f t="shared" si="266"/>
        <v>0</v>
      </c>
      <c r="CU254" s="168">
        <f t="shared" si="267"/>
        <v>0</v>
      </c>
    </row>
    <row r="255" spans="2:99" hidden="1" x14ac:dyDescent="0.25">
      <c r="B255" s="42" t="s">
        <v>409</v>
      </c>
      <c r="C255" s="168"/>
      <c r="D255" s="185"/>
      <c r="E255" s="168"/>
      <c r="F255" s="95"/>
      <c r="G255" s="165">
        <f t="shared" si="235"/>
        <v>0</v>
      </c>
      <c r="H255" s="168"/>
      <c r="I255" s="95"/>
      <c r="J255" s="165">
        <f t="shared" si="236"/>
        <v>0</v>
      </c>
      <c r="K255" s="95"/>
      <c r="L255" s="95"/>
      <c r="M255" s="165">
        <f t="shared" si="237"/>
        <v>0</v>
      </c>
      <c r="N255" s="168"/>
      <c r="O255" s="95"/>
      <c r="P255" s="165">
        <f t="shared" si="238"/>
        <v>0</v>
      </c>
      <c r="Q255" s="168"/>
      <c r="R255" s="95"/>
      <c r="S255" s="165">
        <f t="shared" si="239"/>
        <v>0</v>
      </c>
      <c r="T255" s="168"/>
      <c r="U255" s="95"/>
      <c r="V255" s="165">
        <f t="shared" si="240"/>
        <v>0</v>
      </c>
      <c r="W255" s="168"/>
      <c r="X255" s="95"/>
      <c r="Y255" s="165">
        <f t="shared" si="241"/>
        <v>0</v>
      </c>
      <c r="Z255" s="168"/>
      <c r="AA255" s="95"/>
      <c r="AB255" s="165">
        <f t="shared" si="242"/>
        <v>0</v>
      </c>
      <c r="AC255" s="168"/>
      <c r="AD255" s="95"/>
      <c r="AE255" s="165">
        <f t="shared" si="243"/>
        <v>0</v>
      </c>
      <c r="AF255" s="168"/>
      <c r="AG255" s="95"/>
      <c r="AH255" s="165">
        <f t="shared" si="244"/>
        <v>0</v>
      </c>
      <c r="AI255" s="168"/>
      <c r="AJ255" s="95"/>
      <c r="AK255" s="165">
        <f t="shared" si="245"/>
        <v>0</v>
      </c>
      <c r="AL255" s="168"/>
      <c r="AM255" s="95"/>
      <c r="AN255" s="165">
        <f t="shared" si="246"/>
        <v>0</v>
      </c>
      <c r="AO255" s="168"/>
      <c r="AP255" s="95"/>
      <c r="AQ255" s="165">
        <f t="shared" si="247"/>
        <v>0</v>
      </c>
      <c r="AR255" s="168"/>
      <c r="AS255" s="95"/>
      <c r="AT255" s="165">
        <f t="shared" si="248"/>
        <v>0</v>
      </c>
      <c r="AU255" s="168"/>
      <c r="AV255" s="95"/>
      <c r="AW255" s="165">
        <f t="shared" si="249"/>
        <v>0</v>
      </c>
      <c r="AX255" s="168"/>
      <c r="AY255" s="95"/>
      <c r="AZ255" s="165">
        <f t="shared" si="250"/>
        <v>0</v>
      </c>
      <c r="BA255" s="168"/>
      <c r="BB255" s="95"/>
      <c r="BC255" s="165">
        <f t="shared" si="251"/>
        <v>0</v>
      </c>
      <c r="BD255" s="168"/>
      <c r="BE255" s="95"/>
      <c r="BF255" s="165">
        <f t="shared" si="252"/>
        <v>0</v>
      </c>
      <c r="BG255" s="168"/>
      <c r="BH255" s="95"/>
      <c r="BI255" s="165">
        <f t="shared" si="253"/>
        <v>0</v>
      </c>
      <c r="BJ255" s="168"/>
      <c r="BK255" s="95"/>
      <c r="BL255" s="165">
        <f t="shared" si="254"/>
        <v>0</v>
      </c>
      <c r="BM255" s="168"/>
      <c r="BN255" s="95"/>
      <c r="BO255" s="165">
        <f t="shared" si="255"/>
        <v>0</v>
      </c>
      <c r="BP255" s="168"/>
      <c r="BQ255" s="95"/>
      <c r="BR255" s="165">
        <f t="shared" si="256"/>
        <v>0</v>
      </c>
      <c r="BS255" s="168"/>
      <c r="BT255" s="95"/>
      <c r="BU255" s="165">
        <f t="shared" si="257"/>
        <v>0</v>
      </c>
      <c r="BV255" s="168"/>
      <c r="BW255" s="95"/>
      <c r="BX255" s="165">
        <f t="shared" si="258"/>
        <v>0</v>
      </c>
      <c r="BY255" s="168"/>
      <c r="BZ255" s="95"/>
      <c r="CA255" s="165">
        <f t="shared" si="259"/>
        <v>0</v>
      </c>
      <c r="CB255" s="168"/>
      <c r="CC255" s="95"/>
      <c r="CD255" s="165">
        <f t="shared" si="260"/>
        <v>0</v>
      </c>
      <c r="CE255" s="168"/>
      <c r="CF255" s="95"/>
      <c r="CG255" s="165">
        <f t="shared" si="261"/>
        <v>0</v>
      </c>
      <c r="CH255" s="168"/>
      <c r="CI255" s="95"/>
      <c r="CJ255" s="165">
        <f t="shared" si="262"/>
        <v>0</v>
      </c>
      <c r="CK255" s="168"/>
      <c r="CL255" s="95"/>
      <c r="CM255" s="165">
        <f t="shared" si="263"/>
        <v>0</v>
      </c>
      <c r="CN255" s="168"/>
      <c r="CO255" s="95"/>
      <c r="CP255" s="165">
        <f t="shared" si="264"/>
        <v>0</v>
      </c>
      <c r="CQ255" s="168"/>
      <c r="CR255" s="95"/>
      <c r="CS255" s="165">
        <f t="shared" si="265"/>
        <v>0</v>
      </c>
      <c r="CT255" s="167">
        <f t="shared" si="266"/>
        <v>0</v>
      </c>
      <c r="CU255" s="168">
        <f t="shared" si="267"/>
        <v>0</v>
      </c>
    </row>
    <row r="256" spans="2:99" hidden="1" x14ac:dyDescent="0.25">
      <c r="B256" s="42" t="s">
        <v>410</v>
      </c>
      <c r="C256" s="168"/>
      <c r="D256" s="185">
        <v>6800</v>
      </c>
      <c r="E256" s="168"/>
      <c r="F256" s="95"/>
      <c r="G256" s="165">
        <f t="shared" si="235"/>
        <v>0</v>
      </c>
      <c r="H256" s="168"/>
      <c r="I256" s="95"/>
      <c r="J256" s="165">
        <f t="shared" si="236"/>
        <v>0</v>
      </c>
      <c r="K256" s="95"/>
      <c r="L256" s="95"/>
      <c r="M256" s="165">
        <f t="shared" si="237"/>
        <v>0</v>
      </c>
      <c r="N256" s="168"/>
      <c r="O256" s="95"/>
      <c r="P256" s="165">
        <f t="shared" si="238"/>
        <v>0</v>
      </c>
      <c r="Q256" s="168"/>
      <c r="R256" s="95"/>
      <c r="S256" s="165">
        <f t="shared" si="239"/>
        <v>0</v>
      </c>
      <c r="T256" s="168"/>
      <c r="U256" s="95"/>
      <c r="V256" s="165">
        <f t="shared" si="240"/>
        <v>0</v>
      </c>
      <c r="W256" s="168"/>
      <c r="X256" s="95"/>
      <c r="Y256" s="165">
        <f t="shared" si="241"/>
        <v>0</v>
      </c>
      <c r="Z256" s="168"/>
      <c r="AA256" s="95"/>
      <c r="AB256" s="165">
        <f t="shared" si="242"/>
        <v>0</v>
      </c>
      <c r="AC256" s="168"/>
      <c r="AD256" s="95"/>
      <c r="AE256" s="165">
        <f t="shared" si="243"/>
        <v>0</v>
      </c>
      <c r="AF256" s="168"/>
      <c r="AG256" s="95"/>
      <c r="AH256" s="165">
        <f t="shared" si="244"/>
        <v>0</v>
      </c>
      <c r="AI256" s="168"/>
      <c r="AJ256" s="95"/>
      <c r="AK256" s="165">
        <f t="shared" si="245"/>
        <v>0</v>
      </c>
      <c r="AL256" s="168"/>
      <c r="AM256" s="95"/>
      <c r="AN256" s="165">
        <f t="shared" si="246"/>
        <v>0</v>
      </c>
      <c r="AO256" s="168"/>
      <c r="AP256" s="95"/>
      <c r="AQ256" s="165">
        <f t="shared" si="247"/>
        <v>0</v>
      </c>
      <c r="AR256" s="168"/>
      <c r="AS256" s="95"/>
      <c r="AT256" s="165">
        <f t="shared" si="248"/>
        <v>0</v>
      </c>
      <c r="AU256" s="168"/>
      <c r="AV256" s="95"/>
      <c r="AW256" s="165">
        <f t="shared" si="249"/>
        <v>0</v>
      </c>
      <c r="AX256" s="168"/>
      <c r="AY256" s="95"/>
      <c r="AZ256" s="165">
        <f t="shared" si="250"/>
        <v>0</v>
      </c>
      <c r="BA256" s="168"/>
      <c r="BB256" s="95"/>
      <c r="BC256" s="165">
        <f t="shared" si="251"/>
        <v>0</v>
      </c>
      <c r="BD256" s="168"/>
      <c r="BE256" s="95"/>
      <c r="BF256" s="165">
        <f t="shared" si="252"/>
        <v>0</v>
      </c>
      <c r="BG256" s="168"/>
      <c r="BH256" s="95"/>
      <c r="BI256" s="165">
        <f t="shared" si="253"/>
        <v>0</v>
      </c>
      <c r="BJ256" s="168"/>
      <c r="BK256" s="95"/>
      <c r="BL256" s="165">
        <f t="shared" si="254"/>
        <v>0</v>
      </c>
      <c r="BM256" s="168"/>
      <c r="BN256" s="95"/>
      <c r="BO256" s="165">
        <f t="shared" si="255"/>
        <v>0</v>
      </c>
      <c r="BP256" s="168"/>
      <c r="BQ256" s="95"/>
      <c r="BR256" s="165">
        <f t="shared" si="256"/>
        <v>0</v>
      </c>
      <c r="BS256" s="168"/>
      <c r="BT256" s="95"/>
      <c r="BU256" s="165">
        <f t="shared" si="257"/>
        <v>0</v>
      </c>
      <c r="BV256" s="168"/>
      <c r="BW256" s="95"/>
      <c r="BX256" s="165">
        <f t="shared" si="258"/>
        <v>0</v>
      </c>
      <c r="BY256" s="168"/>
      <c r="BZ256" s="95"/>
      <c r="CA256" s="165">
        <f t="shared" si="259"/>
        <v>0</v>
      </c>
      <c r="CB256" s="168"/>
      <c r="CC256" s="95"/>
      <c r="CD256" s="165">
        <f t="shared" si="260"/>
        <v>0</v>
      </c>
      <c r="CE256" s="168"/>
      <c r="CF256" s="95"/>
      <c r="CG256" s="165">
        <f t="shared" si="261"/>
        <v>0</v>
      </c>
      <c r="CH256" s="168"/>
      <c r="CI256" s="95"/>
      <c r="CJ256" s="165">
        <f t="shared" si="262"/>
        <v>0</v>
      </c>
      <c r="CK256" s="168"/>
      <c r="CL256" s="95"/>
      <c r="CM256" s="165">
        <f t="shared" si="263"/>
        <v>0</v>
      </c>
      <c r="CN256" s="168"/>
      <c r="CO256" s="95"/>
      <c r="CP256" s="165">
        <f t="shared" si="264"/>
        <v>0</v>
      </c>
      <c r="CQ256" s="168"/>
      <c r="CR256" s="95"/>
      <c r="CS256" s="165">
        <f t="shared" si="265"/>
        <v>0</v>
      </c>
      <c r="CT256" s="167">
        <f t="shared" si="266"/>
        <v>0</v>
      </c>
      <c r="CU256" s="168">
        <f t="shared" si="267"/>
        <v>0</v>
      </c>
    </row>
    <row r="257" spans="2:99" hidden="1" x14ac:dyDescent="0.25">
      <c r="B257" s="42" t="s">
        <v>411</v>
      </c>
      <c r="C257" s="168"/>
      <c r="D257" s="185">
        <v>3500</v>
      </c>
      <c r="E257" s="168"/>
      <c r="F257" s="95"/>
      <c r="G257" s="165">
        <f t="shared" si="235"/>
        <v>0</v>
      </c>
      <c r="H257" s="168"/>
      <c r="I257" s="95"/>
      <c r="J257" s="165">
        <f t="shared" si="236"/>
        <v>0</v>
      </c>
      <c r="K257" s="95"/>
      <c r="L257" s="95"/>
      <c r="M257" s="165">
        <f t="shared" si="237"/>
        <v>0</v>
      </c>
      <c r="N257" s="168"/>
      <c r="O257" s="95"/>
      <c r="P257" s="165">
        <f t="shared" si="238"/>
        <v>0</v>
      </c>
      <c r="Q257" s="168"/>
      <c r="R257" s="95"/>
      <c r="S257" s="165">
        <f t="shared" si="239"/>
        <v>0</v>
      </c>
      <c r="T257" s="168"/>
      <c r="U257" s="95"/>
      <c r="V257" s="165">
        <f t="shared" si="240"/>
        <v>0</v>
      </c>
      <c r="W257" s="168"/>
      <c r="X257" s="95"/>
      <c r="Y257" s="165">
        <f t="shared" si="241"/>
        <v>0</v>
      </c>
      <c r="Z257" s="168"/>
      <c r="AA257" s="95"/>
      <c r="AB257" s="165">
        <f t="shared" si="242"/>
        <v>0</v>
      </c>
      <c r="AC257" s="168"/>
      <c r="AD257" s="95"/>
      <c r="AE257" s="165">
        <f t="shared" si="243"/>
        <v>0</v>
      </c>
      <c r="AF257" s="168"/>
      <c r="AG257" s="95"/>
      <c r="AH257" s="165">
        <f t="shared" si="244"/>
        <v>0</v>
      </c>
      <c r="AI257" s="168"/>
      <c r="AJ257" s="95"/>
      <c r="AK257" s="165">
        <f t="shared" si="245"/>
        <v>0</v>
      </c>
      <c r="AL257" s="168"/>
      <c r="AM257" s="95"/>
      <c r="AN257" s="165">
        <f t="shared" si="246"/>
        <v>0</v>
      </c>
      <c r="AO257" s="168"/>
      <c r="AP257" s="95"/>
      <c r="AQ257" s="165">
        <f t="shared" si="247"/>
        <v>0</v>
      </c>
      <c r="AR257" s="168"/>
      <c r="AS257" s="95"/>
      <c r="AT257" s="165">
        <f t="shared" si="248"/>
        <v>0</v>
      </c>
      <c r="AU257" s="168"/>
      <c r="AV257" s="95"/>
      <c r="AW257" s="165">
        <f t="shared" si="249"/>
        <v>0</v>
      </c>
      <c r="AX257" s="168"/>
      <c r="AY257" s="95"/>
      <c r="AZ257" s="165">
        <f t="shared" si="250"/>
        <v>0</v>
      </c>
      <c r="BA257" s="168"/>
      <c r="BB257" s="95"/>
      <c r="BC257" s="165">
        <f t="shared" si="251"/>
        <v>0</v>
      </c>
      <c r="BD257" s="168"/>
      <c r="BE257" s="95"/>
      <c r="BF257" s="165">
        <f t="shared" si="252"/>
        <v>0</v>
      </c>
      <c r="BG257" s="168"/>
      <c r="BH257" s="95"/>
      <c r="BI257" s="165">
        <f t="shared" si="253"/>
        <v>0</v>
      </c>
      <c r="BJ257" s="168"/>
      <c r="BK257" s="95"/>
      <c r="BL257" s="165">
        <f t="shared" si="254"/>
        <v>0</v>
      </c>
      <c r="BM257" s="168"/>
      <c r="BN257" s="95"/>
      <c r="BO257" s="165">
        <f t="shared" si="255"/>
        <v>0</v>
      </c>
      <c r="BP257" s="168"/>
      <c r="BQ257" s="95"/>
      <c r="BR257" s="165">
        <f t="shared" si="256"/>
        <v>0</v>
      </c>
      <c r="BS257" s="168"/>
      <c r="BT257" s="95"/>
      <c r="BU257" s="165">
        <f t="shared" si="257"/>
        <v>0</v>
      </c>
      <c r="BV257" s="168"/>
      <c r="BW257" s="95"/>
      <c r="BX257" s="165">
        <f t="shared" si="258"/>
        <v>0</v>
      </c>
      <c r="BY257" s="168"/>
      <c r="BZ257" s="95"/>
      <c r="CA257" s="165">
        <f t="shared" si="259"/>
        <v>0</v>
      </c>
      <c r="CB257" s="168"/>
      <c r="CC257" s="95"/>
      <c r="CD257" s="165">
        <f t="shared" si="260"/>
        <v>0</v>
      </c>
      <c r="CE257" s="168"/>
      <c r="CF257" s="95"/>
      <c r="CG257" s="165">
        <f t="shared" si="261"/>
        <v>0</v>
      </c>
      <c r="CH257" s="168"/>
      <c r="CI257" s="95"/>
      <c r="CJ257" s="165">
        <f t="shared" si="262"/>
        <v>0</v>
      </c>
      <c r="CK257" s="168"/>
      <c r="CL257" s="95"/>
      <c r="CM257" s="165">
        <f t="shared" si="263"/>
        <v>0</v>
      </c>
      <c r="CN257" s="168"/>
      <c r="CO257" s="95"/>
      <c r="CP257" s="165">
        <f t="shared" si="264"/>
        <v>0</v>
      </c>
      <c r="CQ257" s="168"/>
      <c r="CR257" s="95"/>
      <c r="CS257" s="165">
        <f t="shared" si="265"/>
        <v>0</v>
      </c>
      <c r="CT257" s="167">
        <f t="shared" si="266"/>
        <v>0</v>
      </c>
      <c r="CU257" s="168">
        <f t="shared" si="267"/>
        <v>0</v>
      </c>
    </row>
    <row r="258" spans="2:99" hidden="1" x14ac:dyDescent="0.25">
      <c r="B258" s="42" t="s">
        <v>412</v>
      </c>
      <c r="C258" s="168"/>
      <c r="D258" s="185">
        <v>5800</v>
      </c>
      <c r="E258" s="168"/>
      <c r="F258" s="95"/>
      <c r="G258" s="165">
        <f t="shared" si="235"/>
        <v>0</v>
      </c>
      <c r="H258" s="168"/>
      <c r="I258" s="95"/>
      <c r="J258" s="165">
        <f t="shared" si="236"/>
        <v>0</v>
      </c>
      <c r="K258" s="95"/>
      <c r="L258" s="95"/>
      <c r="M258" s="165">
        <f t="shared" si="237"/>
        <v>0</v>
      </c>
      <c r="N258" s="168"/>
      <c r="O258" s="95"/>
      <c r="P258" s="165">
        <f t="shared" si="238"/>
        <v>0</v>
      </c>
      <c r="Q258" s="168"/>
      <c r="R258" s="95"/>
      <c r="S258" s="165">
        <f t="shared" si="239"/>
        <v>0</v>
      </c>
      <c r="T258" s="168"/>
      <c r="U258" s="95"/>
      <c r="V258" s="165">
        <f t="shared" si="240"/>
        <v>0</v>
      </c>
      <c r="W258" s="168"/>
      <c r="X258" s="95"/>
      <c r="Y258" s="165">
        <f t="shared" si="241"/>
        <v>0</v>
      </c>
      <c r="Z258" s="168"/>
      <c r="AA258" s="95"/>
      <c r="AB258" s="165">
        <f t="shared" si="242"/>
        <v>0</v>
      </c>
      <c r="AC258" s="168"/>
      <c r="AD258" s="95"/>
      <c r="AE258" s="165">
        <f t="shared" si="243"/>
        <v>0</v>
      </c>
      <c r="AF258" s="168"/>
      <c r="AG258" s="95"/>
      <c r="AH258" s="165">
        <f t="shared" si="244"/>
        <v>0</v>
      </c>
      <c r="AI258" s="168"/>
      <c r="AJ258" s="95"/>
      <c r="AK258" s="165">
        <f t="shared" si="245"/>
        <v>0</v>
      </c>
      <c r="AL258" s="168"/>
      <c r="AM258" s="95"/>
      <c r="AN258" s="165">
        <f t="shared" si="246"/>
        <v>0</v>
      </c>
      <c r="AO258" s="168"/>
      <c r="AP258" s="95"/>
      <c r="AQ258" s="165">
        <f t="shared" si="247"/>
        <v>0</v>
      </c>
      <c r="AR258" s="168"/>
      <c r="AS258" s="95"/>
      <c r="AT258" s="165">
        <f t="shared" si="248"/>
        <v>0</v>
      </c>
      <c r="AU258" s="168"/>
      <c r="AV258" s="95"/>
      <c r="AW258" s="165">
        <f t="shared" si="249"/>
        <v>0</v>
      </c>
      <c r="AX258" s="168"/>
      <c r="AY258" s="95"/>
      <c r="AZ258" s="165">
        <f t="shared" si="250"/>
        <v>0</v>
      </c>
      <c r="BA258" s="168"/>
      <c r="BB258" s="95"/>
      <c r="BC258" s="165">
        <f t="shared" si="251"/>
        <v>0</v>
      </c>
      <c r="BD258" s="168"/>
      <c r="BE258" s="95"/>
      <c r="BF258" s="165">
        <f t="shared" si="252"/>
        <v>0</v>
      </c>
      <c r="BG258" s="168"/>
      <c r="BH258" s="95"/>
      <c r="BI258" s="165">
        <f t="shared" si="253"/>
        <v>0</v>
      </c>
      <c r="BJ258" s="168"/>
      <c r="BK258" s="95"/>
      <c r="BL258" s="165">
        <f t="shared" si="254"/>
        <v>0</v>
      </c>
      <c r="BM258" s="168"/>
      <c r="BN258" s="95"/>
      <c r="BO258" s="165">
        <f t="shared" si="255"/>
        <v>0</v>
      </c>
      <c r="BP258" s="168"/>
      <c r="BQ258" s="95"/>
      <c r="BR258" s="165">
        <f t="shared" si="256"/>
        <v>0</v>
      </c>
      <c r="BS258" s="168"/>
      <c r="BT258" s="95"/>
      <c r="BU258" s="165">
        <f t="shared" si="257"/>
        <v>0</v>
      </c>
      <c r="BV258" s="168"/>
      <c r="BW258" s="95"/>
      <c r="BX258" s="165">
        <f t="shared" si="258"/>
        <v>0</v>
      </c>
      <c r="BY258" s="168"/>
      <c r="BZ258" s="95"/>
      <c r="CA258" s="165">
        <f t="shared" si="259"/>
        <v>0</v>
      </c>
      <c r="CB258" s="168"/>
      <c r="CC258" s="95"/>
      <c r="CD258" s="165">
        <f t="shared" si="260"/>
        <v>0</v>
      </c>
      <c r="CE258" s="168"/>
      <c r="CF258" s="95"/>
      <c r="CG258" s="165">
        <f t="shared" si="261"/>
        <v>0</v>
      </c>
      <c r="CH258" s="168"/>
      <c r="CI258" s="95"/>
      <c r="CJ258" s="165">
        <f t="shared" si="262"/>
        <v>0</v>
      </c>
      <c r="CK258" s="168"/>
      <c r="CL258" s="95"/>
      <c r="CM258" s="165">
        <f t="shared" si="263"/>
        <v>0</v>
      </c>
      <c r="CN258" s="168"/>
      <c r="CO258" s="95"/>
      <c r="CP258" s="165">
        <f t="shared" si="264"/>
        <v>0</v>
      </c>
      <c r="CQ258" s="168"/>
      <c r="CR258" s="95"/>
      <c r="CS258" s="165">
        <f t="shared" si="265"/>
        <v>0</v>
      </c>
      <c r="CT258" s="167">
        <f t="shared" si="266"/>
        <v>0</v>
      </c>
      <c r="CU258" s="168">
        <f t="shared" si="267"/>
        <v>0</v>
      </c>
    </row>
    <row r="259" spans="2:99" hidden="1" x14ac:dyDescent="0.25">
      <c r="B259" s="42" t="s">
        <v>413</v>
      </c>
      <c r="C259" s="168"/>
      <c r="D259" s="185">
        <v>6500</v>
      </c>
      <c r="E259" s="168"/>
      <c r="F259" s="95"/>
      <c r="G259" s="165">
        <f t="shared" si="235"/>
        <v>0</v>
      </c>
      <c r="H259" s="168"/>
      <c r="I259" s="95"/>
      <c r="J259" s="165">
        <f t="shared" si="236"/>
        <v>0</v>
      </c>
      <c r="K259" s="95"/>
      <c r="L259" s="95"/>
      <c r="M259" s="165">
        <f t="shared" si="237"/>
        <v>0</v>
      </c>
      <c r="N259" s="168"/>
      <c r="O259" s="95"/>
      <c r="P259" s="165">
        <f t="shared" si="238"/>
        <v>0</v>
      </c>
      <c r="Q259" s="168"/>
      <c r="R259" s="95"/>
      <c r="S259" s="165">
        <f t="shared" si="239"/>
        <v>0</v>
      </c>
      <c r="T259" s="168"/>
      <c r="U259" s="95"/>
      <c r="V259" s="165">
        <f t="shared" si="240"/>
        <v>0</v>
      </c>
      <c r="W259" s="168"/>
      <c r="X259" s="95"/>
      <c r="Y259" s="165">
        <f t="shared" si="241"/>
        <v>0</v>
      </c>
      <c r="Z259" s="168"/>
      <c r="AA259" s="95"/>
      <c r="AB259" s="165">
        <f t="shared" si="242"/>
        <v>0</v>
      </c>
      <c r="AC259" s="168"/>
      <c r="AD259" s="95"/>
      <c r="AE259" s="165">
        <f t="shared" si="243"/>
        <v>0</v>
      </c>
      <c r="AF259" s="168"/>
      <c r="AG259" s="95"/>
      <c r="AH259" s="165">
        <f t="shared" si="244"/>
        <v>0</v>
      </c>
      <c r="AI259" s="168"/>
      <c r="AJ259" s="95"/>
      <c r="AK259" s="165">
        <f t="shared" si="245"/>
        <v>0</v>
      </c>
      <c r="AL259" s="168"/>
      <c r="AM259" s="95"/>
      <c r="AN259" s="165">
        <f t="shared" si="246"/>
        <v>0</v>
      </c>
      <c r="AO259" s="168"/>
      <c r="AP259" s="95"/>
      <c r="AQ259" s="165">
        <f t="shared" si="247"/>
        <v>0</v>
      </c>
      <c r="AR259" s="168"/>
      <c r="AS259" s="95"/>
      <c r="AT259" s="165">
        <f t="shared" si="248"/>
        <v>0</v>
      </c>
      <c r="AU259" s="168"/>
      <c r="AV259" s="95"/>
      <c r="AW259" s="165">
        <f t="shared" si="249"/>
        <v>0</v>
      </c>
      <c r="AX259" s="168"/>
      <c r="AY259" s="95"/>
      <c r="AZ259" s="165">
        <f t="shared" si="250"/>
        <v>0</v>
      </c>
      <c r="BA259" s="168"/>
      <c r="BB259" s="95"/>
      <c r="BC259" s="165">
        <f t="shared" si="251"/>
        <v>0</v>
      </c>
      <c r="BD259" s="168"/>
      <c r="BE259" s="95"/>
      <c r="BF259" s="165">
        <f t="shared" si="252"/>
        <v>0</v>
      </c>
      <c r="BG259" s="168"/>
      <c r="BH259" s="95"/>
      <c r="BI259" s="165">
        <f t="shared" si="253"/>
        <v>0</v>
      </c>
      <c r="BJ259" s="168"/>
      <c r="BK259" s="95"/>
      <c r="BL259" s="165">
        <f t="shared" si="254"/>
        <v>0</v>
      </c>
      <c r="BM259" s="168"/>
      <c r="BN259" s="95"/>
      <c r="BO259" s="165">
        <f t="shared" si="255"/>
        <v>0</v>
      </c>
      <c r="BP259" s="168"/>
      <c r="BQ259" s="95"/>
      <c r="BR259" s="165">
        <f t="shared" si="256"/>
        <v>0</v>
      </c>
      <c r="BS259" s="168"/>
      <c r="BT259" s="95"/>
      <c r="BU259" s="165">
        <f t="shared" si="257"/>
        <v>0</v>
      </c>
      <c r="BV259" s="168"/>
      <c r="BW259" s="95"/>
      <c r="BX259" s="165">
        <f t="shared" si="258"/>
        <v>0</v>
      </c>
      <c r="BY259" s="168"/>
      <c r="BZ259" s="95"/>
      <c r="CA259" s="165">
        <f t="shared" si="259"/>
        <v>0</v>
      </c>
      <c r="CB259" s="168"/>
      <c r="CC259" s="95"/>
      <c r="CD259" s="165">
        <f t="shared" si="260"/>
        <v>0</v>
      </c>
      <c r="CE259" s="168"/>
      <c r="CF259" s="95"/>
      <c r="CG259" s="165">
        <f t="shared" si="261"/>
        <v>0</v>
      </c>
      <c r="CH259" s="168"/>
      <c r="CI259" s="95"/>
      <c r="CJ259" s="165">
        <f t="shared" si="262"/>
        <v>0</v>
      </c>
      <c r="CK259" s="168"/>
      <c r="CL259" s="95"/>
      <c r="CM259" s="165">
        <f t="shared" si="263"/>
        <v>0</v>
      </c>
      <c r="CN259" s="168"/>
      <c r="CO259" s="95"/>
      <c r="CP259" s="165">
        <f t="shared" si="264"/>
        <v>0</v>
      </c>
      <c r="CQ259" s="168"/>
      <c r="CR259" s="95"/>
      <c r="CS259" s="165">
        <f t="shared" si="265"/>
        <v>0</v>
      </c>
      <c r="CT259" s="167">
        <f t="shared" si="266"/>
        <v>0</v>
      </c>
      <c r="CU259" s="168">
        <f t="shared" si="267"/>
        <v>0</v>
      </c>
    </row>
    <row r="260" spans="2:99" hidden="1" x14ac:dyDescent="0.25">
      <c r="B260" s="42" t="s">
        <v>414</v>
      </c>
      <c r="C260" s="168"/>
      <c r="D260" s="185"/>
      <c r="E260" s="168"/>
      <c r="F260" s="95"/>
      <c r="G260" s="165">
        <f t="shared" ref="G260:G283" si="268">E260*F260</f>
        <v>0</v>
      </c>
      <c r="H260" s="168"/>
      <c r="I260" s="95"/>
      <c r="J260" s="165">
        <f t="shared" ref="J260:J283" si="269">H260*I260</f>
        <v>0</v>
      </c>
      <c r="K260" s="95"/>
      <c r="L260" s="95"/>
      <c r="M260" s="165">
        <f t="shared" ref="M260:M283" si="270">K260*L260</f>
        <v>0</v>
      </c>
      <c r="N260" s="168"/>
      <c r="O260" s="95"/>
      <c r="P260" s="165">
        <f t="shared" ref="P260:P283" si="271">N260*O260</f>
        <v>0</v>
      </c>
      <c r="Q260" s="168"/>
      <c r="R260" s="95"/>
      <c r="S260" s="165">
        <f t="shared" ref="S260:S283" si="272">Q260*R260</f>
        <v>0</v>
      </c>
      <c r="T260" s="168"/>
      <c r="U260" s="95"/>
      <c r="V260" s="165">
        <f t="shared" ref="V260:V283" si="273">T260*U260</f>
        <v>0</v>
      </c>
      <c r="W260" s="168"/>
      <c r="X260" s="95"/>
      <c r="Y260" s="165">
        <f t="shared" ref="Y260:Y283" si="274">W260*X260</f>
        <v>0</v>
      </c>
      <c r="Z260" s="168"/>
      <c r="AA260" s="95"/>
      <c r="AB260" s="165">
        <f t="shared" ref="AB260:AB283" si="275">Z260*AA260</f>
        <v>0</v>
      </c>
      <c r="AC260" s="168"/>
      <c r="AD260" s="95"/>
      <c r="AE260" s="165">
        <f t="shared" ref="AE260:AE283" si="276">AC260*AD260</f>
        <v>0</v>
      </c>
      <c r="AF260" s="168"/>
      <c r="AG260" s="95"/>
      <c r="AH260" s="165">
        <f t="shared" ref="AH260:AH283" si="277">AF260*AG260</f>
        <v>0</v>
      </c>
      <c r="AI260" s="168"/>
      <c r="AJ260" s="95"/>
      <c r="AK260" s="165">
        <f t="shared" ref="AK260:AK283" si="278">AI260*AJ260</f>
        <v>0</v>
      </c>
      <c r="AL260" s="168"/>
      <c r="AM260" s="95"/>
      <c r="AN260" s="165">
        <f t="shared" ref="AN260:AN283" si="279">AL260*AM260</f>
        <v>0</v>
      </c>
      <c r="AO260" s="168"/>
      <c r="AP260" s="95"/>
      <c r="AQ260" s="165">
        <f t="shared" ref="AQ260:AQ283" si="280">AO260*AP260</f>
        <v>0</v>
      </c>
      <c r="AR260" s="168"/>
      <c r="AS260" s="95"/>
      <c r="AT260" s="165">
        <f t="shared" ref="AT260:AT283" si="281">AR260*AS260</f>
        <v>0</v>
      </c>
      <c r="AU260" s="168"/>
      <c r="AV260" s="95"/>
      <c r="AW260" s="165">
        <f t="shared" ref="AW260:AW283" si="282">AU260*AV260</f>
        <v>0</v>
      </c>
      <c r="AX260" s="168"/>
      <c r="AY260" s="95"/>
      <c r="AZ260" s="165">
        <f t="shared" ref="AZ260:AZ283" si="283">AX260*AY260</f>
        <v>0</v>
      </c>
      <c r="BA260" s="168"/>
      <c r="BB260" s="95"/>
      <c r="BC260" s="165">
        <f t="shared" ref="BC260:BC283" si="284">BA260*BB260</f>
        <v>0</v>
      </c>
      <c r="BD260" s="168"/>
      <c r="BE260" s="95"/>
      <c r="BF260" s="165">
        <f t="shared" ref="BF260:BF283" si="285">BD260*BE260</f>
        <v>0</v>
      </c>
      <c r="BG260" s="168"/>
      <c r="BH260" s="95"/>
      <c r="BI260" s="165">
        <f t="shared" ref="BI260:BI283" si="286">BG260*BH260</f>
        <v>0</v>
      </c>
      <c r="BJ260" s="168"/>
      <c r="BK260" s="95"/>
      <c r="BL260" s="165">
        <f t="shared" ref="BL260:BL283" si="287">BJ260*BK260</f>
        <v>0</v>
      </c>
      <c r="BM260" s="168"/>
      <c r="BN260" s="95"/>
      <c r="BO260" s="165">
        <f t="shared" ref="BO260:BO283" si="288">BM260*BN260</f>
        <v>0</v>
      </c>
      <c r="BP260" s="168"/>
      <c r="BQ260" s="95"/>
      <c r="BR260" s="165">
        <f t="shared" ref="BR260:BR283" si="289">BP260*BQ260</f>
        <v>0</v>
      </c>
      <c r="BS260" s="168"/>
      <c r="BT260" s="95"/>
      <c r="BU260" s="165">
        <f t="shared" ref="BU260:BU283" si="290">BS260*BT260</f>
        <v>0</v>
      </c>
      <c r="BV260" s="168"/>
      <c r="BW260" s="95"/>
      <c r="BX260" s="165">
        <f t="shared" ref="BX260:BX283" si="291">BV260*BW260</f>
        <v>0</v>
      </c>
      <c r="BY260" s="168"/>
      <c r="BZ260" s="95"/>
      <c r="CA260" s="165">
        <f t="shared" ref="CA260:CA283" si="292">BY260*BZ260</f>
        <v>0</v>
      </c>
      <c r="CB260" s="168"/>
      <c r="CC260" s="95"/>
      <c r="CD260" s="165">
        <f t="shared" ref="CD260:CD283" si="293">CB260*CC260</f>
        <v>0</v>
      </c>
      <c r="CE260" s="168"/>
      <c r="CF260" s="95"/>
      <c r="CG260" s="165">
        <f t="shared" ref="CG260:CG283" si="294">CE260*CF260</f>
        <v>0</v>
      </c>
      <c r="CH260" s="168"/>
      <c r="CI260" s="95"/>
      <c r="CJ260" s="165">
        <f t="shared" ref="CJ260:CJ283" si="295">CH260*CI260</f>
        <v>0</v>
      </c>
      <c r="CK260" s="168"/>
      <c r="CL260" s="95"/>
      <c r="CM260" s="165">
        <f t="shared" ref="CM260:CM283" si="296">CK260*CL260</f>
        <v>0</v>
      </c>
      <c r="CN260" s="168"/>
      <c r="CO260" s="95"/>
      <c r="CP260" s="165">
        <f t="shared" ref="CP260:CP283" si="297">CN260*CO260</f>
        <v>0</v>
      </c>
      <c r="CQ260" s="168"/>
      <c r="CR260" s="95"/>
      <c r="CS260" s="165">
        <f t="shared" ref="CS260:CS283" si="298">CQ260*CR260</f>
        <v>0</v>
      </c>
      <c r="CT260" s="167">
        <f t="shared" ref="CT260:CT283" si="299">E260+H260+K260+N260+Q260+T260+W260+Z260+AC260+AF260+AI260+AL260+AO260+AR260+AU260+AX260+BA260+BD260+BG260+BJ260+BM260+BP260+BS260+BV260+BY260+CB260+CE260+CH260+CK260+CN260+CQ260</f>
        <v>0</v>
      </c>
      <c r="CU260" s="168">
        <f t="shared" si="267"/>
        <v>0</v>
      </c>
    </row>
    <row r="261" spans="2:99" hidden="1" x14ac:dyDescent="0.25">
      <c r="B261" s="42" t="s">
        <v>415</v>
      </c>
      <c r="C261" s="168"/>
      <c r="D261" s="185"/>
      <c r="E261" s="168"/>
      <c r="F261" s="95"/>
      <c r="G261" s="165">
        <f t="shared" si="268"/>
        <v>0</v>
      </c>
      <c r="H261" s="168"/>
      <c r="I261" s="95"/>
      <c r="J261" s="165">
        <f t="shared" si="269"/>
        <v>0</v>
      </c>
      <c r="K261" s="95"/>
      <c r="L261" s="95"/>
      <c r="M261" s="165">
        <f t="shared" si="270"/>
        <v>0</v>
      </c>
      <c r="N261" s="168"/>
      <c r="O261" s="95"/>
      <c r="P261" s="165">
        <f t="shared" si="271"/>
        <v>0</v>
      </c>
      <c r="Q261" s="168"/>
      <c r="R261" s="95"/>
      <c r="S261" s="165">
        <f t="shared" si="272"/>
        <v>0</v>
      </c>
      <c r="T261" s="168"/>
      <c r="U261" s="95"/>
      <c r="V261" s="165">
        <f t="shared" si="273"/>
        <v>0</v>
      </c>
      <c r="W261" s="168"/>
      <c r="X261" s="95"/>
      <c r="Y261" s="165">
        <f t="shared" si="274"/>
        <v>0</v>
      </c>
      <c r="Z261" s="168"/>
      <c r="AA261" s="95"/>
      <c r="AB261" s="165">
        <f t="shared" si="275"/>
        <v>0</v>
      </c>
      <c r="AC261" s="168"/>
      <c r="AD261" s="95"/>
      <c r="AE261" s="165">
        <f t="shared" si="276"/>
        <v>0</v>
      </c>
      <c r="AF261" s="168"/>
      <c r="AG261" s="95"/>
      <c r="AH261" s="165">
        <f t="shared" si="277"/>
        <v>0</v>
      </c>
      <c r="AI261" s="168"/>
      <c r="AJ261" s="95"/>
      <c r="AK261" s="165">
        <f t="shared" si="278"/>
        <v>0</v>
      </c>
      <c r="AL261" s="168"/>
      <c r="AM261" s="95"/>
      <c r="AN261" s="165">
        <f t="shared" si="279"/>
        <v>0</v>
      </c>
      <c r="AO261" s="168"/>
      <c r="AP261" s="95"/>
      <c r="AQ261" s="165">
        <f t="shared" si="280"/>
        <v>0</v>
      </c>
      <c r="AR261" s="168"/>
      <c r="AS261" s="95"/>
      <c r="AT261" s="165">
        <f t="shared" si="281"/>
        <v>0</v>
      </c>
      <c r="AU261" s="168"/>
      <c r="AV261" s="95"/>
      <c r="AW261" s="165">
        <f t="shared" si="282"/>
        <v>0</v>
      </c>
      <c r="AX261" s="168"/>
      <c r="AY261" s="95"/>
      <c r="AZ261" s="165">
        <f t="shared" si="283"/>
        <v>0</v>
      </c>
      <c r="BA261" s="168"/>
      <c r="BB261" s="95"/>
      <c r="BC261" s="165">
        <f t="shared" si="284"/>
        <v>0</v>
      </c>
      <c r="BD261" s="168"/>
      <c r="BE261" s="95"/>
      <c r="BF261" s="165">
        <f t="shared" si="285"/>
        <v>0</v>
      </c>
      <c r="BG261" s="168"/>
      <c r="BH261" s="95"/>
      <c r="BI261" s="165">
        <f t="shared" si="286"/>
        <v>0</v>
      </c>
      <c r="BJ261" s="168"/>
      <c r="BK261" s="95"/>
      <c r="BL261" s="165">
        <f t="shared" si="287"/>
        <v>0</v>
      </c>
      <c r="BM261" s="168"/>
      <c r="BN261" s="95"/>
      <c r="BO261" s="165">
        <f t="shared" si="288"/>
        <v>0</v>
      </c>
      <c r="BP261" s="168"/>
      <c r="BQ261" s="95"/>
      <c r="BR261" s="165">
        <f t="shared" si="289"/>
        <v>0</v>
      </c>
      <c r="BS261" s="168"/>
      <c r="BT261" s="95"/>
      <c r="BU261" s="165">
        <f t="shared" si="290"/>
        <v>0</v>
      </c>
      <c r="BV261" s="168"/>
      <c r="BW261" s="95"/>
      <c r="BX261" s="165">
        <f t="shared" si="291"/>
        <v>0</v>
      </c>
      <c r="BY261" s="168"/>
      <c r="BZ261" s="95"/>
      <c r="CA261" s="165">
        <f t="shared" si="292"/>
        <v>0</v>
      </c>
      <c r="CB261" s="168"/>
      <c r="CC261" s="95"/>
      <c r="CD261" s="165">
        <f t="shared" si="293"/>
        <v>0</v>
      </c>
      <c r="CE261" s="168"/>
      <c r="CF261" s="95"/>
      <c r="CG261" s="165">
        <f t="shared" si="294"/>
        <v>0</v>
      </c>
      <c r="CH261" s="168"/>
      <c r="CI261" s="95"/>
      <c r="CJ261" s="165">
        <f t="shared" si="295"/>
        <v>0</v>
      </c>
      <c r="CK261" s="168"/>
      <c r="CL261" s="95"/>
      <c r="CM261" s="165">
        <f t="shared" si="296"/>
        <v>0</v>
      </c>
      <c r="CN261" s="168"/>
      <c r="CO261" s="95"/>
      <c r="CP261" s="165">
        <f t="shared" si="297"/>
        <v>0</v>
      </c>
      <c r="CQ261" s="168"/>
      <c r="CR261" s="95"/>
      <c r="CS261" s="165">
        <f t="shared" si="298"/>
        <v>0</v>
      </c>
      <c r="CT261" s="167">
        <f t="shared" si="299"/>
        <v>0</v>
      </c>
      <c r="CU261" s="168">
        <f t="shared" si="267"/>
        <v>0</v>
      </c>
    </row>
    <row r="262" spans="2:99" hidden="1" x14ac:dyDescent="0.25">
      <c r="B262" s="42" t="s">
        <v>416</v>
      </c>
      <c r="C262" s="168"/>
      <c r="D262" s="185"/>
      <c r="E262" s="168"/>
      <c r="F262" s="95"/>
      <c r="G262" s="165">
        <f t="shared" si="268"/>
        <v>0</v>
      </c>
      <c r="H262" s="168"/>
      <c r="I262" s="95"/>
      <c r="J262" s="165">
        <f t="shared" si="269"/>
        <v>0</v>
      </c>
      <c r="K262" s="95"/>
      <c r="L262" s="95"/>
      <c r="M262" s="165">
        <f t="shared" si="270"/>
        <v>0</v>
      </c>
      <c r="N262" s="168"/>
      <c r="O262" s="95"/>
      <c r="P262" s="165">
        <f t="shared" si="271"/>
        <v>0</v>
      </c>
      <c r="Q262" s="168"/>
      <c r="R262" s="95"/>
      <c r="S262" s="165">
        <f t="shared" si="272"/>
        <v>0</v>
      </c>
      <c r="T262" s="168"/>
      <c r="U262" s="95"/>
      <c r="V262" s="165">
        <f t="shared" si="273"/>
        <v>0</v>
      </c>
      <c r="W262" s="168"/>
      <c r="X262" s="95"/>
      <c r="Y262" s="165">
        <f t="shared" si="274"/>
        <v>0</v>
      </c>
      <c r="Z262" s="168"/>
      <c r="AA262" s="95"/>
      <c r="AB262" s="165">
        <f t="shared" si="275"/>
        <v>0</v>
      </c>
      <c r="AC262" s="168"/>
      <c r="AD262" s="95"/>
      <c r="AE262" s="165">
        <f t="shared" si="276"/>
        <v>0</v>
      </c>
      <c r="AF262" s="168"/>
      <c r="AG262" s="95"/>
      <c r="AH262" s="165">
        <f t="shared" si="277"/>
        <v>0</v>
      </c>
      <c r="AI262" s="168"/>
      <c r="AJ262" s="95"/>
      <c r="AK262" s="165">
        <f t="shared" si="278"/>
        <v>0</v>
      </c>
      <c r="AL262" s="168"/>
      <c r="AM262" s="95"/>
      <c r="AN262" s="165">
        <f t="shared" si="279"/>
        <v>0</v>
      </c>
      <c r="AO262" s="168"/>
      <c r="AP262" s="95"/>
      <c r="AQ262" s="165">
        <f t="shared" si="280"/>
        <v>0</v>
      </c>
      <c r="AR262" s="168"/>
      <c r="AS262" s="95"/>
      <c r="AT262" s="165">
        <f t="shared" si="281"/>
        <v>0</v>
      </c>
      <c r="AU262" s="168"/>
      <c r="AV262" s="95"/>
      <c r="AW262" s="165">
        <f t="shared" si="282"/>
        <v>0</v>
      </c>
      <c r="AX262" s="168"/>
      <c r="AY262" s="95"/>
      <c r="AZ262" s="165">
        <f t="shared" si="283"/>
        <v>0</v>
      </c>
      <c r="BA262" s="168"/>
      <c r="BB262" s="95"/>
      <c r="BC262" s="165">
        <f t="shared" si="284"/>
        <v>0</v>
      </c>
      <c r="BD262" s="168"/>
      <c r="BE262" s="95"/>
      <c r="BF262" s="165">
        <f t="shared" si="285"/>
        <v>0</v>
      </c>
      <c r="BG262" s="168"/>
      <c r="BH262" s="95"/>
      <c r="BI262" s="165">
        <f t="shared" si="286"/>
        <v>0</v>
      </c>
      <c r="BJ262" s="168"/>
      <c r="BK262" s="95"/>
      <c r="BL262" s="165">
        <f t="shared" si="287"/>
        <v>0</v>
      </c>
      <c r="BM262" s="168"/>
      <c r="BN262" s="95"/>
      <c r="BO262" s="165">
        <f t="shared" si="288"/>
        <v>0</v>
      </c>
      <c r="BP262" s="168"/>
      <c r="BQ262" s="95"/>
      <c r="BR262" s="165">
        <f t="shared" si="289"/>
        <v>0</v>
      </c>
      <c r="BS262" s="168"/>
      <c r="BT262" s="95"/>
      <c r="BU262" s="165">
        <f t="shared" si="290"/>
        <v>0</v>
      </c>
      <c r="BV262" s="168"/>
      <c r="BW262" s="95"/>
      <c r="BX262" s="165">
        <f t="shared" si="291"/>
        <v>0</v>
      </c>
      <c r="BY262" s="168"/>
      <c r="BZ262" s="95"/>
      <c r="CA262" s="165">
        <f t="shared" si="292"/>
        <v>0</v>
      </c>
      <c r="CB262" s="168"/>
      <c r="CC262" s="95"/>
      <c r="CD262" s="165">
        <f t="shared" si="293"/>
        <v>0</v>
      </c>
      <c r="CE262" s="168"/>
      <c r="CF262" s="95"/>
      <c r="CG262" s="165">
        <f t="shared" si="294"/>
        <v>0</v>
      </c>
      <c r="CH262" s="168"/>
      <c r="CI262" s="95"/>
      <c r="CJ262" s="165">
        <f t="shared" si="295"/>
        <v>0</v>
      </c>
      <c r="CK262" s="168"/>
      <c r="CL262" s="95"/>
      <c r="CM262" s="165">
        <f t="shared" si="296"/>
        <v>0</v>
      </c>
      <c r="CN262" s="168"/>
      <c r="CO262" s="95"/>
      <c r="CP262" s="165">
        <f t="shared" si="297"/>
        <v>0</v>
      </c>
      <c r="CQ262" s="168"/>
      <c r="CR262" s="95"/>
      <c r="CS262" s="165">
        <f t="shared" si="298"/>
        <v>0</v>
      </c>
      <c r="CT262" s="167">
        <f t="shared" si="299"/>
        <v>0</v>
      </c>
      <c r="CU262" s="168">
        <f t="shared" si="267"/>
        <v>0</v>
      </c>
    </row>
    <row r="263" spans="2:99" hidden="1" x14ac:dyDescent="0.25">
      <c r="B263" s="42" t="s">
        <v>417</v>
      </c>
      <c r="C263" s="168"/>
      <c r="D263" s="185"/>
      <c r="E263" s="168"/>
      <c r="F263" s="95"/>
      <c r="G263" s="165">
        <f t="shared" si="268"/>
        <v>0</v>
      </c>
      <c r="H263" s="168"/>
      <c r="I263" s="95"/>
      <c r="J263" s="165">
        <f t="shared" si="269"/>
        <v>0</v>
      </c>
      <c r="K263" s="95"/>
      <c r="L263" s="95"/>
      <c r="M263" s="165">
        <f t="shared" si="270"/>
        <v>0</v>
      </c>
      <c r="N263" s="168"/>
      <c r="O263" s="95"/>
      <c r="P263" s="165">
        <f t="shared" si="271"/>
        <v>0</v>
      </c>
      <c r="Q263" s="168"/>
      <c r="R263" s="95"/>
      <c r="S263" s="165">
        <f t="shared" si="272"/>
        <v>0</v>
      </c>
      <c r="T263" s="168"/>
      <c r="U263" s="95"/>
      <c r="V263" s="165">
        <f t="shared" si="273"/>
        <v>0</v>
      </c>
      <c r="W263" s="168"/>
      <c r="X263" s="95"/>
      <c r="Y263" s="165">
        <f t="shared" si="274"/>
        <v>0</v>
      </c>
      <c r="Z263" s="168"/>
      <c r="AA263" s="95"/>
      <c r="AB263" s="165">
        <f t="shared" si="275"/>
        <v>0</v>
      </c>
      <c r="AC263" s="168"/>
      <c r="AD263" s="95"/>
      <c r="AE263" s="165">
        <f t="shared" si="276"/>
        <v>0</v>
      </c>
      <c r="AF263" s="168"/>
      <c r="AG263" s="95"/>
      <c r="AH263" s="165">
        <f t="shared" si="277"/>
        <v>0</v>
      </c>
      <c r="AI263" s="168"/>
      <c r="AJ263" s="95"/>
      <c r="AK263" s="165">
        <f t="shared" si="278"/>
        <v>0</v>
      </c>
      <c r="AL263" s="168"/>
      <c r="AM263" s="95"/>
      <c r="AN263" s="165">
        <f t="shared" si="279"/>
        <v>0</v>
      </c>
      <c r="AO263" s="168"/>
      <c r="AP263" s="95"/>
      <c r="AQ263" s="165">
        <f t="shared" si="280"/>
        <v>0</v>
      </c>
      <c r="AR263" s="168"/>
      <c r="AS263" s="95"/>
      <c r="AT263" s="165">
        <f t="shared" si="281"/>
        <v>0</v>
      </c>
      <c r="AU263" s="168"/>
      <c r="AV263" s="95"/>
      <c r="AW263" s="165">
        <f t="shared" si="282"/>
        <v>0</v>
      </c>
      <c r="AX263" s="168"/>
      <c r="AY263" s="95"/>
      <c r="AZ263" s="165">
        <f t="shared" si="283"/>
        <v>0</v>
      </c>
      <c r="BA263" s="168"/>
      <c r="BB263" s="95"/>
      <c r="BC263" s="165">
        <f t="shared" si="284"/>
        <v>0</v>
      </c>
      <c r="BD263" s="168"/>
      <c r="BE263" s="95"/>
      <c r="BF263" s="165">
        <f t="shared" si="285"/>
        <v>0</v>
      </c>
      <c r="BG263" s="168"/>
      <c r="BH263" s="95"/>
      <c r="BI263" s="165">
        <f t="shared" si="286"/>
        <v>0</v>
      </c>
      <c r="BJ263" s="168"/>
      <c r="BK263" s="95"/>
      <c r="BL263" s="165">
        <f t="shared" si="287"/>
        <v>0</v>
      </c>
      <c r="BM263" s="168"/>
      <c r="BN263" s="95"/>
      <c r="BO263" s="165">
        <f t="shared" si="288"/>
        <v>0</v>
      </c>
      <c r="BP263" s="168"/>
      <c r="BQ263" s="95"/>
      <c r="BR263" s="165">
        <f t="shared" si="289"/>
        <v>0</v>
      </c>
      <c r="BS263" s="168"/>
      <c r="BT263" s="95"/>
      <c r="BU263" s="165">
        <f t="shared" si="290"/>
        <v>0</v>
      </c>
      <c r="BV263" s="168"/>
      <c r="BW263" s="95"/>
      <c r="BX263" s="165">
        <f t="shared" si="291"/>
        <v>0</v>
      </c>
      <c r="BY263" s="168"/>
      <c r="BZ263" s="95"/>
      <c r="CA263" s="165">
        <f t="shared" si="292"/>
        <v>0</v>
      </c>
      <c r="CB263" s="168"/>
      <c r="CC263" s="95"/>
      <c r="CD263" s="165">
        <f t="shared" si="293"/>
        <v>0</v>
      </c>
      <c r="CE263" s="168"/>
      <c r="CF263" s="95"/>
      <c r="CG263" s="165">
        <f t="shared" si="294"/>
        <v>0</v>
      </c>
      <c r="CH263" s="168"/>
      <c r="CI263" s="95"/>
      <c r="CJ263" s="165">
        <f t="shared" si="295"/>
        <v>0</v>
      </c>
      <c r="CK263" s="168"/>
      <c r="CL263" s="95"/>
      <c r="CM263" s="165">
        <f t="shared" si="296"/>
        <v>0</v>
      </c>
      <c r="CN263" s="168"/>
      <c r="CO263" s="95"/>
      <c r="CP263" s="165">
        <f t="shared" si="297"/>
        <v>0</v>
      </c>
      <c r="CQ263" s="168"/>
      <c r="CR263" s="95"/>
      <c r="CS263" s="165">
        <f t="shared" si="298"/>
        <v>0</v>
      </c>
      <c r="CT263" s="167">
        <f t="shared" si="299"/>
        <v>0</v>
      </c>
      <c r="CU263" s="168">
        <f t="shared" si="267"/>
        <v>0</v>
      </c>
    </row>
    <row r="264" spans="2:99" hidden="1" x14ac:dyDescent="0.25">
      <c r="B264" s="42" t="s">
        <v>418</v>
      </c>
      <c r="C264" s="168"/>
      <c r="D264" s="185"/>
      <c r="E264" s="168"/>
      <c r="F264" s="95"/>
      <c r="G264" s="165">
        <f t="shared" si="268"/>
        <v>0</v>
      </c>
      <c r="H264" s="168"/>
      <c r="I264" s="95"/>
      <c r="J264" s="165">
        <f t="shared" si="269"/>
        <v>0</v>
      </c>
      <c r="K264" s="95"/>
      <c r="L264" s="95"/>
      <c r="M264" s="165">
        <f t="shared" si="270"/>
        <v>0</v>
      </c>
      <c r="N264" s="168"/>
      <c r="O264" s="95"/>
      <c r="P264" s="165">
        <f t="shared" si="271"/>
        <v>0</v>
      </c>
      <c r="Q264" s="168"/>
      <c r="R264" s="95"/>
      <c r="S264" s="165">
        <f t="shared" si="272"/>
        <v>0</v>
      </c>
      <c r="T264" s="168"/>
      <c r="U264" s="95"/>
      <c r="V264" s="165">
        <f t="shared" si="273"/>
        <v>0</v>
      </c>
      <c r="W264" s="168"/>
      <c r="X264" s="95"/>
      <c r="Y264" s="165">
        <f t="shared" si="274"/>
        <v>0</v>
      </c>
      <c r="Z264" s="168"/>
      <c r="AA264" s="95"/>
      <c r="AB264" s="165">
        <f t="shared" si="275"/>
        <v>0</v>
      </c>
      <c r="AC264" s="168"/>
      <c r="AD264" s="95"/>
      <c r="AE264" s="165">
        <f t="shared" si="276"/>
        <v>0</v>
      </c>
      <c r="AF264" s="168"/>
      <c r="AG264" s="95"/>
      <c r="AH264" s="165">
        <f t="shared" si="277"/>
        <v>0</v>
      </c>
      <c r="AI264" s="168"/>
      <c r="AJ264" s="95"/>
      <c r="AK264" s="165">
        <f t="shared" si="278"/>
        <v>0</v>
      </c>
      <c r="AL264" s="168"/>
      <c r="AM264" s="95"/>
      <c r="AN264" s="165">
        <f t="shared" si="279"/>
        <v>0</v>
      </c>
      <c r="AO264" s="168"/>
      <c r="AP264" s="95"/>
      <c r="AQ264" s="165">
        <f t="shared" si="280"/>
        <v>0</v>
      </c>
      <c r="AR264" s="168"/>
      <c r="AS264" s="95"/>
      <c r="AT264" s="165">
        <f t="shared" si="281"/>
        <v>0</v>
      </c>
      <c r="AU264" s="168"/>
      <c r="AV264" s="95"/>
      <c r="AW264" s="165">
        <f t="shared" si="282"/>
        <v>0</v>
      </c>
      <c r="AX264" s="168"/>
      <c r="AY264" s="95"/>
      <c r="AZ264" s="165">
        <f t="shared" si="283"/>
        <v>0</v>
      </c>
      <c r="BA264" s="168"/>
      <c r="BB264" s="95"/>
      <c r="BC264" s="165">
        <f t="shared" si="284"/>
        <v>0</v>
      </c>
      <c r="BD264" s="168"/>
      <c r="BE264" s="95"/>
      <c r="BF264" s="165">
        <f t="shared" si="285"/>
        <v>0</v>
      </c>
      <c r="BG264" s="168"/>
      <c r="BH264" s="95"/>
      <c r="BI264" s="165">
        <f t="shared" si="286"/>
        <v>0</v>
      </c>
      <c r="BJ264" s="168"/>
      <c r="BK264" s="95"/>
      <c r="BL264" s="165">
        <f t="shared" si="287"/>
        <v>0</v>
      </c>
      <c r="BM264" s="168"/>
      <c r="BN264" s="95"/>
      <c r="BO264" s="165">
        <f t="shared" si="288"/>
        <v>0</v>
      </c>
      <c r="BP264" s="168"/>
      <c r="BQ264" s="95"/>
      <c r="BR264" s="165">
        <f t="shared" si="289"/>
        <v>0</v>
      </c>
      <c r="BS264" s="168"/>
      <c r="BT264" s="95"/>
      <c r="BU264" s="165">
        <f t="shared" si="290"/>
        <v>0</v>
      </c>
      <c r="BV264" s="168"/>
      <c r="BW264" s="95"/>
      <c r="BX264" s="165">
        <f t="shared" si="291"/>
        <v>0</v>
      </c>
      <c r="BY264" s="168"/>
      <c r="BZ264" s="95"/>
      <c r="CA264" s="165">
        <f t="shared" si="292"/>
        <v>0</v>
      </c>
      <c r="CB264" s="168"/>
      <c r="CC264" s="95"/>
      <c r="CD264" s="165">
        <f t="shared" si="293"/>
        <v>0</v>
      </c>
      <c r="CE264" s="168"/>
      <c r="CF264" s="95"/>
      <c r="CG264" s="165">
        <f t="shared" si="294"/>
        <v>0</v>
      </c>
      <c r="CH264" s="168"/>
      <c r="CI264" s="95"/>
      <c r="CJ264" s="165">
        <f t="shared" si="295"/>
        <v>0</v>
      </c>
      <c r="CK264" s="168"/>
      <c r="CL264" s="95"/>
      <c r="CM264" s="165">
        <f t="shared" si="296"/>
        <v>0</v>
      </c>
      <c r="CN264" s="168"/>
      <c r="CO264" s="95"/>
      <c r="CP264" s="165">
        <f t="shared" si="297"/>
        <v>0</v>
      </c>
      <c r="CQ264" s="168"/>
      <c r="CR264" s="95"/>
      <c r="CS264" s="165">
        <f t="shared" si="298"/>
        <v>0</v>
      </c>
      <c r="CT264" s="167">
        <f t="shared" si="299"/>
        <v>0</v>
      </c>
      <c r="CU264" s="168">
        <f t="shared" si="267"/>
        <v>0</v>
      </c>
    </row>
    <row r="265" spans="2:99" hidden="1" x14ac:dyDescent="0.25">
      <c r="B265" s="42" t="s">
        <v>419</v>
      </c>
      <c r="C265" s="168"/>
      <c r="D265" s="185"/>
      <c r="E265" s="168"/>
      <c r="F265" s="95"/>
      <c r="G265" s="165">
        <f t="shared" si="268"/>
        <v>0</v>
      </c>
      <c r="H265" s="168"/>
      <c r="I265" s="95"/>
      <c r="J265" s="165">
        <f t="shared" si="269"/>
        <v>0</v>
      </c>
      <c r="K265" s="168"/>
      <c r="L265" s="95"/>
      <c r="M265" s="165">
        <f t="shared" si="270"/>
        <v>0</v>
      </c>
      <c r="N265" s="168"/>
      <c r="O265" s="95"/>
      <c r="P265" s="165">
        <f t="shared" si="271"/>
        <v>0</v>
      </c>
      <c r="Q265" s="168"/>
      <c r="R265" s="95"/>
      <c r="S265" s="165">
        <f t="shared" si="272"/>
        <v>0</v>
      </c>
      <c r="T265" s="168"/>
      <c r="U265" s="95"/>
      <c r="V265" s="165">
        <f t="shared" si="273"/>
        <v>0</v>
      </c>
      <c r="W265" s="168"/>
      <c r="X265" s="95"/>
      <c r="Y265" s="165">
        <f t="shared" si="274"/>
        <v>0</v>
      </c>
      <c r="Z265" s="168"/>
      <c r="AA265" s="95"/>
      <c r="AB265" s="165">
        <f t="shared" si="275"/>
        <v>0</v>
      </c>
      <c r="AC265" s="168"/>
      <c r="AD265" s="95"/>
      <c r="AE265" s="165">
        <f t="shared" si="276"/>
        <v>0</v>
      </c>
      <c r="AF265" s="168"/>
      <c r="AG265" s="95"/>
      <c r="AH265" s="165">
        <f t="shared" si="277"/>
        <v>0</v>
      </c>
      <c r="AI265" s="168"/>
      <c r="AJ265" s="95"/>
      <c r="AK265" s="165">
        <f t="shared" si="278"/>
        <v>0</v>
      </c>
      <c r="AL265" s="168"/>
      <c r="AM265" s="95"/>
      <c r="AN265" s="165">
        <f t="shared" si="279"/>
        <v>0</v>
      </c>
      <c r="AO265" s="168"/>
      <c r="AP265" s="95"/>
      <c r="AQ265" s="165">
        <f t="shared" si="280"/>
        <v>0</v>
      </c>
      <c r="AR265" s="168"/>
      <c r="AS265" s="95"/>
      <c r="AT265" s="165">
        <f t="shared" si="281"/>
        <v>0</v>
      </c>
      <c r="AU265" s="168"/>
      <c r="AV265" s="95"/>
      <c r="AW265" s="165">
        <f t="shared" si="282"/>
        <v>0</v>
      </c>
      <c r="AX265" s="168"/>
      <c r="AY265" s="95"/>
      <c r="AZ265" s="165">
        <f t="shared" si="283"/>
        <v>0</v>
      </c>
      <c r="BA265" s="168"/>
      <c r="BB265" s="95"/>
      <c r="BC265" s="165">
        <f t="shared" si="284"/>
        <v>0</v>
      </c>
      <c r="BD265" s="168"/>
      <c r="BE265" s="95"/>
      <c r="BF265" s="165">
        <f t="shared" si="285"/>
        <v>0</v>
      </c>
      <c r="BG265" s="168"/>
      <c r="BH265" s="95"/>
      <c r="BI265" s="165">
        <f t="shared" si="286"/>
        <v>0</v>
      </c>
      <c r="BJ265" s="168"/>
      <c r="BK265" s="95"/>
      <c r="BL265" s="165">
        <f t="shared" si="287"/>
        <v>0</v>
      </c>
      <c r="BM265" s="168"/>
      <c r="BN265" s="95"/>
      <c r="BO265" s="165">
        <f t="shared" si="288"/>
        <v>0</v>
      </c>
      <c r="BP265" s="168"/>
      <c r="BQ265" s="95"/>
      <c r="BR265" s="165">
        <f t="shared" si="289"/>
        <v>0</v>
      </c>
      <c r="BS265" s="168"/>
      <c r="BT265" s="95"/>
      <c r="BU265" s="165">
        <f t="shared" si="290"/>
        <v>0</v>
      </c>
      <c r="BV265" s="168"/>
      <c r="BW265" s="95"/>
      <c r="BX265" s="165">
        <f t="shared" si="291"/>
        <v>0</v>
      </c>
      <c r="BY265" s="168"/>
      <c r="BZ265" s="95"/>
      <c r="CA265" s="165">
        <f t="shared" si="292"/>
        <v>0</v>
      </c>
      <c r="CB265" s="168"/>
      <c r="CC265" s="95"/>
      <c r="CD265" s="165">
        <f t="shared" si="293"/>
        <v>0</v>
      </c>
      <c r="CE265" s="168"/>
      <c r="CF265" s="95"/>
      <c r="CG265" s="165">
        <f t="shared" si="294"/>
        <v>0</v>
      </c>
      <c r="CH265" s="168"/>
      <c r="CI265" s="95"/>
      <c r="CJ265" s="165">
        <f t="shared" si="295"/>
        <v>0</v>
      </c>
      <c r="CK265" s="168"/>
      <c r="CL265" s="95"/>
      <c r="CM265" s="165">
        <f t="shared" si="296"/>
        <v>0</v>
      </c>
      <c r="CN265" s="168"/>
      <c r="CO265" s="95"/>
      <c r="CP265" s="165">
        <f t="shared" si="297"/>
        <v>0</v>
      </c>
      <c r="CQ265" s="168"/>
      <c r="CR265" s="95"/>
      <c r="CS265" s="165">
        <f t="shared" si="298"/>
        <v>0</v>
      </c>
      <c r="CT265" s="167">
        <f t="shared" si="299"/>
        <v>0</v>
      </c>
      <c r="CU265" s="168">
        <f t="shared" si="267"/>
        <v>0</v>
      </c>
    </row>
    <row r="266" spans="2:99" hidden="1" x14ac:dyDescent="0.25">
      <c r="B266" s="42" t="s">
        <v>420</v>
      </c>
      <c r="C266" s="168"/>
      <c r="D266" s="185"/>
      <c r="E266" s="168"/>
      <c r="F266" s="95"/>
      <c r="G266" s="165">
        <f t="shared" si="268"/>
        <v>0</v>
      </c>
      <c r="H266" s="168"/>
      <c r="I266" s="95"/>
      <c r="J266" s="165">
        <f t="shared" si="269"/>
        <v>0</v>
      </c>
      <c r="K266" s="168"/>
      <c r="L266" s="95"/>
      <c r="M266" s="165">
        <f t="shared" si="270"/>
        <v>0</v>
      </c>
      <c r="N266" s="168"/>
      <c r="O266" s="95"/>
      <c r="P266" s="165">
        <f t="shared" si="271"/>
        <v>0</v>
      </c>
      <c r="Q266" s="168"/>
      <c r="R266" s="95"/>
      <c r="S266" s="165">
        <f t="shared" si="272"/>
        <v>0</v>
      </c>
      <c r="T266" s="168"/>
      <c r="U266" s="95"/>
      <c r="V266" s="165">
        <f t="shared" si="273"/>
        <v>0</v>
      </c>
      <c r="W266" s="168"/>
      <c r="X266" s="95"/>
      <c r="Y266" s="165">
        <f t="shared" si="274"/>
        <v>0</v>
      </c>
      <c r="Z266" s="168"/>
      <c r="AA266" s="95"/>
      <c r="AB266" s="165">
        <f t="shared" si="275"/>
        <v>0</v>
      </c>
      <c r="AC266" s="168"/>
      <c r="AD266" s="95"/>
      <c r="AE266" s="165">
        <f t="shared" si="276"/>
        <v>0</v>
      </c>
      <c r="AF266" s="168"/>
      <c r="AG266" s="95"/>
      <c r="AH266" s="165">
        <f t="shared" si="277"/>
        <v>0</v>
      </c>
      <c r="AI266" s="168"/>
      <c r="AJ266" s="95"/>
      <c r="AK266" s="165">
        <f t="shared" si="278"/>
        <v>0</v>
      </c>
      <c r="AL266" s="168"/>
      <c r="AM266" s="95"/>
      <c r="AN266" s="165">
        <f t="shared" si="279"/>
        <v>0</v>
      </c>
      <c r="AO266" s="168"/>
      <c r="AP266" s="95"/>
      <c r="AQ266" s="165">
        <f t="shared" si="280"/>
        <v>0</v>
      </c>
      <c r="AR266" s="168"/>
      <c r="AS266" s="95"/>
      <c r="AT266" s="165">
        <f t="shared" si="281"/>
        <v>0</v>
      </c>
      <c r="AU266" s="168"/>
      <c r="AV266" s="95"/>
      <c r="AW266" s="165">
        <f t="shared" si="282"/>
        <v>0</v>
      </c>
      <c r="AX266" s="168"/>
      <c r="AY266" s="95"/>
      <c r="AZ266" s="165">
        <f t="shared" si="283"/>
        <v>0</v>
      </c>
      <c r="BA266" s="168"/>
      <c r="BB266" s="95"/>
      <c r="BC266" s="165">
        <f t="shared" si="284"/>
        <v>0</v>
      </c>
      <c r="BD266" s="168"/>
      <c r="BE266" s="95"/>
      <c r="BF266" s="165">
        <f t="shared" si="285"/>
        <v>0</v>
      </c>
      <c r="BG266" s="168"/>
      <c r="BH266" s="95"/>
      <c r="BI266" s="165">
        <f t="shared" si="286"/>
        <v>0</v>
      </c>
      <c r="BJ266" s="168"/>
      <c r="BK266" s="95"/>
      <c r="BL266" s="165">
        <f t="shared" si="287"/>
        <v>0</v>
      </c>
      <c r="BM266" s="168"/>
      <c r="BN266" s="95"/>
      <c r="BO266" s="165">
        <f t="shared" si="288"/>
        <v>0</v>
      </c>
      <c r="BP266" s="168"/>
      <c r="BQ266" s="95"/>
      <c r="BR266" s="165">
        <f t="shared" si="289"/>
        <v>0</v>
      </c>
      <c r="BS266" s="168"/>
      <c r="BT266" s="95"/>
      <c r="BU266" s="165">
        <f t="shared" si="290"/>
        <v>0</v>
      </c>
      <c r="BV266" s="168"/>
      <c r="BW266" s="95"/>
      <c r="BX266" s="165">
        <f t="shared" si="291"/>
        <v>0</v>
      </c>
      <c r="BY266" s="168"/>
      <c r="BZ266" s="95"/>
      <c r="CA266" s="165">
        <f t="shared" si="292"/>
        <v>0</v>
      </c>
      <c r="CB266" s="168"/>
      <c r="CC266" s="95"/>
      <c r="CD266" s="165">
        <f t="shared" si="293"/>
        <v>0</v>
      </c>
      <c r="CE266" s="168"/>
      <c r="CF266" s="95"/>
      <c r="CG266" s="165">
        <f t="shared" si="294"/>
        <v>0</v>
      </c>
      <c r="CH266" s="168"/>
      <c r="CI266" s="95"/>
      <c r="CJ266" s="165">
        <f t="shared" si="295"/>
        <v>0</v>
      </c>
      <c r="CK266" s="168"/>
      <c r="CL266" s="95"/>
      <c r="CM266" s="165">
        <f t="shared" si="296"/>
        <v>0</v>
      </c>
      <c r="CN266" s="168"/>
      <c r="CO266" s="95"/>
      <c r="CP266" s="165">
        <f t="shared" si="297"/>
        <v>0</v>
      </c>
      <c r="CQ266" s="168"/>
      <c r="CR266" s="95"/>
      <c r="CS266" s="165">
        <f t="shared" si="298"/>
        <v>0</v>
      </c>
      <c r="CT266" s="167">
        <f t="shared" si="299"/>
        <v>0</v>
      </c>
      <c r="CU266" s="168">
        <f t="shared" si="267"/>
        <v>0</v>
      </c>
    </row>
    <row r="267" spans="2:99" hidden="1" x14ac:dyDescent="0.25">
      <c r="B267" s="42" t="s">
        <v>421</v>
      </c>
      <c r="C267" s="168"/>
      <c r="D267" s="185">
        <v>8300</v>
      </c>
      <c r="E267" s="168"/>
      <c r="F267" s="95"/>
      <c r="G267" s="165">
        <f t="shared" si="268"/>
        <v>0</v>
      </c>
      <c r="H267" s="168"/>
      <c r="I267" s="95"/>
      <c r="J267" s="165">
        <f t="shared" si="269"/>
        <v>0</v>
      </c>
      <c r="K267" s="168"/>
      <c r="L267" s="95"/>
      <c r="M267" s="165">
        <f t="shared" si="270"/>
        <v>0</v>
      </c>
      <c r="N267" s="168"/>
      <c r="O267" s="95"/>
      <c r="P267" s="165">
        <f t="shared" si="271"/>
        <v>0</v>
      </c>
      <c r="Q267" s="168"/>
      <c r="R267" s="95"/>
      <c r="S267" s="165">
        <f t="shared" si="272"/>
        <v>0</v>
      </c>
      <c r="T267" s="168"/>
      <c r="U267" s="95"/>
      <c r="V267" s="165">
        <f t="shared" si="273"/>
        <v>0</v>
      </c>
      <c r="W267" s="168"/>
      <c r="X267" s="95"/>
      <c r="Y267" s="165">
        <f t="shared" si="274"/>
        <v>0</v>
      </c>
      <c r="Z267" s="168"/>
      <c r="AA267" s="95"/>
      <c r="AB267" s="165">
        <f t="shared" si="275"/>
        <v>0</v>
      </c>
      <c r="AC267" s="168"/>
      <c r="AD267" s="95"/>
      <c r="AE267" s="165">
        <f t="shared" si="276"/>
        <v>0</v>
      </c>
      <c r="AF267" s="168"/>
      <c r="AG267" s="95"/>
      <c r="AH267" s="165">
        <f t="shared" si="277"/>
        <v>0</v>
      </c>
      <c r="AI267" s="168"/>
      <c r="AJ267" s="95"/>
      <c r="AK267" s="165">
        <f t="shared" si="278"/>
        <v>0</v>
      </c>
      <c r="AL267" s="168"/>
      <c r="AM267" s="95"/>
      <c r="AN267" s="165">
        <f t="shared" si="279"/>
        <v>0</v>
      </c>
      <c r="AO267" s="168"/>
      <c r="AP267" s="95"/>
      <c r="AQ267" s="165">
        <f t="shared" si="280"/>
        <v>0</v>
      </c>
      <c r="AR267" s="168"/>
      <c r="AS267" s="95"/>
      <c r="AT267" s="165">
        <f t="shared" si="281"/>
        <v>0</v>
      </c>
      <c r="AU267" s="168"/>
      <c r="AV267" s="95"/>
      <c r="AW267" s="165">
        <f t="shared" si="282"/>
        <v>0</v>
      </c>
      <c r="AX267" s="168"/>
      <c r="AY267" s="95"/>
      <c r="AZ267" s="165">
        <f t="shared" si="283"/>
        <v>0</v>
      </c>
      <c r="BA267" s="168"/>
      <c r="BB267" s="95"/>
      <c r="BC267" s="165">
        <f t="shared" si="284"/>
        <v>0</v>
      </c>
      <c r="BD267" s="168"/>
      <c r="BE267" s="95"/>
      <c r="BF267" s="165">
        <f t="shared" si="285"/>
        <v>0</v>
      </c>
      <c r="BG267" s="168"/>
      <c r="BH267" s="95"/>
      <c r="BI267" s="165">
        <f t="shared" si="286"/>
        <v>0</v>
      </c>
      <c r="BJ267" s="168"/>
      <c r="BK267" s="95"/>
      <c r="BL267" s="165">
        <f t="shared" si="287"/>
        <v>0</v>
      </c>
      <c r="BM267" s="168"/>
      <c r="BN267" s="95"/>
      <c r="BO267" s="165">
        <f t="shared" si="288"/>
        <v>0</v>
      </c>
      <c r="BP267" s="168"/>
      <c r="BQ267" s="95"/>
      <c r="BR267" s="165">
        <f t="shared" si="289"/>
        <v>0</v>
      </c>
      <c r="BS267" s="168"/>
      <c r="BT267" s="95"/>
      <c r="BU267" s="165">
        <f t="shared" si="290"/>
        <v>0</v>
      </c>
      <c r="BV267" s="168"/>
      <c r="BW267" s="95"/>
      <c r="BX267" s="165">
        <f t="shared" si="291"/>
        <v>0</v>
      </c>
      <c r="BY267" s="168"/>
      <c r="BZ267" s="95"/>
      <c r="CA267" s="165">
        <f t="shared" si="292"/>
        <v>0</v>
      </c>
      <c r="CB267" s="168"/>
      <c r="CC267" s="95"/>
      <c r="CD267" s="165">
        <f t="shared" si="293"/>
        <v>0</v>
      </c>
      <c r="CE267" s="168"/>
      <c r="CF267" s="95"/>
      <c r="CG267" s="165">
        <f t="shared" si="294"/>
        <v>0</v>
      </c>
      <c r="CH267" s="168"/>
      <c r="CI267" s="95"/>
      <c r="CJ267" s="165">
        <f t="shared" si="295"/>
        <v>0</v>
      </c>
      <c r="CK267" s="168"/>
      <c r="CL267" s="95"/>
      <c r="CM267" s="165">
        <f t="shared" si="296"/>
        <v>0</v>
      </c>
      <c r="CN267" s="168"/>
      <c r="CO267" s="95"/>
      <c r="CP267" s="165">
        <f t="shared" si="297"/>
        <v>0</v>
      </c>
      <c r="CQ267" s="168"/>
      <c r="CR267" s="95"/>
      <c r="CS267" s="165">
        <f t="shared" si="298"/>
        <v>0</v>
      </c>
      <c r="CT267" s="167">
        <f t="shared" si="299"/>
        <v>0</v>
      </c>
      <c r="CU267" s="168">
        <f t="shared" si="267"/>
        <v>0</v>
      </c>
    </row>
    <row r="268" spans="2:99" hidden="1" x14ac:dyDescent="0.25">
      <c r="B268" s="42" t="s">
        <v>422</v>
      </c>
      <c r="C268" s="168"/>
      <c r="D268" s="185">
        <v>8300</v>
      </c>
      <c r="E268" s="168"/>
      <c r="F268" s="95"/>
      <c r="G268" s="165">
        <f t="shared" si="268"/>
        <v>0</v>
      </c>
      <c r="H268" s="168"/>
      <c r="I268" s="95"/>
      <c r="J268" s="165">
        <f t="shared" si="269"/>
        <v>0</v>
      </c>
      <c r="K268" s="168"/>
      <c r="L268" s="95"/>
      <c r="M268" s="165">
        <f t="shared" si="270"/>
        <v>0</v>
      </c>
      <c r="N268" s="168"/>
      <c r="O268" s="95"/>
      <c r="P268" s="165">
        <f t="shared" si="271"/>
        <v>0</v>
      </c>
      <c r="Q268" s="168"/>
      <c r="R268" s="95"/>
      <c r="S268" s="165">
        <f t="shared" si="272"/>
        <v>0</v>
      </c>
      <c r="T268" s="168"/>
      <c r="U268" s="95"/>
      <c r="V268" s="165">
        <f t="shared" si="273"/>
        <v>0</v>
      </c>
      <c r="W268" s="168"/>
      <c r="X268" s="95"/>
      <c r="Y268" s="165">
        <f t="shared" si="274"/>
        <v>0</v>
      </c>
      <c r="Z268" s="168"/>
      <c r="AA268" s="95"/>
      <c r="AB268" s="165">
        <f t="shared" si="275"/>
        <v>0</v>
      </c>
      <c r="AC268" s="168"/>
      <c r="AD268" s="95"/>
      <c r="AE268" s="165">
        <f t="shared" si="276"/>
        <v>0</v>
      </c>
      <c r="AF268" s="168"/>
      <c r="AG268" s="95"/>
      <c r="AH268" s="165">
        <f t="shared" si="277"/>
        <v>0</v>
      </c>
      <c r="AI268" s="168"/>
      <c r="AJ268" s="95"/>
      <c r="AK268" s="165">
        <f t="shared" si="278"/>
        <v>0</v>
      </c>
      <c r="AL268" s="168"/>
      <c r="AM268" s="95"/>
      <c r="AN268" s="165">
        <f t="shared" si="279"/>
        <v>0</v>
      </c>
      <c r="AO268" s="168"/>
      <c r="AP268" s="95"/>
      <c r="AQ268" s="165">
        <f t="shared" si="280"/>
        <v>0</v>
      </c>
      <c r="AR268" s="168"/>
      <c r="AS268" s="95"/>
      <c r="AT268" s="165">
        <f t="shared" si="281"/>
        <v>0</v>
      </c>
      <c r="AU268" s="168"/>
      <c r="AV268" s="95"/>
      <c r="AW268" s="165">
        <f t="shared" si="282"/>
        <v>0</v>
      </c>
      <c r="AX268" s="168"/>
      <c r="AY268" s="95"/>
      <c r="AZ268" s="165">
        <f t="shared" si="283"/>
        <v>0</v>
      </c>
      <c r="BA268" s="168"/>
      <c r="BB268" s="95"/>
      <c r="BC268" s="165">
        <f t="shared" si="284"/>
        <v>0</v>
      </c>
      <c r="BD268" s="168"/>
      <c r="BE268" s="95"/>
      <c r="BF268" s="165">
        <f t="shared" si="285"/>
        <v>0</v>
      </c>
      <c r="BG268" s="168"/>
      <c r="BH268" s="95"/>
      <c r="BI268" s="165">
        <f t="shared" si="286"/>
        <v>0</v>
      </c>
      <c r="BJ268" s="168"/>
      <c r="BK268" s="95"/>
      <c r="BL268" s="165">
        <f t="shared" si="287"/>
        <v>0</v>
      </c>
      <c r="BM268" s="168"/>
      <c r="BN268" s="95"/>
      <c r="BO268" s="165">
        <f t="shared" si="288"/>
        <v>0</v>
      </c>
      <c r="BP268" s="168"/>
      <c r="BQ268" s="95"/>
      <c r="BR268" s="165">
        <f t="shared" si="289"/>
        <v>0</v>
      </c>
      <c r="BS268" s="168"/>
      <c r="BT268" s="95"/>
      <c r="BU268" s="165">
        <f t="shared" si="290"/>
        <v>0</v>
      </c>
      <c r="BV268" s="168"/>
      <c r="BW268" s="95"/>
      <c r="BX268" s="165">
        <f t="shared" si="291"/>
        <v>0</v>
      </c>
      <c r="BY268" s="168"/>
      <c r="BZ268" s="95"/>
      <c r="CA268" s="165">
        <f t="shared" si="292"/>
        <v>0</v>
      </c>
      <c r="CB268" s="168"/>
      <c r="CC268" s="95"/>
      <c r="CD268" s="165">
        <f t="shared" si="293"/>
        <v>0</v>
      </c>
      <c r="CE268" s="168"/>
      <c r="CF268" s="95"/>
      <c r="CG268" s="165">
        <f t="shared" si="294"/>
        <v>0</v>
      </c>
      <c r="CH268" s="168"/>
      <c r="CI268" s="95"/>
      <c r="CJ268" s="165">
        <f t="shared" si="295"/>
        <v>0</v>
      </c>
      <c r="CK268" s="168"/>
      <c r="CL268" s="95"/>
      <c r="CM268" s="165">
        <f t="shared" si="296"/>
        <v>0</v>
      </c>
      <c r="CN268" s="168"/>
      <c r="CO268" s="95"/>
      <c r="CP268" s="165">
        <f t="shared" si="297"/>
        <v>0</v>
      </c>
      <c r="CQ268" s="168"/>
      <c r="CR268" s="95"/>
      <c r="CS268" s="165">
        <f t="shared" si="298"/>
        <v>0</v>
      </c>
      <c r="CT268" s="167">
        <f t="shared" si="299"/>
        <v>0</v>
      </c>
      <c r="CU268" s="168">
        <f t="shared" si="267"/>
        <v>0</v>
      </c>
    </row>
    <row r="269" spans="2:99" hidden="1" x14ac:dyDescent="0.25">
      <c r="B269" s="42" t="s">
        <v>423</v>
      </c>
      <c r="C269" s="168"/>
      <c r="D269" s="185">
        <v>9800</v>
      </c>
      <c r="E269" s="168"/>
      <c r="F269" s="95"/>
      <c r="G269" s="165">
        <f t="shared" si="268"/>
        <v>0</v>
      </c>
      <c r="H269" s="168"/>
      <c r="I269" s="95"/>
      <c r="J269" s="165">
        <f t="shared" si="269"/>
        <v>0</v>
      </c>
      <c r="K269" s="168"/>
      <c r="L269" s="95"/>
      <c r="M269" s="165">
        <f t="shared" si="270"/>
        <v>0</v>
      </c>
      <c r="N269" s="168"/>
      <c r="O269" s="95"/>
      <c r="P269" s="165">
        <f t="shared" si="271"/>
        <v>0</v>
      </c>
      <c r="Q269" s="168"/>
      <c r="R269" s="95"/>
      <c r="S269" s="165">
        <f t="shared" si="272"/>
        <v>0</v>
      </c>
      <c r="T269" s="168"/>
      <c r="U269" s="95"/>
      <c r="V269" s="165">
        <f t="shared" si="273"/>
        <v>0</v>
      </c>
      <c r="W269" s="168"/>
      <c r="X269" s="95"/>
      <c r="Y269" s="165">
        <f t="shared" si="274"/>
        <v>0</v>
      </c>
      <c r="Z269" s="168"/>
      <c r="AA269" s="95"/>
      <c r="AB269" s="165">
        <f t="shared" si="275"/>
        <v>0</v>
      </c>
      <c r="AC269" s="168"/>
      <c r="AD269" s="95"/>
      <c r="AE269" s="165">
        <f t="shared" si="276"/>
        <v>0</v>
      </c>
      <c r="AF269" s="168"/>
      <c r="AG269" s="95"/>
      <c r="AH269" s="165">
        <f t="shared" si="277"/>
        <v>0</v>
      </c>
      <c r="AI269" s="168"/>
      <c r="AJ269" s="95"/>
      <c r="AK269" s="165">
        <f t="shared" si="278"/>
        <v>0</v>
      </c>
      <c r="AL269" s="168"/>
      <c r="AM269" s="95"/>
      <c r="AN269" s="165">
        <f t="shared" si="279"/>
        <v>0</v>
      </c>
      <c r="AO269" s="168"/>
      <c r="AP269" s="95"/>
      <c r="AQ269" s="165">
        <f t="shared" si="280"/>
        <v>0</v>
      </c>
      <c r="AR269" s="168"/>
      <c r="AS269" s="95"/>
      <c r="AT269" s="165">
        <f t="shared" si="281"/>
        <v>0</v>
      </c>
      <c r="AU269" s="168"/>
      <c r="AV269" s="95"/>
      <c r="AW269" s="165">
        <f t="shared" si="282"/>
        <v>0</v>
      </c>
      <c r="AX269" s="168"/>
      <c r="AY269" s="95"/>
      <c r="AZ269" s="165">
        <f t="shared" si="283"/>
        <v>0</v>
      </c>
      <c r="BA269" s="168"/>
      <c r="BB269" s="95"/>
      <c r="BC269" s="165">
        <f t="shared" si="284"/>
        <v>0</v>
      </c>
      <c r="BD269" s="168"/>
      <c r="BE269" s="95"/>
      <c r="BF269" s="165">
        <f t="shared" si="285"/>
        <v>0</v>
      </c>
      <c r="BG269" s="168"/>
      <c r="BH269" s="95"/>
      <c r="BI269" s="165">
        <f t="shared" si="286"/>
        <v>0</v>
      </c>
      <c r="BJ269" s="168"/>
      <c r="BK269" s="95"/>
      <c r="BL269" s="165">
        <f t="shared" si="287"/>
        <v>0</v>
      </c>
      <c r="BM269" s="168"/>
      <c r="BN269" s="95"/>
      <c r="BO269" s="165">
        <f t="shared" si="288"/>
        <v>0</v>
      </c>
      <c r="BP269" s="168"/>
      <c r="BQ269" s="95"/>
      <c r="BR269" s="165">
        <f t="shared" si="289"/>
        <v>0</v>
      </c>
      <c r="BS269" s="168"/>
      <c r="BT269" s="95"/>
      <c r="BU269" s="165">
        <f t="shared" si="290"/>
        <v>0</v>
      </c>
      <c r="BV269" s="168"/>
      <c r="BW269" s="95"/>
      <c r="BX269" s="165">
        <f t="shared" si="291"/>
        <v>0</v>
      </c>
      <c r="BY269" s="168"/>
      <c r="BZ269" s="95"/>
      <c r="CA269" s="165">
        <f t="shared" si="292"/>
        <v>0</v>
      </c>
      <c r="CB269" s="168"/>
      <c r="CC269" s="95"/>
      <c r="CD269" s="165">
        <f t="shared" si="293"/>
        <v>0</v>
      </c>
      <c r="CE269" s="168"/>
      <c r="CF269" s="95"/>
      <c r="CG269" s="165">
        <f t="shared" si="294"/>
        <v>0</v>
      </c>
      <c r="CH269" s="168"/>
      <c r="CI269" s="95"/>
      <c r="CJ269" s="165">
        <f t="shared" si="295"/>
        <v>0</v>
      </c>
      <c r="CK269" s="168"/>
      <c r="CL269" s="95"/>
      <c r="CM269" s="165">
        <f t="shared" si="296"/>
        <v>0</v>
      </c>
      <c r="CN269" s="168"/>
      <c r="CO269" s="95"/>
      <c r="CP269" s="165">
        <f t="shared" si="297"/>
        <v>0</v>
      </c>
      <c r="CQ269" s="168"/>
      <c r="CR269" s="95"/>
      <c r="CS269" s="165">
        <f t="shared" si="298"/>
        <v>0</v>
      </c>
      <c r="CT269" s="167">
        <f t="shared" si="299"/>
        <v>0</v>
      </c>
      <c r="CU269" s="168">
        <f t="shared" si="267"/>
        <v>0</v>
      </c>
    </row>
    <row r="270" spans="2:99" hidden="1" x14ac:dyDescent="0.25">
      <c r="B270" s="42" t="s">
        <v>424</v>
      </c>
      <c r="C270" s="168"/>
      <c r="D270" s="200">
        <v>6800</v>
      </c>
      <c r="E270" s="168"/>
      <c r="F270" s="95"/>
      <c r="G270" s="165">
        <f t="shared" si="268"/>
        <v>0</v>
      </c>
      <c r="H270" s="168"/>
      <c r="I270" s="95"/>
      <c r="J270" s="165">
        <f t="shared" si="269"/>
        <v>0</v>
      </c>
      <c r="K270" s="168"/>
      <c r="L270" s="95"/>
      <c r="M270" s="165">
        <f t="shared" si="270"/>
        <v>0</v>
      </c>
      <c r="N270" s="168"/>
      <c r="O270" s="95"/>
      <c r="P270" s="165">
        <f t="shared" si="271"/>
        <v>0</v>
      </c>
      <c r="Q270" s="168"/>
      <c r="R270" s="95"/>
      <c r="S270" s="165">
        <f t="shared" si="272"/>
        <v>0</v>
      </c>
      <c r="T270" s="168"/>
      <c r="U270" s="95"/>
      <c r="V270" s="165">
        <f t="shared" si="273"/>
        <v>0</v>
      </c>
      <c r="W270" s="168"/>
      <c r="X270" s="95"/>
      <c r="Y270" s="165">
        <f t="shared" si="274"/>
        <v>0</v>
      </c>
      <c r="Z270" s="168"/>
      <c r="AA270" s="95"/>
      <c r="AB270" s="165">
        <f t="shared" si="275"/>
        <v>0</v>
      </c>
      <c r="AC270" s="168"/>
      <c r="AD270" s="95"/>
      <c r="AE270" s="165">
        <f t="shared" si="276"/>
        <v>0</v>
      </c>
      <c r="AF270" s="95"/>
      <c r="AG270" s="95"/>
      <c r="AH270" s="165">
        <f t="shared" si="277"/>
        <v>0</v>
      </c>
      <c r="AI270" s="168"/>
      <c r="AJ270" s="95"/>
      <c r="AK270" s="165">
        <f t="shared" si="278"/>
        <v>0</v>
      </c>
      <c r="AL270" s="168"/>
      <c r="AM270" s="95"/>
      <c r="AN270" s="165">
        <f t="shared" si="279"/>
        <v>0</v>
      </c>
      <c r="AO270" s="168"/>
      <c r="AP270" s="95"/>
      <c r="AQ270" s="165">
        <f t="shared" si="280"/>
        <v>0</v>
      </c>
      <c r="AR270" s="168"/>
      <c r="AS270" s="95"/>
      <c r="AT270" s="165">
        <f t="shared" si="281"/>
        <v>0</v>
      </c>
      <c r="AU270" s="168"/>
      <c r="AV270" s="95"/>
      <c r="AW270" s="165">
        <f t="shared" si="282"/>
        <v>0</v>
      </c>
      <c r="AX270" s="168"/>
      <c r="AY270" s="95"/>
      <c r="AZ270" s="165">
        <f t="shared" si="283"/>
        <v>0</v>
      </c>
      <c r="BA270" s="168"/>
      <c r="BB270" s="95"/>
      <c r="BC270" s="165">
        <f t="shared" si="284"/>
        <v>0</v>
      </c>
      <c r="BD270" s="168"/>
      <c r="BE270" s="95"/>
      <c r="BF270" s="165">
        <f t="shared" si="285"/>
        <v>0</v>
      </c>
      <c r="BG270" s="168"/>
      <c r="BH270" s="95"/>
      <c r="BI270" s="165">
        <f t="shared" si="286"/>
        <v>0</v>
      </c>
      <c r="BJ270" s="168"/>
      <c r="BK270" s="95"/>
      <c r="BL270" s="165">
        <f t="shared" si="287"/>
        <v>0</v>
      </c>
      <c r="BM270" s="168"/>
      <c r="BN270" s="95"/>
      <c r="BO270" s="165">
        <f t="shared" si="288"/>
        <v>0</v>
      </c>
      <c r="BP270" s="168"/>
      <c r="BQ270" s="95"/>
      <c r="BR270" s="165">
        <f t="shared" si="289"/>
        <v>0</v>
      </c>
      <c r="BS270" s="168"/>
      <c r="BT270" s="95"/>
      <c r="BU270" s="165">
        <f t="shared" si="290"/>
        <v>0</v>
      </c>
      <c r="BV270" s="168"/>
      <c r="BW270" s="95"/>
      <c r="BX270" s="165">
        <f t="shared" si="291"/>
        <v>0</v>
      </c>
      <c r="BY270" s="168"/>
      <c r="BZ270" s="95"/>
      <c r="CA270" s="165">
        <f t="shared" si="292"/>
        <v>0</v>
      </c>
      <c r="CB270" s="168"/>
      <c r="CC270" s="95"/>
      <c r="CD270" s="165">
        <f t="shared" si="293"/>
        <v>0</v>
      </c>
      <c r="CE270" s="168"/>
      <c r="CF270" s="95"/>
      <c r="CG270" s="165">
        <f t="shared" si="294"/>
        <v>0</v>
      </c>
      <c r="CH270" s="168"/>
      <c r="CI270" s="95"/>
      <c r="CJ270" s="165">
        <f t="shared" si="295"/>
        <v>0</v>
      </c>
      <c r="CK270" s="168"/>
      <c r="CL270" s="95"/>
      <c r="CM270" s="165">
        <f t="shared" si="296"/>
        <v>0</v>
      </c>
      <c r="CN270" s="168"/>
      <c r="CO270" s="95"/>
      <c r="CP270" s="165">
        <f t="shared" si="297"/>
        <v>0</v>
      </c>
      <c r="CQ270" s="168"/>
      <c r="CR270" s="95"/>
      <c r="CS270" s="165">
        <f t="shared" si="298"/>
        <v>0</v>
      </c>
      <c r="CT270" s="167">
        <f t="shared" si="299"/>
        <v>0</v>
      </c>
      <c r="CU270" s="168">
        <f t="shared" si="267"/>
        <v>0</v>
      </c>
    </row>
    <row r="271" spans="2:99" hidden="1" x14ac:dyDescent="0.25">
      <c r="B271" s="42" t="s">
        <v>425</v>
      </c>
      <c r="C271" s="168"/>
      <c r="D271" s="200">
        <v>12500</v>
      </c>
      <c r="E271" s="168"/>
      <c r="F271" s="95"/>
      <c r="G271" s="165">
        <f t="shared" si="268"/>
        <v>0</v>
      </c>
      <c r="H271" s="168"/>
      <c r="I271" s="95"/>
      <c r="J271" s="165">
        <f t="shared" si="269"/>
        <v>0</v>
      </c>
      <c r="K271" s="168"/>
      <c r="L271" s="95"/>
      <c r="M271" s="165">
        <f t="shared" si="270"/>
        <v>0</v>
      </c>
      <c r="N271" s="168"/>
      <c r="O271" s="95"/>
      <c r="P271" s="165">
        <f t="shared" si="271"/>
        <v>0</v>
      </c>
      <c r="Q271" s="168"/>
      <c r="R271" s="95"/>
      <c r="S271" s="165">
        <f t="shared" si="272"/>
        <v>0</v>
      </c>
      <c r="T271" s="168"/>
      <c r="U271" s="95"/>
      <c r="V271" s="165">
        <f t="shared" si="273"/>
        <v>0</v>
      </c>
      <c r="W271" s="168"/>
      <c r="X271" s="95"/>
      <c r="Y271" s="165">
        <f t="shared" si="274"/>
        <v>0</v>
      </c>
      <c r="Z271" s="168"/>
      <c r="AA271" s="95"/>
      <c r="AB271" s="165">
        <f t="shared" si="275"/>
        <v>0</v>
      </c>
      <c r="AC271" s="168"/>
      <c r="AD271" s="95"/>
      <c r="AE271" s="165">
        <f t="shared" si="276"/>
        <v>0</v>
      </c>
      <c r="AF271" s="95"/>
      <c r="AG271" s="95"/>
      <c r="AH271" s="165">
        <f t="shared" si="277"/>
        <v>0</v>
      </c>
      <c r="AI271" s="168"/>
      <c r="AJ271" s="95"/>
      <c r="AK271" s="165">
        <f t="shared" si="278"/>
        <v>0</v>
      </c>
      <c r="AL271" s="168"/>
      <c r="AM271" s="95"/>
      <c r="AN271" s="165">
        <f t="shared" si="279"/>
        <v>0</v>
      </c>
      <c r="AO271" s="168"/>
      <c r="AP271" s="95"/>
      <c r="AQ271" s="165">
        <f t="shared" si="280"/>
        <v>0</v>
      </c>
      <c r="AR271" s="168"/>
      <c r="AS271" s="95"/>
      <c r="AT271" s="165">
        <f t="shared" si="281"/>
        <v>0</v>
      </c>
      <c r="AU271" s="168"/>
      <c r="AV271" s="95"/>
      <c r="AW271" s="165">
        <f t="shared" si="282"/>
        <v>0</v>
      </c>
      <c r="AX271" s="168"/>
      <c r="AY271" s="95"/>
      <c r="AZ271" s="165">
        <f t="shared" si="283"/>
        <v>0</v>
      </c>
      <c r="BA271" s="168"/>
      <c r="BB271" s="95"/>
      <c r="BC271" s="165">
        <f t="shared" si="284"/>
        <v>0</v>
      </c>
      <c r="BD271" s="168"/>
      <c r="BE271" s="95"/>
      <c r="BF271" s="165">
        <f t="shared" si="285"/>
        <v>0</v>
      </c>
      <c r="BG271" s="168"/>
      <c r="BH271" s="95"/>
      <c r="BI271" s="165">
        <f t="shared" si="286"/>
        <v>0</v>
      </c>
      <c r="BJ271" s="168"/>
      <c r="BK271" s="95"/>
      <c r="BL271" s="165">
        <f t="shared" si="287"/>
        <v>0</v>
      </c>
      <c r="BM271" s="168"/>
      <c r="BN271" s="95"/>
      <c r="BO271" s="165">
        <f t="shared" si="288"/>
        <v>0</v>
      </c>
      <c r="BP271" s="168"/>
      <c r="BQ271" s="95"/>
      <c r="BR271" s="165">
        <f t="shared" si="289"/>
        <v>0</v>
      </c>
      <c r="BS271" s="168"/>
      <c r="BT271" s="95"/>
      <c r="BU271" s="165">
        <f t="shared" si="290"/>
        <v>0</v>
      </c>
      <c r="BV271" s="168"/>
      <c r="BW271" s="95"/>
      <c r="BX271" s="165">
        <f t="shared" si="291"/>
        <v>0</v>
      </c>
      <c r="BY271" s="168"/>
      <c r="BZ271" s="95"/>
      <c r="CA271" s="165">
        <f t="shared" si="292"/>
        <v>0</v>
      </c>
      <c r="CB271" s="168"/>
      <c r="CC271" s="95"/>
      <c r="CD271" s="165">
        <f t="shared" si="293"/>
        <v>0</v>
      </c>
      <c r="CE271" s="168"/>
      <c r="CF271" s="95"/>
      <c r="CG271" s="165">
        <f t="shared" si="294"/>
        <v>0</v>
      </c>
      <c r="CH271" s="168"/>
      <c r="CI271" s="95"/>
      <c r="CJ271" s="165">
        <f t="shared" si="295"/>
        <v>0</v>
      </c>
      <c r="CK271" s="168"/>
      <c r="CL271" s="95"/>
      <c r="CM271" s="165">
        <f t="shared" si="296"/>
        <v>0</v>
      </c>
      <c r="CN271" s="168"/>
      <c r="CO271" s="95"/>
      <c r="CP271" s="165">
        <f t="shared" si="297"/>
        <v>0</v>
      </c>
      <c r="CQ271" s="168"/>
      <c r="CR271" s="95"/>
      <c r="CS271" s="165">
        <f t="shared" si="298"/>
        <v>0</v>
      </c>
      <c r="CT271" s="167">
        <f t="shared" si="299"/>
        <v>0</v>
      </c>
      <c r="CU271" s="168">
        <f>G271+J271+M271+P271+S271+V271+Y271+AB271+AE271+AH271+AK271+AN271+AQ271+AT271+AW271+AZ271+BC271+BF271+BI271+BL271+BO271+BR271+BU271+BX271+CA271+CD271+CG271+CJ271+CM271+CP271+CS271</f>
        <v>0</v>
      </c>
    </row>
    <row r="272" spans="2:99" hidden="1" x14ac:dyDescent="0.25">
      <c r="B272" s="42" t="s">
        <v>426</v>
      </c>
      <c r="C272" s="168"/>
      <c r="D272" s="200">
        <v>8900</v>
      </c>
      <c r="E272" s="168"/>
      <c r="F272" s="95"/>
      <c r="G272" s="165">
        <f t="shared" si="268"/>
        <v>0</v>
      </c>
      <c r="H272" s="168"/>
      <c r="I272" s="95"/>
      <c r="J272" s="165">
        <f t="shared" si="269"/>
        <v>0</v>
      </c>
      <c r="K272" s="168"/>
      <c r="L272" s="95"/>
      <c r="M272" s="165">
        <f t="shared" si="270"/>
        <v>0</v>
      </c>
      <c r="N272" s="168"/>
      <c r="O272" s="95"/>
      <c r="P272" s="165">
        <f t="shared" si="271"/>
        <v>0</v>
      </c>
      <c r="Q272" s="168"/>
      <c r="R272" s="95"/>
      <c r="S272" s="165">
        <f t="shared" si="272"/>
        <v>0</v>
      </c>
      <c r="T272" s="168"/>
      <c r="U272" s="95"/>
      <c r="V272" s="165">
        <f t="shared" si="273"/>
        <v>0</v>
      </c>
      <c r="W272" s="168"/>
      <c r="X272" s="95"/>
      <c r="Y272" s="165">
        <f t="shared" si="274"/>
        <v>0</v>
      </c>
      <c r="Z272" s="168"/>
      <c r="AA272" s="95"/>
      <c r="AB272" s="165">
        <f t="shared" si="275"/>
        <v>0</v>
      </c>
      <c r="AC272" s="168"/>
      <c r="AD272" s="95"/>
      <c r="AE272" s="165">
        <f t="shared" si="276"/>
        <v>0</v>
      </c>
      <c r="AF272" s="95"/>
      <c r="AG272" s="95"/>
      <c r="AH272" s="165">
        <f t="shared" si="277"/>
        <v>0</v>
      </c>
      <c r="AI272" s="168"/>
      <c r="AJ272" s="95"/>
      <c r="AK272" s="165">
        <f t="shared" si="278"/>
        <v>0</v>
      </c>
      <c r="AL272" s="168"/>
      <c r="AM272" s="95"/>
      <c r="AN272" s="165">
        <f t="shared" si="279"/>
        <v>0</v>
      </c>
      <c r="AO272" s="168"/>
      <c r="AP272" s="95"/>
      <c r="AQ272" s="165">
        <f t="shared" si="280"/>
        <v>0</v>
      </c>
      <c r="AR272" s="168"/>
      <c r="AS272" s="95"/>
      <c r="AT272" s="165">
        <f t="shared" si="281"/>
        <v>0</v>
      </c>
      <c r="AU272" s="168"/>
      <c r="AV272" s="95"/>
      <c r="AW272" s="165">
        <f t="shared" si="282"/>
        <v>0</v>
      </c>
      <c r="AX272" s="168"/>
      <c r="AY272" s="95"/>
      <c r="AZ272" s="165">
        <f t="shared" si="283"/>
        <v>0</v>
      </c>
      <c r="BA272" s="168"/>
      <c r="BB272" s="95"/>
      <c r="BC272" s="165">
        <f t="shared" si="284"/>
        <v>0</v>
      </c>
      <c r="BD272" s="168"/>
      <c r="BE272" s="95"/>
      <c r="BF272" s="165">
        <f t="shared" si="285"/>
        <v>0</v>
      </c>
      <c r="BG272" s="168"/>
      <c r="BH272" s="95"/>
      <c r="BI272" s="165">
        <f t="shared" si="286"/>
        <v>0</v>
      </c>
      <c r="BJ272" s="168"/>
      <c r="BK272" s="95"/>
      <c r="BL272" s="165">
        <f t="shared" si="287"/>
        <v>0</v>
      </c>
      <c r="BM272" s="168"/>
      <c r="BN272" s="95"/>
      <c r="BO272" s="165">
        <f t="shared" si="288"/>
        <v>0</v>
      </c>
      <c r="BP272" s="168"/>
      <c r="BQ272" s="95"/>
      <c r="BR272" s="165">
        <f t="shared" si="289"/>
        <v>0</v>
      </c>
      <c r="BS272" s="168"/>
      <c r="BT272" s="95"/>
      <c r="BU272" s="165">
        <f t="shared" si="290"/>
        <v>0</v>
      </c>
      <c r="BV272" s="168"/>
      <c r="BW272" s="95"/>
      <c r="BX272" s="165">
        <f t="shared" si="291"/>
        <v>0</v>
      </c>
      <c r="BY272" s="168"/>
      <c r="BZ272" s="95"/>
      <c r="CA272" s="165">
        <f t="shared" si="292"/>
        <v>0</v>
      </c>
      <c r="CB272" s="168"/>
      <c r="CC272" s="95"/>
      <c r="CD272" s="165">
        <f t="shared" si="293"/>
        <v>0</v>
      </c>
      <c r="CE272" s="168"/>
      <c r="CF272" s="95"/>
      <c r="CG272" s="165">
        <f t="shared" si="294"/>
        <v>0</v>
      </c>
      <c r="CH272" s="168"/>
      <c r="CI272" s="95"/>
      <c r="CJ272" s="165">
        <f t="shared" si="295"/>
        <v>0</v>
      </c>
      <c r="CK272" s="168"/>
      <c r="CL272" s="95"/>
      <c r="CM272" s="165">
        <f t="shared" si="296"/>
        <v>0</v>
      </c>
      <c r="CN272" s="168"/>
      <c r="CO272" s="95"/>
      <c r="CP272" s="165">
        <f t="shared" si="297"/>
        <v>0</v>
      </c>
      <c r="CQ272" s="168"/>
      <c r="CR272" s="95"/>
      <c r="CS272" s="165">
        <f t="shared" si="298"/>
        <v>0</v>
      </c>
      <c r="CT272" s="167">
        <f t="shared" si="299"/>
        <v>0</v>
      </c>
      <c r="CU272" s="168">
        <f>G272+J272+M272+P272+S272+V272+Y272+AB272+AE272+AH272+AK272+AN272+AQ272+AT272+AW272+AZ272+BC272+BF272+BI272+BL272+BO272+BR272+BU272+BX272+CA272+CD272+CG272+CJ272+CM272+CP272+CS272</f>
        <v>0</v>
      </c>
    </row>
    <row r="273" spans="2:100" hidden="1" x14ac:dyDescent="0.25">
      <c r="B273" s="42" t="s">
        <v>427</v>
      </c>
      <c r="C273" s="168"/>
      <c r="D273" s="185">
        <v>8900</v>
      </c>
      <c r="E273" s="168"/>
      <c r="F273" s="95"/>
      <c r="G273" s="165">
        <f t="shared" si="268"/>
        <v>0</v>
      </c>
      <c r="H273" s="168"/>
      <c r="I273" s="95"/>
      <c r="J273" s="165">
        <f t="shared" si="269"/>
        <v>0</v>
      </c>
      <c r="K273" s="168"/>
      <c r="L273" s="95"/>
      <c r="M273" s="165">
        <f t="shared" si="270"/>
        <v>0</v>
      </c>
      <c r="N273" s="168"/>
      <c r="O273" s="95"/>
      <c r="P273" s="165">
        <f t="shared" si="271"/>
        <v>0</v>
      </c>
      <c r="Q273" s="168"/>
      <c r="R273" s="95"/>
      <c r="S273" s="165">
        <f t="shared" si="272"/>
        <v>0</v>
      </c>
      <c r="T273" s="168"/>
      <c r="U273" s="95"/>
      <c r="V273" s="165">
        <f t="shared" si="273"/>
        <v>0</v>
      </c>
      <c r="W273" s="168"/>
      <c r="X273" s="95"/>
      <c r="Y273" s="165">
        <f t="shared" si="274"/>
        <v>0</v>
      </c>
      <c r="Z273" s="168"/>
      <c r="AA273" s="95"/>
      <c r="AB273" s="165">
        <f t="shared" si="275"/>
        <v>0</v>
      </c>
      <c r="AC273" s="168"/>
      <c r="AD273" s="95"/>
      <c r="AE273" s="165">
        <f t="shared" si="276"/>
        <v>0</v>
      </c>
      <c r="AF273" s="168"/>
      <c r="AG273" s="95"/>
      <c r="AH273" s="165">
        <f t="shared" si="277"/>
        <v>0</v>
      </c>
      <c r="AI273" s="168"/>
      <c r="AJ273" s="95"/>
      <c r="AK273" s="165">
        <f t="shared" si="278"/>
        <v>0</v>
      </c>
      <c r="AL273" s="168"/>
      <c r="AM273" s="95"/>
      <c r="AN273" s="165">
        <f t="shared" si="279"/>
        <v>0</v>
      </c>
      <c r="AO273" s="168"/>
      <c r="AP273" s="95"/>
      <c r="AQ273" s="165">
        <f t="shared" si="280"/>
        <v>0</v>
      </c>
      <c r="AR273" s="168"/>
      <c r="AS273" s="95"/>
      <c r="AT273" s="165">
        <f t="shared" si="281"/>
        <v>0</v>
      </c>
      <c r="AU273" s="168"/>
      <c r="AV273" s="95"/>
      <c r="AW273" s="165">
        <f t="shared" si="282"/>
        <v>0</v>
      </c>
      <c r="AX273" s="168"/>
      <c r="AY273" s="95"/>
      <c r="AZ273" s="165">
        <f t="shared" si="283"/>
        <v>0</v>
      </c>
      <c r="BA273" s="168"/>
      <c r="BB273" s="95"/>
      <c r="BC273" s="165">
        <f t="shared" si="284"/>
        <v>0</v>
      </c>
      <c r="BD273" s="168"/>
      <c r="BE273" s="95"/>
      <c r="BF273" s="165">
        <f t="shared" si="285"/>
        <v>0</v>
      </c>
      <c r="BG273" s="168"/>
      <c r="BH273" s="95"/>
      <c r="BI273" s="165">
        <f t="shared" si="286"/>
        <v>0</v>
      </c>
      <c r="BJ273" s="168"/>
      <c r="BK273" s="95"/>
      <c r="BL273" s="165">
        <f t="shared" si="287"/>
        <v>0</v>
      </c>
      <c r="BM273" s="168"/>
      <c r="BN273" s="95"/>
      <c r="BO273" s="165">
        <f t="shared" si="288"/>
        <v>0</v>
      </c>
      <c r="BP273" s="168"/>
      <c r="BQ273" s="95"/>
      <c r="BR273" s="165">
        <f t="shared" si="289"/>
        <v>0</v>
      </c>
      <c r="BS273" s="168"/>
      <c r="BT273" s="95"/>
      <c r="BU273" s="165">
        <f t="shared" si="290"/>
        <v>0</v>
      </c>
      <c r="BV273" s="168"/>
      <c r="BW273" s="95"/>
      <c r="BX273" s="165">
        <f t="shared" si="291"/>
        <v>0</v>
      </c>
      <c r="BY273" s="168"/>
      <c r="BZ273" s="95"/>
      <c r="CA273" s="165">
        <f t="shared" si="292"/>
        <v>0</v>
      </c>
      <c r="CB273" s="168"/>
      <c r="CC273" s="95"/>
      <c r="CD273" s="165">
        <f t="shared" si="293"/>
        <v>0</v>
      </c>
      <c r="CE273" s="168"/>
      <c r="CF273" s="95"/>
      <c r="CG273" s="165">
        <f t="shared" si="294"/>
        <v>0</v>
      </c>
      <c r="CH273" s="168"/>
      <c r="CI273" s="95"/>
      <c r="CJ273" s="165">
        <f t="shared" si="295"/>
        <v>0</v>
      </c>
      <c r="CK273" s="168"/>
      <c r="CL273" s="95"/>
      <c r="CM273" s="165">
        <f t="shared" si="296"/>
        <v>0</v>
      </c>
      <c r="CN273" s="168"/>
      <c r="CO273" s="95"/>
      <c r="CP273" s="165">
        <f t="shared" si="297"/>
        <v>0</v>
      </c>
      <c r="CQ273" s="168"/>
      <c r="CR273" s="95"/>
      <c r="CS273" s="165">
        <f t="shared" si="298"/>
        <v>0</v>
      </c>
      <c r="CT273" s="167">
        <f t="shared" si="299"/>
        <v>0</v>
      </c>
      <c r="CU273" s="168">
        <f t="shared" si="267"/>
        <v>0</v>
      </c>
    </row>
    <row r="274" spans="2:100" hidden="1" x14ac:dyDescent="0.25">
      <c r="B274" s="42" t="s">
        <v>428</v>
      </c>
      <c r="C274" s="168"/>
      <c r="D274" s="185"/>
      <c r="E274" s="168"/>
      <c r="F274" s="95"/>
      <c r="G274" s="165">
        <f t="shared" si="268"/>
        <v>0</v>
      </c>
      <c r="H274" s="168"/>
      <c r="I274" s="95"/>
      <c r="J274" s="165">
        <f t="shared" si="269"/>
        <v>0</v>
      </c>
      <c r="K274" s="168"/>
      <c r="L274" s="95"/>
      <c r="M274" s="165">
        <f t="shared" si="270"/>
        <v>0</v>
      </c>
      <c r="N274" s="168"/>
      <c r="O274" s="95"/>
      <c r="P274" s="165">
        <f t="shared" si="271"/>
        <v>0</v>
      </c>
      <c r="Q274" s="168"/>
      <c r="R274" s="95"/>
      <c r="S274" s="165">
        <f t="shared" si="272"/>
        <v>0</v>
      </c>
      <c r="T274" s="168"/>
      <c r="U274" s="95"/>
      <c r="V274" s="165">
        <f t="shared" si="273"/>
        <v>0</v>
      </c>
      <c r="W274" s="168"/>
      <c r="X274" s="95"/>
      <c r="Y274" s="165">
        <f t="shared" si="274"/>
        <v>0</v>
      </c>
      <c r="Z274" s="168"/>
      <c r="AA274" s="95"/>
      <c r="AB274" s="165">
        <f t="shared" si="275"/>
        <v>0</v>
      </c>
      <c r="AC274" s="168"/>
      <c r="AD274" s="95"/>
      <c r="AE274" s="165">
        <f t="shared" si="276"/>
        <v>0</v>
      </c>
      <c r="AF274" s="168"/>
      <c r="AG274" s="95"/>
      <c r="AH274" s="165">
        <f t="shared" si="277"/>
        <v>0</v>
      </c>
      <c r="AI274" s="168"/>
      <c r="AJ274" s="95"/>
      <c r="AK274" s="165">
        <f t="shared" si="278"/>
        <v>0</v>
      </c>
      <c r="AL274" s="168"/>
      <c r="AM274" s="95"/>
      <c r="AN274" s="165">
        <f t="shared" si="279"/>
        <v>0</v>
      </c>
      <c r="AO274" s="168"/>
      <c r="AP274" s="95"/>
      <c r="AQ274" s="165">
        <f t="shared" si="280"/>
        <v>0</v>
      </c>
      <c r="AR274" s="168"/>
      <c r="AS274" s="95"/>
      <c r="AT274" s="165">
        <f t="shared" si="281"/>
        <v>0</v>
      </c>
      <c r="AU274" s="168"/>
      <c r="AV274" s="95"/>
      <c r="AW274" s="165">
        <f t="shared" si="282"/>
        <v>0</v>
      </c>
      <c r="AX274" s="168"/>
      <c r="AY274" s="95"/>
      <c r="AZ274" s="165">
        <f t="shared" si="283"/>
        <v>0</v>
      </c>
      <c r="BA274" s="168"/>
      <c r="BB274" s="95"/>
      <c r="BC274" s="165">
        <f t="shared" si="284"/>
        <v>0</v>
      </c>
      <c r="BD274" s="168"/>
      <c r="BE274" s="95"/>
      <c r="BF274" s="165">
        <f t="shared" si="285"/>
        <v>0</v>
      </c>
      <c r="BG274" s="168"/>
      <c r="BH274" s="95"/>
      <c r="BI274" s="165">
        <f t="shared" si="286"/>
        <v>0</v>
      </c>
      <c r="BJ274" s="168"/>
      <c r="BK274" s="95"/>
      <c r="BL274" s="165">
        <f t="shared" si="287"/>
        <v>0</v>
      </c>
      <c r="BM274" s="168"/>
      <c r="BN274" s="95"/>
      <c r="BO274" s="165">
        <f t="shared" si="288"/>
        <v>0</v>
      </c>
      <c r="BP274" s="168"/>
      <c r="BQ274" s="95"/>
      <c r="BR274" s="165">
        <f t="shared" si="289"/>
        <v>0</v>
      </c>
      <c r="BS274" s="168"/>
      <c r="BT274" s="95"/>
      <c r="BU274" s="165">
        <f t="shared" si="290"/>
        <v>0</v>
      </c>
      <c r="BV274" s="168"/>
      <c r="BW274" s="95"/>
      <c r="BX274" s="165">
        <f t="shared" si="291"/>
        <v>0</v>
      </c>
      <c r="BY274" s="168"/>
      <c r="BZ274" s="95"/>
      <c r="CA274" s="165">
        <f t="shared" si="292"/>
        <v>0</v>
      </c>
      <c r="CB274" s="168"/>
      <c r="CC274" s="95"/>
      <c r="CD274" s="165">
        <f t="shared" si="293"/>
        <v>0</v>
      </c>
      <c r="CE274" s="168"/>
      <c r="CF274" s="95"/>
      <c r="CG274" s="165">
        <f t="shared" si="294"/>
        <v>0</v>
      </c>
      <c r="CH274" s="168"/>
      <c r="CI274" s="95"/>
      <c r="CJ274" s="165">
        <f t="shared" si="295"/>
        <v>0</v>
      </c>
      <c r="CK274" s="168"/>
      <c r="CL274" s="95"/>
      <c r="CM274" s="165">
        <f t="shared" si="296"/>
        <v>0</v>
      </c>
      <c r="CN274" s="168"/>
      <c r="CO274" s="95"/>
      <c r="CP274" s="165">
        <f t="shared" si="297"/>
        <v>0</v>
      </c>
      <c r="CQ274" s="168"/>
      <c r="CR274" s="95"/>
      <c r="CS274" s="165">
        <f t="shared" si="298"/>
        <v>0</v>
      </c>
      <c r="CT274" s="167">
        <f t="shared" si="299"/>
        <v>0</v>
      </c>
      <c r="CU274" s="168">
        <f t="shared" si="267"/>
        <v>0</v>
      </c>
    </row>
    <row r="275" spans="2:100" hidden="1" x14ac:dyDescent="0.25">
      <c r="B275" s="42" t="s">
        <v>429</v>
      </c>
      <c r="C275" s="168"/>
      <c r="D275" s="185"/>
      <c r="E275" s="168"/>
      <c r="F275" s="95"/>
      <c r="G275" s="165">
        <f t="shared" si="268"/>
        <v>0</v>
      </c>
      <c r="H275" s="168"/>
      <c r="I275" s="95"/>
      <c r="J275" s="165">
        <f t="shared" si="269"/>
        <v>0</v>
      </c>
      <c r="K275" s="168"/>
      <c r="L275" s="95"/>
      <c r="M275" s="165">
        <f t="shared" si="270"/>
        <v>0</v>
      </c>
      <c r="N275" s="168"/>
      <c r="O275" s="95"/>
      <c r="P275" s="165">
        <f t="shared" si="271"/>
        <v>0</v>
      </c>
      <c r="Q275" s="168"/>
      <c r="R275" s="95"/>
      <c r="S275" s="165">
        <f t="shared" si="272"/>
        <v>0</v>
      </c>
      <c r="T275" s="168"/>
      <c r="U275" s="95"/>
      <c r="V275" s="165">
        <f t="shared" si="273"/>
        <v>0</v>
      </c>
      <c r="W275" s="168"/>
      <c r="X275" s="95"/>
      <c r="Y275" s="165">
        <f t="shared" si="274"/>
        <v>0</v>
      </c>
      <c r="Z275" s="168"/>
      <c r="AA275" s="95"/>
      <c r="AB275" s="165">
        <f t="shared" si="275"/>
        <v>0</v>
      </c>
      <c r="AC275" s="168"/>
      <c r="AD275" s="95"/>
      <c r="AE275" s="165">
        <f t="shared" si="276"/>
        <v>0</v>
      </c>
      <c r="AF275" s="168"/>
      <c r="AG275" s="95"/>
      <c r="AH275" s="165">
        <f t="shared" si="277"/>
        <v>0</v>
      </c>
      <c r="AI275" s="168"/>
      <c r="AJ275" s="95"/>
      <c r="AK275" s="165">
        <f t="shared" si="278"/>
        <v>0</v>
      </c>
      <c r="AL275" s="168"/>
      <c r="AM275" s="95"/>
      <c r="AN275" s="165">
        <f t="shared" si="279"/>
        <v>0</v>
      </c>
      <c r="AO275" s="168"/>
      <c r="AP275" s="95"/>
      <c r="AQ275" s="165">
        <f t="shared" si="280"/>
        <v>0</v>
      </c>
      <c r="AR275" s="168"/>
      <c r="AS275" s="95"/>
      <c r="AT275" s="165">
        <f t="shared" si="281"/>
        <v>0</v>
      </c>
      <c r="AU275" s="168"/>
      <c r="AV275" s="95"/>
      <c r="AW275" s="165">
        <f t="shared" si="282"/>
        <v>0</v>
      </c>
      <c r="AX275" s="168"/>
      <c r="AY275" s="95"/>
      <c r="AZ275" s="165">
        <f t="shared" si="283"/>
        <v>0</v>
      </c>
      <c r="BA275" s="168"/>
      <c r="BB275" s="95"/>
      <c r="BC275" s="165">
        <f t="shared" si="284"/>
        <v>0</v>
      </c>
      <c r="BD275" s="168"/>
      <c r="BE275" s="95"/>
      <c r="BF275" s="165">
        <f t="shared" si="285"/>
        <v>0</v>
      </c>
      <c r="BG275" s="168"/>
      <c r="BH275" s="95"/>
      <c r="BI275" s="165">
        <f t="shared" si="286"/>
        <v>0</v>
      </c>
      <c r="BJ275" s="168"/>
      <c r="BK275" s="95"/>
      <c r="BL275" s="165">
        <f t="shared" si="287"/>
        <v>0</v>
      </c>
      <c r="BM275" s="168"/>
      <c r="BN275" s="95"/>
      <c r="BO275" s="165">
        <f t="shared" si="288"/>
        <v>0</v>
      </c>
      <c r="BP275" s="168"/>
      <c r="BQ275" s="95"/>
      <c r="BR275" s="165">
        <f t="shared" si="289"/>
        <v>0</v>
      </c>
      <c r="BS275" s="168"/>
      <c r="BT275" s="95"/>
      <c r="BU275" s="165">
        <f t="shared" si="290"/>
        <v>0</v>
      </c>
      <c r="BV275" s="168"/>
      <c r="BW275" s="95"/>
      <c r="BX275" s="165">
        <f t="shared" si="291"/>
        <v>0</v>
      </c>
      <c r="BY275" s="168"/>
      <c r="BZ275" s="95"/>
      <c r="CA275" s="165">
        <f t="shared" si="292"/>
        <v>0</v>
      </c>
      <c r="CB275" s="168"/>
      <c r="CC275" s="95"/>
      <c r="CD275" s="165">
        <f t="shared" si="293"/>
        <v>0</v>
      </c>
      <c r="CE275" s="168"/>
      <c r="CF275" s="95"/>
      <c r="CG275" s="165">
        <f t="shared" si="294"/>
        <v>0</v>
      </c>
      <c r="CH275" s="168"/>
      <c r="CI275" s="95"/>
      <c r="CJ275" s="165">
        <f t="shared" si="295"/>
        <v>0</v>
      </c>
      <c r="CK275" s="168"/>
      <c r="CL275" s="95"/>
      <c r="CM275" s="165">
        <f t="shared" si="296"/>
        <v>0</v>
      </c>
      <c r="CN275" s="168"/>
      <c r="CO275" s="95"/>
      <c r="CP275" s="165">
        <f t="shared" si="297"/>
        <v>0</v>
      </c>
      <c r="CQ275" s="168"/>
      <c r="CR275" s="95"/>
      <c r="CS275" s="165">
        <f t="shared" si="298"/>
        <v>0</v>
      </c>
      <c r="CT275" s="167">
        <f t="shared" si="299"/>
        <v>0</v>
      </c>
      <c r="CU275" s="168">
        <f t="shared" si="267"/>
        <v>0</v>
      </c>
    </row>
    <row r="276" spans="2:100" hidden="1" x14ac:dyDescent="0.25">
      <c r="B276" s="42" t="s">
        <v>430</v>
      </c>
      <c r="C276" s="168"/>
      <c r="D276" s="185"/>
      <c r="E276" s="168"/>
      <c r="F276" s="95"/>
      <c r="G276" s="165">
        <f t="shared" si="268"/>
        <v>0</v>
      </c>
      <c r="H276" s="168"/>
      <c r="I276" s="95"/>
      <c r="J276" s="165">
        <f t="shared" si="269"/>
        <v>0</v>
      </c>
      <c r="K276" s="168"/>
      <c r="L276" s="95"/>
      <c r="M276" s="165">
        <f t="shared" si="270"/>
        <v>0</v>
      </c>
      <c r="N276" s="168"/>
      <c r="O276" s="95"/>
      <c r="P276" s="165">
        <f t="shared" si="271"/>
        <v>0</v>
      </c>
      <c r="Q276" s="168"/>
      <c r="R276" s="95"/>
      <c r="S276" s="165">
        <f t="shared" si="272"/>
        <v>0</v>
      </c>
      <c r="T276" s="168"/>
      <c r="U276" s="95"/>
      <c r="V276" s="165">
        <f t="shared" si="273"/>
        <v>0</v>
      </c>
      <c r="W276" s="168"/>
      <c r="X276" s="95"/>
      <c r="Y276" s="165">
        <f t="shared" si="274"/>
        <v>0</v>
      </c>
      <c r="Z276" s="168"/>
      <c r="AA276" s="95"/>
      <c r="AB276" s="165">
        <f t="shared" si="275"/>
        <v>0</v>
      </c>
      <c r="AC276" s="168"/>
      <c r="AD276" s="95"/>
      <c r="AE276" s="165">
        <f t="shared" si="276"/>
        <v>0</v>
      </c>
      <c r="AF276" s="168"/>
      <c r="AG276" s="95"/>
      <c r="AH276" s="165">
        <f t="shared" si="277"/>
        <v>0</v>
      </c>
      <c r="AI276" s="168"/>
      <c r="AJ276" s="95"/>
      <c r="AK276" s="165">
        <f t="shared" si="278"/>
        <v>0</v>
      </c>
      <c r="AL276" s="168"/>
      <c r="AM276" s="95"/>
      <c r="AN276" s="165">
        <f t="shared" si="279"/>
        <v>0</v>
      </c>
      <c r="AO276" s="168"/>
      <c r="AP276" s="95"/>
      <c r="AQ276" s="165">
        <f t="shared" si="280"/>
        <v>0</v>
      </c>
      <c r="AR276" s="168"/>
      <c r="AS276" s="95"/>
      <c r="AT276" s="165">
        <f t="shared" si="281"/>
        <v>0</v>
      </c>
      <c r="AU276" s="168"/>
      <c r="AV276" s="95"/>
      <c r="AW276" s="165">
        <f t="shared" si="282"/>
        <v>0</v>
      </c>
      <c r="AX276" s="168"/>
      <c r="AY276" s="95"/>
      <c r="AZ276" s="165">
        <f t="shared" si="283"/>
        <v>0</v>
      </c>
      <c r="BA276" s="168"/>
      <c r="BB276" s="95"/>
      <c r="BC276" s="165">
        <f t="shared" si="284"/>
        <v>0</v>
      </c>
      <c r="BD276" s="168"/>
      <c r="BE276" s="95"/>
      <c r="BF276" s="165">
        <f t="shared" si="285"/>
        <v>0</v>
      </c>
      <c r="BG276" s="168"/>
      <c r="BH276" s="95"/>
      <c r="BI276" s="165">
        <f t="shared" si="286"/>
        <v>0</v>
      </c>
      <c r="BJ276" s="168"/>
      <c r="BK276" s="95"/>
      <c r="BL276" s="165">
        <f t="shared" si="287"/>
        <v>0</v>
      </c>
      <c r="BM276" s="168"/>
      <c r="BN276" s="95"/>
      <c r="BO276" s="165">
        <f t="shared" si="288"/>
        <v>0</v>
      </c>
      <c r="BP276" s="168"/>
      <c r="BQ276" s="95"/>
      <c r="BR276" s="165">
        <f t="shared" si="289"/>
        <v>0</v>
      </c>
      <c r="BS276" s="168"/>
      <c r="BT276" s="95"/>
      <c r="BU276" s="165">
        <f t="shared" si="290"/>
        <v>0</v>
      </c>
      <c r="BV276" s="168"/>
      <c r="BW276" s="95"/>
      <c r="BX276" s="165">
        <f t="shared" si="291"/>
        <v>0</v>
      </c>
      <c r="BY276" s="168"/>
      <c r="BZ276" s="95"/>
      <c r="CA276" s="165">
        <f t="shared" si="292"/>
        <v>0</v>
      </c>
      <c r="CB276" s="168"/>
      <c r="CC276" s="95"/>
      <c r="CD276" s="165">
        <f t="shared" si="293"/>
        <v>0</v>
      </c>
      <c r="CE276" s="168"/>
      <c r="CF276" s="95"/>
      <c r="CG276" s="165">
        <f t="shared" si="294"/>
        <v>0</v>
      </c>
      <c r="CH276" s="168"/>
      <c r="CI276" s="95"/>
      <c r="CJ276" s="165">
        <f t="shared" si="295"/>
        <v>0</v>
      </c>
      <c r="CK276" s="168"/>
      <c r="CL276" s="95"/>
      <c r="CM276" s="165">
        <f t="shared" si="296"/>
        <v>0</v>
      </c>
      <c r="CN276" s="168"/>
      <c r="CO276" s="95"/>
      <c r="CP276" s="165">
        <f t="shared" si="297"/>
        <v>0</v>
      </c>
      <c r="CQ276" s="168"/>
      <c r="CR276" s="95"/>
      <c r="CS276" s="165">
        <f t="shared" si="298"/>
        <v>0</v>
      </c>
      <c r="CT276" s="167">
        <f t="shared" si="299"/>
        <v>0</v>
      </c>
      <c r="CU276" s="168">
        <f t="shared" si="267"/>
        <v>0</v>
      </c>
    </row>
    <row r="277" spans="2:100" hidden="1" x14ac:dyDescent="0.25">
      <c r="B277" s="42" t="s">
        <v>431</v>
      </c>
      <c r="C277" s="168"/>
      <c r="D277" s="185"/>
      <c r="E277" s="168"/>
      <c r="F277" s="95"/>
      <c r="G277" s="165">
        <f t="shared" si="268"/>
        <v>0</v>
      </c>
      <c r="H277" s="168"/>
      <c r="I277" s="95"/>
      <c r="J277" s="165">
        <f t="shared" si="269"/>
        <v>0</v>
      </c>
      <c r="K277" s="168"/>
      <c r="L277" s="95"/>
      <c r="M277" s="165">
        <f t="shared" si="270"/>
        <v>0</v>
      </c>
      <c r="N277" s="168"/>
      <c r="O277" s="95"/>
      <c r="P277" s="165">
        <f t="shared" si="271"/>
        <v>0</v>
      </c>
      <c r="Q277" s="168"/>
      <c r="R277" s="95"/>
      <c r="S277" s="165">
        <f t="shared" si="272"/>
        <v>0</v>
      </c>
      <c r="T277" s="168"/>
      <c r="U277" s="95"/>
      <c r="V277" s="165">
        <f t="shared" si="273"/>
        <v>0</v>
      </c>
      <c r="W277" s="168"/>
      <c r="X277" s="95"/>
      <c r="Y277" s="165">
        <f t="shared" si="274"/>
        <v>0</v>
      </c>
      <c r="Z277" s="168"/>
      <c r="AA277" s="95"/>
      <c r="AB277" s="165">
        <f t="shared" si="275"/>
        <v>0</v>
      </c>
      <c r="AC277" s="168"/>
      <c r="AD277" s="95"/>
      <c r="AE277" s="165">
        <f t="shared" si="276"/>
        <v>0</v>
      </c>
      <c r="AF277" s="168"/>
      <c r="AG277" s="95"/>
      <c r="AH277" s="165">
        <f t="shared" si="277"/>
        <v>0</v>
      </c>
      <c r="AI277" s="168"/>
      <c r="AJ277" s="95"/>
      <c r="AK277" s="165">
        <f t="shared" si="278"/>
        <v>0</v>
      </c>
      <c r="AL277" s="168"/>
      <c r="AM277" s="95"/>
      <c r="AN277" s="165">
        <f t="shared" si="279"/>
        <v>0</v>
      </c>
      <c r="AO277" s="168"/>
      <c r="AP277" s="95"/>
      <c r="AQ277" s="165">
        <f t="shared" si="280"/>
        <v>0</v>
      </c>
      <c r="AR277" s="168"/>
      <c r="AS277" s="95"/>
      <c r="AT277" s="165">
        <f t="shared" si="281"/>
        <v>0</v>
      </c>
      <c r="AU277" s="168"/>
      <c r="AV277" s="95"/>
      <c r="AW277" s="165">
        <f t="shared" si="282"/>
        <v>0</v>
      </c>
      <c r="AX277" s="168"/>
      <c r="AY277" s="95"/>
      <c r="AZ277" s="165">
        <f t="shared" si="283"/>
        <v>0</v>
      </c>
      <c r="BA277" s="168"/>
      <c r="BB277" s="95"/>
      <c r="BC277" s="165">
        <f t="shared" si="284"/>
        <v>0</v>
      </c>
      <c r="BD277" s="168"/>
      <c r="BE277" s="95"/>
      <c r="BF277" s="165">
        <f t="shared" si="285"/>
        <v>0</v>
      </c>
      <c r="BG277" s="168"/>
      <c r="BH277" s="95"/>
      <c r="BI277" s="165">
        <f t="shared" si="286"/>
        <v>0</v>
      </c>
      <c r="BJ277" s="168"/>
      <c r="BK277" s="95"/>
      <c r="BL277" s="165">
        <f t="shared" si="287"/>
        <v>0</v>
      </c>
      <c r="BM277" s="168"/>
      <c r="BN277" s="95"/>
      <c r="BO277" s="165">
        <f t="shared" si="288"/>
        <v>0</v>
      </c>
      <c r="BP277" s="168"/>
      <c r="BQ277" s="95"/>
      <c r="BR277" s="165">
        <f t="shared" si="289"/>
        <v>0</v>
      </c>
      <c r="BS277" s="168"/>
      <c r="BT277" s="95"/>
      <c r="BU277" s="165">
        <f t="shared" si="290"/>
        <v>0</v>
      </c>
      <c r="BV277" s="168"/>
      <c r="BW277" s="95"/>
      <c r="BX277" s="165">
        <f t="shared" si="291"/>
        <v>0</v>
      </c>
      <c r="BY277" s="168"/>
      <c r="BZ277" s="95"/>
      <c r="CA277" s="165">
        <f t="shared" si="292"/>
        <v>0</v>
      </c>
      <c r="CB277" s="168"/>
      <c r="CC277" s="95"/>
      <c r="CD277" s="165">
        <f t="shared" si="293"/>
        <v>0</v>
      </c>
      <c r="CE277" s="168"/>
      <c r="CF277" s="95"/>
      <c r="CG277" s="165">
        <f t="shared" si="294"/>
        <v>0</v>
      </c>
      <c r="CH277" s="168"/>
      <c r="CI277" s="95"/>
      <c r="CJ277" s="165">
        <f t="shared" si="295"/>
        <v>0</v>
      </c>
      <c r="CK277" s="168"/>
      <c r="CL277" s="95"/>
      <c r="CM277" s="165">
        <f t="shared" si="296"/>
        <v>0</v>
      </c>
      <c r="CN277" s="168"/>
      <c r="CO277" s="95"/>
      <c r="CP277" s="165">
        <f t="shared" si="297"/>
        <v>0</v>
      </c>
      <c r="CQ277" s="168"/>
      <c r="CR277" s="95"/>
      <c r="CS277" s="165">
        <f t="shared" si="298"/>
        <v>0</v>
      </c>
      <c r="CT277" s="167">
        <f t="shared" si="299"/>
        <v>0</v>
      </c>
      <c r="CU277" s="168">
        <f t="shared" si="267"/>
        <v>0</v>
      </c>
    </row>
    <row r="278" spans="2:100" hidden="1" x14ac:dyDescent="0.25">
      <c r="B278" s="42" t="s">
        <v>432</v>
      </c>
      <c r="C278" s="168"/>
      <c r="D278" s="185"/>
      <c r="E278" s="168"/>
      <c r="F278" s="95"/>
      <c r="G278" s="165">
        <f t="shared" si="268"/>
        <v>0</v>
      </c>
      <c r="H278" s="168"/>
      <c r="I278" s="95"/>
      <c r="J278" s="165">
        <f t="shared" si="269"/>
        <v>0</v>
      </c>
      <c r="K278" s="168"/>
      <c r="L278" s="95"/>
      <c r="M278" s="165">
        <f t="shared" si="270"/>
        <v>0</v>
      </c>
      <c r="N278" s="168"/>
      <c r="O278" s="95"/>
      <c r="P278" s="165">
        <f t="shared" si="271"/>
        <v>0</v>
      </c>
      <c r="Q278" s="168"/>
      <c r="R278" s="95"/>
      <c r="S278" s="165">
        <f t="shared" si="272"/>
        <v>0</v>
      </c>
      <c r="T278" s="168"/>
      <c r="U278" s="95"/>
      <c r="V278" s="165">
        <f t="shared" si="273"/>
        <v>0</v>
      </c>
      <c r="W278" s="168"/>
      <c r="X278" s="95"/>
      <c r="Y278" s="165">
        <f t="shared" si="274"/>
        <v>0</v>
      </c>
      <c r="Z278" s="168"/>
      <c r="AA278" s="95"/>
      <c r="AB278" s="165">
        <f t="shared" si="275"/>
        <v>0</v>
      </c>
      <c r="AC278" s="168"/>
      <c r="AD278" s="95"/>
      <c r="AE278" s="165">
        <f t="shared" si="276"/>
        <v>0</v>
      </c>
      <c r="AF278" s="168"/>
      <c r="AG278" s="95"/>
      <c r="AH278" s="165">
        <f t="shared" si="277"/>
        <v>0</v>
      </c>
      <c r="AI278" s="168"/>
      <c r="AJ278" s="95"/>
      <c r="AK278" s="165">
        <f t="shared" si="278"/>
        <v>0</v>
      </c>
      <c r="AL278" s="168"/>
      <c r="AM278" s="95"/>
      <c r="AN278" s="165">
        <f t="shared" si="279"/>
        <v>0</v>
      </c>
      <c r="AO278" s="168"/>
      <c r="AP278" s="95"/>
      <c r="AQ278" s="165">
        <f t="shared" si="280"/>
        <v>0</v>
      </c>
      <c r="AR278" s="168"/>
      <c r="AS278" s="95"/>
      <c r="AT278" s="165">
        <f t="shared" si="281"/>
        <v>0</v>
      </c>
      <c r="AU278" s="168"/>
      <c r="AV278" s="95"/>
      <c r="AW278" s="165">
        <f t="shared" si="282"/>
        <v>0</v>
      </c>
      <c r="AX278" s="168"/>
      <c r="AY278" s="95"/>
      <c r="AZ278" s="165">
        <f t="shared" si="283"/>
        <v>0</v>
      </c>
      <c r="BA278" s="168"/>
      <c r="BB278" s="95"/>
      <c r="BC278" s="165">
        <f t="shared" si="284"/>
        <v>0</v>
      </c>
      <c r="BD278" s="168"/>
      <c r="BE278" s="95"/>
      <c r="BF278" s="165">
        <f t="shared" si="285"/>
        <v>0</v>
      </c>
      <c r="BG278" s="168"/>
      <c r="BH278" s="95"/>
      <c r="BI278" s="165">
        <f t="shared" si="286"/>
        <v>0</v>
      </c>
      <c r="BJ278" s="168"/>
      <c r="BK278" s="95"/>
      <c r="BL278" s="165">
        <f t="shared" si="287"/>
        <v>0</v>
      </c>
      <c r="BM278" s="168"/>
      <c r="BN278" s="95"/>
      <c r="BO278" s="165">
        <f t="shared" si="288"/>
        <v>0</v>
      </c>
      <c r="BP278" s="168"/>
      <c r="BQ278" s="95"/>
      <c r="BR278" s="165">
        <f t="shared" si="289"/>
        <v>0</v>
      </c>
      <c r="BS278" s="168"/>
      <c r="BT278" s="95"/>
      <c r="BU278" s="165">
        <f t="shared" si="290"/>
        <v>0</v>
      </c>
      <c r="BV278" s="168"/>
      <c r="BW278" s="95"/>
      <c r="BX278" s="165">
        <f t="shared" si="291"/>
        <v>0</v>
      </c>
      <c r="BY278" s="168"/>
      <c r="BZ278" s="95"/>
      <c r="CA278" s="165">
        <f t="shared" si="292"/>
        <v>0</v>
      </c>
      <c r="CB278" s="168"/>
      <c r="CC278" s="95"/>
      <c r="CD278" s="165">
        <f t="shared" si="293"/>
        <v>0</v>
      </c>
      <c r="CE278" s="168"/>
      <c r="CF278" s="95"/>
      <c r="CG278" s="165">
        <f t="shared" si="294"/>
        <v>0</v>
      </c>
      <c r="CH278" s="168"/>
      <c r="CI278" s="95"/>
      <c r="CJ278" s="165">
        <f t="shared" si="295"/>
        <v>0</v>
      </c>
      <c r="CK278" s="168"/>
      <c r="CL278" s="95"/>
      <c r="CM278" s="165">
        <f t="shared" si="296"/>
        <v>0</v>
      </c>
      <c r="CN278" s="168"/>
      <c r="CO278" s="95"/>
      <c r="CP278" s="165">
        <f t="shared" si="297"/>
        <v>0</v>
      </c>
      <c r="CQ278" s="168"/>
      <c r="CR278" s="95"/>
      <c r="CS278" s="165">
        <f t="shared" si="298"/>
        <v>0</v>
      </c>
      <c r="CT278" s="167">
        <f t="shared" si="299"/>
        <v>0</v>
      </c>
      <c r="CU278" s="168">
        <f t="shared" si="267"/>
        <v>0</v>
      </c>
    </row>
    <row r="279" spans="2:100" hidden="1" x14ac:dyDescent="0.25">
      <c r="B279" s="42" t="s">
        <v>433</v>
      </c>
      <c r="C279" s="168"/>
      <c r="D279" s="185"/>
      <c r="E279" s="168"/>
      <c r="F279" s="95"/>
      <c r="G279" s="165">
        <f t="shared" si="268"/>
        <v>0</v>
      </c>
      <c r="H279" s="168"/>
      <c r="I279" s="95"/>
      <c r="J279" s="165">
        <f t="shared" si="269"/>
        <v>0</v>
      </c>
      <c r="K279" s="168"/>
      <c r="L279" s="95"/>
      <c r="M279" s="165">
        <f t="shared" si="270"/>
        <v>0</v>
      </c>
      <c r="N279" s="168"/>
      <c r="O279" s="95"/>
      <c r="P279" s="165">
        <f t="shared" si="271"/>
        <v>0</v>
      </c>
      <c r="Q279" s="168"/>
      <c r="R279" s="95"/>
      <c r="S279" s="165">
        <f t="shared" si="272"/>
        <v>0</v>
      </c>
      <c r="T279" s="168"/>
      <c r="U279" s="95"/>
      <c r="V279" s="165">
        <f t="shared" si="273"/>
        <v>0</v>
      </c>
      <c r="W279" s="168"/>
      <c r="X279" s="95"/>
      <c r="Y279" s="165">
        <f t="shared" si="274"/>
        <v>0</v>
      </c>
      <c r="Z279" s="168"/>
      <c r="AA279" s="95"/>
      <c r="AB279" s="165">
        <f t="shared" si="275"/>
        <v>0</v>
      </c>
      <c r="AC279" s="168"/>
      <c r="AD279" s="95"/>
      <c r="AE279" s="165">
        <f t="shared" si="276"/>
        <v>0</v>
      </c>
      <c r="AF279" s="168"/>
      <c r="AG279" s="95"/>
      <c r="AH279" s="165">
        <f t="shared" si="277"/>
        <v>0</v>
      </c>
      <c r="AI279" s="168"/>
      <c r="AJ279" s="95"/>
      <c r="AK279" s="165">
        <f t="shared" si="278"/>
        <v>0</v>
      </c>
      <c r="AL279" s="168"/>
      <c r="AM279" s="95"/>
      <c r="AN279" s="165">
        <f t="shared" si="279"/>
        <v>0</v>
      </c>
      <c r="AO279" s="168"/>
      <c r="AP279" s="95"/>
      <c r="AQ279" s="165">
        <f t="shared" si="280"/>
        <v>0</v>
      </c>
      <c r="AR279" s="168"/>
      <c r="AS279" s="95"/>
      <c r="AT279" s="165">
        <f t="shared" si="281"/>
        <v>0</v>
      </c>
      <c r="AU279" s="168"/>
      <c r="AV279" s="95"/>
      <c r="AW279" s="165">
        <f t="shared" si="282"/>
        <v>0</v>
      </c>
      <c r="AX279" s="168"/>
      <c r="AY279" s="95"/>
      <c r="AZ279" s="165">
        <f t="shared" si="283"/>
        <v>0</v>
      </c>
      <c r="BA279" s="168"/>
      <c r="BB279" s="95"/>
      <c r="BC279" s="165">
        <f t="shared" si="284"/>
        <v>0</v>
      </c>
      <c r="BD279" s="168"/>
      <c r="BE279" s="95"/>
      <c r="BF279" s="165">
        <f t="shared" si="285"/>
        <v>0</v>
      </c>
      <c r="BG279" s="168"/>
      <c r="BH279" s="95"/>
      <c r="BI279" s="165">
        <f t="shared" si="286"/>
        <v>0</v>
      </c>
      <c r="BJ279" s="168"/>
      <c r="BK279" s="95"/>
      <c r="BL279" s="165">
        <f t="shared" si="287"/>
        <v>0</v>
      </c>
      <c r="BM279" s="168"/>
      <c r="BN279" s="95"/>
      <c r="BO279" s="165">
        <f t="shared" si="288"/>
        <v>0</v>
      </c>
      <c r="BP279" s="168"/>
      <c r="BQ279" s="95"/>
      <c r="BR279" s="165">
        <f t="shared" si="289"/>
        <v>0</v>
      </c>
      <c r="BS279" s="168"/>
      <c r="BT279" s="95"/>
      <c r="BU279" s="165">
        <f t="shared" si="290"/>
        <v>0</v>
      </c>
      <c r="BV279" s="168"/>
      <c r="BW279" s="95"/>
      <c r="BX279" s="165">
        <f t="shared" si="291"/>
        <v>0</v>
      </c>
      <c r="BY279" s="168"/>
      <c r="BZ279" s="95"/>
      <c r="CA279" s="165">
        <f t="shared" si="292"/>
        <v>0</v>
      </c>
      <c r="CB279" s="168"/>
      <c r="CC279" s="95"/>
      <c r="CD279" s="165">
        <f t="shared" si="293"/>
        <v>0</v>
      </c>
      <c r="CE279" s="168"/>
      <c r="CF279" s="95"/>
      <c r="CG279" s="165">
        <f t="shared" si="294"/>
        <v>0</v>
      </c>
      <c r="CH279" s="168"/>
      <c r="CI279" s="95"/>
      <c r="CJ279" s="165">
        <f t="shared" si="295"/>
        <v>0</v>
      </c>
      <c r="CK279" s="168"/>
      <c r="CL279" s="95"/>
      <c r="CM279" s="165">
        <f t="shared" si="296"/>
        <v>0</v>
      </c>
      <c r="CN279" s="168"/>
      <c r="CO279" s="95"/>
      <c r="CP279" s="165">
        <f t="shared" si="297"/>
        <v>0</v>
      </c>
      <c r="CQ279" s="168"/>
      <c r="CR279" s="95"/>
      <c r="CS279" s="165">
        <f t="shared" si="298"/>
        <v>0</v>
      </c>
      <c r="CT279" s="167">
        <f t="shared" si="299"/>
        <v>0</v>
      </c>
      <c r="CU279" s="168">
        <f t="shared" si="267"/>
        <v>0</v>
      </c>
    </row>
    <row r="280" spans="2:100" hidden="1" x14ac:dyDescent="0.25">
      <c r="B280" s="42" t="s">
        <v>434</v>
      </c>
      <c r="C280" s="168"/>
      <c r="D280" s="185"/>
      <c r="E280" s="168"/>
      <c r="F280" s="95"/>
      <c r="G280" s="165">
        <f t="shared" si="268"/>
        <v>0</v>
      </c>
      <c r="H280" s="168"/>
      <c r="I280" s="95"/>
      <c r="J280" s="165">
        <f t="shared" si="269"/>
        <v>0</v>
      </c>
      <c r="K280" s="168"/>
      <c r="L280" s="95"/>
      <c r="M280" s="165">
        <f t="shared" si="270"/>
        <v>0</v>
      </c>
      <c r="N280" s="168"/>
      <c r="O280" s="95"/>
      <c r="P280" s="165">
        <f t="shared" si="271"/>
        <v>0</v>
      </c>
      <c r="Q280" s="168"/>
      <c r="R280" s="95"/>
      <c r="S280" s="165">
        <f t="shared" si="272"/>
        <v>0</v>
      </c>
      <c r="T280" s="168"/>
      <c r="U280" s="95"/>
      <c r="V280" s="165">
        <f t="shared" si="273"/>
        <v>0</v>
      </c>
      <c r="W280" s="168"/>
      <c r="X280" s="95"/>
      <c r="Y280" s="165">
        <f t="shared" si="274"/>
        <v>0</v>
      </c>
      <c r="Z280" s="168"/>
      <c r="AA280" s="95"/>
      <c r="AB280" s="165">
        <f t="shared" si="275"/>
        <v>0</v>
      </c>
      <c r="AC280" s="168"/>
      <c r="AD280" s="95"/>
      <c r="AE280" s="165">
        <f t="shared" si="276"/>
        <v>0</v>
      </c>
      <c r="AF280" s="168"/>
      <c r="AG280" s="95"/>
      <c r="AH280" s="165">
        <f t="shared" si="277"/>
        <v>0</v>
      </c>
      <c r="AI280" s="168"/>
      <c r="AJ280" s="95"/>
      <c r="AK280" s="165">
        <f t="shared" si="278"/>
        <v>0</v>
      </c>
      <c r="AL280" s="168"/>
      <c r="AM280" s="95"/>
      <c r="AN280" s="165">
        <f t="shared" si="279"/>
        <v>0</v>
      </c>
      <c r="AO280" s="168"/>
      <c r="AP280" s="95"/>
      <c r="AQ280" s="165">
        <f t="shared" si="280"/>
        <v>0</v>
      </c>
      <c r="AR280" s="168"/>
      <c r="AS280" s="95"/>
      <c r="AT280" s="165">
        <f t="shared" si="281"/>
        <v>0</v>
      </c>
      <c r="AU280" s="168"/>
      <c r="AV280" s="95"/>
      <c r="AW280" s="165">
        <f t="shared" si="282"/>
        <v>0</v>
      </c>
      <c r="AX280" s="168"/>
      <c r="AY280" s="95"/>
      <c r="AZ280" s="165">
        <f t="shared" si="283"/>
        <v>0</v>
      </c>
      <c r="BA280" s="168"/>
      <c r="BB280" s="95"/>
      <c r="BC280" s="165">
        <f t="shared" si="284"/>
        <v>0</v>
      </c>
      <c r="BD280" s="168"/>
      <c r="BE280" s="95"/>
      <c r="BF280" s="165">
        <f t="shared" si="285"/>
        <v>0</v>
      </c>
      <c r="BG280" s="168"/>
      <c r="BH280" s="95"/>
      <c r="BI280" s="165">
        <f t="shared" si="286"/>
        <v>0</v>
      </c>
      <c r="BJ280" s="168"/>
      <c r="BK280" s="95"/>
      <c r="BL280" s="165">
        <f t="shared" si="287"/>
        <v>0</v>
      </c>
      <c r="BM280" s="168"/>
      <c r="BN280" s="95"/>
      <c r="BO280" s="165">
        <f t="shared" si="288"/>
        <v>0</v>
      </c>
      <c r="BP280" s="168"/>
      <c r="BQ280" s="95"/>
      <c r="BR280" s="165">
        <f t="shared" si="289"/>
        <v>0</v>
      </c>
      <c r="BS280" s="168"/>
      <c r="BT280" s="95"/>
      <c r="BU280" s="165">
        <f t="shared" si="290"/>
        <v>0</v>
      </c>
      <c r="BV280" s="168"/>
      <c r="BW280" s="95"/>
      <c r="BX280" s="165">
        <f t="shared" si="291"/>
        <v>0</v>
      </c>
      <c r="BY280" s="168"/>
      <c r="BZ280" s="95"/>
      <c r="CA280" s="165">
        <f t="shared" si="292"/>
        <v>0</v>
      </c>
      <c r="CB280" s="168"/>
      <c r="CC280" s="95"/>
      <c r="CD280" s="165">
        <f t="shared" si="293"/>
        <v>0</v>
      </c>
      <c r="CE280" s="168"/>
      <c r="CF280" s="95"/>
      <c r="CG280" s="165">
        <f t="shared" si="294"/>
        <v>0</v>
      </c>
      <c r="CH280" s="168"/>
      <c r="CI280" s="95"/>
      <c r="CJ280" s="165">
        <f t="shared" si="295"/>
        <v>0</v>
      </c>
      <c r="CK280" s="168"/>
      <c r="CL280" s="95"/>
      <c r="CM280" s="165">
        <f t="shared" si="296"/>
        <v>0</v>
      </c>
      <c r="CN280" s="168"/>
      <c r="CO280" s="95"/>
      <c r="CP280" s="165">
        <f t="shared" si="297"/>
        <v>0</v>
      </c>
      <c r="CQ280" s="168"/>
      <c r="CR280" s="95"/>
      <c r="CS280" s="165">
        <f t="shared" si="298"/>
        <v>0</v>
      </c>
      <c r="CT280" s="167">
        <f t="shared" si="299"/>
        <v>0</v>
      </c>
      <c r="CU280" s="168">
        <f t="shared" si="267"/>
        <v>0</v>
      </c>
    </row>
    <row r="281" spans="2:100" hidden="1" x14ac:dyDescent="0.25">
      <c r="B281" s="42" t="s">
        <v>435</v>
      </c>
      <c r="C281" s="168"/>
      <c r="D281" s="185"/>
      <c r="E281" s="168"/>
      <c r="F281" s="95"/>
      <c r="G281" s="165">
        <f t="shared" si="268"/>
        <v>0</v>
      </c>
      <c r="H281" s="168"/>
      <c r="I281" s="95"/>
      <c r="J281" s="165">
        <f t="shared" si="269"/>
        <v>0</v>
      </c>
      <c r="K281" s="168"/>
      <c r="L281" s="95"/>
      <c r="M281" s="165">
        <f t="shared" si="270"/>
        <v>0</v>
      </c>
      <c r="N281" s="168"/>
      <c r="O281" s="95"/>
      <c r="P281" s="165">
        <f t="shared" si="271"/>
        <v>0</v>
      </c>
      <c r="Q281" s="168"/>
      <c r="R281" s="95"/>
      <c r="S281" s="165">
        <f t="shared" si="272"/>
        <v>0</v>
      </c>
      <c r="T281" s="168"/>
      <c r="U281" s="95"/>
      <c r="V281" s="165">
        <f t="shared" si="273"/>
        <v>0</v>
      </c>
      <c r="W281" s="168"/>
      <c r="X281" s="95"/>
      <c r="Y281" s="165">
        <f t="shared" si="274"/>
        <v>0</v>
      </c>
      <c r="Z281" s="168"/>
      <c r="AA281" s="95"/>
      <c r="AB281" s="165">
        <f t="shared" si="275"/>
        <v>0</v>
      </c>
      <c r="AC281" s="168"/>
      <c r="AD281" s="95"/>
      <c r="AE281" s="165">
        <f t="shared" si="276"/>
        <v>0</v>
      </c>
      <c r="AF281" s="168"/>
      <c r="AG281" s="95"/>
      <c r="AH281" s="165">
        <f t="shared" si="277"/>
        <v>0</v>
      </c>
      <c r="AI281" s="168"/>
      <c r="AJ281" s="95"/>
      <c r="AK281" s="165">
        <f t="shared" si="278"/>
        <v>0</v>
      </c>
      <c r="AL281" s="168"/>
      <c r="AM281" s="95"/>
      <c r="AN281" s="165">
        <f t="shared" si="279"/>
        <v>0</v>
      </c>
      <c r="AO281" s="168"/>
      <c r="AP281" s="95"/>
      <c r="AQ281" s="165">
        <f t="shared" si="280"/>
        <v>0</v>
      </c>
      <c r="AR281" s="168"/>
      <c r="AS281" s="95"/>
      <c r="AT281" s="165">
        <f t="shared" si="281"/>
        <v>0</v>
      </c>
      <c r="AU281" s="168"/>
      <c r="AV281" s="95"/>
      <c r="AW281" s="165">
        <f t="shared" si="282"/>
        <v>0</v>
      </c>
      <c r="AX281" s="168"/>
      <c r="AY281" s="95"/>
      <c r="AZ281" s="165">
        <f t="shared" si="283"/>
        <v>0</v>
      </c>
      <c r="BA281" s="168"/>
      <c r="BB281" s="95"/>
      <c r="BC281" s="165">
        <f t="shared" si="284"/>
        <v>0</v>
      </c>
      <c r="BD281" s="168"/>
      <c r="BE281" s="95"/>
      <c r="BF281" s="165">
        <f t="shared" si="285"/>
        <v>0</v>
      </c>
      <c r="BG281" s="168"/>
      <c r="BH281" s="95"/>
      <c r="BI281" s="165">
        <f t="shared" si="286"/>
        <v>0</v>
      </c>
      <c r="BJ281" s="168"/>
      <c r="BK281" s="95"/>
      <c r="BL281" s="165">
        <f t="shared" si="287"/>
        <v>0</v>
      </c>
      <c r="BM281" s="168"/>
      <c r="BN281" s="95"/>
      <c r="BO281" s="165">
        <f t="shared" si="288"/>
        <v>0</v>
      </c>
      <c r="BP281" s="168"/>
      <c r="BQ281" s="95"/>
      <c r="BR281" s="165">
        <f t="shared" si="289"/>
        <v>0</v>
      </c>
      <c r="BS281" s="168"/>
      <c r="BT281" s="95"/>
      <c r="BU281" s="165">
        <f t="shared" si="290"/>
        <v>0</v>
      </c>
      <c r="BV281" s="168"/>
      <c r="BW281" s="95"/>
      <c r="BX281" s="165">
        <f t="shared" si="291"/>
        <v>0</v>
      </c>
      <c r="BY281" s="168"/>
      <c r="BZ281" s="95"/>
      <c r="CA281" s="165">
        <f t="shared" si="292"/>
        <v>0</v>
      </c>
      <c r="CB281" s="168"/>
      <c r="CC281" s="95"/>
      <c r="CD281" s="165">
        <f t="shared" si="293"/>
        <v>0</v>
      </c>
      <c r="CE281" s="168"/>
      <c r="CF281" s="95"/>
      <c r="CG281" s="165">
        <f t="shared" si="294"/>
        <v>0</v>
      </c>
      <c r="CH281" s="168"/>
      <c r="CI281" s="95"/>
      <c r="CJ281" s="165">
        <f t="shared" si="295"/>
        <v>0</v>
      </c>
      <c r="CK281" s="168"/>
      <c r="CL281" s="95"/>
      <c r="CM281" s="165">
        <f t="shared" si="296"/>
        <v>0</v>
      </c>
      <c r="CN281" s="168"/>
      <c r="CO281" s="95"/>
      <c r="CP281" s="165">
        <f t="shared" si="297"/>
        <v>0</v>
      </c>
      <c r="CQ281" s="168"/>
      <c r="CR281" s="95"/>
      <c r="CS281" s="165">
        <f t="shared" si="298"/>
        <v>0</v>
      </c>
      <c r="CT281" s="167">
        <f t="shared" si="299"/>
        <v>0</v>
      </c>
      <c r="CU281" s="168">
        <f t="shared" si="267"/>
        <v>0</v>
      </c>
    </row>
    <row r="282" spans="2:100" hidden="1" x14ac:dyDescent="0.25">
      <c r="B282" s="42" t="s">
        <v>436</v>
      </c>
      <c r="C282" s="168"/>
      <c r="D282" s="185"/>
      <c r="E282" s="168"/>
      <c r="F282" s="95"/>
      <c r="G282" s="165">
        <f t="shared" si="268"/>
        <v>0</v>
      </c>
      <c r="H282" s="168"/>
      <c r="I282" s="95"/>
      <c r="J282" s="165">
        <f t="shared" si="269"/>
        <v>0</v>
      </c>
      <c r="K282" s="168"/>
      <c r="L282" s="95"/>
      <c r="M282" s="165">
        <f t="shared" si="270"/>
        <v>0</v>
      </c>
      <c r="N282" s="168"/>
      <c r="O282" s="95"/>
      <c r="P282" s="165">
        <f t="shared" si="271"/>
        <v>0</v>
      </c>
      <c r="Q282" s="168"/>
      <c r="R282" s="95"/>
      <c r="S282" s="165">
        <f t="shared" si="272"/>
        <v>0</v>
      </c>
      <c r="T282" s="168"/>
      <c r="U282" s="95"/>
      <c r="V282" s="165">
        <f t="shared" si="273"/>
        <v>0</v>
      </c>
      <c r="W282" s="168"/>
      <c r="X282" s="95"/>
      <c r="Y282" s="165">
        <f t="shared" si="274"/>
        <v>0</v>
      </c>
      <c r="Z282" s="168"/>
      <c r="AA282" s="95"/>
      <c r="AB282" s="165">
        <f t="shared" si="275"/>
        <v>0</v>
      </c>
      <c r="AC282" s="168"/>
      <c r="AD282" s="95"/>
      <c r="AE282" s="165">
        <f t="shared" si="276"/>
        <v>0</v>
      </c>
      <c r="AF282" s="168"/>
      <c r="AG282" s="95"/>
      <c r="AH282" s="165">
        <f t="shared" si="277"/>
        <v>0</v>
      </c>
      <c r="AI282" s="168"/>
      <c r="AJ282" s="95"/>
      <c r="AK282" s="165">
        <f t="shared" si="278"/>
        <v>0</v>
      </c>
      <c r="AL282" s="168"/>
      <c r="AM282" s="95"/>
      <c r="AN282" s="165">
        <f t="shared" si="279"/>
        <v>0</v>
      </c>
      <c r="AO282" s="168"/>
      <c r="AP282" s="95"/>
      <c r="AQ282" s="165">
        <f t="shared" si="280"/>
        <v>0</v>
      </c>
      <c r="AR282" s="168"/>
      <c r="AS282" s="95"/>
      <c r="AT282" s="165">
        <f t="shared" si="281"/>
        <v>0</v>
      </c>
      <c r="AU282" s="168"/>
      <c r="AV282" s="95"/>
      <c r="AW282" s="165">
        <f t="shared" si="282"/>
        <v>0</v>
      </c>
      <c r="AX282" s="168"/>
      <c r="AY282" s="95"/>
      <c r="AZ282" s="165">
        <f t="shared" si="283"/>
        <v>0</v>
      </c>
      <c r="BA282" s="168"/>
      <c r="BB282" s="95"/>
      <c r="BC282" s="165">
        <f t="shared" si="284"/>
        <v>0</v>
      </c>
      <c r="BD282" s="168"/>
      <c r="BE282" s="95"/>
      <c r="BF282" s="165">
        <f t="shared" si="285"/>
        <v>0</v>
      </c>
      <c r="BG282" s="168"/>
      <c r="BH282" s="95"/>
      <c r="BI282" s="165">
        <f t="shared" si="286"/>
        <v>0</v>
      </c>
      <c r="BJ282" s="168"/>
      <c r="BK282" s="95"/>
      <c r="BL282" s="165">
        <f t="shared" si="287"/>
        <v>0</v>
      </c>
      <c r="BM282" s="168"/>
      <c r="BN282" s="95"/>
      <c r="BO282" s="165">
        <f t="shared" si="288"/>
        <v>0</v>
      </c>
      <c r="BP282" s="168"/>
      <c r="BQ282" s="95"/>
      <c r="BR282" s="165">
        <f t="shared" si="289"/>
        <v>0</v>
      </c>
      <c r="BS282" s="168"/>
      <c r="BT282" s="95"/>
      <c r="BU282" s="165">
        <f t="shared" si="290"/>
        <v>0</v>
      </c>
      <c r="BV282" s="168"/>
      <c r="BW282" s="95"/>
      <c r="BX282" s="165">
        <f t="shared" si="291"/>
        <v>0</v>
      </c>
      <c r="BY282" s="168"/>
      <c r="BZ282" s="95"/>
      <c r="CA282" s="165">
        <f t="shared" si="292"/>
        <v>0</v>
      </c>
      <c r="CB282" s="168"/>
      <c r="CC282" s="95"/>
      <c r="CD282" s="165">
        <f t="shared" si="293"/>
        <v>0</v>
      </c>
      <c r="CE282" s="168"/>
      <c r="CF282" s="95"/>
      <c r="CG282" s="165">
        <f t="shared" si="294"/>
        <v>0</v>
      </c>
      <c r="CH282" s="168"/>
      <c r="CI282" s="95"/>
      <c r="CJ282" s="165">
        <f t="shared" si="295"/>
        <v>0</v>
      </c>
      <c r="CK282" s="168"/>
      <c r="CL282" s="95"/>
      <c r="CM282" s="165">
        <f t="shared" si="296"/>
        <v>0</v>
      </c>
      <c r="CN282" s="168"/>
      <c r="CO282" s="95"/>
      <c r="CP282" s="165">
        <f t="shared" si="297"/>
        <v>0</v>
      </c>
      <c r="CQ282" s="168"/>
      <c r="CR282" s="95"/>
      <c r="CS282" s="165">
        <f t="shared" si="298"/>
        <v>0</v>
      </c>
      <c r="CT282" s="167">
        <f t="shared" si="299"/>
        <v>0</v>
      </c>
      <c r="CU282" s="168">
        <f t="shared" si="267"/>
        <v>0</v>
      </c>
    </row>
    <row r="283" spans="2:100" hidden="1" x14ac:dyDescent="0.25">
      <c r="B283" s="42" t="s">
        <v>437</v>
      </c>
      <c r="C283" s="168"/>
      <c r="D283" s="185"/>
      <c r="E283" s="168"/>
      <c r="F283" s="95"/>
      <c r="G283" s="165">
        <f t="shared" si="268"/>
        <v>0</v>
      </c>
      <c r="H283" s="168"/>
      <c r="I283" s="95"/>
      <c r="J283" s="165">
        <f t="shared" si="269"/>
        <v>0</v>
      </c>
      <c r="K283" s="168"/>
      <c r="L283" s="95"/>
      <c r="M283" s="165">
        <f t="shared" si="270"/>
        <v>0</v>
      </c>
      <c r="N283" s="168"/>
      <c r="O283" s="95"/>
      <c r="P283" s="165">
        <f t="shared" si="271"/>
        <v>0</v>
      </c>
      <c r="Q283" s="168"/>
      <c r="R283" s="95"/>
      <c r="S283" s="165">
        <f t="shared" si="272"/>
        <v>0</v>
      </c>
      <c r="T283" s="168"/>
      <c r="U283" s="95"/>
      <c r="V283" s="165">
        <f t="shared" si="273"/>
        <v>0</v>
      </c>
      <c r="W283" s="168"/>
      <c r="X283" s="95"/>
      <c r="Y283" s="165">
        <f t="shared" si="274"/>
        <v>0</v>
      </c>
      <c r="Z283" s="168"/>
      <c r="AA283" s="95"/>
      <c r="AB283" s="165">
        <f t="shared" si="275"/>
        <v>0</v>
      </c>
      <c r="AC283" s="168"/>
      <c r="AD283" s="95"/>
      <c r="AE283" s="165">
        <f t="shared" si="276"/>
        <v>0</v>
      </c>
      <c r="AF283" s="168"/>
      <c r="AG283" s="95"/>
      <c r="AH283" s="165">
        <f t="shared" si="277"/>
        <v>0</v>
      </c>
      <c r="AI283" s="168"/>
      <c r="AJ283" s="95"/>
      <c r="AK283" s="165">
        <f t="shared" si="278"/>
        <v>0</v>
      </c>
      <c r="AL283" s="168"/>
      <c r="AM283" s="95"/>
      <c r="AN283" s="165">
        <f t="shared" si="279"/>
        <v>0</v>
      </c>
      <c r="AO283" s="168"/>
      <c r="AP283" s="95"/>
      <c r="AQ283" s="165">
        <f t="shared" si="280"/>
        <v>0</v>
      </c>
      <c r="AR283" s="168"/>
      <c r="AS283" s="95"/>
      <c r="AT283" s="165">
        <f t="shared" si="281"/>
        <v>0</v>
      </c>
      <c r="AU283" s="168"/>
      <c r="AV283" s="95"/>
      <c r="AW283" s="165">
        <f t="shared" si="282"/>
        <v>0</v>
      </c>
      <c r="AX283" s="168"/>
      <c r="AY283" s="95"/>
      <c r="AZ283" s="165">
        <f t="shared" si="283"/>
        <v>0</v>
      </c>
      <c r="BA283" s="168"/>
      <c r="BB283" s="95"/>
      <c r="BC283" s="165">
        <f t="shared" si="284"/>
        <v>0</v>
      </c>
      <c r="BD283" s="95"/>
      <c r="BE283" s="95"/>
      <c r="BF283" s="165">
        <f t="shared" si="285"/>
        <v>0</v>
      </c>
      <c r="BG283" s="168"/>
      <c r="BH283" s="95"/>
      <c r="BI283" s="165">
        <f t="shared" si="286"/>
        <v>0</v>
      </c>
      <c r="BJ283" s="168"/>
      <c r="BK283" s="95"/>
      <c r="BL283" s="165">
        <f t="shared" si="287"/>
        <v>0</v>
      </c>
      <c r="BM283" s="168"/>
      <c r="BN283" s="95"/>
      <c r="BO283" s="165">
        <f t="shared" si="288"/>
        <v>0</v>
      </c>
      <c r="BP283" s="168"/>
      <c r="BQ283" s="95"/>
      <c r="BR283" s="165">
        <f t="shared" si="289"/>
        <v>0</v>
      </c>
      <c r="BS283" s="168"/>
      <c r="BT283" s="95"/>
      <c r="BU283" s="165">
        <f t="shared" si="290"/>
        <v>0</v>
      </c>
      <c r="BV283" s="168"/>
      <c r="BW283" s="95"/>
      <c r="BX283" s="165">
        <f t="shared" si="291"/>
        <v>0</v>
      </c>
      <c r="BY283" s="168"/>
      <c r="BZ283" s="95"/>
      <c r="CA283" s="165">
        <f t="shared" si="292"/>
        <v>0</v>
      </c>
      <c r="CB283" s="168"/>
      <c r="CC283" s="95"/>
      <c r="CD283" s="165">
        <f t="shared" si="293"/>
        <v>0</v>
      </c>
      <c r="CE283" s="168"/>
      <c r="CF283" s="95"/>
      <c r="CG283" s="165">
        <f t="shared" si="294"/>
        <v>0</v>
      </c>
      <c r="CH283" s="168"/>
      <c r="CI283" s="95"/>
      <c r="CJ283" s="165">
        <f t="shared" si="295"/>
        <v>0</v>
      </c>
      <c r="CK283" s="168"/>
      <c r="CL283" s="95"/>
      <c r="CM283" s="165">
        <f t="shared" si="296"/>
        <v>0</v>
      </c>
      <c r="CN283" s="168"/>
      <c r="CO283" s="95"/>
      <c r="CP283" s="165">
        <f t="shared" si="297"/>
        <v>0</v>
      </c>
      <c r="CQ283" s="168"/>
      <c r="CR283" s="95"/>
      <c r="CS283" s="165">
        <f t="shared" si="298"/>
        <v>0</v>
      </c>
      <c r="CT283" s="167">
        <f t="shared" si="299"/>
        <v>0</v>
      </c>
      <c r="CU283" s="168">
        <f t="shared" si="267"/>
        <v>0</v>
      </c>
    </row>
    <row r="284" spans="2:100" hidden="1" x14ac:dyDescent="0.25">
      <c r="B284" s="173" t="s">
        <v>6</v>
      </c>
      <c r="C284" s="174"/>
      <c r="D284" s="185"/>
      <c r="E284" s="174"/>
      <c r="F284" s="176"/>
      <c r="G284" s="176">
        <f>SUM(G227:G283)</f>
        <v>0</v>
      </c>
      <c r="H284" s="176"/>
      <c r="I284" s="176"/>
      <c r="J284" s="176">
        <f>SUM(J227:J283)</f>
        <v>0</v>
      </c>
      <c r="K284" s="176"/>
      <c r="L284" s="176"/>
      <c r="M284" s="176">
        <f>SUM(M227:M283)</f>
        <v>0</v>
      </c>
      <c r="N284" s="176"/>
      <c r="O284" s="176"/>
      <c r="P284" s="176">
        <f>SUM(P227:P283)</f>
        <v>0</v>
      </c>
      <c r="Q284" s="176"/>
      <c r="R284" s="176"/>
      <c r="S284" s="176">
        <f>SUM(S227:S283)</f>
        <v>0</v>
      </c>
      <c r="T284" s="176"/>
      <c r="U284" s="176"/>
      <c r="V284" s="176">
        <f>SUM(V227:V283)</f>
        <v>0</v>
      </c>
      <c r="W284" s="176"/>
      <c r="X284" s="176"/>
      <c r="Y284" s="176">
        <f>SUM(Y227:Y283)</f>
        <v>0</v>
      </c>
      <c r="Z284" s="176"/>
      <c r="AA284" s="176"/>
      <c r="AB284" s="176">
        <f>SUM(AB227:AB283)</f>
        <v>0</v>
      </c>
      <c r="AC284" s="176">
        <f>SUM(AC227:AC283)</f>
        <v>0</v>
      </c>
      <c r="AD284" s="176"/>
      <c r="AE284" s="176">
        <f>SUM(AE227:AE283)</f>
        <v>0</v>
      </c>
      <c r="AF284" s="176"/>
      <c r="AG284" s="176"/>
      <c r="AH284" s="176">
        <f>SUM(AH227:AH283)</f>
        <v>0</v>
      </c>
      <c r="AI284" s="176"/>
      <c r="AJ284" s="176"/>
      <c r="AK284" s="176">
        <f>SUM(AK227:AK283)</f>
        <v>0</v>
      </c>
      <c r="AL284" s="176"/>
      <c r="AM284" s="176"/>
      <c r="AN284" s="176">
        <f>SUM(AN227:AN283)</f>
        <v>0</v>
      </c>
      <c r="AO284" s="176"/>
      <c r="AP284" s="176"/>
      <c r="AQ284" s="176">
        <f>SUM(AQ227:AQ283)</f>
        <v>0</v>
      </c>
      <c r="AR284" s="176"/>
      <c r="AS284" s="176"/>
      <c r="AT284" s="176">
        <f>SUM(AT227:AT283)</f>
        <v>0</v>
      </c>
      <c r="AU284" s="176"/>
      <c r="AV284" s="176"/>
      <c r="AW284" s="176">
        <f>SUM(AW227:AW283)</f>
        <v>0</v>
      </c>
      <c r="AX284" s="176"/>
      <c r="AY284" s="176"/>
      <c r="AZ284" s="176">
        <f>SUM(AZ227:AZ283)</f>
        <v>0</v>
      </c>
      <c r="BA284" s="176"/>
      <c r="BB284" s="176"/>
      <c r="BC284" s="176">
        <f>SUM(BC227:BC283)</f>
        <v>0</v>
      </c>
      <c r="BD284" s="176"/>
      <c r="BE284" s="176"/>
      <c r="BF284" s="176">
        <f>SUM(BF227:BF283)</f>
        <v>0</v>
      </c>
      <c r="BG284" s="176">
        <f>SUM(BG227:BG283)</f>
        <v>0</v>
      </c>
      <c r="BH284" s="176"/>
      <c r="BI284" s="176">
        <f>SUM(BI227:BI283)</f>
        <v>0</v>
      </c>
      <c r="BJ284" s="176"/>
      <c r="BK284" s="176"/>
      <c r="BL284" s="176">
        <f>SUM(BL227:BL283)</f>
        <v>0</v>
      </c>
      <c r="BM284" s="176"/>
      <c r="BN284" s="176"/>
      <c r="BO284" s="176">
        <f>SUM(BO227:BO283)</f>
        <v>0</v>
      </c>
      <c r="BP284" s="176"/>
      <c r="BQ284" s="176"/>
      <c r="BR284" s="176">
        <f>SUM(BR227:BR283)</f>
        <v>0</v>
      </c>
      <c r="BS284" s="176"/>
      <c r="BT284" s="176"/>
      <c r="BU284" s="176">
        <f>SUM(BU227:BU283)</f>
        <v>0</v>
      </c>
      <c r="BV284" s="176"/>
      <c r="BW284" s="176"/>
      <c r="BX284" s="176">
        <f>SUM(BX227:BX283)</f>
        <v>0</v>
      </c>
      <c r="BY284" s="176"/>
      <c r="BZ284" s="176"/>
      <c r="CA284" s="176">
        <f>SUM(CA227:CA283)</f>
        <v>0</v>
      </c>
      <c r="CB284" s="176"/>
      <c r="CC284" s="176"/>
      <c r="CD284" s="176">
        <f>SUM(CD227:CD283)</f>
        <v>0</v>
      </c>
      <c r="CE284" s="176"/>
      <c r="CF284" s="176"/>
      <c r="CG284" s="176">
        <f>SUM(CG227:CG283)</f>
        <v>0</v>
      </c>
      <c r="CH284" s="176"/>
      <c r="CI284" s="176"/>
      <c r="CJ284" s="176">
        <f>SUM(CJ227:CJ283)</f>
        <v>0</v>
      </c>
      <c r="CK284" s="176"/>
      <c r="CL284" s="176"/>
      <c r="CM284" s="176">
        <f>SUM(CM227:CM283)</f>
        <v>0</v>
      </c>
      <c r="CN284" s="176"/>
      <c r="CO284" s="176"/>
      <c r="CP284" s="176">
        <f>SUM(CP227:CP283)</f>
        <v>0</v>
      </c>
      <c r="CQ284" s="176"/>
      <c r="CR284" s="176"/>
      <c r="CS284" s="176">
        <f>SUM(CS227:CS283)</f>
        <v>0</v>
      </c>
      <c r="CT284" s="174">
        <f>SUM(CT210:CT283)</f>
        <v>258.35000000000002</v>
      </c>
      <c r="CU284" s="174">
        <f>SUM(CU227:CU283)</f>
        <v>0</v>
      </c>
    </row>
    <row r="285" spans="2:100" hidden="1" x14ac:dyDescent="0.25">
      <c r="D285" s="177"/>
      <c r="CU285" s="7">
        <f>G284+J284+M284+P284+S284+V284+Y284+AB284+AE284+AH284+AK284+AN284+AQ284+AT284+AW284+AZ284+BC284+BF284+BI284+BL284+BO284+BR284+BU284+BX284+CA284+CD284+CG284+CJ284+CM284+CP284+CS284</f>
        <v>0</v>
      </c>
    </row>
    <row r="286" spans="2:100" hidden="1" x14ac:dyDescent="0.25">
      <c r="C286" s="6"/>
      <c r="D286" s="177"/>
      <c r="E286" s="6"/>
      <c r="F286" s="6"/>
      <c r="G286" s="6"/>
      <c r="CV286" s="199"/>
    </row>
    <row r="287" spans="2:100" hidden="1" x14ac:dyDescent="0.25">
      <c r="C287" s="6"/>
      <c r="D287" s="177"/>
      <c r="E287" s="6"/>
      <c r="F287" s="6"/>
      <c r="G287" s="6"/>
    </row>
    <row r="288" spans="2:100" hidden="1" x14ac:dyDescent="0.25">
      <c r="B288" s="417" t="s">
        <v>203</v>
      </c>
      <c r="C288" s="414" t="s">
        <v>204</v>
      </c>
      <c r="D288" s="201" t="s">
        <v>206</v>
      </c>
      <c r="E288" s="416">
        <v>1</v>
      </c>
      <c r="F288" s="416"/>
      <c r="G288" s="416"/>
      <c r="H288" s="413">
        <v>2</v>
      </c>
      <c r="I288" s="413"/>
      <c r="J288" s="413"/>
      <c r="K288" s="413">
        <v>3</v>
      </c>
      <c r="L288" s="413"/>
      <c r="M288" s="413"/>
      <c r="N288" s="413">
        <v>4</v>
      </c>
      <c r="O288" s="413"/>
      <c r="P288" s="413"/>
      <c r="Q288" s="413">
        <v>5</v>
      </c>
      <c r="R288" s="413"/>
      <c r="S288" s="413"/>
      <c r="T288" s="413">
        <v>6</v>
      </c>
      <c r="U288" s="413"/>
      <c r="V288" s="413"/>
      <c r="W288" s="413">
        <v>7</v>
      </c>
      <c r="X288" s="413"/>
      <c r="Y288" s="413"/>
      <c r="Z288" s="413">
        <v>8</v>
      </c>
      <c r="AA288" s="413"/>
      <c r="AB288" s="413"/>
      <c r="AC288" s="413">
        <v>9</v>
      </c>
      <c r="AD288" s="413"/>
      <c r="AE288" s="413"/>
      <c r="AF288" s="413">
        <v>10</v>
      </c>
      <c r="AG288" s="413"/>
      <c r="AH288" s="413"/>
      <c r="AI288" s="413">
        <v>11</v>
      </c>
      <c r="AJ288" s="413"/>
      <c r="AK288" s="413"/>
      <c r="AL288" s="413">
        <v>12</v>
      </c>
      <c r="AM288" s="413"/>
      <c r="AN288" s="413"/>
      <c r="AO288" s="413">
        <v>13</v>
      </c>
      <c r="AP288" s="413"/>
      <c r="AQ288" s="413"/>
      <c r="AR288" s="413">
        <v>14</v>
      </c>
      <c r="AS288" s="413"/>
      <c r="AT288" s="413"/>
      <c r="AU288" s="413">
        <v>15</v>
      </c>
      <c r="AV288" s="413"/>
      <c r="AW288" s="413"/>
      <c r="AX288" s="413">
        <v>16</v>
      </c>
      <c r="AY288" s="413"/>
      <c r="AZ288" s="413"/>
      <c r="BA288" s="413">
        <v>17</v>
      </c>
      <c r="BB288" s="413"/>
      <c r="BC288" s="413"/>
      <c r="BD288" s="413">
        <v>18</v>
      </c>
      <c r="BE288" s="413"/>
      <c r="BF288" s="413"/>
      <c r="BG288" s="413">
        <v>19</v>
      </c>
      <c r="BH288" s="413"/>
      <c r="BI288" s="413"/>
      <c r="BJ288" s="413">
        <v>20</v>
      </c>
      <c r="BK288" s="413"/>
      <c r="BL288" s="413"/>
      <c r="BM288" s="413">
        <v>21</v>
      </c>
      <c r="BN288" s="413"/>
      <c r="BO288" s="413"/>
      <c r="BP288" s="413">
        <v>22</v>
      </c>
      <c r="BQ288" s="413"/>
      <c r="BR288" s="413"/>
      <c r="BS288" s="413">
        <v>23</v>
      </c>
      <c r="BT288" s="413"/>
      <c r="BU288" s="413"/>
      <c r="BV288" s="413">
        <v>24</v>
      </c>
      <c r="BW288" s="413"/>
      <c r="BX288" s="413"/>
      <c r="BY288" s="413">
        <v>25</v>
      </c>
      <c r="BZ288" s="413"/>
      <c r="CA288" s="413"/>
      <c r="CB288" s="413">
        <v>26</v>
      </c>
      <c r="CC288" s="413"/>
      <c r="CD288" s="413"/>
      <c r="CE288" s="413">
        <v>27</v>
      </c>
      <c r="CF288" s="413"/>
      <c r="CG288" s="413"/>
      <c r="CH288" s="413">
        <v>28</v>
      </c>
      <c r="CI288" s="413"/>
      <c r="CJ288" s="413"/>
      <c r="CK288" s="413">
        <v>29</v>
      </c>
      <c r="CL288" s="413"/>
      <c r="CM288" s="413"/>
      <c r="CN288" s="413">
        <v>30</v>
      </c>
      <c r="CO288" s="413"/>
      <c r="CP288" s="413"/>
      <c r="CQ288" s="413">
        <v>31</v>
      </c>
      <c r="CR288" s="413"/>
      <c r="CS288" s="413"/>
      <c r="CT288" s="202"/>
      <c r="CU288" s="203"/>
    </row>
    <row r="289" spans="2:99" s="1" customFormat="1" hidden="1" x14ac:dyDescent="0.25">
      <c r="B289" s="418"/>
      <c r="C289" s="415"/>
      <c r="D289" s="204" t="s">
        <v>207</v>
      </c>
      <c r="E289" s="205" t="s">
        <v>208</v>
      </c>
      <c r="F289" s="205" t="s">
        <v>206</v>
      </c>
      <c r="G289" s="205" t="s">
        <v>78</v>
      </c>
      <c r="H289" s="161" t="s">
        <v>208</v>
      </c>
      <c r="I289" s="161" t="s">
        <v>206</v>
      </c>
      <c r="J289" s="161" t="s">
        <v>78</v>
      </c>
      <c r="K289" s="161" t="s">
        <v>208</v>
      </c>
      <c r="L289" s="161" t="s">
        <v>206</v>
      </c>
      <c r="M289" s="161" t="s">
        <v>78</v>
      </c>
      <c r="N289" s="161" t="s">
        <v>208</v>
      </c>
      <c r="O289" s="161" t="s">
        <v>206</v>
      </c>
      <c r="P289" s="161" t="s">
        <v>78</v>
      </c>
      <c r="Q289" s="161" t="s">
        <v>208</v>
      </c>
      <c r="R289" s="161" t="s">
        <v>206</v>
      </c>
      <c r="S289" s="161" t="s">
        <v>78</v>
      </c>
      <c r="T289" s="161" t="s">
        <v>208</v>
      </c>
      <c r="U289" s="161" t="s">
        <v>206</v>
      </c>
      <c r="V289" s="161" t="s">
        <v>78</v>
      </c>
      <c r="W289" s="161" t="s">
        <v>208</v>
      </c>
      <c r="X289" s="161" t="s">
        <v>206</v>
      </c>
      <c r="Y289" s="161" t="s">
        <v>78</v>
      </c>
      <c r="Z289" s="161" t="s">
        <v>208</v>
      </c>
      <c r="AA289" s="161" t="s">
        <v>206</v>
      </c>
      <c r="AB289" s="161" t="s">
        <v>78</v>
      </c>
      <c r="AC289" s="161" t="s">
        <v>208</v>
      </c>
      <c r="AD289" s="161" t="s">
        <v>206</v>
      </c>
      <c r="AE289" s="161" t="s">
        <v>78</v>
      </c>
      <c r="AF289" s="161" t="s">
        <v>208</v>
      </c>
      <c r="AG289" s="161" t="s">
        <v>206</v>
      </c>
      <c r="AH289" s="161" t="s">
        <v>78</v>
      </c>
      <c r="AI289" s="161" t="s">
        <v>208</v>
      </c>
      <c r="AJ289" s="161" t="s">
        <v>206</v>
      </c>
      <c r="AK289" s="161" t="s">
        <v>78</v>
      </c>
      <c r="AL289" s="161" t="s">
        <v>208</v>
      </c>
      <c r="AM289" s="161" t="s">
        <v>206</v>
      </c>
      <c r="AN289" s="161" t="s">
        <v>78</v>
      </c>
      <c r="AO289" s="161" t="s">
        <v>208</v>
      </c>
      <c r="AP289" s="161" t="s">
        <v>206</v>
      </c>
      <c r="AQ289" s="161" t="s">
        <v>78</v>
      </c>
      <c r="AR289" s="161" t="s">
        <v>208</v>
      </c>
      <c r="AS289" s="161" t="s">
        <v>206</v>
      </c>
      <c r="AT289" s="161" t="s">
        <v>78</v>
      </c>
      <c r="AU289" s="161" t="s">
        <v>208</v>
      </c>
      <c r="AV289" s="161" t="s">
        <v>206</v>
      </c>
      <c r="AW289" s="161" t="s">
        <v>78</v>
      </c>
      <c r="AX289" s="161" t="s">
        <v>208</v>
      </c>
      <c r="AY289" s="161" t="s">
        <v>206</v>
      </c>
      <c r="AZ289" s="161" t="s">
        <v>78</v>
      </c>
      <c r="BA289" s="161" t="s">
        <v>208</v>
      </c>
      <c r="BB289" s="161" t="s">
        <v>206</v>
      </c>
      <c r="BC289" s="161" t="s">
        <v>78</v>
      </c>
      <c r="BD289" s="161" t="s">
        <v>208</v>
      </c>
      <c r="BE289" s="161" t="s">
        <v>206</v>
      </c>
      <c r="BF289" s="161" t="s">
        <v>78</v>
      </c>
      <c r="BG289" s="161" t="s">
        <v>208</v>
      </c>
      <c r="BH289" s="161" t="s">
        <v>206</v>
      </c>
      <c r="BI289" s="161" t="s">
        <v>78</v>
      </c>
      <c r="BJ289" s="161" t="s">
        <v>208</v>
      </c>
      <c r="BK289" s="161" t="s">
        <v>206</v>
      </c>
      <c r="BL289" s="161" t="s">
        <v>78</v>
      </c>
      <c r="BM289" s="161" t="s">
        <v>208</v>
      </c>
      <c r="BN289" s="161" t="s">
        <v>206</v>
      </c>
      <c r="BO289" s="161" t="s">
        <v>78</v>
      </c>
      <c r="BP289" s="161" t="s">
        <v>208</v>
      </c>
      <c r="BQ289" s="161" t="s">
        <v>206</v>
      </c>
      <c r="BR289" s="161" t="s">
        <v>78</v>
      </c>
      <c r="BS289" s="161" t="s">
        <v>208</v>
      </c>
      <c r="BT289" s="161" t="s">
        <v>206</v>
      </c>
      <c r="BU289" s="161" t="s">
        <v>78</v>
      </c>
      <c r="BV289" s="161" t="s">
        <v>208</v>
      </c>
      <c r="BW289" s="161" t="s">
        <v>206</v>
      </c>
      <c r="BX289" s="161" t="s">
        <v>78</v>
      </c>
      <c r="BY289" s="161" t="s">
        <v>208</v>
      </c>
      <c r="BZ289" s="161" t="s">
        <v>206</v>
      </c>
      <c r="CA289" s="161" t="s">
        <v>78</v>
      </c>
      <c r="CB289" s="161" t="s">
        <v>208</v>
      </c>
      <c r="CC289" s="161" t="s">
        <v>206</v>
      </c>
      <c r="CD289" s="161" t="s">
        <v>78</v>
      </c>
      <c r="CE289" s="161" t="s">
        <v>208</v>
      </c>
      <c r="CF289" s="161" t="s">
        <v>206</v>
      </c>
      <c r="CG289" s="161" t="s">
        <v>78</v>
      </c>
      <c r="CH289" s="161" t="s">
        <v>208</v>
      </c>
      <c r="CI289" s="161" t="s">
        <v>206</v>
      </c>
      <c r="CJ289" s="161" t="s">
        <v>78</v>
      </c>
      <c r="CK289" s="161" t="s">
        <v>208</v>
      </c>
      <c r="CL289" s="161" t="s">
        <v>206</v>
      </c>
      <c r="CM289" s="161" t="s">
        <v>78</v>
      </c>
      <c r="CN289" s="161" t="s">
        <v>208</v>
      </c>
      <c r="CO289" s="161" t="s">
        <v>206</v>
      </c>
      <c r="CP289" s="161" t="s">
        <v>78</v>
      </c>
      <c r="CQ289" s="161" t="s">
        <v>208</v>
      </c>
      <c r="CR289" s="161" t="s">
        <v>206</v>
      </c>
      <c r="CS289" s="161" t="s">
        <v>78</v>
      </c>
      <c r="CT289" s="206" t="s">
        <v>8</v>
      </c>
      <c r="CU289" s="206" t="s">
        <v>148</v>
      </c>
    </row>
    <row r="290" spans="2:99" hidden="1" x14ac:dyDescent="0.25">
      <c r="B290" s="42" t="s">
        <v>382</v>
      </c>
      <c r="C290" s="207"/>
      <c r="D290" s="208"/>
      <c r="E290" s="207"/>
      <c r="F290" s="209"/>
      <c r="G290" s="209"/>
      <c r="H290" s="168"/>
      <c r="I290" s="95"/>
      <c r="J290" s="95"/>
      <c r="K290" s="168"/>
      <c r="L290" s="95"/>
      <c r="M290" s="95"/>
      <c r="N290" s="168"/>
      <c r="O290" s="95"/>
      <c r="P290" s="95"/>
      <c r="Q290" s="168"/>
      <c r="R290" s="95"/>
      <c r="S290" s="95"/>
      <c r="T290" s="168"/>
      <c r="U290" s="95"/>
      <c r="V290" s="95"/>
      <c r="W290" s="168"/>
      <c r="X290" s="95"/>
      <c r="Y290" s="95"/>
      <c r="Z290" s="168"/>
      <c r="AA290" s="95"/>
      <c r="AB290" s="95"/>
      <c r="AC290" s="168"/>
      <c r="AD290" s="95"/>
      <c r="AE290" s="95"/>
      <c r="AF290" s="168"/>
      <c r="AG290" s="95"/>
      <c r="AH290" s="95"/>
      <c r="AI290" s="168"/>
      <c r="AJ290" s="95"/>
      <c r="AK290" s="95"/>
      <c r="AL290" s="168"/>
      <c r="AM290" s="95"/>
      <c r="AN290" s="95"/>
      <c r="AO290" s="168"/>
      <c r="AP290" s="95"/>
      <c r="AQ290" s="95"/>
      <c r="AR290" s="168"/>
      <c r="AS290" s="95"/>
      <c r="AT290" s="95"/>
      <c r="AU290" s="168"/>
      <c r="AV290" s="95"/>
      <c r="AW290" s="95"/>
      <c r="AX290" s="168"/>
      <c r="AY290" s="95"/>
      <c r="AZ290" s="95"/>
      <c r="BA290" s="168"/>
      <c r="BB290" s="95"/>
      <c r="BC290" s="95"/>
      <c r="BD290" s="168"/>
      <c r="BE290" s="95"/>
      <c r="BF290" s="95"/>
      <c r="BG290" s="168"/>
      <c r="BH290" s="95"/>
      <c r="BI290" s="95"/>
      <c r="BJ290" s="168"/>
      <c r="BK290" s="95"/>
      <c r="BL290" s="95"/>
      <c r="BM290" s="168"/>
      <c r="BN290" s="95"/>
      <c r="BO290" s="95"/>
      <c r="BP290" s="168"/>
      <c r="BQ290" s="95"/>
      <c r="BR290" s="95"/>
      <c r="BS290" s="168"/>
      <c r="BT290" s="95"/>
      <c r="BU290" s="95"/>
      <c r="BV290" s="168"/>
      <c r="BW290" s="95"/>
      <c r="BX290" s="95"/>
      <c r="BY290" s="168"/>
      <c r="BZ290" s="95"/>
      <c r="CA290" s="95"/>
      <c r="CB290" s="168"/>
      <c r="CC290" s="95"/>
      <c r="CD290" s="95"/>
      <c r="CE290" s="168"/>
      <c r="CF290" s="95"/>
      <c r="CG290" s="95"/>
      <c r="CH290" s="168"/>
      <c r="CI290" s="95"/>
      <c r="CJ290" s="95"/>
      <c r="CK290" s="168"/>
      <c r="CL290" s="95"/>
      <c r="CM290" s="95"/>
      <c r="CN290" s="168"/>
      <c r="CO290" s="95"/>
      <c r="CP290" s="95"/>
      <c r="CQ290" s="168"/>
      <c r="CR290" s="95"/>
      <c r="CS290" s="95"/>
      <c r="CT290" s="167">
        <f t="shared" ref="CT290:CT319" si="300">E290+H290+K290+N290+Q290+T290+W290+Z290+AC290+AF290+AI290+AL290+AO290+AR290+AU290+AX290+BA290+BD290+BG290+BJ290+BM290+BP290+BS290+BV290+BY290+CB290+CE290+CH290+CK290+CN290+CQ290</f>
        <v>0</v>
      </c>
      <c r="CU290" s="168">
        <f t="shared" ref="CU290:CU340" si="301">G290+J290+M290+P290+S290+V290+Y290+AB290+AE290+AH290+AK290+AN290+AQ290+AT290+AW290+AZ290+BC290+BF290+BI290+BL290+BO290+BR290+BU290+BX290+CA290+CD290+CG290+CJ290+CM290+CP290+CS290</f>
        <v>0</v>
      </c>
    </row>
    <row r="291" spans="2:99" hidden="1" x14ac:dyDescent="0.25">
      <c r="B291" s="42" t="s">
        <v>382</v>
      </c>
      <c r="C291" s="207"/>
      <c r="D291" s="208"/>
      <c r="E291" s="207"/>
      <c r="F291" s="209"/>
      <c r="G291" s="209"/>
      <c r="H291" s="168"/>
      <c r="I291" s="95"/>
      <c r="J291" s="95"/>
      <c r="K291" s="168"/>
      <c r="L291" s="95"/>
      <c r="M291" s="95"/>
      <c r="N291" s="168"/>
      <c r="O291" s="95"/>
      <c r="P291" s="95"/>
      <c r="Q291" s="168"/>
      <c r="S291" s="95"/>
      <c r="T291" s="168"/>
      <c r="U291" s="95"/>
      <c r="V291" s="95"/>
      <c r="W291" s="168"/>
      <c r="X291" s="95"/>
      <c r="Y291" s="95"/>
      <c r="Z291" s="168"/>
      <c r="AA291" s="95"/>
      <c r="AB291" s="95"/>
      <c r="AC291" s="168"/>
      <c r="AD291" s="95"/>
      <c r="AE291" s="95"/>
      <c r="AF291" s="168"/>
      <c r="AG291" s="95"/>
      <c r="AH291" s="95"/>
      <c r="AI291" s="168"/>
      <c r="AJ291" s="95"/>
      <c r="AK291" s="95"/>
      <c r="AL291" s="168"/>
      <c r="AM291" s="95"/>
      <c r="AN291" s="95"/>
      <c r="AO291" s="168"/>
      <c r="AP291" s="95"/>
      <c r="AQ291" s="95"/>
      <c r="AR291" s="168"/>
      <c r="AS291" s="95"/>
      <c r="AT291" s="95"/>
      <c r="AU291" s="168"/>
      <c r="AV291" s="95"/>
      <c r="AW291" s="95"/>
      <c r="AX291" s="168"/>
      <c r="AY291" s="95"/>
      <c r="AZ291" s="95"/>
      <c r="BA291" s="168"/>
      <c r="BB291" s="95"/>
      <c r="BC291" s="95"/>
      <c r="BD291" s="168"/>
      <c r="BE291" s="95"/>
      <c r="BF291" s="95"/>
      <c r="BG291" s="168"/>
      <c r="BH291" s="95"/>
      <c r="BI291" s="95"/>
      <c r="BJ291" s="168"/>
      <c r="BK291" s="95"/>
      <c r="BL291" s="95"/>
      <c r="BM291" s="168"/>
      <c r="BN291" s="95"/>
      <c r="BO291" s="95"/>
      <c r="BP291" s="168"/>
      <c r="BQ291" s="95"/>
      <c r="BR291" s="95"/>
      <c r="BS291" s="168"/>
      <c r="BT291" s="95"/>
      <c r="BU291" s="95"/>
      <c r="BV291" s="168"/>
      <c r="BW291" s="95"/>
      <c r="BX291" s="95"/>
      <c r="BY291" s="168"/>
      <c r="BZ291" s="95"/>
      <c r="CA291" s="95"/>
      <c r="CB291" s="168"/>
      <c r="CC291" s="95"/>
      <c r="CD291" s="95"/>
      <c r="CE291" s="168"/>
      <c r="CF291" s="95"/>
      <c r="CG291" s="95"/>
      <c r="CH291" s="168"/>
      <c r="CI291" s="95"/>
      <c r="CJ291" s="95"/>
      <c r="CK291" s="168"/>
      <c r="CL291" s="95"/>
      <c r="CM291" s="95"/>
      <c r="CN291" s="168"/>
      <c r="CO291" s="95"/>
      <c r="CP291" s="95"/>
      <c r="CQ291" s="168"/>
      <c r="CR291" s="95"/>
      <c r="CS291" s="95"/>
      <c r="CT291" s="167">
        <f t="shared" si="300"/>
        <v>0</v>
      </c>
      <c r="CU291" s="168">
        <f t="shared" si="301"/>
        <v>0</v>
      </c>
    </row>
    <row r="292" spans="2:99" hidden="1" x14ac:dyDescent="0.25">
      <c r="B292" s="42" t="s">
        <v>383</v>
      </c>
      <c r="C292" s="207"/>
      <c r="D292" s="208"/>
      <c r="E292" s="207"/>
      <c r="F292" s="209"/>
      <c r="G292" s="209"/>
      <c r="H292" s="168"/>
      <c r="I292" s="95"/>
      <c r="J292" s="95"/>
      <c r="K292" s="168"/>
      <c r="L292" s="95"/>
      <c r="M292" s="95"/>
      <c r="N292" s="168"/>
      <c r="O292" s="95"/>
      <c r="P292" s="95"/>
      <c r="Q292" s="168"/>
      <c r="R292" s="95"/>
      <c r="S292" s="95"/>
      <c r="T292" s="168"/>
      <c r="U292" s="95"/>
      <c r="V292" s="95"/>
      <c r="W292" s="168"/>
      <c r="X292" s="95"/>
      <c r="Y292" s="95"/>
      <c r="Z292" s="168"/>
      <c r="AA292" s="95"/>
      <c r="AB292" s="95"/>
      <c r="AC292" s="168"/>
      <c r="AD292" s="95"/>
      <c r="AE292" s="95"/>
      <c r="AF292" s="168"/>
      <c r="AG292" s="95"/>
      <c r="AH292" s="95"/>
      <c r="AI292" s="168"/>
      <c r="AJ292" s="95"/>
      <c r="AK292" s="95"/>
      <c r="AL292" s="168"/>
      <c r="AM292" s="95"/>
      <c r="AN292" s="95"/>
      <c r="AO292" s="168"/>
      <c r="AP292" s="95"/>
      <c r="AQ292" s="95"/>
      <c r="AR292" s="168"/>
      <c r="AS292" s="95"/>
      <c r="AT292" s="95"/>
      <c r="AU292" s="168"/>
      <c r="AV292" s="95"/>
      <c r="AW292" s="95"/>
      <c r="AX292" s="168"/>
      <c r="AY292" s="95"/>
      <c r="AZ292" s="95"/>
      <c r="BA292" s="168"/>
      <c r="BB292" s="95"/>
      <c r="BC292" s="95"/>
      <c r="BD292" s="168"/>
      <c r="BE292" s="95"/>
      <c r="BF292" s="95"/>
      <c r="BG292" s="168"/>
      <c r="BH292" s="95"/>
      <c r="BI292" s="95"/>
      <c r="BJ292" s="168"/>
      <c r="BK292" s="95"/>
      <c r="BL292" s="95"/>
      <c r="BM292" s="168"/>
      <c r="BN292" s="95"/>
      <c r="BO292" s="95"/>
      <c r="BP292" s="168"/>
      <c r="BQ292" s="95"/>
      <c r="BR292" s="95"/>
      <c r="BS292" s="168"/>
      <c r="BT292" s="95"/>
      <c r="BU292" s="95"/>
      <c r="BV292" s="168"/>
      <c r="BW292" s="95"/>
      <c r="BX292" s="95"/>
      <c r="BY292" s="168"/>
      <c r="BZ292" s="95"/>
      <c r="CA292" s="95"/>
      <c r="CB292" s="168"/>
      <c r="CC292" s="95"/>
      <c r="CD292" s="95"/>
      <c r="CE292" s="168"/>
      <c r="CF292" s="95"/>
      <c r="CG292" s="95"/>
      <c r="CH292" s="168"/>
      <c r="CI292" s="95"/>
      <c r="CJ292" s="95"/>
      <c r="CK292" s="168"/>
      <c r="CL292" s="95"/>
      <c r="CM292" s="95"/>
      <c r="CN292" s="168"/>
      <c r="CO292" s="95"/>
      <c r="CP292" s="95"/>
      <c r="CQ292" s="168"/>
      <c r="CR292" s="95"/>
      <c r="CS292" s="95"/>
      <c r="CT292" s="167">
        <f t="shared" si="300"/>
        <v>0</v>
      </c>
      <c r="CU292" s="168">
        <f t="shared" si="301"/>
        <v>0</v>
      </c>
    </row>
    <row r="293" spans="2:99" hidden="1" x14ac:dyDescent="0.25">
      <c r="B293" s="42" t="s">
        <v>384</v>
      </c>
      <c r="C293" s="207"/>
      <c r="D293" s="208"/>
      <c r="E293" s="207"/>
      <c r="F293" s="209"/>
      <c r="G293" s="209"/>
      <c r="H293" s="168"/>
      <c r="I293" s="95"/>
      <c r="J293" s="95"/>
      <c r="K293" s="168"/>
      <c r="L293" s="95"/>
      <c r="M293" s="95"/>
      <c r="N293" s="168"/>
      <c r="O293" s="95"/>
      <c r="P293" s="95"/>
      <c r="Q293" s="168"/>
      <c r="R293" s="95"/>
      <c r="S293" s="95"/>
      <c r="T293" s="168"/>
      <c r="U293" s="95"/>
      <c r="V293" s="95"/>
      <c r="W293" s="168"/>
      <c r="X293" s="95"/>
      <c r="Y293" s="95"/>
      <c r="Z293" s="168"/>
      <c r="AA293" s="95"/>
      <c r="AB293" s="95"/>
      <c r="AC293" s="168"/>
      <c r="AD293" s="95"/>
      <c r="AE293" s="95"/>
      <c r="AF293" s="168"/>
      <c r="AG293" s="95"/>
      <c r="AH293" s="95"/>
      <c r="AI293" s="168"/>
      <c r="AJ293" s="95"/>
      <c r="AK293" s="95"/>
      <c r="AL293" s="168"/>
      <c r="AM293" s="95"/>
      <c r="AN293" s="95"/>
      <c r="AO293" s="168"/>
      <c r="AP293" s="95"/>
      <c r="AQ293" s="95"/>
      <c r="AR293" s="168"/>
      <c r="AS293" s="95"/>
      <c r="AT293" s="95"/>
      <c r="AU293" s="168"/>
      <c r="AV293" s="95"/>
      <c r="AW293" s="95"/>
      <c r="AX293" s="168"/>
      <c r="AY293" s="95"/>
      <c r="AZ293" s="95"/>
      <c r="BA293" s="168"/>
      <c r="BB293" s="95"/>
      <c r="BC293" s="95"/>
      <c r="BD293" s="168"/>
      <c r="BE293" s="95"/>
      <c r="BF293" s="95"/>
      <c r="BG293" s="168"/>
      <c r="BH293" s="95"/>
      <c r="BI293" s="95"/>
      <c r="BJ293" s="168"/>
      <c r="BK293" s="95"/>
      <c r="BL293" s="95"/>
      <c r="BM293" s="168"/>
      <c r="BN293" s="95"/>
      <c r="BO293" s="95"/>
      <c r="BP293" s="168"/>
      <c r="BQ293" s="95"/>
      <c r="BR293" s="95"/>
      <c r="BS293" s="168"/>
      <c r="BT293" s="95"/>
      <c r="BU293" s="95"/>
      <c r="BV293" s="168"/>
      <c r="BW293" s="95"/>
      <c r="BX293" s="95"/>
      <c r="BY293" s="168"/>
      <c r="BZ293" s="95"/>
      <c r="CA293" s="95"/>
      <c r="CB293" s="168"/>
      <c r="CC293" s="95"/>
      <c r="CD293" s="95"/>
      <c r="CE293" s="168"/>
      <c r="CF293" s="95"/>
      <c r="CG293" s="95"/>
      <c r="CH293" s="168"/>
      <c r="CI293" s="95"/>
      <c r="CJ293" s="95"/>
      <c r="CK293" s="168"/>
      <c r="CL293" s="95"/>
      <c r="CM293" s="95"/>
      <c r="CN293" s="168"/>
      <c r="CO293" s="95"/>
      <c r="CP293" s="95"/>
      <c r="CQ293" s="168"/>
      <c r="CR293" s="95"/>
      <c r="CS293" s="95"/>
      <c r="CT293" s="167">
        <f t="shared" si="300"/>
        <v>0</v>
      </c>
      <c r="CU293" s="168">
        <f t="shared" si="301"/>
        <v>0</v>
      </c>
    </row>
    <row r="294" spans="2:99" hidden="1" x14ac:dyDescent="0.25">
      <c r="B294" s="42" t="s">
        <v>385</v>
      </c>
      <c r="C294" s="207"/>
      <c r="D294" s="208"/>
      <c r="E294" s="207"/>
      <c r="F294" s="209"/>
      <c r="G294" s="209"/>
      <c r="H294" s="168"/>
      <c r="I294" s="95"/>
      <c r="J294" s="95"/>
      <c r="K294" s="168"/>
      <c r="L294" s="95"/>
      <c r="M294" s="95"/>
      <c r="N294" s="168"/>
      <c r="O294" s="95"/>
      <c r="P294" s="95"/>
      <c r="Q294" s="168"/>
      <c r="R294" s="95"/>
      <c r="S294" s="95"/>
      <c r="T294" s="168"/>
      <c r="U294" s="95"/>
      <c r="V294" s="95"/>
      <c r="W294" s="168"/>
      <c r="X294" s="95"/>
      <c r="Y294" s="95"/>
      <c r="Z294" s="168"/>
      <c r="AA294" s="95"/>
      <c r="AB294" s="95"/>
      <c r="AC294" s="168"/>
      <c r="AD294" s="95"/>
      <c r="AE294" s="95"/>
      <c r="AF294" s="168"/>
      <c r="AG294" s="95"/>
      <c r="AH294" s="95"/>
      <c r="AI294" s="168"/>
      <c r="AJ294" s="95"/>
      <c r="AK294" s="95"/>
      <c r="AL294" s="168"/>
      <c r="AM294" s="95"/>
      <c r="AN294" s="95"/>
      <c r="AO294" s="168"/>
      <c r="AP294" s="95"/>
      <c r="AQ294" s="95"/>
      <c r="AR294" s="168"/>
      <c r="AS294" s="95"/>
      <c r="AT294" s="95"/>
      <c r="AU294" s="168"/>
      <c r="AV294" s="95"/>
      <c r="AW294" s="95"/>
      <c r="AX294" s="168"/>
      <c r="AY294" s="95"/>
      <c r="AZ294" s="95"/>
      <c r="BA294" s="168"/>
      <c r="BB294" s="95"/>
      <c r="BC294" s="95"/>
      <c r="BD294" s="168"/>
      <c r="BE294" s="95"/>
      <c r="BF294" s="95"/>
      <c r="BG294" s="168"/>
      <c r="BH294" s="95"/>
      <c r="BI294" s="95"/>
      <c r="BJ294" s="168"/>
      <c r="BK294" s="95"/>
      <c r="BL294" s="95"/>
      <c r="BM294" s="168"/>
      <c r="BN294" s="95"/>
      <c r="BO294" s="95"/>
      <c r="BP294" s="168"/>
      <c r="BQ294" s="95"/>
      <c r="BR294" s="95"/>
      <c r="BS294" s="168"/>
      <c r="BT294" s="95"/>
      <c r="BU294" s="95"/>
      <c r="BV294" s="168"/>
      <c r="BW294" s="95"/>
      <c r="BX294" s="95"/>
      <c r="BY294" s="168"/>
      <c r="BZ294" s="95"/>
      <c r="CA294" s="95"/>
      <c r="CB294" s="168"/>
      <c r="CC294" s="95"/>
      <c r="CD294" s="95"/>
      <c r="CE294" s="168"/>
      <c r="CF294" s="95"/>
      <c r="CG294" s="95"/>
      <c r="CH294" s="168"/>
      <c r="CI294" s="95"/>
      <c r="CJ294" s="95"/>
      <c r="CK294" s="168"/>
      <c r="CL294" s="95"/>
      <c r="CM294" s="95"/>
      <c r="CN294" s="168"/>
      <c r="CO294" s="95"/>
      <c r="CP294" s="95"/>
      <c r="CQ294" s="168"/>
      <c r="CR294" s="95"/>
      <c r="CS294" s="95"/>
      <c r="CT294" s="167">
        <f t="shared" si="300"/>
        <v>0</v>
      </c>
      <c r="CU294" s="168">
        <f t="shared" si="301"/>
        <v>0</v>
      </c>
    </row>
    <row r="295" spans="2:99" hidden="1" x14ac:dyDescent="0.25">
      <c r="B295" s="42" t="s">
        <v>386</v>
      </c>
      <c r="C295" s="207"/>
      <c r="D295" s="208"/>
      <c r="E295" s="207"/>
      <c r="F295" s="209"/>
      <c r="G295" s="209"/>
      <c r="H295" s="168"/>
      <c r="I295" s="95"/>
      <c r="J295" s="95"/>
      <c r="K295" s="168"/>
      <c r="L295" s="95"/>
      <c r="M295" s="95"/>
      <c r="N295" s="168"/>
      <c r="O295" s="95"/>
      <c r="P295" s="95"/>
      <c r="Q295" s="168"/>
      <c r="R295" s="95"/>
      <c r="S295" s="95"/>
      <c r="T295" s="168"/>
      <c r="U295" s="95"/>
      <c r="V295" s="95"/>
      <c r="W295" s="168"/>
      <c r="X295" s="95"/>
      <c r="Y295" s="95"/>
      <c r="Z295" s="168"/>
      <c r="AA295" s="95"/>
      <c r="AB295" s="95"/>
      <c r="AC295" s="168"/>
      <c r="AD295" s="95"/>
      <c r="AE295" s="95"/>
      <c r="AF295" s="168"/>
      <c r="AG295" s="95"/>
      <c r="AH295" s="95"/>
      <c r="AI295" s="168"/>
      <c r="AJ295" s="95"/>
      <c r="AK295" s="95"/>
      <c r="AL295" s="168"/>
      <c r="AM295" s="95"/>
      <c r="AN295" s="95"/>
      <c r="AO295" s="168"/>
      <c r="AP295" s="95"/>
      <c r="AQ295" s="95"/>
      <c r="AR295" s="168"/>
      <c r="AS295" s="95"/>
      <c r="AT295" s="95"/>
      <c r="AU295" s="168"/>
      <c r="AV295" s="95"/>
      <c r="AW295" s="95"/>
      <c r="AX295" s="168"/>
      <c r="AY295" s="95"/>
      <c r="AZ295" s="95"/>
      <c r="BA295" s="168"/>
      <c r="BB295" s="95"/>
      <c r="BC295" s="95"/>
      <c r="BD295" s="168"/>
      <c r="BE295" s="95"/>
      <c r="BF295" s="95"/>
      <c r="BG295" s="168"/>
      <c r="BH295" s="95"/>
      <c r="BI295" s="95"/>
      <c r="BJ295" s="168"/>
      <c r="BK295" s="95"/>
      <c r="BL295" s="95"/>
      <c r="BM295" s="168"/>
      <c r="BN295" s="95"/>
      <c r="BO295" s="95"/>
      <c r="BP295" s="168"/>
      <c r="BQ295" s="95"/>
      <c r="BR295" s="95"/>
      <c r="BS295" s="168"/>
      <c r="BT295" s="95"/>
      <c r="BU295" s="95"/>
      <c r="BV295" s="168"/>
      <c r="BW295" s="95"/>
      <c r="BX295" s="95"/>
      <c r="BY295" s="168"/>
      <c r="BZ295" s="95"/>
      <c r="CA295" s="95"/>
      <c r="CB295" s="168"/>
      <c r="CC295" s="95"/>
      <c r="CD295" s="95"/>
      <c r="CE295" s="168"/>
      <c r="CF295" s="95"/>
      <c r="CG295" s="95"/>
      <c r="CH295" s="168"/>
      <c r="CI295" s="95"/>
      <c r="CJ295" s="95"/>
      <c r="CK295" s="168"/>
      <c r="CL295" s="95"/>
      <c r="CM295" s="95"/>
      <c r="CN295" s="168"/>
      <c r="CO295" s="95"/>
      <c r="CP295" s="95"/>
      <c r="CQ295" s="168"/>
      <c r="CR295" s="95"/>
      <c r="CS295" s="95"/>
      <c r="CT295" s="167">
        <f t="shared" si="300"/>
        <v>0</v>
      </c>
      <c r="CU295" s="168">
        <f t="shared" si="301"/>
        <v>0</v>
      </c>
    </row>
    <row r="296" spans="2:99" hidden="1" x14ac:dyDescent="0.25">
      <c r="B296" s="42" t="s">
        <v>387</v>
      </c>
      <c r="C296" s="207"/>
      <c r="D296" s="208"/>
      <c r="E296" s="207"/>
      <c r="F296" s="209"/>
      <c r="G296" s="209"/>
      <c r="H296" s="168"/>
      <c r="I296" s="95"/>
      <c r="J296" s="95"/>
      <c r="K296" s="168"/>
      <c r="L296" s="95"/>
      <c r="M296" s="95"/>
      <c r="N296" s="168"/>
      <c r="O296" s="95"/>
      <c r="P296" s="95"/>
      <c r="Q296" s="168"/>
      <c r="R296" s="95"/>
      <c r="S296" s="95"/>
      <c r="T296" s="168"/>
      <c r="U296" s="95"/>
      <c r="V296" s="95"/>
      <c r="W296" s="168"/>
      <c r="X296" s="95"/>
      <c r="Y296" s="95"/>
      <c r="Z296" s="168"/>
      <c r="AA296" s="95"/>
      <c r="AB296" s="95"/>
      <c r="AC296" s="168"/>
      <c r="AD296" s="95"/>
      <c r="AE296" s="95"/>
      <c r="AF296" s="168"/>
      <c r="AG296" s="95"/>
      <c r="AH296" s="95"/>
      <c r="AI296" s="168"/>
      <c r="AJ296" s="95"/>
      <c r="AK296" s="95"/>
      <c r="AL296" s="168"/>
      <c r="AM296" s="95"/>
      <c r="AN296" s="95"/>
      <c r="AO296" s="168"/>
      <c r="AP296" s="95"/>
      <c r="AQ296" s="95"/>
      <c r="AR296" s="168"/>
      <c r="AS296" s="95"/>
      <c r="AT296" s="95"/>
      <c r="AU296" s="168"/>
      <c r="AV296" s="95"/>
      <c r="AW296" s="95"/>
      <c r="AX296" s="168"/>
      <c r="AY296" s="95"/>
      <c r="AZ296" s="95"/>
      <c r="BA296" s="168"/>
      <c r="BB296" s="95"/>
      <c r="BC296" s="95"/>
      <c r="BD296" s="168"/>
      <c r="BE296" s="95"/>
      <c r="BF296" s="95"/>
      <c r="BG296" s="168"/>
      <c r="BH296" s="95"/>
      <c r="BI296" s="95"/>
      <c r="BJ296" s="168"/>
      <c r="BK296" s="95"/>
      <c r="BL296" s="95"/>
      <c r="BM296" s="168"/>
      <c r="BN296" s="95"/>
      <c r="BO296" s="95"/>
      <c r="BP296" s="168"/>
      <c r="BQ296" s="95"/>
      <c r="BR296" s="95"/>
      <c r="BS296" s="168"/>
      <c r="BT296" s="95"/>
      <c r="BU296" s="95"/>
      <c r="BV296" s="168"/>
      <c r="BW296" s="95"/>
      <c r="BX296" s="95"/>
      <c r="BY296" s="168"/>
      <c r="BZ296" s="95"/>
      <c r="CA296" s="95"/>
      <c r="CB296" s="168"/>
      <c r="CC296" s="95"/>
      <c r="CD296" s="95"/>
      <c r="CE296" s="168"/>
      <c r="CF296" s="95"/>
      <c r="CG296" s="95"/>
      <c r="CH296" s="168"/>
      <c r="CI296" s="95"/>
      <c r="CJ296" s="95"/>
      <c r="CK296" s="168"/>
      <c r="CL296" s="95"/>
      <c r="CM296" s="95"/>
      <c r="CN296" s="168"/>
      <c r="CO296" s="95"/>
      <c r="CP296" s="95"/>
      <c r="CQ296" s="168"/>
      <c r="CR296" s="95"/>
      <c r="CS296" s="95"/>
      <c r="CT296" s="167">
        <f t="shared" si="300"/>
        <v>0</v>
      </c>
      <c r="CU296" s="168">
        <f t="shared" si="301"/>
        <v>0</v>
      </c>
    </row>
    <row r="297" spans="2:99" hidden="1" x14ac:dyDescent="0.25">
      <c r="B297" s="42" t="s">
        <v>388</v>
      </c>
      <c r="C297" s="207"/>
      <c r="D297" s="208"/>
      <c r="E297" s="207"/>
      <c r="F297" s="209"/>
      <c r="G297" s="209"/>
      <c r="H297" s="168"/>
      <c r="I297" s="95"/>
      <c r="J297" s="95"/>
      <c r="K297" s="168"/>
      <c r="L297" s="95"/>
      <c r="M297" s="95"/>
      <c r="N297" s="168"/>
      <c r="O297" s="95"/>
      <c r="P297" s="95"/>
      <c r="Q297" s="168"/>
      <c r="R297" s="95"/>
      <c r="S297" s="95"/>
      <c r="T297" s="168"/>
      <c r="U297" s="95"/>
      <c r="V297" s="95"/>
      <c r="W297" s="168"/>
      <c r="X297" s="95"/>
      <c r="Y297" s="95"/>
      <c r="Z297" s="168"/>
      <c r="AA297" s="95"/>
      <c r="AB297" s="95"/>
      <c r="AC297" s="168"/>
      <c r="AD297" s="95"/>
      <c r="AE297" s="95"/>
      <c r="AF297" s="168"/>
      <c r="AG297" s="95"/>
      <c r="AH297" s="95"/>
      <c r="AI297" s="168"/>
      <c r="AJ297" s="95"/>
      <c r="AK297" s="95"/>
      <c r="AL297" s="168"/>
      <c r="AM297" s="95"/>
      <c r="AN297" s="95"/>
      <c r="AO297" s="168"/>
      <c r="AP297" s="95"/>
      <c r="AQ297" s="95"/>
      <c r="AR297" s="168"/>
      <c r="AS297" s="95"/>
      <c r="AT297" s="95"/>
      <c r="AU297" s="168"/>
      <c r="AV297" s="95"/>
      <c r="AW297" s="95"/>
      <c r="AX297" s="168"/>
      <c r="AY297" s="95"/>
      <c r="AZ297" s="95"/>
      <c r="BA297" s="168"/>
      <c r="BB297" s="95"/>
      <c r="BC297" s="95"/>
      <c r="BD297" s="168"/>
      <c r="BE297" s="95"/>
      <c r="BF297" s="95"/>
      <c r="BG297" s="168"/>
      <c r="BH297" s="95"/>
      <c r="BI297" s="95"/>
      <c r="BJ297" s="168"/>
      <c r="BK297" s="95"/>
      <c r="BL297" s="95"/>
      <c r="BM297" s="168"/>
      <c r="BN297" s="95"/>
      <c r="BO297" s="95"/>
      <c r="BP297" s="168"/>
      <c r="BQ297" s="95"/>
      <c r="BR297" s="95"/>
      <c r="BS297" s="168"/>
      <c r="BT297" s="95"/>
      <c r="BU297" s="95"/>
      <c r="BV297" s="168"/>
      <c r="BW297" s="95"/>
      <c r="BX297" s="95"/>
      <c r="BY297" s="168"/>
      <c r="BZ297" s="95"/>
      <c r="CA297" s="95"/>
      <c r="CB297" s="168"/>
      <c r="CC297" s="95"/>
      <c r="CD297" s="95"/>
      <c r="CE297" s="168"/>
      <c r="CF297" s="95"/>
      <c r="CG297" s="95"/>
      <c r="CH297" s="168"/>
      <c r="CI297" s="95"/>
      <c r="CJ297" s="95"/>
      <c r="CK297" s="168"/>
      <c r="CL297" s="95"/>
      <c r="CM297" s="95"/>
      <c r="CN297" s="168"/>
      <c r="CO297" s="95"/>
      <c r="CP297" s="95"/>
      <c r="CQ297" s="168"/>
      <c r="CR297" s="95"/>
      <c r="CS297" s="95"/>
      <c r="CT297" s="167">
        <f t="shared" si="300"/>
        <v>0</v>
      </c>
      <c r="CU297" s="168">
        <f t="shared" si="301"/>
        <v>0</v>
      </c>
    </row>
    <row r="298" spans="2:99" hidden="1" x14ac:dyDescent="0.25">
      <c r="B298" s="42" t="s">
        <v>389</v>
      </c>
      <c r="C298" s="207"/>
      <c r="D298" s="208"/>
      <c r="E298" s="207"/>
      <c r="F298" s="209"/>
      <c r="G298" s="209"/>
      <c r="H298" s="168"/>
      <c r="I298" s="95"/>
      <c r="J298" s="95"/>
      <c r="K298" s="168"/>
      <c r="L298" s="95"/>
      <c r="M298" s="95"/>
      <c r="N298" s="168"/>
      <c r="O298" s="95"/>
      <c r="P298" s="95"/>
      <c r="Q298" s="168"/>
      <c r="R298" s="95"/>
      <c r="S298" s="95"/>
      <c r="T298" s="168"/>
      <c r="U298" s="95"/>
      <c r="V298" s="95"/>
      <c r="W298" s="168"/>
      <c r="X298" s="95"/>
      <c r="Y298" s="95"/>
      <c r="Z298" s="168"/>
      <c r="AA298" s="95"/>
      <c r="AB298" s="95"/>
      <c r="AC298" s="168"/>
      <c r="AD298" s="95"/>
      <c r="AE298" s="95"/>
      <c r="AF298" s="168"/>
      <c r="AG298" s="95"/>
      <c r="AH298" s="95"/>
      <c r="AI298" s="168"/>
      <c r="AJ298" s="95"/>
      <c r="AK298" s="95"/>
      <c r="AL298" s="168"/>
      <c r="AM298" s="95"/>
      <c r="AN298" s="95"/>
      <c r="AO298" s="168"/>
      <c r="AP298" s="95"/>
      <c r="AQ298" s="95"/>
      <c r="AR298" s="168"/>
      <c r="AS298" s="95"/>
      <c r="AT298" s="95"/>
      <c r="AU298" s="168"/>
      <c r="AV298" s="95"/>
      <c r="AW298" s="95"/>
      <c r="AX298" s="168"/>
      <c r="AY298" s="95"/>
      <c r="AZ298" s="95"/>
      <c r="BA298" s="168"/>
      <c r="BB298" s="95"/>
      <c r="BC298" s="95"/>
      <c r="BD298" s="168"/>
      <c r="BE298" s="95"/>
      <c r="BF298" s="95"/>
      <c r="BG298" s="168"/>
      <c r="BH298" s="95"/>
      <c r="BI298" s="95"/>
      <c r="BJ298" s="168"/>
      <c r="BK298" s="95"/>
      <c r="BL298" s="95"/>
      <c r="BM298" s="168"/>
      <c r="BN298" s="95"/>
      <c r="BO298" s="95"/>
      <c r="BP298" s="168"/>
      <c r="BQ298" s="95"/>
      <c r="BR298" s="95"/>
      <c r="BS298" s="168"/>
      <c r="BT298" s="95"/>
      <c r="BU298" s="95"/>
      <c r="BV298" s="168"/>
      <c r="BW298" s="95"/>
      <c r="BX298" s="95"/>
      <c r="BY298" s="168"/>
      <c r="BZ298" s="95"/>
      <c r="CA298" s="95"/>
      <c r="CB298" s="168"/>
      <c r="CC298" s="95"/>
      <c r="CD298" s="95"/>
      <c r="CE298" s="168"/>
      <c r="CF298" s="95"/>
      <c r="CG298" s="95"/>
      <c r="CH298" s="168"/>
      <c r="CI298" s="95"/>
      <c r="CJ298" s="95"/>
      <c r="CK298" s="168"/>
      <c r="CL298" s="95"/>
      <c r="CM298" s="95"/>
      <c r="CN298" s="168"/>
      <c r="CO298" s="95"/>
      <c r="CP298" s="95"/>
      <c r="CQ298" s="168"/>
      <c r="CR298" s="95"/>
      <c r="CS298" s="95"/>
      <c r="CT298" s="167">
        <f t="shared" si="300"/>
        <v>0</v>
      </c>
      <c r="CU298" s="168">
        <f t="shared" si="301"/>
        <v>0</v>
      </c>
    </row>
    <row r="299" spans="2:99" hidden="1" x14ac:dyDescent="0.25">
      <c r="B299" s="42" t="s">
        <v>390</v>
      </c>
      <c r="C299" s="207"/>
      <c r="D299" s="208"/>
      <c r="E299" s="207"/>
      <c r="F299" s="209"/>
      <c r="G299" s="209"/>
      <c r="H299" s="168"/>
      <c r="I299" s="95"/>
      <c r="J299" s="95"/>
      <c r="K299" s="168"/>
      <c r="L299" s="95"/>
      <c r="M299" s="95"/>
      <c r="N299" s="168"/>
      <c r="O299" s="95"/>
      <c r="P299" s="95"/>
      <c r="Q299" s="168"/>
      <c r="R299" s="95"/>
      <c r="S299" s="95"/>
      <c r="T299" s="168"/>
      <c r="U299" s="95"/>
      <c r="V299" s="95"/>
      <c r="W299" s="168"/>
      <c r="X299" s="95"/>
      <c r="Y299" s="95"/>
      <c r="Z299" s="168"/>
      <c r="AA299" s="95"/>
      <c r="AB299" s="95"/>
      <c r="AC299" s="168"/>
      <c r="AD299" s="95"/>
      <c r="AE299" s="95"/>
      <c r="AF299" s="168"/>
      <c r="AG299" s="95"/>
      <c r="AH299" s="95"/>
      <c r="AI299" s="168"/>
      <c r="AJ299" s="95"/>
      <c r="AK299" s="95"/>
      <c r="AL299" s="168"/>
      <c r="AM299" s="95"/>
      <c r="AN299" s="95"/>
      <c r="AO299" s="168"/>
      <c r="AP299" s="95"/>
      <c r="AQ299" s="95"/>
      <c r="AR299" s="168"/>
      <c r="AS299" s="95"/>
      <c r="AT299" s="95"/>
      <c r="AU299" s="168"/>
      <c r="AV299" s="95"/>
      <c r="AW299" s="95"/>
      <c r="AX299" s="168"/>
      <c r="AY299" s="95"/>
      <c r="AZ299" s="95"/>
      <c r="BA299" s="168"/>
      <c r="BB299" s="95"/>
      <c r="BC299" s="95"/>
      <c r="BD299" s="168"/>
      <c r="BE299" s="95"/>
      <c r="BF299" s="95"/>
      <c r="BG299" s="168"/>
      <c r="BH299" s="95"/>
      <c r="BI299" s="95"/>
      <c r="BJ299" s="168"/>
      <c r="BK299" s="95"/>
      <c r="BL299" s="95"/>
      <c r="BM299" s="168"/>
      <c r="BN299" s="95"/>
      <c r="BO299" s="95"/>
      <c r="BP299" s="168"/>
      <c r="BQ299" s="95"/>
      <c r="BR299" s="95"/>
      <c r="BS299" s="168"/>
      <c r="BT299" s="95"/>
      <c r="BU299" s="95"/>
      <c r="BV299" s="168"/>
      <c r="BW299" s="95"/>
      <c r="BX299" s="95"/>
      <c r="BY299" s="168"/>
      <c r="BZ299" s="95"/>
      <c r="CA299" s="95"/>
      <c r="CB299" s="168"/>
      <c r="CC299" s="95"/>
      <c r="CD299" s="95"/>
      <c r="CE299" s="168"/>
      <c r="CF299" s="95"/>
      <c r="CG299" s="95"/>
      <c r="CH299" s="168"/>
      <c r="CI299" s="95"/>
      <c r="CJ299" s="95"/>
      <c r="CK299" s="168"/>
      <c r="CL299" s="95"/>
      <c r="CM299" s="95"/>
      <c r="CN299" s="168"/>
      <c r="CO299" s="95"/>
      <c r="CP299" s="95"/>
      <c r="CQ299" s="168"/>
      <c r="CR299" s="95"/>
      <c r="CS299" s="95"/>
      <c r="CT299" s="167">
        <f t="shared" si="300"/>
        <v>0</v>
      </c>
      <c r="CU299" s="168">
        <f t="shared" si="301"/>
        <v>0</v>
      </c>
    </row>
    <row r="300" spans="2:99" hidden="1" x14ac:dyDescent="0.25">
      <c r="B300" s="42" t="s">
        <v>391</v>
      </c>
      <c r="C300" s="207"/>
      <c r="D300" s="208"/>
      <c r="E300" s="207"/>
      <c r="F300" s="209"/>
      <c r="G300" s="209"/>
      <c r="H300" s="168"/>
      <c r="I300" s="95"/>
      <c r="J300" s="95"/>
      <c r="K300" s="168"/>
      <c r="L300" s="95"/>
      <c r="M300" s="95"/>
      <c r="N300" s="168"/>
      <c r="O300" s="95"/>
      <c r="P300" s="95"/>
      <c r="Q300" s="168"/>
      <c r="R300" s="95"/>
      <c r="S300" s="95"/>
      <c r="T300" s="168"/>
      <c r="U300" s="95"/>
      <c r="V300" s="95"/>
      <c r="W300" s="168"/>
      <c r="X300" s="95"/>
      <c r="Y300" s="95"/>
      <c r="Z300" s="168"/>
      <c r="AA300" s="95"/>
      <c r="AB300" s="95"/>
      <c r="AC300" s="168"/>
      <c r="AD300" s="95"/>
      <c r="AE300" s="95"/>
      <c r="AF300" s="168"/>
      <c r="AG300" s="95"/>
      <c r="AH300" s="95"/>
      <c r="AI300" s="168"/>
      <c r="AJ300" s="95"/>
      <c r="AK300" s="95"/>
      <c r="AL300" s="168"/>
      <c r="AM300" s="95"/>
      <c r="AN300" s="95"/>
      <c r="AO300" s="168"/>
      <c r="AP300" s="95"/>
      <c r="AQ300" s="95"/>
      <c r="AR300" s="168"/>
      <c r="AS300" s="95"/>
      <c r="AT300" s="95"/>
      <c r="AU300" s="168"/>
      <c r="AV300" s="95"/>
      <c r="AW300" s="95"/>
      <c r="AX300" s="168"/>
      <c r="AY300" s="95"/>
      <c r="AZ300" s="95"/>
      <c r="BA300" s="168"/>
      <c r="BB300" s="95"/>
      <c r="BC300" s="95"/>
      <c r="BD300" s="168"/>
      <c r="BE300" s="95"/>
      <c r="BF300" s="95"/>
      <c r="BG300" s="168"/>
      <c r="BH300" s="95"/>
      <c r="BI300" s="95"/>
      <c r="BJ300" s="168"/>
      <c r="BK300" s="95"/>
      <c r="BL300" s="95"/>
      <c r="BM300" s="168"/>
      <c r="BN300" s="95"/>
      <c r="BO300" s="95"/>
      <c r="BP300" s="168"/>
      <c r="BQ300" s="95"/>
      <c r="BR300" s="95"/>
      <c r="BS300" s="168"/>
      <c r="BT300" s="95"/>
      <c r="BU300" s="95"/>
      <c r="BV300" s="168"/>
      <c r="BW300" s="95"/>
      <c r="BX300" s="95"/>
      <c r="BY300" s="168"/>
      <c r="BZ300" s="95"/>
      <c r="CA300" s="95"/>
      <c r="CB300" s="168"/>
      <c r="CC300" s="95"/>
      <c r="CD300" s="95"/>
      <c r="CE300" s="168"/>
      <c r="CF300" s="95"/>
      <c r="CG300" s="95"/>
      <c r="CH300" s="168"/>
      <c r="CI300" s="95"/>
      <c r="CJ300" s="95"/>
      <c r="CK300" s="168"/>
      <c r="CL300" s="95"/>
      <c r="CM300" s="95"/>
      <c r="CN300" s="168"/>
      <c r="CO300" s="95"/>
      <c r="CP300" s="95"/>
      <c r="CQ300" s="168"/>
      <c r="CR300" s="95"/>
      <c r="CS300" s="95"/>
      <c r="CT300" s="167">
        <f t="shared" si="300"/>
        <v>0</v>
      </c>
      <c r="CU300" s="168">
        <f t="shared" si="301"/>
        <v>0</v>
      </c>
    </row>
    <row r="301" spans="2:99" hidden="1" x14ac:dyDescent="0.25">
      <c r="B301" s="42" t="s">
        <v>392</v>
      </c>
      <c r="C301" s="207"/>
      <c r="D301" s="208"/>
      <c r="E301" s="207"/>
      <c r="F301" s="209"/>
      <c r="G301" s="209"/>
      <c r="H301" s="168"/>
      <c r="I301" s="95"/>
      <c r="J301" s="95"/>
      <c r="K301" s="168"/>
      <c r="L301" s="95"/>
      <c r="M301" s="95"/>
      <c r="N301" s="168"/>
      <c r="O301" s="95"/>
      <c r="P301" s="95"/>
      <c r="Q301" s="168"/>
      <c r="R301" s="95"/>
      <c r="S301" s="95"/>
      <c r="T301" s="168"/>
      <c r="U301" s="95"/>
      <c r="V301" s="95"/>
      <c r="W301" s="168"/>
      <c r="X301" s="95"/>
      <c r="Y301" s="95"/>
      <c r="Z301" s="168"/>
      <c r="AA301" s="95"/>
      <c r="AB301" s="95"/>
      <c r="AC301" s="168"/>
      <c r="AD301" s="95"/>
      <c r="AE301" s="95"/>
      <c r="AF301" s="168"/>
      <c r="AG301" s="95"/>
      <c r="AH301" s="95"/>
      <c r="AI301" s="168"/>
      <c r="AJ301" s="95"/>
      <c r="AK301" s="95"/>
      <c r="AL301" s="168"/>
      <c r="AM301" s="95"/>
      <c r="AN301" s="95"/>
      <c r="AO301" s="168"/>
      <c r="AP301" s="95"/>
      <c r="AQ301" s="95"/>
      <c r="AR301" s="168"/>
      <c r="AS301" s="95"/>
      <c r="AT301" s="95"/>
      <c r="AU301" s="168"/>
      <c r="AV301" s="95"/>
      <c r="AW301" s="95"/>
      <c r="AX301" s="168"/>
      <c r="AY301" s="95"/>
      <c r="AZ301" s="95"/>
      <c r="BA301" s="168"/>
      <c r="BB301" s="95"/>
      <c r="BC301" s="95"/>
      <c r="BD301" s="168"/>
      <c r="BE301" s="95"/>
      <c r="BF301" s="95"/>
      <c r="BG301" s="168"/>
      <c r="BH301" s="95"/>
      <c r="BI301" s="95"/>
      <c r="BJ301" s="168"/>
      <c r="BK301" s="95"/>
      <c r="BL301" s="95"/>
      <c r="BM301" s="168"/>
      <c r="BN301" s="95"/>
      <c r="BO301" s="95"/>
      <c r="BP301" s="168"/>
      <c r="BQ301" s="95"/>
      <c r="BR301" s="95"/>
      <c r="BS301" s="168"/>
      <c r="BT301" s="95"/>
      <c r="BU301" s="95"/>
      <c r="BV301" s="168"/>
      <c r="BW301" s="95"/>
      <c r="BX301" s="95"/>
      <c r="BY301" s="168"/>
      <c r="BZ301" s="95"/>
      <c r="CA301" s="95"/>
      <c r="CB301" s="168"/>
      <c r="CC301" s="95"/>
      <c r="CD301" s="95"/>
      <c r="CE301" s="168"/>
      <c r="CF301" s="95"/>
      <c r="CG301" s="95"/>
      <c r="CH301" s="168"/>
      <c r="CI301" s="95"/>
      <c r="CJ301" s="95"/>
      <c r="CK301" s="168"/>
      <c r="CL301" s="95"/>
      <c r="CM301" s="95"/>
      <c r="CN301" s="168"/>
      <c r="CO301" s="95"/>
      <c r="CP301" s="95"/>
      <c r="CQ301" s="168"/>
      <c r="CR301" s="95"/>
      <c r="CS301" s="95"/>
      <c r="CT301" s="167">
        <f t="shared" si="300"/>
        <v>0</v>
      </c>
      <c r="CU301" s="168">
        <f t="shared" si="301"/>
        <v>0</v>
      </c>
    </row>
    <row r="302" spans="2:99" hidden="1" x14ac:dyDescent="0.25">
      <c r="B302" s="42" t="s">
        <v>393</v>
      </c>
      <c r="C302" s="207"/>
      <c r="D302" s="208"/>
      <c r="E302" s="207"/>
      <c r="F302" s="209"/>
      <c r="G302" s="209"/>
      <c r="H302" s="168"/>
      <c r="I302" s="95"/>
      <c r="J302" s="95"/>
      <c r="K302" s="168"/>
      <c r="L302" s="95"/>
      <c r="M302" s="95"/>
      <c r="N302" s="168"/>
      <c r="O302" s="95"/>
      <c r="P302" s="95"/>
      <c r="Q302" s="168"/>
      <c r="R302" s="95"/>
      <c r="S302" s="95"/>
      <c r="T302" s="168"/>
      <c r="U302" s="95"/>
      <c r="V302" s="95"/>
      <c r="W302" s="168"/>
      <c r="X302" s="95"/>
      <c r="Y302" s="95"/>
      <c r="Z302" s="168"/>
      <c r="AA302" s="95"/>
      <c r="AB302" s="95"/>
      <c r="AC302" s="168"/>
      <c r="AD302" s="95"/>
      <c r="AE302" s="95"/>
      <c r="AF302" s="168"/>
      <c r="AG302" s="95"/>
      <c r="AH302" s="95"/>
      <c r="AI302" s="168"/>
      <c r="AJ302" s="95"/>
      <c r="AK302" s="95"/>
      <c r="AL302" s="168"/>
      <c r="AM302" s="95"/>
      <c r="AN302" s="95"/>
      <c r="AO302" s="168"/>
      <c r="AP302" s="95"/>
      <c r="AQ302" s="95"/>
      <c r="AR302" s="168"/>
      <c r="AS302" s="95"/>
      <c r="AT302" s="95"/>
      <c r="AU302" s="168"/>
      <c r="AV302" s="95"/>
      <c r="AW302" s="95"/>
      <c r="AX302" s="168"/>
      <c r="AY302" s="95"/>
      <c r="AZ302" s="95"/>
      <c r="BA302" s="168"/>
      <c r="BB302" s="95"/>
      <c r="BC302" s="95"/>
      <c r="BD302" s="168"/>
      <c r="BE302" s="95"/>
      <c r="BF302" s="95"/>
      <c r="BG302" s="168"/>
      <c r="BH302" s="95"/>
      <c r="BI302" s="95"/>
      <c r="BJ302" s="168"/>
      <c r="BK302" s="95"/>
      <c r="BL302" s="95"/>
      <c r="BM302" s="168"/>
      <c r="BN302" s="95"/>
      <c r="BO302" s="95"/>
      <c r="BP302" s="168"/>
      <c r="BQ302" s="95"/>
      <c r="BR302" s="95"/>
      <c r="BS302" s="168"/>
      <c r="BT302" s="95"/>
      <c r="BU302" s="95"/>
      <c r="BV302" s="168"/>
      <c r="BW302" s="95"/>
      <c r="BX302" s="95"/>
      <c r="BY302" s="168"/>
      <c r="BZ302" s="95"/>
      <c r="CA302" s="95"/>
      <c r="CB302" s="168"/>
      <c r="CC302" s="95"/>
      <c r="CD302" s="95"/>
      <c r="CE302" s="168"/>
      <c r="CF302" s="95"/>
      <c r="CG302" s="95"/>
      <c r="CH302" s="168"/>
      <c r="CI302" s="95"/>
      <c r="CJ302" s="95"/>
      <c r="CK302" s="168"/>
      <c r="CL302" s="95"/>
      <c r="CM302" s="95"/>
      <c r="CN302" s="168"/>
      <c r="CO302" s="95"/>
      <c r="CP302" s="95"/>
      <c r="CQ302" s="168"/>
      <c r="CR302" s="95"/>
      <c r="CS302" s="95"/>
      <c r="CT302" s="167">
        <f t="shared" si="300"/>
        <v>0</v>
      </c>
      <c r="CU302" s="168">
        <f t="shared" si="301"/>
        <v>0</v>
      </c>
    </row>
    <row r="303" spans="2:99" hidden="1" x14ac:dyDescent="0.25">
      <c r="B303" s="42" t="s">
        <v>394</v>
      </c>
      <c r="C303" s="207"/>
      <c r="D303" s="208"/>
      <c r="E303" s="207"/>
      <c r="F303" s="209"/>
      <c r="G303" s="209"/>
      <c r="H303" s="168"/>
      <c r="I303" s="95"/>
      <c r="J303" s="95"/>
      <c r="K303" s="168"/>
      <c r="L303" s="95"/>
      <c r="M303" s="95"/>
      <c r="N303" s="168"/>
      <c r="O303" s="95"/>
      <c r="P303" s="95"/>
      <c r="Q303" s="168"/>
      <c r="R303" s="95"/>
      <c r="S303" s="95"/>
      <c r="T303" s="168"/>
      <c r="U303" s="95"/>
      <c r="V303" s="95"/>
      <c r="W303" s="168"/>
      <c r="X303" s="95"/>
      <c r="Y303" s="95"/>
      <c r="Z303" s="168"/>
      <c r="AA303" s="95"/>
      <c r="AB303" s="95"/>
      <c r="AC303" s="168"/>
      <c r="AD303" s="95"/>
      <c r="AE303" s="95"/>
      <c r="AF303" s="168"/>
      <c r="AG303" s="95"/>
      <c r="AH303" s="95"/>
      <c r="AI303" s="168"/>
      <c r="AJ303" s="95"/>
      <c r="AK303" s="95"/>
      <c r="AL303" s="168"/>
      <c r="AM303" s="95"/>
      <c r="AN303" s="95"/>
      <c r="AO303" s="168"/>
      <c r="AP303" s="95"/>
      <c r="AQ303" s="95"/>
      <c r="AR303" s="168"/>
      <c r="AS303" s="95"/>
      <c r="AT303" s="95"/>
      <c r="AU303" s="168"/>
      <c r="AV303" s="95"/>
      <c r="AW303" s="95"/>
      <c r="AX303" s="168"/>
      <c r="AY303" s="95"/>
      <c r="AZ303" s="95"/>
      <c r="BA303" s="168"/>
      <c r="BB303" s="95"/>
      <c r="BC303" s="95"/>
      <c r="BD303" s="168"/>
      <c r="BE303" s="95"/>
      <c r="BF303" s="95"/>
      <c r="BG303" s="168"/>
      <c r="BH303" s="95"/>
      <c r="BI303" s="95"/>
      <c r="BJ303" s="168"/>
      <c r="BK303" s="95"/>
      <c r="BL303" s="95"/>
      <c r="BM303" s="168"/>
      <c r="BN303" s="95"/>
      <c r="BO303" s="95"/>
      <c r="BP303" s="168"/>
      <c r="BQ303" s="95"/>
      <c r="BR303" s="95"/>
      <c r="BS303" s="168"/>
      <c r="BT303" s="95"/>
      <c r="BU303" s="95"/>
      <c r="BV303" s="168"/>
      <c r="BW303" s="95"/>
      <c r="BX303" s="95"/>
      <c r="BY303" s="168"/>
      <c r="BZ303" s="95"/>
      <c r="CA303" s="95"/>
      <c r="CB303" s="168"/>
      <c r="CC303" s="95"/>
      <c r="CD303" s="95"/>
      <c r="CE303" s="168"/>
      <c r="CF303" s="95"/>
      <c r="CG303" s="95"/>
      <c r="CH303" s="168"/>
      <c r="CI303" s="95"/>
      <c r="CJ303" s="95"/>
      <c r="CK303" s="168"/>
      <c r="CL303" s="95"/>
      <c r="CM303" s="95"/>
      <c r="CN303" s="168"/>
      <c r="CO303" s="95"/>
      <c r="CP303" s="95"/>
      <c r="CQ303" s="168"/>
      <c r="CR303" s="95"/>
      <c r="CS303" s="95"/>
      <c r="CT303" s="167">
        <f t="shared" si="300"/>
        <v>0</v>
      </c>
      <c r="CU303" s="168">
        <f t="shared" si="301"/>
        <v>0</v>
      </c>
    </row>
    <row r="304" spans="2:99" hidden="1" x14ac:dyDescent="0.25">
      <c r="B304" s="42" t="s">
        <v>395</v>
      </c>
      <c r="C304" s="207"/>
      <c r="D304" s="208"/>
      <c r="E304" s="207"/>
      <c r="F304" s="209"/>
      <c r="G304" s="209"/>
      <c r="H304" s="168"/>
      <c r="I304" s="95"/>
      <c r="J304" s="95"/>
      <c r="K304" s="168"/>
      <c r="L304" s="95"/>
      <c r="M304" s="95"/>
      <c r="N304" s="168"/>
      <c r="O304" s="95"/>
      <c r="P304" s="95"/>
      <c r="Q304" s="168"/>
      <c r="R304" s="95"/>
      <c r="S304" s="95"/>
      <c r="T304" s="168"/>
      <c r="U304" s="95"/>
      <c r="V304" s="95"/>
      <c r="W304" s="168"/>
      <c r="X304" s="95"/>
      <c r="Y304" s="95"/>
      <c r="Z304" s="168"/>
      <c r="AA304" s="95"/>
      <c r="AB304" s="95"/>
      <c r="AC304" s="168"/>
      <c r="AD304" s="95"/>
      <c r="AE304" s="95"/>
      <c r="AF304" s="168"/>
      <c r="AG304" s="95"/>
      <c r="AH304" s="95"/>
      <c r="AI304" s="168"/>
      <c r="AJ304" s="95"/>
      <c r="AK304" s="95"/>
      <c r="AL304" s="168"/>
      <c r="AM304" s="95"/>
      <c r="AN304" s="95"/>
      <c r="AO304" s="168"/>
      <c r="AP304" s="95"/>
      <c r="AQ304" s="95"/>
      <c r="AR304" s="168"/>
      <c r="AS304" s="95"/>
      <c r="AT304" s="95"/>
      <c r="AU304" s="168"/>
      <c r="AV304" s="95"/>
      <c r="AW304" s="95"/>
      <c r="AX304" s="168"/>
      <c r="AY304" s="95"/>
      <c r="AZ304" s="95"/>
      <c r="BA304" s="168"/>
      <c r="BB304" s="95"/>
      <c r="BC304" s="95"/>
      <c r="BD304" s="168"/>
      <c r="BE304" s="95"/>
      <c r="BF304" s="95"/>
      <c r="BG304" s="168"/>
      <c r="BH304" s="95"/>
      <c r="BI304" s="95"/>
      <c r="BJ304" s="168"/>
      <c r="BK304" s="95"/>
      <c r="BL304" s="95"/>
      <c r="BM304" s="168"/>
      <c r="BN304" s="95"/>
      <c r="BO304" s="95"/>
      <c r="BP304" s="168"/>
      <c r="BQ304" s="95"/>
      <c r="BR304" s="95"/>
      <c r="BS304" s="168"/>
      <c r="BT304" s="95"/>
      <c r="BU304" s="95"/>
      <c r="BV304" s="168"/>
      <c r="BW304" s="95"/>
      <c r="BX304" s="95"/>
      <c r="BY304" s="168"/>
      <c r="BZ304" s="95"/>
      <c r="CA304" s="95"/>
      <c r="CB304" s="168"/>
      <c r="CC304" s="95"/>
      <c r="CD304" s="95"/>
      <c r="CE304" s="168"/>
      <c r="CF304" s="95"/>
      <c r="CG304" s="95"/>
      <c r="CH304" s="168"/>
      <c r="CI304" s="95"/>
      <c r="CJ304" s="95"/>
      <c r="CK304" s="168"/>
      <c r="CL304" s="95"/>
      <c r="CM304" s="95"/>
      <c r="CN304" s="168"/>
      <c r="CO304" s="95"/>
      <c r="CP304" s="95"/>
      <c r="CQ304" s="168"/>
      <c r="CR304" s="95"/>
      <c r="CS304" s="95"/>
      <c r="CT304" s="167">
        <f t="shared" si="300"/>
        <v>0</v>
      </c>
      <c r="CU304" s="168">
        <f t="shared" si="301"/>
        <v>0</v>
      </c>
    </row>
    <row r="305" spans="2:99" hidden="1" x14ac:dyDescent="0.25">
      <c r="B305" s="42" t="s">
        <v>396</v>
      </c>
      <c r="C305" s="207"/>
      <c r="D305" s="208"/>
      <c r="E305" s="207"/>
      <c r="F305" s="209"/>
      <c r="G305" s="209"/>
      <c r="H305" s="168"/>
      <c r="I305" s="95"/>
      <c r="J305" s="95"/>
      <c r="K305" s="168"/>
      <c r="L305" s="95"/>
      <c r="M305" s="95"/>
      <c r="N305" s="168"/>
      <c r="O305" s="95"/>
      <c r="P305" s="95"/>
      <c r="Q305" s="168"/>
      <c r="R305" s="95"/>
      <c r="S305" s="95"/>
      <c r="T305" s="168"/>
      <c r="U305" s="95"/>
      <c r="V305" s="95"/>
      <c r="W305" s="168"/>
      <c r="X305" s="95"/>
      <c r="Y305" s="95"/>
      <c r="Z305" s="168"/>
      <c r="AA305" s="95"/>
      <c r="AB305" s="95"/>
      <c r="AC305" s="168"/>
      <c r="AD305" s="95"/>
      <c r="AE305" s="95"/>
      <c r="AF305" s="168"/>
      <c r="AG305" s="95"/>
      <c r="AH305" s="95"/>
      <c r="AI305" s="168"/>
      <c r="AJ305" s="95"/>
      <c r="AK305" s="95"/>
      <c r="AL305" s="168"/>
      <c r="AM305" s="95"/>
      <c r="AN305" s="95"/>
      <c r="AO305" s="168"/>
      <c r="AP305" s="95"/>
      <c r="AQ305" s="95"/>
      <c r="AR305" s="168"/>
      <c r="AS305" s="95"/>
      <c r="AT305" s="95"/>
      <c r="AU305" s="168"/>
      <c r="AV305" s="95"/>
      <c r="AW305" s="95"/>
      <c r="AX305" s="168"/>
      <c r="AY305" s="95"/>
      <c r="AZ305" s="95"/>
      <c r="BA305" s="168"/>
      <c r="BB305" s="95"/>
      <c r="BC305" s="95"/>
      <c r="BD305" s="168"/>
      <c r="BE305" s="95"/>
      <c r="BF305" s="95"/>
      <c r="BG305" s="168"/>
      <c r="BH305" s="95"/>
      <c r="BI305" s="95"/>
      <c r="BJ305" s="168"/>
      <c r="BK305" s="95"/>
      <c r="BL305" s="95"/>
      <c r="BM305" s="168"/>
      <c r="BN305" s="95"/>
      <c r="BO305" s="95"/>
      <c r="BP305" s="168"/>
      <c r="BQ305" s="95"/>
      <c r="BR305" s="95"/>
      <c r="BS305" s="168"/>
      <c r="BT305" s="95"/>
      <c r="BU305" s="95"/>
      <c r="BV305" s="168"/>
      <c r="BW305" s="95"/>
      <c r="BX305" s="95"/>
      <c r="BY305" s="168"/>
      <c r="BZ305" s="95"/>
      <c r="CA305" s="95"/>
      <c r="CB305" s="168"/>
      <c r="CC305" s="95"/>
      <c r="CD305" s="95"/>
      <c r="CE305" s="168"/>
      <c r="CF305" s="95"/>
      <c r="CG305" s="95"/>
      <c r="CH305" s="168"/>
      <c r="CI305" s="95"/>
      <c r="CJ305" s="95"/>
      <c r="CK305" s="168"/>
      <c r="CL305" s="95"/>
      <c r="CM305" s="95"/>
      <c r="CN305" s="168"/>
      <c r="CO305" s="95"/>
      <c r="CP305" s="95"/>
      <c r="CQ305" s="168"/>
      <c r="CR305" s="95"/>
      <c r="CS305" s="95"/>
      <c r="CT305" s="167">
        <f t="shared" si="300"/>
        <v>0</v>
      </c>
      <c r="CU305" s="168">
        <f t="shared" si="301"/>
        <v>0</v>
      </c>
    </row>
    <row r="306" spans="2:99" hidden="1" x14ac:dyDescent="0.25">
      <c r="B306" s="42" t="s">
        <v>438</v>
      </c>
      <c r="C306" s="207"/>
      <c r="D306" s="208"/>
      <c r="E306" s="207"/>
      <c r="F306" s="209"/>
      <c r="G306" s="209"/>
      <c r="H306" s="168"/>
      <c r="I306" s="95"/>
      <c r="J306" s="95"/>
      <c r="K306" s="168"/>
      <c r="L306" s="95"/>
      <c r="M306" s="95"/>
      <c r="N306" s="168"/>
      <c r="O306" s="95"/>
      <c r="P306" s="95"/>
      <c r="Q306" s="168"/>
      <c r="R306" s="95"/>
      <c r="S306" s="95"/>
      <c r="T306" s="168"/>
      <c r="U306" s="95"/>
      <c r="V306" s="95"/>
      <c r="W306" s="168"/>
      <c r="X306" s="95"/>
      <c r="Y306" s="95"/>
      <c r="Z306" s="168"/>
      <c r="AA306" s="95"/>
      <c r="AB306" s="95"/>
      <c r="AC306" s="168"/>
      <c r="AD306" s="95"/>
      <c r="AE306" s="95"/>
      <c r="AF306" s="168"/>
      <c r="AG306" s="95"/>
      <c r="AH306" s="95"/>
      <c r="AI306" s="168"/>
      <c r="AJ306" s="95"/>
      <c r="AK306" s="95"/>
      <c r="AL306" s="168"/>
      <c r="AM306" s="95"/>
      <c r="AN306" s="95"/>
      <c r="AO306" s="168"/>
      <c r="AP306" s="95"/>
      <c r="AQ306" s="95"/>
      <c r="AR306" s="168"/>
      <c r="AS306" s="95"/>
      <c r="AT306" s="95"/>
      <c r="AU306" s="168"/>
      <c r="AV306" s="95"/>
      <c r="AW306" s="95"/>
      <c r="AX306" s="168"/>
      <c r="AY306" s="95"/>
      <c r="AZ306" s="95"/>
      <c r="BA306" s="168"/>
      <c r="BB306" s="95"/>
      <c r="BC306" s="95"/>
      <c r="BD306" s="168"/>
      <c r="BE306" s="95"/>
      <c r="BF306" s="95"/>
      <c r="BG306" s="168"/>
      <c r="BH306" s="95"/>
      <c r="BI306" s="95"/>
      <c r="BJ306" s="168"/>
      <c r="BK306" s="95"/>
      <c r="BL306" s="95"/>
      <c r="BM306" s="168"/>
      <c r="BN306" s="95"/>
      <c r="BO306" s="95"/>
      <c r="BP306" s="168"/>
      <c r="BQ306" s="95"/>
      <c r="BR306" s="95"/>
      <c r="BS306" s="168"/>
      <c r="BT306" s="95"/>
      <c r="BU306" s="95"/>
      <c r="BV306" s="168"/>
      <c r="BW306" s="95"/>
      <c r="BX306" s="95"/>
      <c r="BY306" s="168"/>
      <c r="BZ306" s="95"/>
      <c r="CA306" s="95"/>
      <c r="CB306" s="168"/>
      <c r="CC306" s="95"/>
      <c r="CD306" s="95"/>
      <c r="CE306" s="168"/>
      <c r="CF306" s="95"/>
      <c r="CG306" s="95"/>
      <c r="CH306" s="168"/>
      <c r="CI306" s="95"/>
      <c r="CJ306" s="95"/>
      <c r="CK306" s="168"/>
      <c r="CL306" s="95"/>
      <c r="CM306" s="95"/>
      <c r="CN306" s="168"/>
      <c r="CO306" s="95"/>
      <c r="CP306" s="95"/>
      <c r="CQ306" s="168"/>
      <c r="CR306" s="95"/>
      <c r="CS306" s="95"/>
      <c r="CT306" s="167">
        <f t="shared" si="300"/>
        <v>0</v>
      </c>
      <c r="CU306" s="168">
        <f t="shared" si="301"/>
        <v>0</v>
      </c>
    </row>
    <row r="307" spans="2:99" hidden="1" x14ac:dyDescent="0.25">
      <c r="B307" s="42" t="s">
        <v>397</v>
      </c>
      <c r="C307" s="207"/>
      <c r="D307" s="208"/>
      <c r="E307" s="207"/>
      <c r="F307" s="209"/>
      <c r="G307" s="209"/>
      <c r="H307" s="168"/>
      <c r="I307" s="95"/>
      <c r="J307" s="95"/>
      <c r="K307" s="168"/>
      <c r="L307" s="95"/>
      <c r="M307" s="95"/>
      <c r="N307" s="168"/>
      <c r="O307" s="95"/>
      <c r="P307" s="95"/>
      <c r="Q307" s="168"/>
      <c r="R307" s="95"/>
      <c r="S307" s="95"/>
      <c r="T307" s="168"/>
      <c r="U307" s="95"/>
      <c r="V307" s="95"/>
      <c r="W307" s="168"/>
      <c r="X307" s="95"/>
      <c r="Y307" s="95"/>
      <c r="Z307" s="168"/>
      <c r="AA307" s="95"/>
      <c r="AB307" s="95"/>
      <c r="AC307" s="168"/>
      <c r="AD307" s="95"/>
      <c r="AE307" s="95"/>
      <c r="AF307" s="168"/>
      <c r="AG307" s="95"/>
      <c r="AH307" s="95"/>
      <c r="AI307" s="168"/>
      <c r="AJ307" s="95"/>
      <c r="AK307" s="95"/>
      <c r="AL307" s="168"/>
      <c r="AM307" s="95"/>
      <c r="AN307" s="95"/>
      <c r="AO307" s="168"/>
      <c r="AP307" s="95"/>
      <c r="AQ307" s="95"/>
      <c r="AR307" s="168"/>
      <c r="AS307" s="95"/>
      <c r="AT307" s="95"/>
      <c r="AU307" s="168"/>
      <c r="AV307" s="95"/>
      <c r="AW307" s="95"/>
      <c r="AX307" s="168"/>
      <c r="AY307" s="95"/>
      <c r="AZ307" s="95"/>
      <c r="BA307" s="168"/>
      <c r="BB307" s="95"/>
      <c r="BC307" s="95"/>
      <c r="BD307" s="168"/>
      <c r="BE307" s="95"/>
      <c r="BF307" s="95"/>
      <c r="BG307" s="168"/>
      <c r="BH307" s="95"/>
      <c r="BI307" s="95"/>
      <c r="BJ307" s="168"/>
      <c r="BK307" s="95"/>
      <c r="BL307" s="95"/>
      <c r="BM307" s="168"/>
      <c r="BN307" s="95"/>
      <c r="BO307" s="95"/>
      <c r="BP307" s="168"/>
      <c r="BQ307" s="95"/>
      <c r="BR307" s="95"/>
      <c r="BS307" s="168"/>
      <c r="BT307" s="95"/>
      <c r="BU307" s="95"/>
      <c r="BV307" s="168"/>
      <c r="BW307" s="95"/>
      <c r="BX307" s="95"/>
      <c r="BY307" s="168"/>
      <c r="BZ307" s="95"/>
      <c r="CA307" s="95"/>
      <c r="CB307" s="168"/>
      <c r="CC307" s="95"/>
      <c r="CD307" s="95"/>
      <c r="CE307" s="168"/>
      <c r="CF307" s="95"/>
      <c r="CG307" s="95"/>
      <c r="CH307" s="168"/>
      <c r="CI307" s="95"/>
      <c r="CJ307" s="95"/>
      <c r="CK307" s="168"/>
      <c r="CL307" s="95"/>
      <c r="CM307" s="95"/>
      <c r="CN307" s="168"/>
      <c r="CO307" s="95"/>
      <c r="CP307" s="95"/>
      <c r="CQ307" s="168"/>
      <c r="CR307" s="95"/>
      <c r="CS307" s="95"/>
      <c r="CT307" s="167">
        <f t="shared" si="300"/>
        <v>0</v>
      </c>
      <c r="CU307" s="168">
        <f t="shared" si="301"/>
        <v>0</v>
      </c>
    </row>
    <row r="308" spans="2:99" hidden="1" x14ac:dyDescent="0.25">
      <c r="B308" s="42" t="s">
        <v>398</v>
      </c>
      <c r="C308" s="207"/>
      <c r="D308" s="208"/>
      <c r="E308" s="207"/>
      <c r="F308" s="209"/>
      <c r="G308" s="209"/>
      <c r="H308" s="168"/>
      <c r="I308" s="95"/>
      <c r="J308" s="95"/>
      <c r="K308" s="95"/>
      <c r="L308" s="95"/>
      <c r="M308" s="95"/>
      <c r="N308" s="168"/>
      <c r="O308" s="95"/>
      <c r="P308" s="95"/>
      <c r="Q308" s="168"/>
      <c r="R308" s="95"/>
      <c r="S308" s="95"/>
      <c r="T308" s="168"/>
      <c r="U308" s="95"/>
      <c r="V308" s="95"/>
      <c r="W308" s="168"/>
      <c r="X308" s="95"/>
      <c r="Y308" s="95"/>
      <c r="Z308" s="168"/>
      <c r="AA308" s="95"/>
      <c r="AB308" s="95"/>
      <c r="AC308" s="168"/>
      <c r="AD308" s="95"/>
      <c r="AE308" s="95"/>
      <c r="AF308" s="168"/>
      <c r="AG308" s="95"/>
      <c r="AH308" s="95"/>
      <c r="AI308" s="168"/>
      <c r="AJ308" s="95"/>
      <c r="AK308" s="95"/>
      <c r="AL308" s="168"/>
      <c r="AM308" s="95"/>
      <c r="AN308" s="95"/>
      <c r="AO308" s="168"/>
      <c r="AP308" s="95"/>
      <c r="AQ308" s="95"/>
      <c r="AR308" s="168"/>
      <c r="AS308" s="95"/>
      <c r="AT308" s="95"/>
      <c r="AU308" s="168"/>
      <c r="AV308" s="95"/>
      <c r="AW308" s="95"/>
      <c r="AX308" s="168"/>
      <c r="AY308" s="95"/>
      <c r="AZ308" s="95"/>
      <c r="BA308" s="168"/>
      <c r="BB308" s="95"/>
      <c r="BC308" s="95"/>
      <c r="BD308" s="168"/>
      <c r="BE308" s="95"/>
      <c r="BF308" s="95"/>
      <c r="BG308" s="168"/>
      <c r="BH308" s="95"/>
      <c r="BI308" s="95"/>
      <c r="BJ308" s="168"/>
      <c r="BK308" s="95"/>
      <c r="BL308" s="95"/>
      <c r="BM308" s="168"/>
      <c r="BN308" s="95"/>
      <c r="BO308" s="95"/>
      <c r="BP308" s="168"/>
      <c r="BQ308" s="95"/>
      <c r="BR308" s="95"/>
      <c r="BS308" s="168"/>
      <c r="BT308" s="95"/>
      <c r="BU308" s="95"/>
      <c r="BV308" s="168"/>
      <c r="BW308" s="95"/>
      <c r="BX308" s="95"/>
      <c r="BY308" s="168"/>
      <c r="BZ308" s="95"/>
      <c r="CA308" s="95"/>
      <c r="CB308" s="168"/>
      <c r="CC308" s="95"/>
      <c r="CD308" s="95"/>
      <c r="CE308" s="168"/>
      <c r="CF308" s="95"/>
      <c r="CG308" s="95"/>
      <c r="CH308" s="168"/>
      <c r="CI308" s="95"/>
      <c r="CJ308" s="95"/>
      <c r="CK308" s="168"/>
      <c r="CL308" s="95"/>
      <c r="CM308" s="95"/>
      <c r="CN308" s="168"/>
      <c r="CO308" s="95"/>
      <c r="CP308" s="95"/>
      <c r="CQ308" s="168"/>
      <c r="CR308" s="95"/>
      <c r="CS308" s="95"/>
      <c r="CT308" s="167">
        <f t="shared" si="300"/>
        <v>0</v>
      </c>
      <c r="CU308" s="168">
        <f t="shared" si="301"/>
        <v>0</v>
      </c>
    </row>
    <row r="309" spans="2:99" hidden="1" x14ac:dyDescent="0.25">
      <c r="B309" s="42" t="s">
        <v>399</v>
      </c>
      <c r="C309" s="207"/>
      <c r="D309" s="208"/>
      <c r="E309" s="207"/>
      <c r="F309" s="209"/>
      <c r="G309" s="209"/>
      <c r="H309" s="168"/>
      <c r="I309" s="95"/>
      <c r="J309" s="95"/>
      <c r="K309" s="95"/>
      <c r="L309" s="95"/>
      <c r="M309" s="95"/>
      <c r="N309" s="168"/>
      <c r="O309" s="95"/>
      <c r="P309" s="95"/>
      <c r="Q309" s="168"/>
      <c r="R309" s="95"/>
      <c r="S309" s="95"/>
      <c r="T309" s="168"/>
      <c r="U309" s="95"/>
      <c r="V309" s="95"/>
      <c r="W309" s="168"/>
      <c r="X309" s="95"/>
      <c r="Y309" s="95"/>
      <c r="Z309" s="168"/>
      <c r="AA309" s="95"/>
      <c r="AB309" s="95"/>
      <c r="AC309" s="168"/>
      <c r="AD309" s="95"/>
      <c r="AE309" s="95"/>
      <c r="AF309" s="168"/>
      <c r="AG309" s="95"/>
      <c r="AH309" s="95"/>
      <c r="AI309" s="168"/>
      <c r="AJ309" s="95"/>
      <c r="AK309" s="95"/>
      <c r="AL309" s="168"/>
      <c r="AM309" s="95"/>
      <c r="AN309" s="95"/>
      <c r="AO309" s="168"/>
      <c r="AP309" s="95"/>
      <c r="AQ309" s="95"/>
      <c r="AR309" s="168"/>
      <c r="AS309" s="95"/>
      <c r="AT309" s="95"/>
      <c r="AU309" s="168"/>
      <c r="AV309" s="95"/>
      <c r="AW309" s="95"/>
      <c r="AX309" s="168"/>
      <c r="AY309" s="95"/>
      <c r="AZ309" s="95"/>
      <c r="BA309" s="168"/>
      <c r="BB309" s="95"/>
      <c r="BC309" s="95"/>
      <c r="BD309" s="168"/>
      <c r="BE309" s="95"/>
      <c r="BF309" s="95"/>
      <c r="BG309" s="168"/>
      <c r="BH309" s="95"/>
      <c r="BI309" s="95"/>
      <c r="BJ309" s="168"/>
      <c r="BK309" s="95"/>
      <c r="BL309" s="95"/>
      <c r="BM309" s="168"/>
      <c r="BN309" s="95"/>
      <c r="BO309" s="95"/>
      <c r="BP309" s="168"/>
      <c r="BQ309" s="95"/>
      <c r="BR309" s="95"/>
      <c r="BS309" s="168"/>
      <c r="BT309" s="95"/>
      <c r="BU309" s="95"/>
      <c r="BV309" s="168"/>
      <c r="BW309" s="95"/>
      <c r="BX309" s="95"/>
      <c r="BY309" s="168"/>
      <c r="BZ309" s="95"/>
      <c r="CA309" s="95"/>
      <c r="CB309" s="168"/>
      <c r="CC309" s="95"/>
      <c r="CD309" s="95"/>
      <c r="CE309" s="168"/>
      <c r="CF309" s="95"/>
      <c r="CG309" s="95"/>
      <c r="CH309" s="168"/>
      <c r="CI309" s="95"/>
      <c r="CJ309" s="95"/>
      <c r="CK309" s="168"/>
      <c r="CL309" s="95"/>
      <c r="CM309" s="95"/>
      <c r="CN309" s="168"/>
      <c r="CO309" s="95"/>
      <c r="CP309" s="95"/>
      <c r="CQ309" s="168"/>
      <c r="CR309" s="95"/>
      <c r="CS309" s="95"/>
      <c r="CT309" s="167">
        <f t="shared" si="300"/>
        <v>0</v>
      </c>
      <c r="CU309" s="168">
        <f t="shared" si="301"/>
        <v>0</v>
      </c>
    </row>
    <row r="310" spans="2:99" hidden="1" x14ac:dyDescent="0.25">
      <c r="B310" s="42" t="s">
        <v>400</v>
      </c>
      <c r="C310" s="207"/>
      <c r="D310" s="208"/>
      <c r="E310" s="207"/>
      <c r="F310" s="209"/>
      <c r="G310" s="209"/>
      <c r="H310" s="168"/>
      <c r="I310" s="95"/>
      <c r="J310" s="95"/>
      <c r="K310" s="95"/>
      <c r="L310" s="95"/>
      <c r="M310" s="95"/>
      <c r="N310" s="168"/>
      <c r="O310" s="95"/>
      <c r="P310" s="95"/>
      <c r="Q310" s="168"/>
      <c r="R310" s="95"/>
      <c r="S310" s="95"/>
      <c r="T310" s="168"/>
      <c r="U310" s="95"/>
      <c r="V310" s="95"/>
      <c r="W310" s="168"/>
      <c r="X310" s="95"/>
      <c r="Y310" s="95"/>
      <c r="Z310" s="168"/>
      <c r="AA310" s="95"/>
      <c r="AB310" s="95"/>
      <c r="AC310" s="168"/>
      <c r="AD310" s="95"/>
      <c r="AE310" s="95"/>
      <c r="AF310" s="168"/>
      <c r="AG310" s="95"/>
      <c r="AH310" s="95"/>
      <c r="AI310" s="168"/>
      <c r="AJ310" s="95"/>
      <c r="AK310" s="95"/>
      <c r="AL310" s="168"/>
      <c r="AM310" s="95"/>
      <c r="AN310" s="95"/>
      <c r="AO310" s="168"/>
      <c r="AP310" s="95"/>
      <c r="AQ310" s="95"/>
      <c r="AR310" s="168"/>
      <c r="AS310" s="95"/>
      <c r="AT310" s="95"/>
      <c r="AU310" s="168"/>
      <c r="AV310" s="95"/>
      <c r="AW310" s="95"/>
      <c r="AX310" s="168"/>
      <c r="AY310" s="95"/>
      <c r="AZ310" s="95"/>
      <c r="BA310" s="168"/>
      <c r="BB310" s="95"/>
      <c r="BC310" s="95"/>
      <c r="BD310" s="168"/>
      <c r="BE310" s="95"/>
      <c r="BF310" s="95"/>
      <c r="BG310" s="168"/>
      <c r="BH310" s="95"/>
      <c r="BI310" s="95"/>
      <c r="BJ310" s="168"/>
      <c r="BK310" s="95"/>
      <c r="BL310" s="95"/>
      <c r="BM310" s="168"/>
      <c r="BN310" s="95"/>
      <c r="BO310" s="95"/>
      <c r="BP310" s="168"/>
      <c r="BQ310" s="95"/>
      <c r="BR310" s="95"/>
      <c r="BS310" s="168"/>
      <c r="BT310" s="95"/>
      <c r="BU310" s="95"/>
      <c r="BV310" s="168"/>
      <c r="BW310" s="95"/>
      <c r="BX310" s="95"/>
      <c r="BY310" s="168"/>
      <c r="BZ310" s="95"/>
      <c r="CA310" s="95"/>
      <c r="CB310" s="168"/>
      <c r="CC310" s="95"/>
      <c r="CD310" s="95"/>
      <c r="CE310" s="168"/>
      <c r="CF310" s="95"/>
      <c r="CG310" s="95"/>
      <c r="CH310" s="168"/>
      <c r="CI310" s="95"/>
      <c r="CJ310" s="95"/>
      <c r="CK310" s="168"/>
      <c r="CL310" s="95"/>
      <c r="CM310" s="95"/>
      <c r="CN310" s="168"/>
      <c r="CO310" s="95"/>
      <c r="CP310" s="95"/>
      <c r="CQ310" s="168"/>
      <c r="CR310" s="95"/>
      <c r="CS310" s="95"/>
      <c r="CT310" s="167">
        <f t="shared" si="300"/>
        <v>0</v>
      </c>
      <c r="CU310" s="168">
        <f t="shared" si="301"/>
        <v>0</v>
      </c>
    </row>
    <row r="311" spans="2:99" hidden="1" x14ac:dyDescent="0.25">
      <c r="B311" s="42" t="s">
        <v>401</v>
      </c>
      <c r="C311" s="207"/>
      <c r="D311" s="208"/>
      <c r="E311" s="207"/>
      <c r="F311" s="209"/>
      <c r="G311" s="209"/>
      <c r="H311" s="168"/>
      <c r="I311" s="95"/>
      <c r="J311" s="95"/>
      <c r="K311" s="95"/>
      <c r="L311" s="95"/>
      <c r="M311" s="95"/>
      <c r="N311" s="168"/>
      <c r="O311" s="95"/>
      <c r="P311" s="95"/>
      <c r="Q311" s="168"/>
      <c r="R311" s="95"/>
      <c r="S311" s="95"/>
      <c r="T311" s="168"/>
      <c r="U311" s="95"/>
      <c r="V311" s="95"/>
      <c r="W311" s="168"/>
      <c r="X311" s="95"/>
      <c r="Y311" s="95"/>
      <c r="Z311" s="168"/>
      <c r="AA311" s="95"/>
      <c r="AB311" s="95"/>
      <c r="AC311" s="168"/>
      <c r="AD311" s="95"/>
      <c r="AE311" s="95"/>
      <c r="AF311" s="168"/>
      <c r="AG311" s="95"/>
      <c r="AH311" s="95"/>
      <c r="AI311" s="168"/>
      <c r="AJ311" s="95"/>
      <c r="AK311" s="95"/>
      <c r="AL311" s="168"/>
      <c r="AM311" s="95"/>
      <c r="AN311" s="95"/>
      <c r="AO311" s="168"/>
      <c r="AP311" s="95"/>
      <c r="AQ311" s="95"/>
      <c r="AR311" s="168"/>
      <c r="AS311" s="95"/>
      <c r="AT311" s="95"/>
      <c r="AU311" s="168"/>
      <c r="AV311" s="95"/>
      <c r="AW311" s="95"/>
      <c r="AX311" s="168"/>
      <c r="AY311" s="95"/>
      <c r="AZ311" s="95"/>
      <c r="BA311" s="168"/>
      <c r="BB311" s="95"/>
      <c r="BC311" s="95"/>
      <c r="BD311" s="168"/>
      <c r="BE311" s="95"/>
      <c r="BF311" s="95"/>
      <c r="BG311" s="168"/>
      <c r="BH311" s="95"/>
      <c r="BI311" s="95"/>
      <c r="BJ311" s="168"/>
      <c r="BK311" s="95"/>
      <c r="BL311" s="95"/>
      <c r="BM311" s="168"/>
      <c r="BN311" s="95"/>
      <c r="BO311" s="95"/>
      <c r="BP311" s="168"/>
      <c r="BQ311" s="95"/>
      <c r="BR311" s="95"/>
      <c r="BS311" s="168"/>
      <c r="BT311" s="95"/>
      <c r="BU311" s="95"/>
      <c r="BV311" s="168"/>
      <c r="BW311" s="95"/>
      <c r="BX311" s="95"/>
      <c r="BY311" s="168"/>
      <c r="BZ311" s="95"/>
      <c r="CA311" s="95"/>
      <c r="CB311" s="168"/>
      <c r="CC311" s="95"/>
      <c r="CD311" s="95"/>
      <c r="CE311" s="168"/>
      <c r="CF311" s="95"/>
      <c r="CG311" s="95"/>
      <c r="CH311" s="168"/>
      <c r="CI311" s="95"/>
      <c r="CJ311" s="95"/>
      <c r="CK311" s="168"/>
      <c r="CL311" s="95"/>
      <c r="CM311" s="95"/>
      <c r="CN311" s="168"/>
      <c r="CO311" s="95"/>
      <c r="CP311" s="95"/>
      <c r="CQ311" s="168"/>
      <c r="CR311" s="95"/>
      <c r="CS311" s="95"/>
      <c r="CT311" s="167">
        <f t="shared" si="300"/>
        <v>0</v>
      </c>
      <c r="CU311" s="168">
        <f t="shared" si="301"/>
        <v>0</v>
      </c>
    </row>
    <row r="312" spans="2:99" hidden="1" x14ac:dyDescent="0.25">
      <c r="B312" s="42" t="s">
        <v>402</v>
      </c>
      <c r="C312" s="207"/>
      <c r="D312" s="208"/>
      <c r="E312" s="207"/>
      <c r="F312" s="209"/>
      <c r="G312" s="209"/>
      <c r="H312" s="168"/>
      <c r="I312" s="95"/>
      <c r="J312" s="95"/>
      <c r="K312" s="95"/>
      <c r="L312" s="95"/>
      <c r="M312" s="95"/>
      <c r="N312" s="168"/>
      <c r="O312" s="95"/>
      <c r="P312" s="95"/>
      <c r="Q312" s="168"/>
      <c r="R312" s="95"/>
      <c r="S312" s="95"/>
      <c r="T312" s="168"/>
      <c r="U312" s="95"/>
      <c r="V312" s="95"/>
      <c r="W312" s="168"/>
      <c r="X312" s="95"/>
      <c r="Y312" s="95"/>
      <c r="Z312" s="168"/>
      <c r="AA312" s="95"/>
      <c r="AB312" s="95"/>
      <c r="AC312" s="168"/>
      <c r="AD312" s="95"/>
      <c r="AE312" s="95"/>
      <c r="AF312" s="168"/>
      <c r="AG312" s="95"/>
      <c r="AH312" s="95"/>
      <c r="AI312" s="168"/>
      <c r="AJ312" s="95"/>
      <c r="AK312" s="95"/>
      <c r="AL312" s="168"/>
      <c r="AM312" s="95"/>
      <c r="AN312" s="95"/>
      <c r="AO312" s="168"/>
      <c r="AP312" s="95"/>
      <c r="AQ312" s="95"/>
      <c r="AR312" s="168"/>
      <c r="AS312" s="95"/>
      <c r="AT312" s="95"/>
      <c r="AU312" s="168"/>
      <c r="AV312" s="95"/>
      <c r="AW312" s="95"/>
      <c r="AX312" s="168"/>
      <c r="AY312" s="95"/>
      <c r="AZ312" s="95"/>
      <c r="BA312" s="168"/>
      <c r="BB312" s="95"/>
      <c r="BC312" s="95"/>
      <c r="BD312" s="168"/>
      <c r="BE312" s="95"/>
      <c r="BF312" s="95"/>
      <c r="BG312" s="168"/>
      <c r="BH312" s="95"/>
      <c r="BI312" s="95"/>
      <c r="BJ312" s="168"/>
      <c r="BK312" s="95"/>
      <c r="BL312" s="95"/>
      <c r="BM312" s="168"/>
      <c r="BN312" s="95"/>
      <c r="BO312" s="95"/>
      <c r="BP312" s="168"/>
      <c r="BQ312" s="95"/>
      <c r="BR312" s="95"/>
      <c r="BS312" s="168"/>
      <c r="BT312" s="95"/>
      <c r="BU312" s="95"/>
      <c r="BV312" s="168"/>
      <c r="BW312" s="95"/>
      <c r="BX312" s="95"/>
      <c r="BY312" s="168"/>
      <c r="BZ312" s="95"/>
      <c r="CA312" s="95"/>
      <c r="CB312" s="168"/>
      <c r="CC312" s="95"/>
      <c r="CD312" s="95"/>
      <c r="CE312" s="168"/>
      <c r="CF312" s="95"/>
      <c r="CG312" s="95"/>
      <c r="CH312" s="168"/>
      <c r="CI312" s="95"/>
      <c r="CJ312" s="95"/>
      <c r="CK312" s="168"/>
      <c r="CL312" s="95"/>
      <c r="CM312" s="95"/>
      <c r="CN312" s="168"/>
      <c r="CO312" s="95"/>
      <c r="CP312" s="95"/>
      <c r="CQ312" s="168"/>
      <c r="CR312" s="95"/>
      <c r="CS312" s="95"/>
      <c r="CT312" s="167">
        <f t="shared" si="300"/>
        <v>0</v>
      </c>
      <c r="CU312" s="168">
        <f t="shared" si="301"/>
        <v>0</v>
      </c>
    </row>
    <row r="313" spans="2:99" hidden="1" x14ac:dyDescent="0.25">
      <c r="B313" s="42" t="s">
        <v>403</v>
      </c>
      <c r="C313" s="207"/>
      <c r="D313" s="208"/>
      <c r="E313" s="207"/>
      <c r="F313" s="209"/>
      <c r="G313" s="209"/>
      <c r="H313" s="168"/>
      <c r="I313" s="95"/>
      <c r="J313" s="95"/>
      <c r="K313" s="95"/>
      <c r="L313" s="95"/>
      <c r="M313" s="95"/>
      <c r="N313" s="168"/>
      <c r="O313" s="95"/>
      <c r="P313" s="95"/>
      <c r="Q313" s="168"/>
      <c r="R313" s="95"/>
      <c r="S313" s="95"/>
      <c r="T313" s="168"/>
      <c r="U313" s="95"/>
      <c r="V313" s="95"/>
      <c r="W313" s="168"/>
      <c r="X313" s="95"/>
      <c r="Y313" s="95"/>
      <c r="Z313" s="168"/>
      <c r="AA313" s="95"/>
      <c r="AB313" s="95"/>
      <c r="AC313" s="168"/>
      <c r="AD313" s="95"/>
      <c r="AE313" s="95"/>
      <c r="AF313" s="168"/>
      <c r="AG313" s="95"/>
      <c r="AH313" s="95"/>
      <c r="AI313" s="168"/>
      <c r="AJ313" s="95"/>
      <c r="AK313" s="95"/>
      <c r="AL313" s="168"/>
      <c r="AM313" s="95"/>
      <c r="AN313" s="95"/>
      <c r="AO313" s="168"/>
      <c r="AP313" s="95"/>
      <c r="AQ313" s="95"/>
      <c r="AR313" s="168"/>
      <c r="AS313" s="95"/>
      <c r="AT313" s="95"/>
      <c r="AU313" s="168"/>
      <c r="AV313" s="95"/>
      <c r="AW313" s="95"/>
      <c r="AX313" s="168"/>
      <c r="AY313" s="95"/>
      <c r="AZ313" s="95"/>
      <c r="BA313" s="168"/>
      <c r="BB313" s="95"/>
      <c r="BC313" s="95"/>
      <c r="BD313" s="168"/>
      <c r="BE313" s="95"/>
      <c r="BF313" s="95"/>
      <c r="BG313" s="168"/>
      <c r="BH313" s="95"/>
      <c r="BI313" s="95"/>
      <c r="BJ313" s="168"/>
      <c r="BK313" s="95"/>
      <c r="BL313" s="95"/>
      <c r="BM313" s="168"/>
      <c r="BN313" s="95"/>
      <c r="BO313" s="95"/>
      <c r="BP313" s="168"/>
      <c r="BQ313" s="95"/>
      <c r="BR313" s="95"/>
      <c r="BS313" s="168"/>
      <c r="BT313" s="95"/>
      <c r="BU313" s="95"/>
      <c r="BV313" s="168"/>
      <c r="BW313" s="95"/>
      <c r="BX313" s="95"/>
      <c r="BY313" s="168"/>
      <c r="BZ313" s="95"/>
      <c r="CA313" s="95"/>
      <c r="CB313" s="168"/>
      <c r="CC313" s="95"/>
      <c r="CD313" s="95"/>
      <c r="CE313" s="168"/>
      <c r="CF313" s="95"/>
      <c r="CG313" s="95"/>
      <c r="CH313" s="168"/>
      <c r="CI313" s="95"/>
      <c r="CJ313" s="95"/>
      <c r="CK313" s="168"/>
      <c r="CL313" s="95"/>
      <c r="CM313" s="95"/>
      <c r="CN313" s="168"/>
      <c r="CO313" s="95"/>
      <c r="CP313" s="95"/>
      <c r="CQ313" s="168"/>
      <c r="CR313" s="95"/>
      <c r="CS313" s="95"/>
      <c r="CT313" s="167">
        <f t="shared" si="300"/>
        <v>0</v>
      </c>
      <c r="CU313" s="168">
        <f t="shared" si="301"/>
        <v>0</v>
      </c>
    </row>
    <row r="314" spans="2:99" hidden="1" x14ac:dyDescent="0.25">
      <c r="B314" s="42" t="s">
        <v>439</v>
      </c>
      <c r="C314" s="207"/>
      <c r="D314" s="208"/>
      <c r="E314" s="207"/>
      <c r="F314" s="209"/>
      <c r="G314" s="209"/>
      <c r="H314" s="168"/>
      <c r="I314" s="95"/>
      <c r="J314" s="95"/>
      <c r="K314" s="95"/>
      <c r="L314" s="95"/>
      <c r="M314" s="95"/>
      <c r="N314" s="168"/>
      <c r="O314" s="95"/>
      <c r="P314" s="95"/>
      <c r="Q314" s="168"/>
      <c r="R314" s="95"/>
      <c r="S314" s="95"/>
      <c r="T314" s="168"/>
      <c r="U314" s="95"/>
      <c r="V314" s="95"/>
      <c r="W314" s="168"/>
      <c r="X314" s="95"/>
      <c r="Y314" s="95"/>
      <c r="Z314" s="168"/>
      <c r="AA314" s="95"/>
      <c r="AB314" s="95"/>
      <c r="AC314" s="168"/>
      <c r="AD314" s="95"/>
      <c r="AE314" s="95"/>
      <c r="AF314" s="168"/>
      <c r="AG314" s="95"/>
      <c r="AH314" s="95"/>
      <c r="AI314" s="168"/>
      <c r="AJ314" s="95"/>
      <c r="AK314" s="95"/>
      <c r="AL314" s="168"/>
      <c r="AM314" s="95"/>
      <c r="AN314" s="95"/>
      <c r="AO314" s="168"/>
      <c r="AP314" s="95"/>
      <c r="AQ314" s="95"/>
      <c r="AR314" s="168"/>
      <c r="AS314" s="95"/>
      <c r="AT314" s="95"/>
      <c r="AU314" s="168"/>
      <c r="AV314" s="95"/>
      <c r="AW314" s="95"/>
      <c r="AX314" s="168"/>
      <c r="AY314" s="95"/>
      <c r="AZ314" s="95"/>
      <c r="BA314" s="168"/>
      <c r="BB314" s="95"/>
      <c r="BC314" s="95"/>
      <c r="BD314" s="168"/>
      <c r="BE314" s="95"/>
      <c r="BF314" s="95"/>
      <c r="BG314" s="168"/>
      <c r="BH314" s="95"/>
      <c r="BI314" s="95"/>
      <c r="BJ314" s="168"/>
      <c r="BK314" s="95"/>
      <c r="BL314" s="95"/>
      <c r="BM314" s="168"/>
      <c r="BN314" s="95"/>
      <c r="BO314" s="95"/>
      <c r="BP314" s="168"/>
      <c r="BQ314" s="95"/>
      <c r="BR314" s="95"/>
      <c r="BS314" s="168"/>
      <c r="BT314" s="95"/>
      <c r="BU314" s="95"/>
      <c r="BV314" s="168"/>
      <c r="BW314" s="95"/>
      <c r="BX314" s="95"/>
      <c r="BY314" s="168"/>
      <c r="BZ314" s="95"/>
      <c r="CA314" s="95"/>
      <c r="CB314" s="168"/>
      <c r="CC314" s="95"/>
      <c r="CD314" s="95"/>
      <c r="CE314" s="168"/>
      <c r="CF314" s="95"/>
      <c r="CG314" s="95"/>
      <c r="CH314" s="168"/>
      <c r="CI314" s="95"/>
      <c r="CJ314" s="95"/>
      <c r="CK314" s="168"/>
      <c r="CL314" s="95"/>
      <c r="CM314" s="95"/>
      <c r="CN314" s="168"/>
      <c r="CO314" s="95"/>
      <c r="CP314" s="95"/>
      <c r="CQ314" s="168"/>
      <c r="CR314" s="95"/>
      <c r="CS314" s="95"/>
      <c r="CT314" s="167">
        <f t="shared" si="300"/>
        <v>0</v>
      </c>
      <c r="CU314" s="168">
        <f t="shared" si="301"/>
        <v>0</v>
      </c>
    </row>
    <row r="315" spans="2:99" hidden="1" x14ac:dyDescent="0.25">
      <c r="B315" s="42" t="s">
        <v>404</v>
      </c>
      <c r="C315" s="207"/>
      <c r="D315" s="208"/>
      <c r="E315" s="207"/>
      <c r="F315" s="209"/>
      <c r="G315" s="209"/>
      <c r="H315" s="168"/>
      <c r="I315" s="95"/>
      <c r="J315" s="95"/>
      <c r="K315" s="95"/>
      <c r="L315" s="95"/>
      <c r="M315" s="95"/>
      <c r="N315" s="168"/>
      <c r="O315" s="95"/>
      <c r="P315" s="95"/>
      <c r="Q315" s="168"/>
      <c r="R315" s="95"/>
      <c r="S315" s="95"/>
      <c r="T315" s="168"/>
      <c r="U315" s="95"/>
      <c r="V315" s="95"/>
      <c r="W315" s="168"/>
      <c r="X315" s="95"/>
      <c r="Y315" s="95"/>
      <c r="Z315" s="168"/>
      <c r="AA315" s="95"/>
      <c r="AB315" s="95"/>
      <c r="AC315" s="168"/>
      <c r="AD315" s="95"/>
      <c r="AE315" s="95"/>
      <c r="AF315" s="168"/>
      <c r="AG315" s="95"/>
      <c r="AH315" s="95"/>
      <c r="AI315" s="168"/>
      <c r="AJ315" s="95"/>
      <c r="AK315" s="95"/>
      <c r="AL315" s="168"/>
      <c r="AM315" s="95"/>
      <c r="AN315" s="95"/>
      <c r="AO315" s="168"/>
      <c r="AP315" s="95"/>
      <c r="AQ315" s="95"/>
      <c r="AR315" s="168"/>
      <c r="AS315" s="95"/>
      <c r="AT315" s="95"/>
      <c r="AU315" s="168"/>
      <c r="AV315" s="95"/>
      <c r="AW315" s="95"/>
      <c r="AX315" s="168"/>
      <c r="AY315" s="95"/>
      <c r="AZ315" s="95"/>
      <c r="BA315" s="168"/>
      <c r="BB315" s="95"/>
      <c r="BC315" s="95"/>
      <c r="BD315" s="168"/>
      <c r="BE315" s="95"/>
      <c r="BF315" s="95"/>
      <c r="BG315" s="168"/>
      <c r="BH315" s="95"/>
      <c r="BI315" s="95"/>
      <c r="BJ315" s="168"/>
      <c r="BK315" s="95"/>
      <c r="BL315" s="95"/>
      <c r="BM315" s="168"/>
      <c r="BN315" s="95"/>
      <c r="BO315" s="95"/>
      <c r="BP315" s="168"/>
      <c r="BQ315" s="95"/>
      <c r="BR315" s="95"/>
      <c r="BS315" s="168"/>
      <c r="BT315" s="95"/>
      <c r="BU315" s="95"/>
      <c r="BV315" s="168"/>
      <c r="BW315" s="95"/>
      <c r="BX315" s="95"/>
      <c r="BY315" s="168"/>
      <c r="BZ315" s="95"/>
      <c r="CA315" s="95"/>
      <c r="CB315" s="168"/>
      <c r="CC315" s="95"/>
      <c r="CD315" s="95"/>
      <c r="CE315" s="168"/>
      <c r="CF315" s="95"/>
      <c r="CG315" s="95"/>
      <c r="CH315" s="168"/>
      <c r="CI315" s="95"/>
      <c r="CJ315" s="95"/>
      <c r="CK315" s="168"/>
      <c r="CL315" s="95"/>
      <c r="CM315" s="95"/>
      <c r="CN315" s="168"/>
      <c r="CO315" s="95"/>
      <c r="CP315" s="95"/>
      <c r="CQ315" s="168"/>
      <c r="CR315" s="95"/>
      <c r="CS315" s="95"/>
      <c r="CT315" s="167">
        <f t="shared" si="300"/>
        <v>0</v>
      </c>
      <c r="CU315" s="168">
        <f t="shared" si="301"/>
        <v>0</v>
      </c>
    </row>
    <row r="316" spans="2:99" hidden="1" x14ac:dyDescent="0.25">
      <c r="B316" s="42" t="s">
        <v>405</v>
      </c>
      <c r="C316" s="207"/>
      <c r="D316" s="208"/>
      <c r="E316" s="207"/>
      <c r="F316" s="209"/>
      <c r="G316" s="209"/>
      <c r="H316" s="168"/>
      <c r="I316" s="95"/>
      <c r="J316" s="95"/>
      <c r="K316" s="95"/>
      <c r="L316" s="95"/>
      <c r="M316" s="95"/>
      <c r="N316" s="168"/>
      <c r="O316" s="95"/>
      <c r="P316" s="95"/>
      <c r="Q316" s="168"/>
      <c r="R316" s="95"/>
      <c r="S316" s="95"/>
      <c r="T316" s="168"/>
      <c r="U316" s="95"/>
      <c r="V316" s="95"/>
      <c r="W316" s="168"/>
      <c r="X316" s="95"/>
      <c r="Y316" s="95"/>
      <c r="Z316" s="168"/>
      <c r="AA316" s="95"/>
      <c r="AB316" s="95"/>
      <c r="AC316" s="168"/>
      <c r="AD316" s="95"/>
      <c r="AE316" s="95"/>
      <c r="AF316" s="168"/>
      <c r="AG316" s="95"/>
      <c r="AH316" s="95"/>
      <c r="AI316" s="168"/>
      <c r="AJ316" s="95"/>
      <c r="AK316" s="95"/>
      <c r="AL316" s="168"/>
      <c r="AM316" s="95"/>
      <c r="AN316" s="95"/>
      <c r="AO316" s="168"/>
      <c r="AP316" s="95"/>
      <c r="AQ316" s="95"/>
      <c r="AR316" s="168"/>
      <c r="AS316" s="95"/>
      <c r="AT316" s="95"/>
      <c r="AU316" s="168"/>
      <c r="AV316" s="95"/>
      <c r="AW316" s="95"/>
      <c r="AX316" s="168"/>
      <c r="AY316" s="95"/>
      <c r="AZ316" s="95"/>
      <c r="BA316" s="168"/>
      <c r="BB316" s="95"/>
      <c r="BC316" s="95"/>
      <c r="BD316" s="168"/>
      <c r="BE316" s="95"/>
      <c r="BF316" s="95"/>
      <c r="BG316" s="168"/>
      <c r="BH316" s="95"/>
      <c r="BI316" s="95"/>
      <c r="BJ316" s="168"/>
      <c r="BK316" s="95"/>
      <c r="BL316" s="95"/>
      <c r="BM316" s="168"/>
      <c r="BN316" s="95"/>
      <c r="BO316" s="95"/>
      <c r="BP316" s="168"/>
      <c r="BQ316" s="95"/>
      <c r="BR316" s="95"/>
      <c r="BS316" s="168"/>
      <c r="BT316" s="95"/>
      <c r="BU316" s="95"/>
      <c r="BV316" s="168"/>
      <c r="BW316" s="95"/>
      <c r="BX316" s="95"/>
      <c r="BY316" s="168"/>
      <c r="BZ316" s="95"/>
      <c r="CA316" s="95"/>
      <c r="CB316" s="168"/>
      <c r="CC316" s="95"/>
      <c r="CD316" s="95"/>
      <c r="CE316" s="168"/>
      <c r="CF316" s="95"/>
      <c r="CG316" s="95"/>
      <c r="CH316" s="168"/>
      <c r="CI316" s="95"/>
      <c r="CJ316" s="95"/>
      <c r="CK316" s="168"/>
      <c r="CL316" s="95"/>
      <c r="CM316" s="95"/>
      <c r="CN316" s="168"/>
      <c r="CO316" s="95"/>
      <c r="CP316" s="95"/>
      <c r="CQ316" s="168"/>
      <c r="CR316" s="95"/>
      <c r="CS316" s="95"/>
      <c r="CT316" s="167">
        <f t="shared" si="300"/>
        <v>0</v>
      </c>
      <c r="CU316" s="168">
        <f t="shared" si="301"/>
        <v>0</v>
      </c>
    </row>
    <row r="317" spans="2:99" hidden="1" x14ac:dyDescent="0.25">
      <c r="B317" s="42" t="s">
        <v>406</v>
      </c>
      <c r="C317" s="207"/>
      <c r="D317" s="208"/>
      <c r="E317" s="207"/>
      <c r="F317" s="209"/>
      <c r="G317" s="209"/>
      <c r="H317" s="168"/>
      <c r="I317" s="95"/>
      <c r="J317" s="95"/>
      <c r="K317" s="95"/>
      <c r="L317" s="95"/>
      <c r="M317" s="95"/>
      <c r="N317" s="168"/>
      <c r="O317" s="95"/>
      <c r="P317" s="95"/>
      <c r="Q317" s="168"/>
      <c r="R317" s="95"/>
      <c r="S317" s="95"/>
      <c r="T317" s="168"/>
      <c r="U317" s="95"/>
      <c r="V317" s="95"/>
      <c r="W317" s="168"/>
      <c r="X317" s="95"/>
      <c r="Y317" s="95"/>
      <c r="Z317" s="168"/>
      <c r="AA317" s="95"/>
      <c r="AB317" s="95"/>
      <c r="AC317" s="168"/>
      <c r="AD317" s="95"/>
      <c r="AE317" s="95"/>
      <c r="AF317" s="168"/>
      <c r="AG317" s="95"/>
      <c r="AH317" s="95"/>
      <c r="AI317" s="168"/>
      <c r="AJ317" s="95"/>
      <c r="AK317" s="95"/>
      <c r="AL317" s="168"/>
      <c r="AM317" s="95"/>
      <c r="AN317" s="95"/>
      <c r="AO317" s="168"/>
      <c r="AP317" s="95"/>
      <c r="AQ317" s="95"/>
      <c r="AR317" s="168"/>
      <c r="AS317" s="95"/>
      <c r="AT317" s="95"/>
      <c r="AU317" s="168"/>
      <c r="AV317" s="95"/>
      <c r="AW317" s="95"/>
      <c r="AX317" s="168"/>
      <c r="AY317" s="95"/>
      <c r="AZ317" s="95"/>
      <c r="BA317" s="168"/>
      <c r="BB317" s="95"/>
      <c r="BC317" s="95"/>
      <c r="BD317" s="168"/>
      <c r="BE317" s="95"/>
      <c r="BF317" s="95"/>
      <c r="BG317" s="168"/>
      <c r="BH317" s="95"/>
      <c r="BI317" s="95"/>
      <c r="BJ317" s="168"/>
      <c r="BK317" s="95"/>
      <c r="BL317" s="95"/>
      <c r="BM317" s="168"/>
      <c r="BN317" s="95"/>
      <c r="BO317" s="95"/>
      <c r="BP317" s="168"/>
      <c r="BQ317" s="95"/>
      <c r="BR317" s="95"/>
      <c r="BS317" s="168"/>
      <c r="BT317" s="95"/>
      <c r="BU317" s="95"/>
      <c r="BV317" s="168"/>
      <c r="BW317" s="95"/>
      <c r="BX317" s="95"/>
      <c r="BY317" s="168"/>
      <c r="BZ317" s="95"/>
      <c r="CA317" s="95"/>
      <c r="CB317" s="168"/>
      <c r="CC317" s="95"/>
      <c r="CD317" s="95"/>
      <c r="CE317" s="168"/>
      <c r="CF317" s="95"/>
      <c r="CG317" s="95"/>
      <c r="CH317" s="168"/>
      <c r="CI317" s="95"/>
      <c r="CJ317" s="95"/>
      <c r="CK317" s="168"/>
      <c r="CL317" s="95"/>
      <c r="CM317" s="95"/>
      <c r="CN317" s="168"/>
      <c r="CO317" s="95"/>
      <c r="CP317" s="95"/>
      <c r="CQ317" s="168"/>
      <c r="CR317" s="95"/>
      <c r="CS317" s="95"/>
      <c r="CT317" s="167">
        <f t="shared" si="300"/>
        <v>0</v>
      </c>
      <c r="CU317" s="168">
        <f t="shared" si="301"/>
        <v>0</v>
      </c>
    </row>
    <row r="318" spans="2:99" hidden="1" x14ac:dyDescent="0.25">
      <c r="B318" s="42" t="s">
        <v>407</v>
      </c>
      <c r="C318" s="207"/>
      <c r="D318" s="208"/>
      <c r="E318" s="207"/>
      <c r="F318" s="209"/>
      <c r="G318" s="209"/>
      <c r="H318" s="168"/>
      <c r="I318" s="95"/>
      <c r="J318" s="95"/>
      <c r="K318" s="95"/>
      <c r="L318" s="95"/>
      <c r="M318" s="95"/>
      <c r="N318" s="168"/>
      <c r="O318" s="95"/>
      <c r="P318" s="95"/>
      <c r="Q318" s="168"/>
      <c r="R318" s="95"/>
      <c r="S318" s="95"/>
      <c r="T318" s="168"/>
      <c r="U318" s="95"/>
      <c r="V318" s="95"/>
      <c r="W318" s="168"/>
      <c r="X318" s="95"/>
      <c r="Y318" s="95"/>
      <c r="Z318" s="168"/>
      <c r="AA318" s="95"/>
      <c r="AB318" s="95"/>
      <c r="AC318" s="168"/>
      <c r="AD318" s="95"/>
      <c r="AE318" s="95"/>
      <c r="AF318" s="168"/>
      <c r="AG318" s="95"/>
      <c r="AH318" s="95"/>
      <c r="AI318" s="168"/>
      <c r="AJ318" s="95"/>
      <c r="AK318" s="95"/>
      <c r="AL318" s="168"/>
      <c r="AM318" s="95"/>
      <c r="AN318" s="95"/>
      <c r="AO318" s="168"/>
      <c r="AP318" s="95"/>
      <c r="AQ318" s="95"/>
      <c r="AR318" s="168"/>
      <c r="AS318" s="95"/>
      <c r="AT318" s="95"/>
      <c r="AU318" s="168"/>
      <c r="AV318" s="95"/>
      <c r="AW318" s="95"/>
      <c r="AX318" s="168"/>
      <c r="AY318" s="95"/>
      <c r="AZ318" s="95"/>
      <c r="BA318" s="168"/>
      <c r="BB318" s="95"/>
      <c r="BC318" s="95"/>
      <c r="BD318" s="168"/>
      <c r="BE318" s="95"/>
      <c r="BF318" s="95"/>
      <c r="BG318" s="168"/>
      <c r="BH318" s="95"/>
      <c r="BI318" s="95"/>
      <c r="BJ318" s="168"/>
      <c r="BK318" s="95"/>
      <c r="BL318" s="95"/>
      <c r="BM318" s="168"/>
      <c r="BN318" s="95"/>
      <c r="BO318" s="95"/>
      <c r="BP318" s="168"/>
      <c r="BQ318" s="95"/>
      <c r="BR318" s="95"/>
      <c r="BS318" s="168"/>
      <c r="BT318" s="95"/>
      <c r="BU318" s="95"/>
      <c r="BV318" s="168"/>
      <c r="BW318" s="95"/>
      <c r="BX318" s="95"/>
      <c r="BY318" s="168"/>
      <c r="BZ318" s="95"/>
      <c r="CA318" s="95"/>
      <c r="CB318" s="168"/>
      <c r="CC318" s="95"/>
      <c r="CD318" s="95"/>
      <c r="CE318" s="168"/>
      <c r="CF318" s="95"/>
      <c r="CG318" s="95"/>
      <c r="CH318" s="168"/>
      <c r="CI318" s="95"/>
      <c r="CJ318" s="95"/>
      <c r="CK318" s="168"/>
      <c r="CL318" s="95"/>
      <c r="CM318" s="95"/>
      <c r="CN318" s="168"/>
      <c r="CO318" s="95"/>
      <c r="CP318" s="95"/>
      <c r="CQ318" s="168"/>
      <c r="CR318" s="95"/>
      <c r="CS318" s="95"/>
      <c r="CT318" s="167">
        <f t="shared" si="300"/>
        <v>0</v>
      </c>
      <c r="CU318" s="168">
        <f t="shared" si="301"/>
        <v>0</v>
      </c>
    </row>
    <row r="319" spans="2:99" hidden="1" x14ac:dyDescent="0.25">
      <c r="B319" s="42" t="s">
        <v>408</v>
      </c>
      <c r="C319" s="207"/>
      <c r="D319" s="208"/>
      <c r="E319" s="207"/>
      <c r="F319" s="209"/>
      <c r="G319" s="209"/>
      <c r="H319" s="168"/>
      <c r="I319" s="95"/>
      <c r="J319" s="95"/>
      <c r="K319" s="95"/>
      <c r="L319" s="95"/>
      <c r="M319" s="95"/>
      <c r="N319" s="168"/>
      <c r="O319" s="95"/>
      <c r="P319" s="95"/>
      <c r="Q319" s="168"/>
      <c r="R319" s="95"/>
      <c r="S319" s="95"/>
      <c r="T319" s="168"/>
      <c r="U319" s="95"/>
      <c r="V319" s="95"/>
      <c r="W319" s="168"/>
      <c r="X319" s="95"/>
      <c r="Y319" s="95"/>
      <c r="Z319" s="168"/>
      <c r="AA319" s="95"/>
      <c r="AB319" s="95"/>
      <c r="AC319" s="168"/>
      <c r="AD319" s="95"/>
      <c r="AE319" s="95"/>
      <c r="AF319" s="168"/>
      <c r="AG319" s="95"/>
      <c r="AH319" s="95"/>
      <c r="AI319" s="168"/>
      <c r="AJ319" s="95"/>
      <c r="AK319" s="95"/>
      <c r="AL319" s="168"/>
      <c r="AM319" s="95"/>
      <c r="AN319" s="95"/>
      <c r="AO319" s="168"/>
      <c r="AP319" s="95"/>
      <c r="AQ319" s="95"/>
      <c r="AR319" s="168"/>
      <c r="AS319" s="95"/>
      <c r="AT319" s="95"/>
      <c r="AU319" s="168"/>
      <c r="AV319" s="95"/>
      <c r="AW319" s="95"/>
      <c r="AX319" s="168"/>
      <c r="AY319" s="95"/>
      <c r="AZ319" s="95"/>
      <c r="BA319" s="168"/>
      <c r="BB319" s="95"/>
      <c r="BC319" s="95"/>
      <c r="BD319" s="168"/>
      <c r="BE319" s="95"/>
      <c r="BF319" s="95"/>
      <c r="BG319" s="168"/>
      <c r="BH319" s="95"/>
      <c r="BI319" s="95"/>
      <c r="BJ319" s="168"/>
      <c r="BK319" s="95"/>
      <c r="BL319" s="95"/>
      <c r="BM319" s="168"/>
      <c r="BN319" s="95"/>
      <c r="BO319" s="95"/>
      <c r="BP319" s="168"/>
      <c r="BQ319" s="95"/>
      <c r="BR319" s="95"/>
      <c r="BS319" s="168"/>
      <c r="BT319" s="95"/>
      <c r="BU319" s="95"/>
      <c r="BV319" s="168"/>
      <c r="BW319" s="95"/>
      <c r="BX319" s="95"/>
      <c r="BY319" s="168"/>
      <c r="BZ319" s="95"/>
      <c r="CA319" s="95"/>
      <c r="CB319" s="168"/>
      <c r="CC319" s="95"/>
      <c r="CD319" s="95"/>
      <c r="CE319" s="168"/>
      <c r="CF319" s="95"/>
      <c r="CG319" s="95"/>
      <c r="CH319" s="168"/>
      <c r="CI319" s="95"/>
      <c r="CJ319" s="95"/>
      <c r="CK319" s="168"/>
      <c r="CL319" s="95"/>
      <c r="CM319" s="95"/>
      <c r="CN319" s="168"/>
      <c r="CO319" s="95"/>
      <c r="CP319" s="95"/>
      <c r="CQ319" s="168"/>
      <c r="CR319" s="95"/>
      <c r="CS319" s="95"/>
      <c r="CT319" s="167">
        <f t="shared" si="300"/>
        <v>0</v>
      </c>
      <c r="CU319" s="168">
        <f t="shared" si="301"/>
        <v>0</v>
      </c>
    </row>
    <row r="320" spans="2:99" hidden="1" x14ac:dyDescent="0.25">
      <c r="B320" s="42" t="s">
        <v>409</v>
      </c>
      <c r="C320" s="207"/>
      <c r="D320" s="208"/>
      <c r="E320" s="207"/>
      <c r="F320" s="209"/>
      <c r="G320" s="209"/>
      <c r="H320" s="168"/>
      <c r="I320" s="95"/>
      <c r="J320" s="95"/>
      <c r="K320" s="95"/>
      <c r="L320" s="95"/>
      <c r="M320" s="95"/>
      <c r="N320" s="168"/>
      <c r="O320" s="95"/>
      <c r="P320" s="95"/>
      <c r="Q320" s="168"/>
      <c r="R320" s="95"/>
      <c r="S320" s="95"/>
      <c r="T320" s="168"/>
      <c r="U320" s="95"/>
      <c r="V320" s="95"/>
      <c r="W320" s="168"/>
      <c r="X320" s="95"/>
      <c r="Y320" s="95"/>
      <c r="Z320" s="168"/>
      <c r="AA320" s="95"/>
      <c r="AB320" s="95"/>
      <c r="AC320" s="168"/>
      <c r="AD320" s="95"/>
      <c r="AE320" s="95"/>
      <c r="AF320" s="168"/>
      <c r="AG320" s="95"/>
      <c r="AH320" s="95"/>
      <c r="AI320" s="168"/>
      <c r="AJ320" s="95"/>
      <c r="AK320" s="95"/>
      <c r="AL320" s="168"/>
      <c r="AM320" s="95"/>
      <c r="AN320" s="95"/>
      <c r="AO320" s="168"/>
      <c r="AP320" s="95"/>
      <c r="AQ320" s="95"/>
      <c r="AR320" s="168"/>
      <c r="AS320" s="95"/>
      <c r="AT320" s="95"/>
      <c r="AU320" s="168"/>
      <c r="AV320" s="95"/>
      <c r="AW320" s="95"/>
      <c r="AX320" s="168"/>
      <c r="AY320" s="95"/>
      <c r="AZ320" s="95"/>
      <c r="BA320" s="168"/>
      <c r="BB320" s="95"/>
      <c r="BC320" s="95"/>
      <c r="BD320" s="168"/>
      <c r="BE320" s="95"/>
      <c r="BF320" s="95"/>
      <c r="BG320" s="168"/>
      <c r="BH320" s="95"/>
      <c r="BI320" s="95"/>
      <c r="BJ320" s="168"/>
      <c r="BK320" s="95"/>
      <c r="BL320" s="95"/>
      <c r="BM320" s="168"/>
      <c r="BN320" s="95"/>
      <c r="BO320" s="95"/>
      <c r="BP320" s="168"/>
      <c r="BQ320" s="95"/>
      <c r="BR320" s="95"/>
      <c r="BS320" s="168"/>
      <c r="BT320" s="95"/>
      <c r="BU320" s="95"/>
      <c r="BV320" s="168"/>
      <c r="BW320" s="95"/>
      <c r="BX320" s="95"/>
      <c r="BY320" s="168"/>
      <c r="BZ320" s="95"/>
      <c r="CA320" s="95"/>
      <c r="CB320" s="168"/>
      <c r="CC320" s="95"/>
      <c r="CD320" s="95"/>
      <c r="CE320" s="168"/>
      <c r="CF320" s="95"/>
      <c r="CG320" s="95"/>
      <c r="CH320" s="168"/>
      <c r="CI320" s="95"/>
      <c r="CJ320" s="95"/>
      <c r="CK320" s="168"/>
      <c r="CL320" s="95"/>
      <c r="CM320" s="95"/>
      <c r="CN320" s="168"/>
      <c r="CO320" s="95"/>
      <c r="CP320" s="95"/>
      <c r="CQ320" s="168"/>
      <c r="CR320" s="95"/>
      <c r="CS320" s="95"/>
      <c r="CT320" s="167"/>
      <c r="CU320" s="168">
        <f t="shared" si="301"/>
        <v>0</v>
      </c>
    </row>
    <row r="321" spans="2:99" hidden="1" x14ac:dyDescent="0.25">
      <c r="B321" s="42" t="s">
        <v>410</v>
      </c>
      <c r="C321" s="207"/>
      <c r="D321" s="208"/>
      <c r="E321" s="207"/>
      <c r="F321" s="209"/>
      <c r="G321" s="209"/>
      <c r="H321" s="168"/>
      <c r="I321" s="95"/>
      <c r="J321" s="95"/>
      <c r="K321" s="95"/>
      <c r="L321" s="95"/>
      <c r="M321" s="95"/>
      <c r="N321" s="168"/>
      <c r="O321" s="95"/>
      <c r="P321" s="95"/>
      <c r="Q321" s="168"/>
      <c r="R321" s="95"/>
      <c r="S321" s="95"/>
      <c r="T321" s="168"/>
      <c r="U321" s="95"/>
      <c r="V321" s="95"/>
      <c r="W321" s="168"/>
      <c r="X321" s="95"/>
      <c r="Y321" s="95"/>
      <c r="Z321" s="168"/>
      <c r="AA321" s="95"/>
      <c r="AB321" s="95"/>
      <c r="AC321" s="168"/>
      <c r="AD321" s="95"/>
      <c r="AE321" s="95"/>
      <c r="AF321" s="168"/>
      <c r="AG321" s="95"/>
      <c r="AH321" s="95"/>
      <c r="AI321" s="168"/>
      <c r="AJ321" s="95"/>
      <c r="AK321" s="95"/>
      <c r="AL321" s="168"/>
      <c r="AM321" s="95"/>
      <c r="AN321" s="95"/>
      <c r="AO321" s="168"/>
      <c r="AP321" s="95"/>
      <c r="AQ321" s="95"/>
      <c r="AR321" s="168"/>
      <c r="AS321" s="95"/>
      <c r="AT321" s="95"/>
      <c r="AU321" s="168"/>
      <c r="AV321" s="95"/>
      <c r="AW321" s="95"/>
      <c r="AX321" s="168"/>
      <c r="AY321" s="95"/>
      <c r="AZ321" s="95"/>
      <c r="BA321" s="168"/>
      <c r="BB321" s="95"/>
      <c r="BC321" s="95"/>
      <c r="BD321" s="168"/>
      <c r="BE321" s="95"/>
      <c r="BF321" s="95"/>
      <c r="BG321" s="168"/>
      <c r="BH321" s="95"/>
      <c r="BI321" s="95"/>
      <c r="BJ321" s="168"/>
      <c r="BK321" s="95"/>
      <c r="BL321" s="95"/>
      <c r="BM321" s="168"/>
      <c r="BN321" s="95"/>
      <c r="BO321" s="95"/>
      <c r="BP321" s="168"/>
      <c r="BQ321" s="95"/>
      <c r="BR321" s="95"/>
      <c r="BS321" s="168"/>
      <c r="BT321" s="95"/>
      <c r="BU321" s="95"/>
      <c r="BV321" s="168"/>
      <c r="BW321" s="95"/>
      <c r="BX321" s="95"/>
      <c r="BY321" s="168"/>
      <c r="BZ321" s="95"/>
      <c r="CA321" s="95"/>
      <c r="CB321" s="168"/>
      <c r="CC321" s="95"/>
      <c r="CD321" s="95"/>
      <c r="CE321" s="168"/>
      <c r="CF321" s="95"/>
      <c r="CG321" s="95"/>
      <c r="CH321" s="168"/>
      <c r="CI321" s="95"/>
      <c r="CJ321" s="95"/>
      <c r="CK321" s="168"/>
      <c r="CL321" s="95"/>
      <c r="CM321" s="95"/>
      <c r="CN321" s="168"/>
      <c r="CO321" s="95"/>
      <c r="CP321" s="95"/>
      <c r="CQ321" s="168"/>
      <c r="CR321" s="95"/>
      <c r="CS321" s="95"/>
      <c r="CT321" s="167">
        <f t="shared" ref="CT321:CT353" si="302">E321+H321+K321+N321+Q321+T321+W321+Z321+AC321+AF321+AI321+AL321+AO321+AR321+AU321+AX321+BA321+BD321+BG321+BJ321+BM321+BP321+BS321+BV321+BY321+CB321+CE321+CH321+CK321+CN321+CQ321</f>
        <v>0</v>
      </c>
      <c r="CU321" s="168">
        <f t="shared" si="301"/>
        <v>0</v>
      </c>
    </row>
    <row r="322" spans="2:99" hidden="1" x14ac:dyDescent="0.25">
      <c r="B322" s="42" t="s">
        <v>411</v>
      </c>
      <c r="C322" s="207"/>
      <c r="D322" s="208"/>
      <c r="E322" s="207"/>
      <c r="F322" s="209"/>
      <c r="G322" s="209"/>
      <c r="H322" s="168"/>
      <c r="I322" s="95"/>
      <c r="J322" s="95"/>
      <c r="K322" s="95"/>
      <c r="L322" s="95"/>
      <c r="M322" s="95"/>
      <c r="N322" s="168"/>
      <c r="O322" s="95"/>
      <c r="P322" s="95"/>
      <c r="Q322" s="168"/>
      <c r="R322" s="95"/>
      <c r="S322" s="95"/>
      <c r="T322" s="168"/>
      <c r="U322" s="95"/>
      <c r="V322" s="95"/>
      <c r="W322" s="168"/>
      <c r="X322" s="95"/>
      <c r="Y322" s="95"/>
      <c r="Z322" s="168"/>
      <c r="AA322" s="95"/>
      <c r="AB322" s="95"/>
      <c r="AC322" s="168"/>
      <c r="AD322" s="95"/>
      <c r="AE322" s="95"/>
      <c r="AF322" s="168"/>
      <c r="AG322" s="95"/>
      <c r="AH322" s="95"/>
      <c r="AI322" s="168"/>
      <c r="AJ322" s="95"/>
      <c r="AK322" s="95"/>
      <c r="AL322" s="168"/>
      <c r="AM322" s="95"/>
      <c r="AN322" s="95"/>
      <c r="AO322" s="168"/>
      <c r="AP322" s="95"/>
      <c r="AQ322" s="95"/>
      <c r="AR322" s="168"/>
      <c r="AS322" s="95"/>
      <c r="AT322" s="95"/>
      <c r="AU322" s="168"/>
      <c r="AV322" s="95"/>
      <c r="AW322" s="95"/>
      <c r="AX322" s="168"/>
      <c r="AY322" s="95"/>
      <c r="AZ322" s="95"/>
      <c r="BA322" s="168"/>
      <c r="BB322" s="95"/>
      <c r="BC322" s="95"/>
      <c r="BD322" s="168"/>
      <c r="BE322" s="95"/>
      <c r="BF322" s="95"/>
      <c r="BG322" s="168"/>
      <c r="BH322" s="95"/>
      <c r="BI322" s="95"/>
      <c r="BJ322" s="168"/>
      <c r="BK322" s="95"/>
      <c r="BL322" s="95"/>
      <c r="BM322" s="168"/>
      <c r="BN322" s="95"/>
      <c r="BO322" s="95"/>
      <c r="BP322" s="168"/>
      <c r="BQ322" s="95"/>
      <c r="BR322" s="95"/>
      <c r="BS322" s="168"/>
      <c r="BT322" s="95"/>
      <c r="BU322" s="95"/>
      <c r="BV322" s="168"/>
      <c r="BW322" s="95"/>
      <c r="BX322" s="95"/>
      <c r="BY322" s="168"/>
      <c r="BZ322" s="95"/>
      <c r="CA322" s="95"/>
      <c r="CB322" s="168"/>
      <c r="CC322" s="95"/>
      <c r="CD322" s="95"/>
      <c r="CE322" s="168"/>
      <c r="CF322" s="95"/>
      <c r="CG322" s="95"/>
      <c r="CH322" s="168"/>
      <c r="CI322" s="95"/>
      <c r="CJ322" s="95"/>
      <c r="CK322" s="168"/>
      <c r="CL322" s="95"/>
      <c r="CM322" s="95"/>
      <c r="CN322" s="168"/>
      <c r="CO322" s="95"/>
      <c r="CP322" s="95"/>
      <c r="CQ322" s="168"/>
      <c r="CR322" s="95"/>
      <c r="CS322" s="95"/>
      <c r="CT322" s="167">
        <f t="shared" si="302"/>
        <v>0</v>
      </c>
      <c r="CU322" s="168">
        <f t="shared" si="301"/>
        <v>0</v>
      </c>
    </row>
    <row r="323" spans="2:99" hidden="1" x14ac:dyDescent="0.25">
      <c r="B323" s="42" t="s">
        <v>412</v>
      </c>
      <c r="C323" s="207"/>
      <c r="D323" s="208"/>
      <c r="E323" s="207"/>
      <c r="F323" s="209"/>
      <c r="G323" s="209"/>
      <c r="H323" s="168"/>
      <c r="I323" s="95"/>
      <c r="J323" s="95"/>
      <c r="K323" s="95"/>
      <c r="L323" s="95"/>
      <c r="M323" s="95"/>
      <c r="N323" s="168"/>
      <c r="O323" s="95"/>
      <c r="P323" s="95"/>
      <c r="Q323" s="168"/>
      <c r="R323" s="95"/>
      <c r="S323" s="95"/>
      <c r="T323" s="168"/>
      <c r="U323" s="95"/>
      <c r="V323" s="95"/>
      <c r="W323" s="168"/>
      <c r="X323" s="95"/>
      <c r="Y323" s="95"/>
      <c r="Z323" s="168"/>
      <c r="AA323" s="95"/>
      <c r="AB323" s="95"/>
      <c r="AC323" s="168"/>
      <c r="AD323" s="95"/>
      <c r="AE323" s="95"/>
      <c r="AF323" s="168"/>
      <c r="AG323" s="95"/>
      <c r="AH323" s="95"/>
      <c r="AI323" s="168"/>
      <c r="AJ323" s="95"/>
      <c r="AK323" s="95"/>
      <c r="AL323" s="168"/>
      <c r="AM323" s="95"/>
      <c r="AN323" s="95"/>
      <c r="AO323" s="168"/>
      <c r="AP323" s="95"/>
      <c r="AQ323" s="95"/>
      <c r="AR323" s="168"/>
      <c r="AS323" s="95"/>
      <c r="AT323" s="95"/>
      <c r="AU323" s="168"/>
      <c r="AV323" s="95"/>
      <c r="AW323" s="95"/>
      <c r="AX323" s="168"/>
      <c r="AY323" s="95"/>
      <c r="AZ323" s="95"/>
      <c r="BA323" s="168"/>
      <c r="BB323" s="95"/>
      <c r="BC323" s="95"/>
      <c r="BD323" s="168"/>
      <c r="BE323" s="95"/>
      <c r="BF323" s="95"/>
      <c r="BG323" s="168"/>
      <c r="BH323" s="95"/>
      <c r="BI323" s="95"/>
      <c r="BJ323" s="168"/>
      <c r="BK323" s="95"/>
      <c r="BL323" s="95"/>
      <c r="BM323" s="168"/>
      <c r="BN323" s="95"/>
      <c r="BO323" s="95"/>
      <c r="BP323" s="168"/>
      <c r="BQ323" s="95"/>
      <c r="BR323" s="95"/>
      <c r="BS323" s="168"/>
      <c r="BT323" s="95"/>
      <c r="BU323" s="95"/>
      <c r="BV323" s="168"/>
      <c r="BW323" s="95"/>
      <c r="BX323" s="95"/>
      <c r="BY323" s="168"/>
      <c r="BZ323" s="95"/>
      <c r="CA323" s="95"/>
      <c r="CB323" s="168"/>
      <c r="CC323" s="95"/>
      <c r="CD323" s="95"/>
      <c r="CE323" s="168"/>
      <c r="CF323" s="95"/>
      <c r="CG323" s="95"/>
      <c r="CH323" s="168"/>
      <c r="CI323" s="95"/>
      <c r="CJ323" s="95"/>
      <c r="CK323" s="168"/>
      <c r="CL323" s="95"/>
      <c r="CM323" s="95"/>
      <c r="CN323" s="168"/>
      <c r="CO323" s="95"/>
      <c r="CP323" s="95"/>
      <c r="CQ323" s="168"/>
      <c r="CR323" s="95"/>
      <c r="CS323" s="95"/>
      <c r="CT323" s="167">
        <f t="shared" si="302"/>
        <v>0</v>
      </c>
      <c r="CU323" s="168">
        <f t="shared" si="301"/>
        <v>0</v>
      </c>
    </row>
    <row r="324" spans="2:99" hidden="1" x14ac:dyDescent="0.25">
      <c r="B324" s="42" t="s">
        <v>440</v>
      </c>
      <c r="C324" s="207"/>
      <c r="D324" s="208"/>
      <c r="E324" s="207"/>
      <c r="F324" s="209"/>
      <c r="G324" s="209"/>
      <c r="H324" s="168"/>
      <c r="I324" s="95"/>
      <c r="J324" s="95"/>
      <c r="K324" s="95"/>
      <c r="L324" s="95"/>
      <c r="M324" s="95"/>
      <c r="N324" s="168"/>
      <c r="O324" s="95"/>
      <c r="P324" s="95"/>
      <c r="Q324" s="168"/>
      <c r="R324" s="95"/>
      <c r="S324" s="95"/>
      <c r="T324" s="168"/>
      <c r="U324" s="95"/>
      <c r="V324" s="95"/>
      <c r="W324" s="168"/>
      <c r="X324" s="95"/>
      <c r="Y324" s="95"/>
      <c r="Z324" s="168"/>
      <c r="AA324" s="95"/>
      <c r="AB324" s="95"/>
      <c r="AC324" s="168"/>
      <c r="AD324" s="95"/>
      <c r="AE324" s="95"/>
      <c r="AF324" s="168"/>
      <c r="AG324" s="95"/>
      <c r="AH324" s="95"/>
      <c r="AI324" s="168"/>
      <c r="AJ324" s="95"/>
      <c r="AK324" s="95"/>
      <c r="AL324" s="168"/>
      <c r="AM324" s="95"/>
      <c r="AN324" s="95"/>
      <c r="AO324" s="168"/>
      <c r="AP324" s="95"/>
      <c r="AQ324" s="95"/>
      <c r="AR324" s="168"/>
      <c r="AS324" s="95"/>
      <c r="AT324" s="95"/>
      <c r="AU324" s="168"/>
      <c r="AV324" s="95"/>
      <c r="AW324" s="95"/>
      <c r="AX324" s="168"/>
      <c r="AY324" s="95"/>
      <c r="AZ324" s="95"/>
      <c r="BA324" s="168"/>
      <c r="BB324" s="95"/>
      <c r="BC324" s="95"/>
      <c r="BD324" s="168"/>
      <c r="BE324" s="95"/>
      <c r="BF324" s="95"/>
      <c r="BG324" s="168"/>
      <c r="BH324" s="95"/>
      <c r="BI324" s="95"/>
      <c r="BJ324" s="168"/>
      <c r="BK324" s="95"/>
      <c r="BL324" s="95"/>
      <c r="BM324" s="168"/>
      <c r="BN324" s="95"/>
      <c r="BO324" s="95"/>
      <c r="BP324" s="168"/>
      <c r="BQ324" s="95"/>
      <c r="BR324" s="95"/>
      <c r="BS324" s="168"/>
      <c r="BT324" s="95"/>
      <c r="BU324" s="95"/>
      <c r="BV324" s="168"/>
      <c r="BW324" s="95"/>
      <c r="BX324" s="95"/>
      <c r="BY324" s="168"/>
      <c r="BZ324" s="95"/>
      <c r="CA324" s="95"/>
      <c r="CB324" s="168"/>
      <c r="CC324" s="95"/>
      <c r="CD324" s="95"/>
      <c r="CE324" s="168"/>
      <c r="CF324" s="95"/>
      <c r="CG324" s="95"/>
      <c r="CH324" s="168"/>
      <c r="CI324" s="95"/>
      <c r="CJ324" s="95"/>
      <c r="CK324" s="168"/>
      <c r="CL324" s="95"/>
      <c r="CM324" s="95"/>
      <c r="CN324" s="168"/>
      <c r="CO324" s="95"/>
      <c r="CP324" s="95"/>
      <c r="CQ324" s="168"/>
      <c r="CR324" s="95"/>
      <c r="CS324" s="95"/>
      <c r="CT324" s="167">
        <f t="shared" si="302"/>
        <v>0</v>
      </c>
      <c r="CU324" s="168">
        <f t="shared" si="301"/>
        <v>0</v>
      </c>
    </row>
    <row r="325" spans="2:99" hidden="1" x14ac:dyDescent="0.25">
      <c r="B325" s="42" t="s">
        <v>414</v>
      </c>
      <c r="C325" s="207"/>
      <c r="D325" s="208"/>
      <c r="E325" s="207"/>
      <c r="F325" s="209"/>
      <c r="G325" s="209"/>
      <c r="H325" s="168"/>
      <c r="I325" s="95"/>
      <c r="J325" s="95"/>
      <c r="K325" s="95"/>
      <c r="L325" s="95"/>
      <c r="M325" s="95"/>
      <c r="N325" s="168"/>
      <c r="O325" s="95"/>
      <c r="P325" s="95"/>
      <c r="Q325" s="168"/>
      <c r="R325" s="95"/>
      <c r="S325" s="95"/>
      <c r="T325" s="168"/>
      <c r="U325" s="95"/>
      <c r="V325" s="95"/>
      <c r="W325" s="168"/>
      <c r="X325" s="95"/>
      <c r="Y325" s="95"/>
      <c r="Z325" s="168"/>
      <c r="AA325" s="95"/>
      <c r="AB325" s="95"/>
      <c r="AC325" s="168"/>
      <c r="AD325" s="95"/>
      <c r="AE325" s="95"/>
      <c r="AF325" s="168"/>
      <c r="AG325" s="95"/>
      <c r="AH325" s="95"/>
      <c r="AI325" s="168"/>
      <c r="AJ325" s="95"/>
      <c r="AK325" s="95"/>
      <c r="AL325" s="168"/>
      <c r="AM325" s="95"/>
      <c r="AN325" s="95"/>
      <c r="AO325" s="168"/>
      <c r="AP325" s="95"/>
      <c r="AQ325" s="95"/>
      <c r="AR325" s="168"/>
      <c r="AS325" s="95"/>
      <c r="AT325" s="95"/>
      <c r="AU325" s="168"/>
      <c r="AV325" s="95"/>
      <c r="AW325" s="95"/>
      <c r="AX325" s="168"/>
      <c r="AY325" s="95"/>
      <c r="AZ325" s="95"/>
      <c r="BA325" s="168"/>
      <c r="BB325" s="95"/>
      <c r="BC325" s="95"/>
      <c r="BD325" s="168"/>
      <c r="BE325" s="95"/>
      <c r="BF325" s="95"/>
      <c r="BG325" s="168"/>
      <c r="BH325" s="95"/>
      <c r="BI325" s="95"/>
      <c r="BJ325" s="168"/>
      <c r="BK325" s="95"/>
      <c r="BL325" s="95"/>
      <c r="BM325" s="168"/>
      <c r="BN325" s="95"/>
      <c r="BO325" s="95"/>
      <c r="BP325" s="168"/>
      <c r="BQ325" s="95"/>
      <c r="BR325" s="95"/>
      <c r="BS325" s="168"/>
      <c r="BT325" s="95"/>
      <c r="BU325" s="95"/>
      <c r="BV325" s="168"/>
      <c r="BW325" s="95"/>
      <c r="BX325" s="95"/>
      <c r="BY325" s="168"/>
      <c r="BZ325" s="95"/>
      <c r="CA325" s="95"/>
      <c r="CB325" s="168"/>
      <c r="CC325" s="95"/>
      <c r="CD325" s="95"/>
      <c r="CE325" s="168"/>
      <c r="CF325" s="95"/>
      <c r="CG325" s="95"/>
      <c r="CH325" s="168"/>
      <c r="CI325" s="95"/>
      <c r="CJ325" s="95"/>
      <c r="CK325" s="168"/>
      <c r="CL325" s="95"/>
      <c r="CM325" s="95"/>
      <c r="CN325" s="168"/>
      <c r="CO325" s="95"/>
      <c r="CP325" s="95"/>
      <c r="CQ325" s="168"/>
      <c r="CR325" s="95"/>
      <c r="CS325" s="95"/>
      <c r="CT325" s="167">
        <f t="shared" si="302"/>
        <v>0</v>
      </c>
      <c r="CU325" s="168">
        <f t="shared" si="301"/>
        <v>0</v>
      </c>
    </row>
    <row r="326" spans="2:99" hidden="1" x14ac:dyDescent="0.25">
      <c r="B326" s="42" t="s">
        <v>441</v>
      </c>
      <c r="C326" s="207"/>
      <c r="D326" s="208"/>
      <c r="E326" s="207"/>
      <c r="F326" s="209"/>
      <c r="G326" s="209"/>
      <c r="H326" s="168"/>
      <c r="I326" s="95"/>
      <c r="J326" s="95"/>
      <c r="K326" s="95"/>
      <c r="L326" s="95"/>
      <c r="M326" s="95"/>
      <c r="N326" s="168"/>
      <c r="O326" s="95"/>
      <c r="P326" s="95"/>
      <c r="Q326" s="168"/>
      <c r="R326" s="95"/>
      <c r="S326" s="95"/>
      <c r="T326" s="168"/>
      <c r="U326" s="95"/>
      <c r="V326" s="95"/>
      <c r="W326" s="168"/>
      <c r="X326" s="95"/>
      <c r="Y326" s="95"/>
      <c r="Z326" s="168"/>
      <c r="AA326" s="95"/>
      <c r="AB326" s="95"/>
      <c r="AC326" s="168"/>
      <c r="AD326" s="95"/>
      <c r="AE326" s="95"/>
      <c r="AF326" s="168"/>
      <c r="AG326" s="95"/>
      <c r="AH326" s="95"/>
      <c r="AI326" s="168"/>
      <c r="AJ326" s="95"/>
      <c r="AK326" s="95"/>
      <c r="AL326" s="168"/>
      <c r="AM326" s="95"/>
      <c r="AN326" s="95"/>
      <c r="AO326" s="168"/>
      <c r="AP326" s="95"/>
      <c r="AQ326" s="95"/>
      <c r="AR326" s="168"/>
      <c r="AS326" s="95"/>
      <c r="AT326" s="95"/>
      <c r="AU326" s="168"/>
      <c r="AV326" s="95"/>
      <c r="AW326" s="95"/>
      <c r="AX326" s="168"/>
      <c r="AY326" s="95"/>
      <c r="AZ326" s="95"/>
      <c r="BA326" s="168"/>
      <c r="BB326" s="95"/>
      <c r="BC326" s="95"/>
      <c r="BD326" s="168"/>
      <c r="BE326" s="95"/>
      <c r="BF326" s="95"/>
      <c r="BG326" s="168"/>
      <c r="BH326" s="95"/>
      <c r="BI326" s="95"/>
      <c r="BJ326" s="168"/>
      <c r="BK326" s="95"/>
      <c r="BL326" s="95"/>
      <c r="BM326" s="168"/>
      <c r="BN326" s="95"/>
      <c r="BO326" s="95"/>
      <c r="BP326" s="168"/>
      <c r="BQ326" s="95"/>
      <c r="BR326" s="95"/>
      <c r="BS326" s="168"/>
      <c r="BT326" s="95"/>
      <c r="BU326" s="95"/>
      <c r="BV326" s="168"/>
      <c r="BW326" s="95"/>
      <c r="BX326" s="95"/>
      <c r="BY326" s="168"/>
      <c r="BZ326" s="95"/>
      <c r="CA326" s="95"/>
      <c r="CB326" s="168"/>
      <c r="CC326" s="95"/>
      <c r="CD326" s="95"/>
      <c r="CE326" s="168"/>
      <c r="CF326" s="95"/>
      <c r="CG326" s="95"/>
      <c r="CH326" s="168"/>
      <c r="CI326" s="95"/>
      <c r="CJ326" s="95"/>
      <c r="CK326" s="168"/>
      <c r="CL326" s="95"/>
      <c r="CM326" s="95"/>
      <c r="CN326" s="168"/>
      <c r="CO326" s="95"/>
      <c r="CP326" s="95"/>
      <c r="CQ326" s="168"/>
      <c r="CR326" s="95"/>
      <c r="CS326" s="95"/>
      <c r="CT326" s="167">
        <f t="shared" si="302"/>
        <v>0</v>
      </c>
      <c r="CU326" s="168">
        <f t="shared" si="301"/>
        <v>0</v>
      </c>
    </row>
    <row r="327" spans="2:99" hidden="1" x14ac:dyDescent="0.25">
      <c r="B327" s="42" t="s">
        <v>415</v>
      </c>
      <c r="C327" s="207"/>
      <c r="D327" s="208"/>
      <c r="E327" s="207"/>
      <c r="F327" s="209"/>
      <c r="G327" s="209"/>
      <c r="H327" s="168"/>
      <c r="I327" s="95"/>
      <c r="J327" s="95"/>
      <c r="K327" s="95"/>
      <c r="L327" s="95"/>
      <c r="M327" s="95"/>
      <c r="N327" s="168"/>
      <c r="O327" s="95"/>
      <c r="P327" s="95"/>
      <c r="Q327" s="168"/>
      <c r="R327" s="95"/>
      <c r="S327" s="95"/>
      <c r="T327" s="168"/>
      <c r="U327" s="95"/>
      <c r="V327" s="95"/>
      <c r="W327" s="168"/>
      <c r="X327" s="95"/>
      <c r="Y327" s="95"/>
      <c r="Z327" s="168"/>
      <c r="AA327" s="95"/>
      <c r="AB327" s="95"/>
      <c r="AC327" s="168"/>
      <c r="AD327" s="95"/>
      <c r="AE327" s="95"/>
      <c r="AF327" s="168"/>
      <c r="AG327" s="95"/>
      <c r="AH327" s="95"/>
      <c r="AI327" s="168"/>
      <c r="AJ327" s="95"/>
      <c r="AK327" s="95"/>
      <c r="AL327" s="168"/>
      <c r="AM327" s="95"/>
      <c r="AN327" s="95"/>
      <c r="AO327" s="168"/>
      <c r="AP327" s="95"/>
      <c r="AQ327" s="95"/>
      <c r="AR327" s="168"/>
      <c r="AS327" s="95"/>
      <c r="AT327" s="95"/>
      <c r="AU327" s="168"/>
      <c r="AV327" s="95"/>
      <c r="AW327" s="95"/>
      <c r="AX327" s="168"/>
      <c r="AY327" s="95"/>
      <c r="AZ327" s="95"/>
      <c r="BA327" s="168"/>
      <c r="BB327" s="95"/>
      <c r="BC327" s="95"/>
      <c r="BD327" s="168"/>
      <c r="BE327" s="95"/>
      <c r="BF327" s="95"/>
      <c r="BG327" s="168"/>
      <c r="BH327" s="95"/>
      <c r="BI327" s="95"/>
      <c r="BJ327" s="168"/>
      <c r="BK327" s="95"/>
      <c r="BL327" s="95"/>
      <c r="BM327" s="168"/>
      <c r="BN327" s="95"/>
      <c r="BO327" s="95"/>
      <c r="BP327" s="168"/>
      <c r="BQ327" s="95"/>
      <c r="BR327" s="95"/>
      <c r="BS327" s="168"/>
      <c r="BT327" s="95"/>
      <c r="BU327" s="95"/>
      <c r="BV327" s="168"/>
      <c r="BW327" s="95"/>
      <c r="BX327" s="95"/>
      <c r="BY327" s="168"/>
      <c r="BZ327" s="95"/>
      <c r="CA327" s="95"/>
      <c r="CB327" s="168"/>
      <c r="CC327" s="95"/>
      <c r="CD327" s="95"/>
      <c r="CE327" s="168"/>
      <c r="CF327" s="95"/>
      <c r="CG327" s="95"/>
      <c r="CH327" s="168"/>
      <c r="CI327" s="95"/>
      <c r="CJ327" s="95"/>
      <c r="CK327" s="168"/>
      <c r="CL327" s="95"/>
      <c r="CM327" s="95"/>
      <c r="CN327" s="168"/>
      <c r="CO327" s="95"/>
      <c r="CP327" s="95"/>
      <c r="CQ327" s="168"/>
      <c r="CR327" s="95"/>
      <c r="CS327" s="95"/>
      <c r="CT327" s="167">
        <f t="shared" si="302"/>
        <v>0</v>
      </c>
      <c r="CU327" s="168">
        <f t="shared" si="301"/>
        <v>0</v>
      </c>
    </row>
    <row r="328" spans="2:99" hidden="1" x14ac:dyDescent="0.25">
      <c r="B328" s="42" t="s">
        <v>416</v>
      </c>
      <c r="C328" s="207"/>
      <c r="D328" s="208"/>
      <c r="E328" s="207"/>
      <c r="F328" s="209"/>
      <c r="G328" s="209"/>
      <c r="H328" s="168"/>
      <c r="I328" s="95"/>
      <c r="J328" s="95"/>
      <c r="K328" s="95"/>
      <c r="L328" s="95"/>
      <c r="M328" s="95"/>
      <c r="N328" s="168"/>
      <c r="O328" s="95"/>
      <c r="P328" s="95"/>
      <c r="Q328" s="168"/>
      <c r="R328" s="95"/>
      <c r="S328" s="95"/>
      <c r="T328" s="168"/>
      <c r="U328" s="95"/>
      <c r="V328" s="95"/>
      <c r="W328" s="168"/>
      <c r="X328" s="95"/>
      <c r="Y328" s="95"/>
      <c r="Z328" s="168"/>
      <c r="AA328" s="95"/>
      <c r="AB328" s="95"/>
      <c r="AC328" s="168"/>
      <c r="AD328" s="95"/>
      <c r="AE328" s="95"/>
      <c r="AF328" s="168"/>
      <c r="AG328" s="95"/>
      <c r="AH328" s="95"/>
      <c r="AI328" s="168"/>
      <c r="AJ328" s="95"/>
      <c r="AK328" s="95"/>
      <c r="AL328" s="168"/>
      <c r="AM328" s="95"/>
      <c r="AN328" s="95"/>
      <c r="AO328" s="168"/>
      <c r="AP328" s="95"/>
      <c r="AQ328" s="95"/>
      <c r="AR328" s="168"/>
      <c r="AS328" s="95"/>
      <c r="AT328" s="95"/>
      <c r="AU328" s="168"/>
      <c r="AV328" s="95"/>
      <c r="AW328" s="95"/>
      <c r="AX328" s="168"/>
      <c r="AY328" s="95"/>
      <c r="AZ328" s="95"/>
      <c r="BA328" s="168"/>
      <c r="BB328" s="95"/>
      <c r="BC328" s="95"/>
      <c r="BD328" s="168"/>
      <c r="BE328" s="95"/>
      <c r="BF328" s="95"/>
      <c r="BG328" s="168"/>
      <c r="BH328" s="95"/>
      <c r="BI328" s="95"/>
      <c r="BJ328" s="168"/>
      <c r="BK328" s="95"/>
      <c r="BL328" s="95"/>
      <c r="BM328" s="168"/>
      <c r="BN328" s="95"/>
      <c r="BO328" s="95"/>
      <c r="BP328" s="168"/>
      <c r="BQ328" s="95"/>
      <c r="BR328" s="95"/>
      <c r="BS328" s="168"/>
      <c r="BT328" s="95"/>
      <c r="BU328" s="95"/>
      <c r="BV328" s="168"/>
      <c r="BW328" s="95"/>
      <c r="BX328" s="95"/>
      <c r="BY328" s="168"/>
      <c r="BZ328" s="95"/>
      <c r="CA328" s="95"/>
      <c r="CB328" s="168"/>
      <c r="CC328" s="95"/>
      <c r="CD328" s="95"/>
      <c r="CE328" s="168"/>
      <c r="CF328" s="95"/>
      <c r="CG328" s="95"/>
      <c r="CH328" s="168"/>
      <c r="CI328" s="95"/>
      <c r="CJ328" s="95"/>
      <c r="CK328" s="168"/>
      <c r="CL328" s="95"/>
      <c r="CM328" s="95"/>
      <c r="CN328" s="168"/>
      <c r="CO328" s="95"/>
      <c r="CP328" s="95"/>
      <c r="CQ328" s="168"/>
      <c r="CR328" s="95"/>
      <c r="CS328" s="95"/>
      <c r="CT328" s="167">
        <f t="shared" si="302"/>
        <v>0</v>
      </c>
      <c r="CU328" s="168">
        <f t="shared" si="301"/>
        <v>0</v>
      </c>
    </row>
    <row r="329" spans="2:99" hidden="1" x14ac:dyDescent="0.25">
      <c r="B329" s="42" t="s">
        <v>417</v>
      </c>
      <c r="C329" s="207"/>
      <c r="D329" s="208"/>
      <c r="E329" s="207"/>
      <c r="F329" s="209"/>
      <c r="G329" s="209"/>
      <c r="H329" s="168"/>
      <c r="I329" s="95"/>
      <c r="J329" s="95"/>
      <c r="K329" s="95"/>
      <c r="L329" s="95"/>
      <c r="M329" s="95"/>
      <c r="N329" s="168"/>
      <c r="O329" s="95"/>
      <c r="P329" s="95"/>
      <c r="Q329" s="168"/>
      <c r="R329" s="95"/>
      <c r="S329" s="95"/>
      <c r="T329" s="168"/>
      <c r="U329" s="95"/>
      <c r="V329" s="95"/>
      <c r="W329" s="168"/>
      <c r="X329" s="95"/>
      <c r="Y329" s="95"/>
      <c r="Z329" s="168"/>
      <c r="AA329" s="95"/>
      <c r="AB329" s="95"/>
      <c r="AC329" s="168"/>
      <c r="AD329" s="95"/>
      <c r="AE329" s="95"/>
      <c r="AF329" s="168"/>
      <c r="AG329" s="95"/>
      <c r="AH329" s="95"/>
      <c r="AI329" s="168"/>
      <c r="AJ329" s="95"/>
      <c r="AK329" s="95"/>
      <c r="AL329" s="168"/>
      <c r="AM329" s="95"/>
      <c r="AN329" s="95"/>
      <c r="AO329" s="168"/>
      <c r="AP329" s="95"/>
      <c r="AQ329" s="95"/>
      <c r="AR329" s="168"/>
      <c r="AS329" s="95"/>
      <c r="AT329" s="95"/>
      <c r="AU329" s="168"/>
      <c r="AV329" s="95"/>
      <c r="AW329" s="95"/>
      <c r="AX329" s="168"/>
      <c r="AY329" s="95"/>
      <c r="AZ329" s="95"/>
      <c r="BA329" s="168"/>
      <c r="BB329" s="95"/>
      <c r="BC329" s="95"/>
      <c r="BD329" s="168"/>
      <c r="BE329" s="95"/>
      <c r="BF329" s="95"/>
      <c r="BG329" s="168"/>
      <c r="BH329" s="95"/>
      <c r="BI329" s="95"/>
      <c r="BJ329" s="168"/>
      <c r="BK329" s="95"/>
      <c r="BL329" s="95"/>
      <c r="BM329" s="168"/>
      <c r="BN329" s="95"/>
      <c r="BO329" s="95"/>
      <c r="BP329" s="168"/>
      <c r="BQ329" s="95"/>
      <c r="BR329" s="95"/>
      <c r="BS329" s="168"/>
      <c r="BT329" s="95"/>
      <c r="BU329" s="95"/>
      <c r="BV329" s="168"/>
      <c r="BW329" s="95"/>
      <c r="BX329" s="95"/>
      <c r="BY329" s="168"/>
      <c r="BZ329" s="95"/>
      <c r="CA329" s="95"/>
      <c r="CB329" s="168"/>
      <c r="CC329" s="95"/>
      <c r="CD329" s="95"/>
      <c r="CE329" s="168"/>
      <c r="CF329" s="95"/>
      <c r="CG329" s="95"/>
      <c r="CH329" s="168"/>
      <c r="CI329" s="95"/>
      <c r="CJ329" s="95"/>
      <c r="CK329" s="168"/>
      <c r="CL329" s="95"/>
      <c r="CM329" s="95"/>
      <c r="CN329" s="168"/>
      <c r="CO329" s="95"/>
      <c r="CP329" s="95"/>
      <c r="CQ329" s="168"/>
      <c r="CR329" s="95"/>
      <c r="CS329" s="95"/>
      <c r="CT329" s="167">
        <f t="shared" si="302"/>
        <v>0</v>
      </c>
      <c r="CU329" s="168">
        <f t="shared" si="301"/>
        <v>0</v>
      </c>
    </row>
    <row r="330" spans="2:99" hidden="1" x14ac:dyDescent="0.25">
      <c r="B330" s="42" t="s">
        <v>418</v>
      </c>
      <c r="C330" s="207"/>
      <c r="D330" s="208"/>
      <c r="E330" s="207"/>
      <c r="F330" s="209"/>
      <c r="G330" s="209"/>
      <c r="H330" s="168"/>
      <c r="I330" s="95"/>
      <c r="J330" s="95"/>
      <c r="K330" s="95"/>
      <c r="L330" s="95"/>
      <c r="M330" s="95"/>
      <c r="N330" s="168"/>
      <c r="O330" s="95"/>
      <c r="P330" s="95"/>
      <c r="Q330" s="168"/>
      <c r="R330" s="95"/>
      <c r="S330" s="95"/>
      <c r="T330" s="168"/>
      <c r="U330" s="95"/>
      <c r="V330" s="95"/>
      <c r="W330" s="168"/>
      <c r="X330" s="95"/>
      <c r="Y330" s="95"/>
      <c r="Z330" s="168"/>
      <c r="AA330" s="95"/>
      <c r="AB330" s="95"/>
      <c r="AC330" s="168"/>
      <c r="AD330" s="95"/>
      <c r="AE330" s="95"/>
      <c r="AF330" s="168"/>
      <c r="AG330" s="95"/>
      <c r="AH330" s="95"/>
      <c r="AI330" s="168"/>
      <c r="AJ330" s="95"/>
      <c r="AK330" s="95"/>
      <c r="AL330" s="168"/>
      <c r="AM330" s="95"/>
      <c r="AN330" s="95"/>
      <c r="AO330" s="168"/>
      <c r="AP330" s="95"/>
      <c r="AQ330" s="95"/>
      <c r="AR330" s="168"/>
      <c r="AS330" s="95"/>
      <c r="AT330" s="95"/>
      <c r="AU330" s="168"/>
      <c r="AV330" s="95"/>
      <c r="AW330" s="95"/>
      <c r="AX330" s="168"/>
      <c r="AY330" s="95"/>
      <c r="AZ330" s="95"/>
      <c r="BA330" s="168"/>
      <c r="BB330" s="95"/>
      <c r="BC330" s="95"/>
      <c r="BD330" s="168"/>
      <c r="BE330" s="95"/>
      <c r="BF330" s="95"/>
      <c r="BG330" s="168"/>
      <c r="BH330" s="95"/>
      <c r="BI330" s="95"/>
      <c r="BJ330" s="168"/>
      <c r="BK330" s="95"/>
      <c r="BL330" s="95"/>
      <c r="BM330" s="168"/>
      <c r="BN330" s="95"/>
      <c r="BO330" s="95"/>
      <c r="BP330" s="168"/>
      <c r="BQ330" s="95"/>
      <c r="BR330" s="95"/>
      <c r="BS330" s="168"/>
      <c r="BT330" s="95"/>
      <c r="BU330" s="95"/>
      <c r="BV330" s="168"/>
      <c r="BW330" s="95"/>
      <c r="BX330" s="95"/>
      <c r="BY330" s="168"/>
      <c r="BZ330" s="95"/>
      <c r="CA330" s="95"/>
      <c r="CB330" s="168"/>
      <c r="CC330" s="95"/>
      <c r="CD330" s="95"/>
      <c r="CE330" s="168"/>
      <c r="CF330" s="95"/>
      <c r="CG330" s="95"/>
      <c r="CH330" s="168"/>
      <c r="CI330" s="95"/>
      <c r="CJ330" s="95"/>
      <c r="CK330" s="168"/>
      <c r="CL330" s="95"/>
      <c r="CM330" s="95"/>
      <c r="CN330" s="168"/>
      <c r="CO330" s="95"/>
      <c r="CP330" s="95"/>
      <c r="CQ330" s="168"/>
      <c r="CR330" s="95"/>
      <c r="CS330" s="95"/>
      <c r="CT330" s="167">
        <f t="shared" si="302"/>
        <v>0</v>
      </c>
      <c r="CU330" s="168">
        <f t="shared" si="301"/>
        <v>0</v>
      </c>
    </row>
    <row r="331" spans="2:99" hidden="1" x14ac:dyDescent="0.25">
      <c r="B331" s="42" t="s">
        <v>419</v>
      </c>
      <c r="C331" s="207"/>
      <c r="D331" s="208"/>
      <c r="E331" s="207"/>
      <c r="F331" s="209"/>
      <c r="G331" s="209"/>
      <c r="H331" s="168"/>
      <c r="I331" s="95"/>
      <c r="J331" s="95"/>
      <c r="K331" s="168"/>
      <c r="L331" s="95"/>
      <c r="M331" s="95"/>
      <c r="N331" s="168"/>
      <c r="O331" s="95"/>
      <c r="P331" s="95"/>
      <c r="Q331" s="168"/>
      <c r="R331" s="95"/>
      <c r="S331" s="95"/>
      <c r="T331" s="168"/>
      <c r="U331" s="95"/>
      <c r="V331" s="95"/>
      <c r="W331" s="168"/>
      <c r="X331" s="95"/>
      <c r="Y331" s="95"/>
      <c r="Z331" s="168"/>
      <c r="AA331" s="95"/>
      <c r="AB331" s="95"/>
      <c r="AC331" s="168"/>
      <c r="AD331" s="95"/>
      <c r="AE331" s="95"/>
      <c r="AF331" s="168"/>
      <c r="AG331" s="95"/>
      <c r="AH331" s="95"/>
      <c r="AI331" s="168"/>
      <c r="AJ331" s="95"/>
      <c r="AK331" s="95"/>
      <c r="AL331" s="168"/>
      <c r="AM331" s="95"/>
      <c r="AN331" s="95"/>
      <c r="AO331" s="168"/>
      <c r="AP331" s="95"/>
      <c r="AQ331" s="95"/>
      <c r="AR331" s="168"/>
      <c r="AS331" s="95"/>
      <c r="AT331" s="95"/>
      <c r="AU331" s="168"/>
      <c r="AV331" s="95"/>
      <c r="AW331" s="95"/>
      <c r="AX331" s="168"/>
      <c r="AY331" s="95"/>
      <c r="AZ331" s="95"/>
      <c r="BA331" s="168"/>
      <c r="BB331" s="95"/>
      <c r="BC331" s="95"/>
      <c r="BD331" s="168"/>
      <c r="BE331" s="95"/>
      <c r="BF331" s="95"/>
      <c r="BG331" s="168"/>
      <c r="BH331" s="95"/>
      <c r="BI331" s="95"/>
      <c r="BJ331" s="168"/>
      <c r="BK331" s="95"/>
      <c r="BL331" s="95"/>
      <c r="BM331" s="168"/>
      <c r="BN331" s="95"/>
      <c r="BO331" s="95"/>
      <c r="BP331" s="168"/>
      <c r="BQ331" s="95"/>
      <c r="BR331" s="95"/>
      <c r="BS331" s="168"/>
      <c r="BT331" s="95"/>
      <c r="BU331" s="95"/>
      <c r="BV331" s="168"/>
      <c r="BW331" s="95"/>
      <c r="BX331" s="95"/>
      <c r="BY331" s="168"/>
      <c r="BZ331" s="95"/>
      <c r="CA331" s="95"/>
      <c r="CB331" s="168"/>
      <c r="CC331" s="95"/>
      <c r="CD331" s="95"/>
      <c r="CE331" s="168"/>
      <c r="CF331" s="95"/>
      <c r="CG331" s="95"/>
      <c r="CH331" s="168"/>
      <c r="CI331" s="95"/>
      <c r="CJ331" s="95"/>
      <c r="CK331" s="168"/>
      <c r="CL331" s="95"/>
      <c r="CM331" s="95"/>
      <c r="CN331" s="168"/>
      <c r="CO331" s="95"/>
      <c r="CP331" s="95"/>
      <c r="CQ331" s="168"/>
      <c r="CR331" s="95"/>
      <c r="CS331" s="95"/>
      <c r="CT331" s="167">
        <f t="shared" si="302"/>
        <v>0</v>
      </c>
      <c r="CU331" s="168">
        <f t="shared" si="301"/>
        <v>0</v>
      </c>
    </row>
    <row r="332" spans="2:99" hidden="1" x14ac:dyDescent="0.25">
      <c r="B332" s="42" t="s">
        <v>442</v>
      </c>
      <c r="C332" s="207"/>
      <c r="D332" s="208"/>
      <c r="E332" s="207"/>
      <c r="F332" s="209"/>
      <c r="G332" s="209"/>
      <c r="H332" s="168"/>
      <c r="I332" s="95"/>
      <c r="J332" s="95"/>
      <c r="K332" s="168"/>
      <c r="L332" s="95"/>
      <c r="M332" s="95"/>
      <c r="N332" s="168"/>
      <c r="O332" s="95"/>
      <c r="P332" s="95"/>
      <c r="Q332" s="168"/>
      <c r="R332" s="95"/>
      <c r="S332" s="95"/>
      <c r="T332" s="168"/>
      <c r="U332" s="95"/>
      <c r="V332" s="95"/>
      <c r="W332" s="168"/>
      <c r="X332" s="95"/>
      <c r="Y332" s="95"/>
      <c r="Z332" s="168"/>
      <c r="AA332" s="95"/>
      <c r="AB332" s="95"/>
      <c r="AC332" s="168"/>
      <c r="AD332" s="95"/>
      <c r="AE332" s="95"/>
      <c r="AF332" s="168"/>
      <c r="AG332" s="95"/>
      <c r="AH332" s="95"/>
      <c r="AI332" s="168"/>
      <c r="AJ332" s="95"/>
      <c r="AK332" s="95"/>
      <c r="AL332" s="168"/>
      <c r="AM332" s="95"/>
      <c r="AN332" s="95"/>
      <c r="AO332" s="168"/>
      <c r="AP332" s="95"/>
      <c r="AQ332" s="95"/>
      <c r="AR332" s="168"/>
      <c r="AS332" s="95"/>
      <c r="AT332" s="95"/>
      <c r="AU332" s="168"/>
      <c r="AV332" s="95"/>
      <c r="AW332" s="95"/>
      <c r="AX332" s="168"/>
      <c r="AY332" s="95"/>
      <c r="AZ332" s="95"/>
      <c r="BA332" s="168"/>
      <c r="BB332" s="95"/>
      <c r="BC332" s="95"/>
      <c r="BD332" s="168"/>
      <c r="BE332" s="95"/>
      <c r="BF332" s="95"/>
      <c r="BG332" s="168"/>
      <c r="BH332" s="95"/>
      <c r="BI332" s="95"/>
      <c r="BJ332" s="168"/>
      <c r="BK332" s="95"/>
      <c r="BL332" s="95"/>
      <c r="BM332" s="168"/>
      <c r="BN332" s="95"/>
      <c r="BO332" s="95"/>
      <c r="BP332" s="168"/>
      <c r="BQ332" s="95"/>
      <c r="BR332" s="95"/>
      <c r="BS332" s="168"/>
      <c r="BT332" s="95"/>
      <c r="BU332" s="95"/>
      <c r="BV332" s="168"/>
      <c r="BW332" s="95"/>
      <c r="BX332" s="95"/>
      <c r="BY332" s="168"/>
      <c r="BZ332" s="95"/>
      <c r="CA332" s="95"/>
      <c r="CB332" s="168"/>
      <c r="CC332" s="95"/>
      <c r="CD332" s="95"/>
      <c r="CE332" s="168"/>
      <c r="CF332" s="95"/>
      <c r="CG332" s="95"/>
      <c r="CH332" s="168"/>
      <c r="CI332" s="95"/>
      <c r="CJ332" s="95"/>
      <c r="CK332" s="168"/>
      <c r="CL332" s="95"/>
      <c r="CM332" s="95"/>
      <c r="CN332" s="168"/>
      <c r="CO332" s="95"/>
      <c r="CP332" s="95"/>
      <c r="CQ332" s="168"/>
      <c r="CR332" s="95"/>
      <c r="CS332" s="95"/>
      <c r="CT332" s="167">
        <f t="shared" si="302"/>
        <v>0</v>
      </c>
      <c r="CU332" s="168">
        <f t="shared" si="301"/>
        <v>0</v>
      </c>
    </row>
    <row r="333" spans="2:99" hidden="1" x14ac:dyDescent="0.25">
      <c r="B333" s="42" t="s">
        <v>420</v>
      </c>
      <c r="C333" s="207"/>
      <c r="D333" s="208"/>
      <c r="E333" s="207"/>
      <c r="F333" s="209"/>
      <c r="G333" s="209"/>
      <c r="H333" s="168"/>
      <c r="I333" s="95"/>
      <c r="J333" s="95"/>
      <c r="K333" s="168"/>
      <c r="L333" s="95"/>
      <c r="M333" s="95"/>
      <c r="N333" s="168"/>
      <c r="O333" s="95"/>
      <c r="P333" s="95"/>
      <c r="Q333" s="168"/>
      <c r="R333" s="95"/>
      <c r="S333" s="95"/>
      <c r="T333" s="168"/>
      <c r="U333" s="95"/>
      <c r="V333" s="95"/>
      <c r="W333" s="168"/>
      <c r="X333" s="95"/>
      <c r="Y333" s="95"/>
      <c r="Z333" s="168"/>
      <c r="AA333" s="95"/>
      <c r="AB333" s="95"/>
      <c r="AC333" s="168"/>
      <c r="AD333" s="95"/>
      <c r="AE333" s="95"/>
      <c r="AF333" s="168"/>
      <c r="AG333" s="95"/>
      <c r="AH333" s="95"/>
      <c r="AI333" s="168"/>
      <c r="AJ333" s="95"/>
      <c r="AK333" s="95"/>
      <c r="AL333" s="168"/>
      <c r="AM333" s="95"/>
      <c r="AN333" s="95"/>
      <c r="AO333" s="168"/>
      <c r="AP333" s="95"/>
      <c r="AQ333" s="95"/>
      <c r="AR333" s="168"/>
      <c r="AS333" s="95"/>
      <c r="AT333" s="95"/>
      <c r="AU333" s="168"/>
      <c r="AV333" s="95"/>
      <c r="AW333" s="95"/>
      <c r="AX333" s="168"/>
      <c r="AY333" s="95"/>
      <c r="AZ333" s="95"/>
      <c r="BA333" s="168"/>
      <c r="BB333" s="95"/>
      <c r="BC333" s="95"/>
      <c r="BD333" s="168"/>
      <c r="BE333" s="95"/>
      <c r="BF333" s="95"/>
      <c r="BG333" s="168"/>
      <c r="BH333" s="95"/>
      <c r="BI333" s="95"/>
      <c r="BJ333" s="168"/>
      <c r="BK333" s="95"/>
      <c r="BL333" s="95"/>
      <c r="BM333" s="168"/>
      <c r="BN333" s="95"/>
      <c r="BO333" s="95"/>
      <c r="BP333" s="168"/>
      <c r="BQ333" s="95"/>
      <c r="BR333" s="95"/>
      <c r="BS333" s="168"/>
      <c r="BT333" s="95"/>
      <c r="BU333" s="95"/>
      <c r="BV333" s="168"/>
      <c r="BW333" s="95"/>
      <c r="BX333" s="95"/>
      <c r="BY333" s="168"/>
      <c r="BZ333" s="95"/>
      <c r="CA333" s="95"/>
      <c r="CB333" s="168"/>
      <c r="CC333" s="95"/>
      <c r="CD333" s="95"/>
      <c r="CE333" s="168"/>
      <c r="CF333" s="95"/>
      <c r="CG333" s="95"/>
      <c r="CH333" s="168"/>
      <c r="CI333" s="95"/>
      <c r="CJ333" s="95"/>
      <c r="CK333" s="168"/>
      <c r="CL333" s="95"/>
      <c r="CM333" s="95"/>
      <c r="CN333" s="168"/>
      <c r="CO333" s="95"/>
      <c r="CP333" s="95"/>
      <c r="CQ333" s="168"/>
      <c r="CR333" s="95"/>
      <c r="CS333" s="95"/>
      <c r="CT333" s="167">
        <f t="shared" si="302"/>
        <v>0</v>
      </c>
      <c r="CU333" s="168">
        <f t="shared" si="301"/>
        <v>0</v>
      </c>
    </row>
    <row r="334" spans="2:99" hidden="1" x14ac:dyDescent="0.25">
      <c r="B334" s="42" t="s">
        <v>443</v>
      </c>
      <c r="C334" s="207"/>
      <c r="D334" s="208"/>
      <c r="E334" s="207"/>
      <c r="F334" s="209"/>
      <c r="G334" s="209"/>
      <c r="H334" s="168"/>
      <c r="I334" s="95"/>
      <c r="J334" s="95"/>
      <c r="K334" s="168"/>
      <c r="L334" s="95"/>
      <c r="M334" s="95"/>
      <c r="N334" s="168"/>
      <c r="O334" s="95"/>
      <c r="P334" s="95"/>
      <c r="Q334" s="168"/>
      <c r="R334" s="95"/>
      <c r="S334" s="95"/>
      <c r="T334" s="168"/>
      <c r="U334" s="95"/>
      <c r="V334" s="95"/>
      <c r="W334" s="168"/>
      <c r="X334" s="95"/>
      <c r="Y334" s="95"/>
      <c r="Z334" s="168"/>
      <c r="AA334" s="95"/>
      <c r="AB334" s="95"/>
      <c r="AC334" s="168"/>
      <c r="AD334" s="95"/>
      <c r="AE334" s="95"/>
      <c r="AF334" s="168"/>
      <c r="AG334" s="95"/>
      <c r="AH334" s="95"/>
      <c r="AI334" s="168"/>
      <c r="AJ334" s="95"/>
      <c r="AK334" s="95"/>
      <c r="AL334" s="168"/>
      <c r="AM334" s="95"/>
      <c r="AN334" s="95"/>
      <c r="AO334" s="168"/>
      <c r="AP334" s="95"/>
      <c r="AQ334" s="95"/>
      <c r="AR334" s="168"/>
      <c r="AS334" s="95"/>
      <c r="AT334" s="95"/>
      <c r="AU334" s="168"/>
      <c r="AV334" s="95"/>
      <c r="AW334" s="95"/>
      <c r="AX334" s="168"/>
      <c r="AY334" s="95"/>
      <c r="AZ334" s="95"/>
      <c r="BA334" s="168"/>
      <c r="BB334" s="95"/>
      <c r="BC334" s="95"/>
      <c r="BD334" s="168"/>
      <c r="BE334" s="95"/>
      <c r="BF334" s="95"/>
      <c r="BG334" s="168"/>
      <c r="BH334" s="95"/>
      <c r="BI334" s="95"/>
      <c r="BJ334" s="168"/>
      <c r="BK334" s="95"/>
      <c r="BL334" s="95"/>
      <c r="BM334" s="168"/>
      <c r="BN334" s="95"/>
      <c r="BO334" s="95"/>
      <c r="BP334" s="168"/>
      <c r="BQ334" s="95"/>
      <c r="BR334" s="95"/>
      <c r="BS334" s="168"/>
      <c r="BT334" s="95"/>
      <c r="BU334" s="95"/>
      <c r="BV334" s="168"/>
      <c r="BW334" s="95"/>
      <c r="BX334" s="95"/>
      <c r="BY334" s="168"/>
      <c r="BZ334" s="95"/>
      <c r="CA334" s="95"/>
      <c r="CB334" s="168"/>
      <c r="CC334" s="95"/>
      <c r="CD334" s="95"/>
      <c r="CE334" s="168"/>
      <c r="CF334" s="95"/>
      <c r="CG334" s="95"/>
      <c r="CH334" s="168"/>
      <c r="CI334" s="95"/>
      <c r="CJ334" s="95"/>
      <c r="CK334" s="168"/>
      <c r="CL334" s="95"/>
      <c r="CM334" s="95"/>
      <c r="CN334" s="168"/>
      <c r="CO334" s="95"/>
      <c r="CP334" s="95"/>
      <c r="CQ334" s="168"/>
      <c r="CR334" s="95"/>
      <c r="CS334" s="95"/>
      <c r="CT334" s="167">
        <f t="shared" si="302"/>
        <v>0</v>
      </c>
      <c r="CU334" s="168">
        <f t="shared" si="301"/>
        <v>0</v>
      </c>
    </row>
    <row r="335" spans="2:99" hidden="1" x14ac:dyDescent="0.25">
      <c r="B335" s="42" t="s">
        <v>421</v>
      </c>
      <c r="C335" s="207"/>
      <c r="D335" s="208"/>
      <c r="E335" s="207"/>
      <c r="F335" s="209"/>
      <c r="G335" s="209"/>
      <c r="H335" s="168"/>
      <c r="I335" s="95"/>
      <c r="J335" s="95"/>
      <c r="K335" s="168"/>
      <c r="L335" s="95"/>
      <c r="M335" s="95"/>
      <c r="N335" s="168"/>
      <c r="O335" s="95"/>
      <c r="P335" s="95"/>
      <c r="Q335" s="168"/>
      <c r="R335" s="95"/>
      <c r="S335" s="95"/>
      <c r="T335" s="168"/>
      <c r="U335" s="95"/>
      <c r="V335" s="95"/>
      <c r="W335" s="168"/>
      <c r="X335" s="95"/>
      <c r="Y335" s="95"/>
      <c r="Z335" s="168"/>
      <c r="AA335" s="95"/>
      <c r="AB335" s="95"/>
      <c r="AC335" s="168"/>
      <c r="AD335" s="95"/>
      <c r="AE335" s="95"/>
      <c r="AF335" s="168"/>
      <c r="AG335" s="95"/>
      <c r="AH335" s="95"/>
      <c r="AI335" s="168"/>
      <c r="AJ335" s="95"/>
      <c r="AK335" s="95"/>
      <c r="AL335" s="168"/>
      <c r="AM335" s="95"/>
      <c r="AN335" s="95"/>
      <c r="AO335" s="168"/>
      <c r="AP335" s="95"/>
      <c r="AQ335" s="95"/>
      <c r="AR335" s="168"/>
      <c r="AS335" s="95"/>
      <c r="AT335" s="95"/>
      <c r="AU335" s="168"/>
      <c r="AV335" s="95"/>
      <c r="AW335" s="95"/>
      <c r="AX335" s="168"/>
      <c r="AY335" s="95"/>
      <c r="AZ335" s="95"/>
      <c r="BA335" s="168"/>
      <c r="BB335" s="95"/>
      <c r="BC335" s="95"/>
      <c r="BD335" s="168"/>
      <c r="BE335" s="95"/>
      <c r="BF335" s="95"/>
      <c r="BG335" s="168"/>
      <c r="BH335" s="95"/>
      <c r="BI335" s="95"/>
      <c r="BJ335" s="168"/>
      <c r="BK335" s="95"/>
      <c r="BL335" s="95"/>
      <c r="BM335" s="168"/>
      <c r="BN335" s="95"/>
      <c r="BO335" s="95"/>
      <c r="BP335" s="168"/>
      <c r="BQ335" s="95"/>
      <c r="BR335" s="95"/>
      <c r="BS335" s="168"/>
      <c r="BT335" s="95"/>
      <c r="BU335" s="95"/>
      <c r="BV335" s="168"/>
      <c r="BW335" s="95"/>
      <c r="BX335" s="95"/>
      <c r="BY335" s="168"/>
      <c r="BZ335" s="95"/>
      <c r="CA335" s="95"/>
      <c r="CB335" s="168"/>
      <c r="CC335" s="95"/>
      <c r="CD335" s="95"/>
      <c r="CE335" s="168"/>
      <c r="CF335" s="95"/>
      <c r="CG335" s="95"/>
      <c r="CH335" s="168"/>
      <c r="CI335" s="95"/>
      <c r="CJ335" s="95"/>
      <c r="CK335" s="168"/>
      <c r="CL335" s="95"/>
      <c r="CM335" s="95"/>
      <c r="CN335" s="168"/>
      <c r="CO335" s="95"/>
      <c r="CP335" s="95"/>
      <c r="CQ335" s="168"/>
      <c r="CR335" s="95"/>
      <c r="CS335" s="95"/>
      <c r="CT335" s="167">
        <f t="shared" si="302"/>
        <v>0</v>
      </c>
      <c r="CU335" s="168">
        <f t="shared" si="301"/>
        <v>0</v>
      </c>
    </row>
    <row r="336" spans="2:99" hidden="1" x14ac:dyDescent="0.25">
      <c r="B336" s="42" t="s">
        <v>422</v>
      </c>
      <c r="C336" s="207"/>
      <c r="D336" s="208"/>
      <c r="E336" s="207"/>
      <c r="F336" s="209"/>
      <c r="G336" s="209"/>
      <c r="H336" s="168"/>
      <c r="I336" s="95"/>
      <c r="J336" s="95"/>
      <c r="K336" s="168"/>
      <c r="L336" s="95"/>
      <c r="M336" s="95"/>
      <c r="N336" s="168"/>
      <c r="O336" s="95"/>
      <c r="P336" s="95"/>
      <c r="Q336" s="168"/>
      <c r="R336" s="95"/>
      <c r="S336" s="95"/>
      <c r="T336" s="168"/>
      <c r="U336" s="95"/>
      <c r="V336" s="95"/>
      <c r="W336" s="168"/>
      <c r="X336" s="95"/>
      <c r="Y336" s="95"/>
      <c r="Z336" s="168"/>
      <c r="AA336" s="95"/>
      <c r="AB336" s="95"/>
      <c r="AC336" s="168"/>
      <c r="AD336" s="95"/>
      <c r="AE336" s="95"/>
      <c r="AF336" s="168"/>
      <c r="AG336" s="95"/>
      <c r="AH336" s="95"/>
      <c r="AI336" s="168"/>
      <c r="AJ336" s="95"/>
      <c r="AK336" s="95"/>
      <c r="AL336" s="168"/>
      <c r="AM336" s="95"/>
      <c r="AN336" s="95"/>
      <c r="AO336" s="168"/>
      <c r="AP336" s="95"/>
      <c r="AQ336" s="95"/>
      <c r="AR336" s="168"/>
      <c r="AS336" s="95"/>
      <c r="AT336" s="95"/>
      <c r="AU336" s="168"/>
      <c r="AV336" s="95"/>
      <c r="AW336" s="95"/>
      <c r="AX336" s="168"/>
      <c r="AY336" s="95"/>
      <c r="AZ336" s="95"/>
      <c r="BA336" s="168"/>
      <c r="BB336" s="95"/>
      <c r="BC336" s="95"/>
      <c r="BD336" s="168"/>
      <c r="BE336" s="95"/>
      <c r="BF336" s="95"/>
      <c r="BG336" s="168"/>
      <c r="BH336" s="95"/>
      <c r="BI336" s="95"/>
      <c r="BJ336" s="168"/>
      <c r="BK336" s="95"/>
      <c r="BL336" s="95"/>
      <c r="BM336" s="168"/>
      <c r="BN336" s="95"/>
      <c r="BO336" s="95"/>
      <c r="BP336" s="168"/>
      <c r="BQ336" s="95"/>
      <c r="BR336" s="95"/>
      <c r="BS336" s="168"/>
      <c r="BT336" s="95"/>
      <c r="BU336" s="95"/>
      <c r="BV336" s="168"/>
      <c r="BW336" s="95"/>
      <c r="BX336" s="95"/>
      <c r="BY336" s="168"/>
      <c r="BZ336" s="95"/>
      <c r="CA336" s="95"/>
      <c r="CB336" s="168"/>
      <c r="CC336" s="95"/>
      <c r="CD336" s="95"/>
      <c r="CE336" s="168"/>
      <c r="CF336" s="95"/>
      <c r="CG336" s="95"/>
      <c r="CH336" s="168"/>
      <c r="CI336" s="95"/>
      <c r="CJ336" s="95"/>
      <c r="CK336" s="168"/>
      <c r="CL336" s="95"/>
      <c r="CM336" s="95"/>
      <c r="CN336" s="168"/>
      <c r="CO336" s="95"/>
      <c r="CP336" s="95"/>
      <c r="CQ336" s="168"/>
      <c r="CR336" s="95"/>
      <c r="CS336" s="95"/>
      <c r="CT336" s="167">
        <f t="shared" si="302"/>
        <v>0</v>
      </c>
      <c r="CU336" s="168">
        <f t="shared" si="301"/>
        <v>0</v>
      </c>
    </row>
    <row r="337" spans="2:99" hidden="1" x14ac:dyDescent="0.25">
      <c r="B337" s="42" t="s">
        <v>423</v>
      </c>
      <c r="C337" s="207"/>
      <c r="D337" s="208"/>
      <c r="E337" s="207"/>
      <c r="F337" s="209"/>
      <c r="G337" s="209"/>
      <c r="H337" s="168"/>
      <c r="I337" s="95"/>
      <c r="J337" s="95"/>
      <c r="K337" s="168"/>
      <c r="L337" s="95"/>
      <c r="M337" s="95"/>
      <c r="N337" s="168"/>
      <c r="O337" s="95"/>
      <c r="P337" s="95"/>
      <c r="Q337" s="168"/>
      <c r="R337" s="95"/>
      <c r="S337" s="95"/>
      <c r="T337" s="168"/>
      <c r="U337" s="95"/>
      <c r="V337" s="95"/>
      <c r="W337" s="168"/>
      <c r="X337" s="95"/>
      <c r="Y337" s="95"/>
      <c r="Z337" s="168"/>
      <c r="AA337" s="95"/>
      <c r="AB337" s="95"/>
      <c r="AC337" s="168"/>
      <c r="AD337" s="95"/>
      <c r="AE337" s="95"/>
      <c r="AF337" s="168"/>
      <c r="AG337" s="95"/>
      <c r="AH337" s="95"/>
      <c r="AI337" s="168"/>
      <c r="AJ337" s="95"/>
      <c r="AK337" s="95"/>
      <c r="AL337" s="168"/>
      <c r="AM337" s="95"/>
      <c r="AN337" s="95"/>
      <c r="AO337" s="168"/>
      <c r="AP337" s="95"/>
      <c r="AQ337" s="95"/>
      <c r="AR337" s="168"/>
      <c r="AS337" s="95"/>
      <c r="AT337" s="95"/>
      <c r="AU337" s="168"/>
      <c r="AV337" s="95"/>
      <c r="AW337" s="95"/>
      <c r="AX337" s="168"/>
      <c r="AY337" s="95"/>
      <c r="AZ337" s="95"/>
      <c r="BA337" s="168"/>
      <c r="BB337" s="95"/>
      <c r="BC337" s="95"/>
      <c r="BD337" s="168"/>
      <c r="BE337" s="95"/>
      <c r="BF337" s="95"/>
      <c r="BG337" s="168"/>
      <c r="BH337" s="95"/>
      <c r="BI337" s="95"/>
      <c r="BJ337" s="168"/>
      <c r="BK337" s="95"/>
      <c r="BL337" s="95"/>
      <c r="BM337" s="168"/>
      <c r="BN337" s="95"/>
      <c r="BO337" s="95"/>
      <c r="BP337" s="168"/>
      <c r="BQ337" s="95"/>
      <c r="BR337" s="95"/>
      <c r="BS337" s="168"/>
      <c r="BT337" s="95"/>
      <c r="BU337" s="95"/>
      <c r="BV337" s="168"/>
      <c r="BW337" s="95"/>
      <c r="BX337" s="95"/>
      <c r="BY337" s="168"/>
      <c r="BZ337" s="95"/>
      <c r="CA337" s="95"/>
      <c r="CB337" s="168"/>
      <c r="CC337" s="95"/>
      <c r="CD337" s="95"/>
      <c r="CE337" s="168"/>
      <c r="CF337" s="95"/>
      <c r="CG337" s="95"/>
      <c r="CH337" s="168"/>
      <c r="CI337" s="95"/>
      <c r="CJ337" s="95"/>
      <c r="CK337" s="168"/>
      <c r="CL337" s="95"/>
      <c r="CM337" s="95"/>
      <c r="CN337" s="168"/>
      <c r="CO337" s="95"/>
      <c r="CP337" s="95"/>
      <c r="CQ337" s="168"/>
      <c r="CR337" s="95"/>
      <c r="CS337" s="95"/>
      <c r="CT337" s="167">
        <f t="shared" si="302"/>
        <v>0</v>
      </c>
      <c r="CU337" s="168">
        <f t="shared" si="301"/>
        <v>0</v>
      </c>
    </row>
    <row r="338" spans="2:99" hidden="1" x14ac:dyDescent="0.25">
      <c r="B338" s="42" t="s">
        <v>444</v>
      </c>
      <c r="C338" s="207"/>
      <c r="D338" s="208"/>
      <c r="E338" s="207"/>
      <c r="F338" s="209"/>
      <c r="G338" s="209"/>
      <c r="H338" s="168"/>
      <c r="I338" s="95"/>
      <c r="J338" s="95"/>
      <c r="K338" s="168"/>
      <c r="L338" s="95"/>
      <c r="M338" s="95"/>
      <c r="N338" s="168"/>
      <c r="O338" s="95"/>
      <c r="P338" s="95"/>
      <c r="Q338" s="168"/>
      <c r="R338" s="95"/>
      <c r="S338" s="95"/>
      <c r="T338" s="168"/>
      <c r="U338" s="95"/>
      <c r="V338" s="95"/>
      <c r="W338" s="168"/>
      <c r="X338" s="95"/>
      <c r="Y338" s="95"/>
      <c r="Z338" s="168"/>
      <c r="AA338" s="95"/>
      <c r="AB338" s="95"/>
      <c r="AC338" s="168"/>
      <c r="AD338" s="95"/>
      <c r="AE338" s="95"/>
      <c r="AF338" s="168"/>
      <c r="AG338" s="95"/>
      <c r="AH338" s="95"/>
      <c r="AI338" s="168"/>
      <c r="AJ338" s="95"/>
      <c r="AK338" s="95"/>
      <c r="AL338" s="168"/>
      <c r="AM338" s="95"/>
      <c r="AN338" s="95"/>
      <c r="AO338" s="168"/>
      <c r="AP338" s="95"/>
      <c r="AQ338" s="95"/>
      <c r="AR338" s="168"/>
      <c r="AS338" s="95"/>
      <c r="AT338" s="95"/>
      <c r="AU338" s="168"/>
      <c r="AV338" s="95"/>
      <c r="AW338" s="95"/>
      <c r="AX338" s="168"/>
      <c r="AY338" s="95"/>
      <c r="AZ338" s="95"/>
      <c r="BA338" s="168"/>
      <c r="BB338" s="95"/>
      <c r="BC338" s="95"/>
      <c r="BD338" s="168"/>
      <c r="BE338" s="95"/>
      <c r="BF338" s="95"/>
      <c r="BG338" s="168"/>
      <c r="BH338" s="95"/>
      <c r="BI338" s="95"/>
      <c r="BJ338" s="168"/>
      <c r="BK338" s="95"/>
      <c r="BL338" s="95"/>
      <c r="BM338" s="168"/>
      <c r="BN338" s="95"/>
      <c r="BO338" s="95"/>
      <c r="BP338" s="168"/>
      <c r="BQ338" s="95"/>
      <c r="BR338" s="95"/>
      <c r="BS338" s="168"/>
      <c r="BT338" s="95"/>
      <c r="BU338" s="95"/>
      <c r="BV338" s="168"/>
      <c r="BW338" s="95"/>
      <c r="BX338" s="95"/>
      <c r="BY338" s="168"/>
      <c r="BZ338" s="95"/>
      <c r="CA338" s="95"/>
      <c r="CB338" s="168"/>
      <c r="CC338" s="95"/>
      <c r="CD338" s="95"/>
      <c r="CE338" s="168"/>
      <c r="CF338" s="95"/>
      <c r="CG338" s="95"/>
      <c r="CH338" s="168"/>
      <c r="CI338" s="95"/>
      <c r="CJ338" s="95"/>
      <c r="CK338" s="168"/>
      <c r="CL338" s="95"/>
      <c r="CM338" s="95"/>
      <c r="CN338" s="168"/>
      <c r="CO338" s="95"/>
      <c r="CP338" s="95"/>
      <c r="CQ338" s="168"/>
      <c r="CR338" s="95"/>
      <c r="CS338" s="95"/>
      <c r="CT338" s="167">
        <f t="shared" si="302"/>
        <v>0</v>
      </c>
      <c r="CU338" s="168">
        <f t="shared" si="301"/>
        <v>0</v>
      </c>
    </row>
    <row r="339" spans="2:99" hidden="1" x14ac:dyDescent="0.25">
      <c r="B339" s="42" t="s">
        <v>445</v>
      </c>
      <c r="C339" s="207"/>
      <c r="D339" s="208"/>
      <c r="E339" s="207"/>
      <c r="F339" s="209"/>
      <c r="G339" s="209"/>
      <c r="H339" s="168"/>
      <c r="I339" s="95"/>
      <c r="J339" s="95"/>
      <c r="K339" s="168"/>
      <c r="L339" s="95"/>
      <c r="M339" s="95"/>
      <c r="N339" s="168"/>
      <c r="O339" s="95"/>
      <c r="P339" s="95"/>
      <c r="Q339" s="168"/>
      <c r="R339" s="95"/>
      <c r="S339" s="95"/>
      <c r="T339" s="168"/>
      <c r="U339" s="95"/>
      <c r="V339" s="95"/>
      <c r="W339" s="168"/>
      <c r="X339" s="95"/>
      <c r="Y339" s="95"/>
      <c r="Z339" s="168"/>
      <c r="AA339" s="95"/>
      <c r="AB339" s="95"/>
      <c r="AC339" s="168"/>
      <c r="AD339" s="95"/>
      <c r="AE339" s="95"/>
      <c r="AF339" s="95"/>
      <c r="AG339" s="95"/>
      <c r="AH339" s="95"/>
      <c r="AI339" s="168"/>
      <c r="AJ339" s="95"/>
      <c r="AK339" s="95"/>
      <c r="AL339" s="168"/>
      <c r="AM339" s="95"/>
      <c r="AN339" s="95"/>
      <c r="AO339" s="168"/>
      <c r="AP339" s="95"/>
      <c r="AQ339" s="95"/>
      <c r="AR339" s="168"/>
      <c r="AS339" s="95"/>
      <c r="AT339" s="95"/>
      <c r="AU339" s="168"/>
      <c r="AV339" s="95"/>
      <c r="AW339" s="95"/>
      <c r="AX339" s="168"/>
      <c r="AY339" s="95"/>
      <c r="AZ339" s="95"/>
      <c r="BA339" s="168"/>
      <c r="BB339" s="95"/>
      <c r="BC339" s="95"/>
      <c r="BD339" s="168"/>
      <c r="BE339" s="95"/>
      <c r="BF339" s="95"/>
      <c r="BG339" s="168"/>
      <c r="BH339" s="95"/>
      <c r="BI339" s="95"/>
      <c r="BJ339" s="168"/>
      <c r="BK339" s="95"/>
      <c r="BL339" s="95"/>
      <c r="BM339" s="168"/>
      <c r="BN339" s="95"/>
      <c r="BO339" s="95"/>
      <c r="BP339" s="168"/>
      <c r="BQ339" s="95"/>
      <c r="BR339" s="95"/>
      <c r="BS339" s="168"/>
      <c r="BT339" s="95"/>
      <c r="BU339" s="95"/>
      <c r="BV339" s="168"/>
      <c r="BW339" s="95"/>
      <c r="BX339" s="95"/>
      <c r="BY339" s="168"/>
      <c r="BZ339" s="95"/>
      <c r="CA339" s="95"/>
      <c r="CB339" s="168"/>
      <c r="CC339" s="95"/>
      <c r="CD339" s="95"/>
      <c r="CE339" s="168"/>
      <c r="CF339" s="95"/>
      <c r="CG339" s="95"/>
      <c r="CH339" s="168"/>
      <c r="CI339" s="95"/>
      <c r="CJ339" s="95"/>
      <c r="CK339" s="168"/>
      <c r="CL339" s="95"/>
      <c r="CM339" s="95"/>
      <c r="CN339" s="168"/>
      <c r="CO339" s="95"/>
      <c r="CP339" s="95"/>
      <c r="CQ339" s="168"/>
      <c r="CR339" s="95"/>
      <c r="CS339" s="95"/>
      <c r="CT339" s="167">
        <f t="shared" si="302"/>
        <v>0</v>
      </c>
      <c r="CU339" s="168">
        <f t="shared" si="301"/>
        <v>0</v>
      </c>
    </row>
    <row r="340" spans="2:99" hidden="1" x14ac:dyDescent="0.25">
      <c r="B340" s="42" t="s">
        <v>424</v>
      </c>
      <c r="C340" s="207"/>
      <c r="D340" s="208"/>
      <c r="E340" s="207"/>
      <c r="F340" s="209"/>
      <c r="G340" s="209"/>
      <c r="H340" s="168"/>
      <c r="I340" s="95"/>
      <c r="J340" s="95"/>
      <c r="K340" s="168"/>
      <c r="L340" s="95"/>
      <c r="M340" s="95"/>
      <c r="N340" s="168"/>
      <c r="O340" s="95"/>
      <c r="P340" s="95"/>
      <c r="Q340" s="168"/>
      <c r="R340" s="95"/>
      <c r="S340" s="95"/>
      <c r="T340" s="168"/>
      <c r="U340" s="95"/>
      <c r="V340" s="95"/>
      <c r="W340" s="168"/>
      <c r="X340" s="95"/>
      <c r="Y340" s="95"/>
      <c r="Z340" s="168"/>
      <c r="AA340" s="95"/>
      <c r="AB340" s="95"/>
      <c r="AC340" s="168"/>
      <c r="AD340" s="95"/>
      <c r="AE340" s="95"/>
      <c r="AF340" s="95"/>
      <c r="AG340" s="95"/>
      <c r="AH340" s="95"/>
      <c r="AI340" s="168"/>
      <c r="AJ340" s="95"/>
      <c r="AK340" s="95"/>
      <c r="AL340" s="168"/>
      <c r="AM340" s="95"/>
      <c r="AN340" s="95"/>
      <c r="AO340" s="168"/>
      <c r="AP340" s="95"/>
      <c r="AQ340" s="95"/>
      <c r="AR340" s="168"/>
      <c r="AS340" s="95"/>
      <c r="AT340" s="95"/>
      <c r="AU340" s="168"/>
      <c r="AV340" s="95"/>
      <c r="AW340" s="95"/>
      <c r="AX340" s="168"/>
      <c r="AY340" s="95"/>
      <c r="AZ340" s="95"/>
      <c r="BA340" s="168"/>
      <c r="BB340" s="95"/>
      <c r="BC340" s="95"/>
      <c r="BD340" s="168"/>
      <c r="BE340" s="95"/>
      <c r="BF340" s="95"/>
      <c r="BG340" s="168"/>
      <c r="BH340" s="95"/>
      <c r="BI340" s="95"/>
      <c r="BJ340" s="168"/>
      <c r="BK340" s="95"/>
      <c r="BL340" s="95"/>
      <c r="BM340" s="168"/>
      <c r="BN340" s="95"/>
      <c r="BO340" s="95"/>
      <c r="BP340" s="168"/>
      <c r="BQ340" s="95"/>
      <c r="BR340" s="95"/>
      <c r="BS340" s="168"/>
      <c r="BT340" s="95"/>
      <c r="BU340" s="95"/>
      <c r="BV340" s="168"/>
      <c r="BW340" s="95"/>
      <c r="BX340" s="95"/>
      <c r="BY340" s="168"/>
      <c r="BZ340" s="95"/>
      <c r="CA340" s="95"/>
      <c r="CB340" s="168"/>
      <c r="CC340" s="95"/>
      <c r="CD340" s="95"/>
      <c r="CE340" s="168"/>
      <c r="CF340" s="95"/>
      <c r="CG340" s="95"/>
      <c r="CH340" s="168"/>
      <c r="CI340" s="95"/>
      <c r="CJ340" s="95"/>
      <c r="CK340" s="168"/>
      <c r="CL340" s="95"/>
      <c r="CM340" s="95"/>
      <c r="CN340" s="168"/>
      <c r="CO340" s="95"/>
      <c r="CP340" s="95"/>
      <c r="CQ340" s="168"/>
      <c r="CR340" s="95"/>
      <c r="CS340" s="95"/>
      <c r="CT340" s="167">
        <f t="shared" si="302"/>
        <v>0</v>
      </c>
      <c r="CU340" s="168">
        <f t="shared" si="301"/>
        <v>0</v>
      </c>
    </row>
    <row r="341" spans="2:99" hidden="1" x14ac:dyDescent="0.25">
      <c r="B341" s="42" t="s">
        <v>425</v>
      </c>
      <c r="C341" s="207"/>
      <c r="D341" s="208"/>
      <c r="E341" s="207"/>
      <c r="F341" s="209"/>
      <c r="G341" s="209"/>
      <c r="H341" s="168"/>
      <c r="I341" s="95"/>
      <c r="J341" s="95"/>
      <c r="K341" s="168"/>
      <c r="L341" s="95"/>
      <c r="M341" s="95"/>
      <c r="N341" s="168"/>
      <c r="O341" s="95"/>
      <c r="P341" s="95"/>
      <c r="Q341" s="168"/>
      <c r="R341" s="95"/>
      <c r="S341" s="95"/>
      <c r="T341" s="168"/>
      <c r="U341" s="95"/>
      <c r="V341" s="95"/>
      <c r="W341" s="168"/>
      <c r="X341" s="95"/>
      <c r="Y341" s="95"/>
      <c r="Z341" s="168"/>
      <c r="AA341" s="95"/>
      <c r="AB341" s="95"/>
      <c r="AC341" s="168"/>
      <c r="AD341" s="95"/>
      <c r="AE341" s="95"/>
      <c r="AF341" s="95"/>
      <c r="AG341" s="95"/>
      <c r="AH341" s="95"/>
      <c r="AI341" s="168"/>
      <c r="AJ341" s="95"/>
      <c r="AK341" s="95"/>
      <c r="AL341" s="168"/>
      <c r="AM341" s="95"/>
      <c r="AN341" s="95"/>
      <c r="AO341" s="168"/>
      <c r="AP341" s="95"/>
      <c r="AQ341" s="95"/>
      <c r="AR341" s="168"/>
      <c r="AS341" s="95"/>
      <c r="AT341" s="95"/>
      <c r="AU341" s="168"/>
      <c r="AV341" s="95"/>
      <c r="AW341" s="95"/>
      <c r="AX341" s="168"/>
      <c r="AY341" s="95"/>
      <c r="AZ341" s="95"/>
      <c r="BA341" s="168"/>
      <c r="BB341" s="95"/>
      <c r="BC341" s="95"/>
      <c r="BD341" s="168"/>
      <c r="BE341" s="95"/>
      <c r="BF341" s="95"/>
      <c r="BG341" s="168"/>
      <c r="BH341" s="95"/>
      <c r="BI341" s="95"/>
      <c r="BJ341" s="168"/>
      <c r="BK341" s="95"/>
      <c r="BL341" s="95"/>
      <c r="BM341" s="168"/>
      <c r="BN341" s="95"/>
      <c r="BO341" s="95"/>
      <c r="BP341" s="168"/>
      <c r="BQ341" s="95"/>
      <c r="BR341" s="95"/>
      <c r="BS341" s="168"/>
      <c r="BT341" s="95"/>
      <c r="BU341" s="95"/>
      <c r="BV341" s="168"/>
      <c r="BW341" s="95"/>
      <c r="BX341" s="95"/>
      <c r="BY341" s="168"/>
      <c r="BZ341" s="95"/>
      <c r="CA341" s="95"/>
      <c r="CB341" s="168"/>
      <c r="CC341" s="95"/>
      <c r="CD341" s="95"/>
      <c r="CE341" s="168"/>
      <c r="CF341" s="95"/>
      <c r="CG341" s="95"/>
      <c r="CH341" s="168"/>
      <c r="CI341" s="95"/>
      <c r="CJ341" s="95"/>
      <c r="CK341" s="168"/>
      <c r="CL341" s="95"/>
      <c r="CM341" s="95"/>
      <c r="CN341" s="168"/>
      <c r="CO341" s="95"/>
      <c r="CP341" s="95"/>
      <c r="CQ341" s="168"/>
      <c r="CR341" s="95"/>
      <c r="CS341" s="95"/>
      <c r="CT341" s="167">
        <f t="shared" si="302"/>
        <v>0</v>
      </c>
      <c r="CU341" s="168">
        <f>G341+J341+M341+P341+S341+V341+Y341+AB341+AE341+AH341+AK341+AN341+AQ341+AT341+AW341+AZ341+BC341+BF341+BI341+BL341+BO341+BR341+BU341+BX341+CA341+CD341+CG341+CJ341+CM341+CP341+CS341</f>
        <v>0</v>
      </c>
    </row>
    <row r="342" spans="2:99" hidden="1" x14ac:dyDescent="0.25">
      <c r="B342" s="42" t="s">
        <v>426</v>
      </c>
      <c r="C342" s="207"/>
      <c r="D342" s="208"/>
      <c r="E342" s="207"/>
      <c r="F342" s="209"/>
      <c r="G342" s="209"/>
      <c r="H342" s="168"/>
      <c r="I342" s="95"/>
      <c r="J342" s="95"/>
      <c r="K342" s="168"/>
      <c r="L342" s="95"/>
      <c r="M342" s="95"/>
      <c r="N342" s="168"/>
      <c r="O342" s="95"/>
      <c r="P342" s="95"/>
      <c r="Q342" s="168"/>
      <c r="R342" s="95"/>
      <c r="S342" s="95"/>
      <c r="T342" s="168"/>
      <c r="U342" s="95"/>
      <c r="V342" s="95"/>
      <c r="W342" s="168"/>
      <c r="X342" s="95"/>
      <c r="Y342" s="95"/>
      <c r="Z342" s="168"/>
      <c r="AA342" s="95"/>
      <c r="AB342" s="95"/>
      <c r="AC342" s="168"/>
      <c r="AD342" s="95"/>
      <c r="AE342" s="95"/>
      <c r="AF342" s="95"/>
      <c r="AG342" s="95"/>
      <c r="AH342" s="95"/>
      <c r="AI342" s="168"/>
      <c r="AJ342" s="95"/>
      <c r="AK342" s="95"/>
      <c r="AL342" s="168"/>
      <c r="AM342" s="95"/>
      <c r="AN342" s="95"/>
      <c r="AO342" s="168"/>
      <c r="AP342" s="95"/>
      <c r="AQ342" s="95"/>
      <c r="AR342" s="168"/>
      <c r="AS342" s="95"/>
      <c r="AT342" s="95"/>
      <c r="AU342" s="168"/>
      <c r="AV342" s="95"/>
      <c r="AW342" s="95"/>
      <c r="AX342" s="168"/>
      <c r="AY342" s="95"/>
      <c r="AZ342" s="95"/>
      <c r="BA342" s="168"/>
      <c r="BB342" s="95"/>
      <c r="BC342" s="95"/>
      <c r="BD342" s="168"/>
      <c r="BE342" s="95"/>
      <c r="BF342" s="95"/>
      <c r="BG342" s="168"/>
      <c r="BH342" s="95"/>
      <c r="BI342" s="95"/>
      <c r="BJ342" s="168"/>
      <c r="BK342" s="95"/>
      <c r="BL342" s="95"/>
      <c r="BM342" s="168"/>
      <c r="BN342" s="95"/>
      <c r="BO342" s="95"/>
      <c r="BP342" s="168"/>
      <c r="BQ342" s="95"/>
      <c r="BR342" s="95"/>
      <c r="BS342" s="168"/>
      <c r="BT342" s="95"/>
      <c r="BU342" s="95"/>
      <c r="BV342" s="168"/>
      <c r="BW342" s="95"/>
      <c r="BX342" s="95"/>
      <c r="BY342" s="168"/>
      <c r="BZ342" s="95"/>
      <c r="CA342" s="95"/>
      <c r="CB342" s="168"/>
      <c r="CC342" s="95"/>
      <c r="CD342" s="95"/>
      <c r="CE342" s="168"/>
      <c r="CF342" s="95"/>
      <c r="CG342" s="95"/>
      <c r="CH342" s="168"/>
      <c r="CI342" s="95"/>
      <c r="CJ342" s="95"/>
      <c r="CK342" s="168"/>
      <c r="CL342" s="95"/>
      <c r="CM342" s="95"/>
      <c r="CN342" s="168"/>
      <c r="CO342" s="95"/>
      <c r="CP342" s="95"/>
      <c r="CQ342" s="168"/>
      <c r="CR342" s="95"/>
      <c r="CS342" s="95"/>
      <c r="CT342" s="167">
        <f t="shared" si="302"/>
        <v>0</v>
      </c>
      <c r="CU342" s="168">
        <f>G342+J342+M342+P342+S342+V342+Y342+AB342+AE342+AH342+AK342+AN342+AQ342+AT342+AW342+AZ342+BC342+BF342+BI342+BL342+BO342+BR342+BU342+BX342+CA342+CD342+CG342+CJ342+CM342+CP342+CS342</f>
        <v>0</v>
      </c>
    </row>
    <row r="343" spans="2:99" hidden="1" x14ac:dyDescent="0.25">
      <c r="B343" s="42" t="s">
        <v>427</v>
      </c>
      <c r="C343" s="207"/>
      <c r="D343" s="208"/>
      <c r="E343" s="207"/>
      <c r="F343" s="209"/>
      <c r="G343" s="209"/>
      <c r="H343" s="168"/>
      <c r="I343" s="95"/>
      <c r="J343" s="95"/>
      <c r="K343" s="168"/>
      <c r="L343" s="95"/>
      <c r="M343" s="95"/>
      <c r="N343" s="168"/>
      <c r="O343" s="95"/>
      <c r="P343" s="95"/>
      <c r="Q343" s="168"/>
      <c r="R343" s="95"/>
      <c r="S343" s="95"/>
      <c r="T343" s="168"/>
      <c r="U343" s="95"/>
      <c r="V343" s="95"/>
      <c r="W343" s="168"/>
      <c r="X343" s="95"/>
      <c r="Y343" s="95"/>
      <c r="Z343" s="168"/>
      <c r="AA343" s="95"/>
      <c r="AB343" s="95"/>
      <c r="AC343" s="168"/>
      <c r="AD343" s="95"/>
      <c r="AE343" s="95"/>
      <c r="AF343" s="168"/>
      <c r="AG343" s="95"/>
      <c r="AH343" s="95"/>
      <c r="AI343" s="168"/>
      <c r="AJ343" s="95"/>
      <c r="AK343" s="95"/>
      <c r="AL343" s="168"/>
      <c r="AM343" s="95"/>
      <c r="AN343" s="95"/>
      <c r="AO343" s="168"/>
      <c r="AP343" s="95"/>
      <c r="AQ343" s="95"/>
      <c r="AR343" s="168"/>
      <c r="AS343" s="95"/>
      <c r="AT343" s="95"/>
      <c r="AU343" s="168"/>
      <c r="AV343" s="95"/>
      <c r="AW343" s="95"/>
      <c r="AX343" s="168"/>
      <c r="AY343" s="95"/>
      <c r="AZ343" s="95"/>
      <c r="BA343" s="168"/>
      <c r="BB343" s="95"/>
      <c r="BC343" s="95"/>
      <c r="BD343" s="168"/>
      <c r="BE343" s="95"/>
      <c r="BF343" s="95"/>
      <c r="BG343" s="168"/>
      <c r="BH343" s="95"/>
      <c r="BI343" s="95"/>
      <c r="BJ343" s="168"/>
      <c r="BK343" s="95"/>
      <c r="BL343" s="95"/>
      <c r="BM343" s="168"/>
      <c r="BN343" s="95"/>
      <c r="BO343" s="95"/>
      <c r="BP343" s="168"/>
      <c r="BQ343" s="95"/>
      <c r="BR343" s="95"/>
      <c r="BS343" s="168"/>
      <c r="BT343" s="95"/>
      <c r="BU343" s="95"/>
      <c r="BV343" s="168"/>
      <c r="BW343" s="95"/>
      <c r="BX343" s="95"/>
      <c r="BY343" s="168"/>
      <c r="BZ343" s="95"/>
      <c r="CA343" s="95"/>
      <c r="CB343" s="168"/>
      <c r="CC343" s="95"/>
      <c r="CD343" s="95"/>
      <c r="CE343" s="168"/>
      <c r="CF343" s="95"/>
      <c r="CG343" s="95"/>
      <c r="CH343" s="168"/>
      <c r="CI343" s="95"/>
      <c r="CJ343" s="95"/>
      <c r="CK343" s="168"/>
      <c r="CL343" s="95"/>
      <c r="CM343" s="95"/>
      <c r="CN343" s="168"/>
      <c r="CO343" s="95"/>
      <c r="CP343" s="95"/>
      <c r="CQ343" s="168"/>
      <c r="CR343" s="95"/>
      <c r="CS343" s="95"/>
      <c r="CT343" s="167">
        <f t="shared" si="302"/>
        <v>0</v>
      </c>
      <c r="CU343" s="168">
        <f t="shared" ref="CU343:CU353" si="303">G343+J343+M343+P343+S343+V343+Y343+AB343+AE343+AH343+AK343+AN343+AQ343+AT343+AW343+AZ343+BC343+BF343+BI343+BL343+BO343+BR343+BU343+BX343+CA343+CD343+CG343+CJ343+CM343+CP343+CS343</f>
        <v>0</v>
      </c>
    </row>
    <row r="344" spans="2:99" hidden="1" x14ac:dyDescent="0.25">
      <c r="B344" s="42" t="s">
        <v>428</v>
      </c>
      <c r="C344" s="207"/>
      <c r="D344" s="208"/>
      <c r="E344" s="207"/>
      <c r="F344" s="209"/>
      <c r="G344" s="209"/>
      <c r="H344" s="168"/>
      <c r="I344" s="95"/>
      <c r="J344" s="95"/>
      <c r="K344" s="168"/>
      <c r="L344" s="95"/>
      <c r="M344" s="95"/>
      <c r="N344" s="168"/>
      <c r="O344" s="95"/>
      <c r="P344" s="95"/>
      <c r="Q344" s="168"/>
      <c r="R344" s="95"/>
      <c r="S344" s="95"/>
      <c r="T344" s="168"/>
      <c r="U344" s="95"/>
      <c r="V344" s="95"/>
      <c r="W344" s="168"/>
      <c r="X344" s="95"/>
      <c r="Y344" s="95"/>
      <c r="Z344" s="168"/>
      <c r="AA344" s="95"/>
      <c r="AB344" s="95"/>
      <c r="AC344" s="168"/>
      <c r="AD344" s="95"/>
      <c r="AE344" s="95"/>
      <c r="AF344" s="168"/>
      <c r="AG344" s="95"/>
      <c r="AH344" s="95"/>
      <c r="AI344" s="168"/>
      <c r="AJ344" s="95"/>
      <c r="AK344" s="95"/>
      <c r="AL344" s="168"/>
      <c r="AM344" s="95"/>
      <c r="AN344" s="95"/>
      <c r="AO344" s="168"/>
      <c r="AP344" s="95"/>
      <c r="AQ344" s="95"/>
      <c r="AR344" s="168"/>
      <c r="AS344" s="95"/>
      <c r="AT344" s="95"/>
      <c r="AU344" s="168"/>
      <c r="AV344" s="95"/>
      <c r="AW344" s="95"/>
      <c r="AX344" s="168"/>
      <c r="AY344" s="95"/>
      <c r="AZ344" s="95"/>
      <c r="BA344" s="168"/>
      <c r="BB344" s="95"/>
      <c r="BC344" s="95"/>
      <c r="BD344" s="168"/>
      <c r="BE344" s="95"/>
      <c r="BF344" s="95"/>
      <c r="BG344" s="168"/>
      <c r="BH344" s="95"/>
      <c r="BI344" s="95"/>
      <c r="BJ344" s="168"/>
      <c r="BK344" s="95"/>
      <c r="BL344" s="95"/>
      <c r="BM344" s="168"/>
      <c r="BN344" s="95"/>
      <c r="BO344" s="95"/>
      <c r="BP344" s="168"/>
      <c r="BQ344" s="95"/>
      <c r="BR344" s="95"/>
      <c r="BS344" s="168"/>
      <c r="BT344" s="95"/>
      <c r="BU344" s="95"/>
      <c r="BV344" s="168"/>
      <c r="BW344" s="95"/>
      <c r="BX344" s="95"/>
      <c r="BY344" s="168"/>
      <c r="BZ344" s="95"/>
      <c r="CA344" s="95"/>
      <c r="CB344" s="168"/>
      <c r="CC344" s="95"/>
      <c r="CD344" s="95"/>
      <c r="CE344" s="168"/>
      <c r="CF344" s="95"/>
      <c r="CG344" s="95"/>
      <c r="CH344" s="168"/>
      <c r="CI344" s="95"/>
      <c r="CJ344" s="95"/>
      <c r="CK344" s="168"/>
      <c r="CL344" s="95"/>
      <c r="CM344" s="95"/>
      <c r="CN344" s="168"/>
      <c r="CO344" s="95"/>
      <c r="CP344" s="95"/>
      <c r="CQ344" s="168"/>
      <c r="CR344" s="95"/>
      <c r="CS344" s="95"/>
      <c r="CT344" s="167">
        <f t="shared" si="302"/>
        <v>0</v>
      </c>
      <c r="CU344" s="168">
        <f t="shared" si="303"/>
        <v>0</v>
      </c>
    </row>
    <row r="345" spans="2:99" hidden="1" x14ac:dyDescent="0.25">
      <c r="B345" s="42" t="s">
        <v>429</v>
      </c>
      <c r="C345" s="207"/>
      <c r="D345" s="208"/>
      <c r="E345" s="207"/>
      <c r="F345" s="209"/>
      <c r="G345" s="209"/>
      <c r="H345" s="168"/>
      <c r="I345" s="95"/>
      <c r="J345" s="95"/>
      <c r="K345" s="168"/>
      <c r="L345" s="95"/>
      <c r="M345" s="95"/>
      <c r="N345" s="168"/>
      <c r="O345" s="95"/>
      <c r="P345" s="95"/>
      <c r="Q345" s="168"/>
      <c r="R345" s="95"/>
      <c r="S345" s="95"/>
      <c r="T345" s="168"/>
      <c r="U345" s="95"/>
      <c r="V345" s="95"/>
      <c r="W345" s="168"/>
      <c r="X345" s="95"/>
      <c r="Y345" s="95"/>
      <c r="Z345" s="168"/>
      <c r="AA345" s="95"/>
      <c r="AB345" s="95"/>
      <c r="AC345" s="168"/>
      <c r="AD345" s="95"/>
      <c r="AE345" s="95"/>
      <c r="AF345" s="168"/>
      <c r="AG345" s="95"/>
      <c r="AH345" s="95"/>
      <c r="AI345" s="168"/>
      <c r="AJ345" s="95"/>
      <c r="AK345" s="95"/>
      <c r="AL345" s="168"/>
      <c r="AM345" s="95"/>
      <c r="AN345" s="95"/>
      <c r="AO345" s="168"/>
      <c r="AP345" s="95"/>
      <c r="AQ345" s="95"/>
      <c r="AR345" s="168"/>
      <c r="AS345" s="95"/>
      <c r="AT345" s="95"/>
      <c r="AU345" s="168"/>
      <c r="AV345" s="95"/>
      <c r="AW345" s="95"/>
      <c r="AX345" s="168"/>
      <c r="AY345" s="95"/>
      <c r="AZ345" s="95"/>
      <c r="BA345" s="168"/>
      <c r="BB345" s="95"/>
      <c r="BC345" s="95"/>
      <c r="BD345" s="168"/>
      <c r="BE345" s="95"/>
      <c r="BF345" s="95"/>
      <c r="BG345" s="168"/>
      <c r="BH345" s="95"/>
      <c r="BI345" s="95"/>
      <c r="BJ345" s="168"/>
      <c r="BK345" s="95"/>
      <c r="BL345" s="95"/>
      <c r="BM345" s="168"/>
      <c r="BN345" s="95"/>
      <c r="BO345" s="95"/>
      <c r="BP345" s="168"/>
      <c r="BQ345" s="95"/>
      <c r="BR345" s="95"/>
      <c r="BS345" s="168"/>
      <c r="BT345" s="95"/>
      <c r="BU345" s="95"/>
      <c r="BV345" s="168"/>
      <c r="BW345" s="95"/>
      <c r="BX345" s="95"/>
      <c r="BY345" s="168"/>
      <c r="BZ345" s="95"/>
      <c r="CA345" s="95"/>
      <c r="CB345" s="168"/>
      <c r="CC345" s="95"/>
      <c r="CD345" s="95"/>
      <c r="CE345" s="168"/>
      <c r="CF345" s="95"/>
      <c r="CG345" s="95"/>
      <c r="CH345" s="168"/>
      <c r="CI345" s="95"/>
      <c r="CJ345" s="95"/>
      <c r="CK345" s="168"/>
      <c r="CL345" s="95"/>
      <c r="CM345" s="95"/>
      <c r="CN345" s="168"/>
      <c r="CO345" s="95"/>
      <c r="CP345" s="95"/>
      <c r="CQ345" s="168"/>
      <c r="CR345" s="95"/>
      <c r="CS345" s="95"/>
      <c r="CT345" s="167">
        <f t="shared" si="302"/>
        <v>0</v>
      </c>
      <c r="CU345" s="168">
        <f t="shared" si="303"/>
        <v>0</v>
      </c>
    </row>
    <row r="346" spans="2:99" hidden="1" x14ac:dyDescent="0.25">
      <c r="B346" s="42" t="s">
        <v>430</v>
      </c>
      <c r="C346" s="207"/>
      <c r="D346" s="208"/>
      <c r="E346" s="207"/>
      <c r="F346" s="209"/>
      <c r="G346" s="209"/>
      <c r="H346" s="168"/>
      <c r="I346" s="95"/>
      <c r="J346" s="95"/>
      <c r="K346" s="168"/>
      <c r="L346" s="95"/>
      <c r="M346" s="95"/>
      <c r="N346" s="168"/>
      <c r="O346" s="95"/>
      <c r="P346" s="95"/>
      <c r="Q346" s="168"/>
      <c r="R346" s="95"/>
      <c r="S346" s="95"/>
      <c r="T346" s="168"/>
      <c r="U346" s="95"/>
      <c r="V346" s="95"/>
      <c r="W346" s="168"/>
      <c r="X346" s="95"/>
      <c r="Y346" s="95"/>
      <c r="Z346" s="168"/>
      <c r="AA346" s="95"/>
      <c r="AB346" s="95"/>
      <c r="AC346" s="168"/>
      <c r="AD346" s="95"/>
      <c r="AE346" s="95"/>
      <c r="AF346" s="168"/>
      <c r="AG346" s="95"/>
      <c r="AH346" s="95"/>
      <c r="AI346" s="168"/>
      <c r="AJ346" s="95"/>
      <c r="AK346" s="95"/>
      <c r="AL346" s="168"/>
      <c r="AM346" s="95"/>
      <c r="AN346" s="95"/>
      <c r="AO346" s="168"/>
      <c r="AP346" s="95"/>
      <c r="AQ346" s="95"/>
      <c r="AR346" s="168"/>
      <c r="AS346" s="95"/>
      <c r="AT346" s="95"/>
      <c r="AU346" s="168"/>
      <c r="AV346" s="95"/>
      <c r="AW346" s="95"/>
      <c r="AX346" s="168"/>
      <c r="AY346" s="95"/>
      <c r="AZ346" s="95"/>
      <c r="BA346" s="168"/>
      <c r="BB346" s="95"/>
      <c r="BC346" s="95"/>
      <c r="BD346" s="168"/>
      <c r="BE346" s="95"/>
      <c r="BF346" s="95"/>
      <c r="BG346" s="168"/>
      <c r="BH346" s="95"/>
      <c r="BI346" s="95"/>
      <c r="BJ346" s="168"/>
      <c r="BK346" s="95"/>
      <c r="BL346" s="95"/>
      <c r="BM346" s="168"/>
      <c r="BN346" s="95"/>
      <c r="BO346" s="95"/>
      <c r="BP346" s="168"/>
      <c r="BQ346" s="95"/>
      <c r="BR346" s="95"/>
      <c r="BS346" s="168"/>
      <c r="BT346" s="95"/>
      <c r="BU346" s="95"/>
      <c r="BV346" s="168"/>
      <c r="BW346" s="95"/>
      <c r="BX346" s="95"/>
      <c r="BY346" s="168"/>
      <c r="BZ346" s="95"/>
      <c r="CA346" s="95"/>
      <c r="CB346" s="168"/>
      <c r="CC346" s="95"/>
      <c r="CD346" s="95"/>
      <c r="CE346" s="168"/>
      <c r="CF346" s="95"/>
      <c r="CG346" s="95"/>
      <c r="CH346" s="168"/>
      <c r="CI346" s="95"/>
      <c r="CJ346" s="95"/>
      <c r="CK346" s="168"/>
      <c r="CL346" s="95"/>
      <c r="CM346" s="95"/>
      <c r="CN346" s="168"/>
      <c r="CO346" s="95"/>
      <c r="CP346" s="95"/>
      <c r="CQ346" s="168"/>
      <c r="CR346" s="95"/>
      <c r="CS346" s="95"/>
      <c r="CT346" s="167">
        <f t="shared" si="302"/>
        <v>0</v>
      </c>
      <c r="CU346" s="168">
        <f t="shared" si="303"/>
        <v>0</v>
      </c>
    </row>
    <row r="347" spans="2:99" hidden="1" x14ac:dyDescent="0.25">
      <c r="B347" s="42" t="s">
        <v>431</v>
      </c>
      <c r="C347" s="207"/>
      <c r="D347" s="208"/>
      <c r="E347" s="207"/>
      <c r="F347" s="209"/>
      <c r="G347" s="209"/>
      <c r="H347" s="168"/>
      <c r="I347" s="95"/>
      <c r="J347" s="95"/>
      <c r="K347" s="168"/>
      <c r="L347" s="95"/>
      <c r="M347" s="95"/>
      <c r="N347" s="168"/>
      <c r="O347" s="95"/>
      <c r="P347" s="95"/>
      <c r="Q347" s="168"/>
      <c r="R347" s="95"/>
      <c r="S347" s="95"/>
      <c r="T347" s="168"/>
      <c r="U347" s="95"/>
      <c r="V347" s="95"/>
      <c r="W347" s="168"/>
      <c r="X347" s="95"/>
      <c r="Y347" s="95"/>
      <c r="Z347" s="168"/>
      <c r="AA347" s="95"/>
      <c r="AB347" s="95"/>
      <c r="AC347" s="168"/>
      <c r="AD347" s="95"/>
      <c r="AE347" s="95"/>
      <c r="AF347" s="168"/>
      <c r="AG347" s="95"/>
      <c r="AH347" s="95"/>
      <c r="AI347" s="168"/>
      <c r="AJ347" s="95"/>
      <c r="AK347" s="95"/>
      <c r="AL347" s="168"/>
      <c r="AM347" s="95"/>
      <c r="AN347" s="95"/>
      <c r="AO347" s="168"/>
      <c r="AP347" s="95"/>
      <c r="AQ347" s="95"/>
      <c r="AR347" s="168"/>
      <c r="AS347" s="95"/>
      <c r="AT347" s="95"/>
      <c r="AU347" s="168"/>
      <c r="AV347" s="95"/>
      <c r="AW347" s="95"/>
      <c r="AX347" s="168"/>
      <c r="AY347" s="95"/>
      <c r="AZ347" s="95"/>
      <c r="BA347" s="168"/>
      <c r="BB347" s="95"/>
      <c r="BC347" s="95"/>
      <c r="BD347" s="168"/>
      <c r="BE347" s="95"/>
      <c r="BF347" s="95"/>
      <c r="BG347" s="168"/>
      <c r="BH347" s="95"/>
      <c r="BI347" s="95"/>
      <c r="BJ347" s="168"/>
      <c r="BK347" s="95"/>
      <c r="BL347" s="95"/>
      <c r="BM347" s="168"/>
      <c r="BN347" s="95"/>
      <c r="BO347" s="95"/>
      <c r="BP347" s="168"/>
      <c r="BQ347" s="95"/>
      <c r="BR347" s="95"/>
      <c r="BS347" s="168"/>
      <c r="BT347" s="95"/>
      <c r="BU347" s="95"/>
      <c r="BV347" s="168"/>
      <c r="BW347" s="95"/>
      <c r="BX347" s="95"/>
      <c r="BY347" s="168"/>
      <c r="BZ347" s="95"/>
      <c r="CA347" s="95"/>
      <c r="CB347" s="168"/>
      <c r="CC347" s="95"/>
      <c r="CD347" s="95"/>
      <c r="CE347" s="168"/>
      <c r="CF347" s="95"/>
      <c r="CG347" s="95"/>
      <c r="CH347" s="168"/>
      <c r="CI347" s="95"/>
      <c r="CJ347" s="95"/>
      <c r="CK347" s="168"/>
      <c r="CL347" s="95"/>
      <c r="CM347" s="95"/>
      <c r="CN347" s="168"/>
      <c r="CO347" s="95"/>
      <c r="CP347" s="95"/>
      <c r="CQ347" s="168"/>
      <c r="CR347" s="95"/>
      <c r="CS347" s="95"/>
      <c r="CT347" s="167">
        <f t="shared" si="302"/>
        <v>0</v>
      </c>
      <c r="CU347" s="168">
        <f t="shared" si="303"/>
        <v>0</v>
      </c>
    </row>
    <row r="348" spans="2:99" hidden="1" x14ac:dyDescent="0.25">
      <c r="B348" s="42" t="s">
        <v>432</v>
      </c>
      <c r="C348" s="207"/>
      <c r="D348" s="208"/>
      <c r="E348" s="207"/>
      <c r="F348" s="209"/>
      <c r="G348" s="209"/>
      <c r="H348" s="168"/>
      <c r="I348" s="95"/>
      <c r="J348" s="95"/>
      <c r="K348" s="168"/>
      <c r="L348" s="95"/>
      <c r="M348" s="95"/>
      <c r="N348" s="168"/>
      <c r="O348" s="95"/>
      <c r="P348" s="95"/>
      <c r="Q348" s="168"/>
      <c r="R348" s="95"/>
      <c r="S348" s="95"/>
      <c r="T348" s="168"/>
      <c r="U348" s="95"/>
      <c r="V348" s="95"/>
      <c r="W348" s="168"/>
      <c r="X348" s="95"/>
      <c r="Y348" s="95"/>
      <c r="Z348" s="168"/>
      <c r="AA348" s="95"/>
      <c r="AB348" s="95"/>
      <c r="AC348" s="168"/>
      <c r="AD348" s="95"/>
      <c r="AE348" s="95"/>
      <c r="AF348" s="168"/>
      <c r="AG348" s="95"/>
      <c r="AH348" s="95"/>
      <c r="AI348" s="168"/>
      <c r="AJ348" s="95"/>
      <c r="AK348" s="95"/>
      <c r="AL348" s="168"/>
      <c r="AM348" s="95"/>
      <c r="AN348" s="95"/>
      <c r="AO348" s="168"/>
      <c r="AP348" s="95"/>
      <c r="AQ348" s="95"/>
      <c r="AR348" s="168"/>
      <c r="AS348" s="95"/>
      <c r="AT348" s="95"/>
      <c r="AU348" s="168"/>
      <c r="AV348" s="95"/>
      <c r="AW348" s="95"/>
      <c r="AX348" s="168"/>
      <c r="AY348" s="95"/>
      <c r="AZ348" s="95"/>
      <c r="BA348" s="168"/>
      <c r="BB348" s="95"/>
      <c r="BC348" s="95"/>
      <c r="BD348" s="168"/>
      <c r="BE348" s="95"/>
      <c r="BF348" s="95"/>
      <c r="BG348" s="168"/>
      <c r="BH348" s="95"/>
      <c r="BI348" s="95"/>
      <c r="BJ348" s="168"/>
      <c r="BK348" s="95"/>
      <c r="BL348" s="95"/>
      <c r="BM348" s="168"/>
      <c r="BN348" s="95"/>
      <c r="BO348" s="95"/>
      <c r="BP348" s="168"/>
      <c r="BQ348" s="95"/>
      <c r="BR348" s="95"/>
      <c r="BS348" s="168"/>
      <c r="BT348" s="95"/>
      <c r="BU348" s="95"/>
      <c r="BV348" s="168"/>
      <c r="BW348" s="95"/>
      <c r="BX348" s="95"/>
      <c r="BY348" s="168"/>
      <c r="BZ348" s="95"/>
      <c r="CA348" s="95"/>
      <c r="CB348" s="168"/>
      <c r="CC348" s="95"/>
      <c r="CD348" s="95"/>
      <c r="CE348" s="168"/>
      <c r="CF348" s="95"/>
      <c r="CG348" s="95"/>
      <c r="CH348" s="168"/>
      <c r="CI348" s="95"/>
      <c r="CJ348" s="95"/>
      <c r="CK348" s="168"/>
      <c r="CL348" s="95"/>
      <c r="CM348" s="95"/>
      <c r="CN348" s="168"/>
      <c r="CO348" s="95"/>
      <c r="CP348" s="95"/>
      <c r="CQ348" s="168"/>
      <c r="CR348" s="95"/>
      <c r="CS348" s="95"/>
      <c r="CT348" s="167">
        <f t="shared" si="302"/>
        <v>0</v>
      </c>
      <c r="CU348" s="168">
        <f t="shared" si="303"/>
        <v>0</v>
      </c>
    </row>
    <row r="349" spans="2:99" hidden="1" x14ac:dyDescent="0.25">
      <c r="B349" s="42" t="s">
        <v>433</v>
      </c>
      <c r="C349" s="207"/>
      <c r="D349" s="208"/>
      <c r="E349" s="207"/>
      <c r="F349" s="209"/>
      <c r="G349" s="209"/>
      <c r="H349" s="168"/>
      <c r="I349" s="95"/>
      <c r="J349" s="95"/>
      <c r="K349" s="168"/>
      <c r="L349" s="95"/>
      <c r="M349" s="95"/>
      <c r="N349" s="168"/>
      <c r="O349" s="95"/>
      <c r="P349" s="95"/>
      <c r="Q349" s="168"/>
      <c r="R349" s="95"/>
      <c r="S349" s="95"/>
      <c r="T349" s="168"/>
      <c r="U349" s="95"/>
      <c r="V349" s="95"/>
      <c r="W349" s="168"/>
      <c r="X349" s="95"/>
      <c r="Y349" s="95"/>
      <c r="Z349" s="168"/>
      <c r="AA349" s="95"/>
      <c r="AB349" s="95"/>
      <c r="AC349" s="168"/>
      <c r="AD349" s="95"/>
      <c r="AE349" s="95"/>
      <c r="AF349" s="168"/>
      <c r="AG349" s="95"/>
      <c r="AH349" s="95"/>
      <c r="AI349" s="168"/>
      <c r="AJ349" s="95"/>
      <c r="AK349" s="95"/>
      <c r="AL349" s="168"/>
      <c r="AM349" s="95"/>
      <c r="AN349" s="95"/>
      <c r="AO349" s="168"/>
      <c r="AP349" s="95"/>
      <c r="AQ349" s="95"/>
      <c r="AR349" s="168"/>
      <c r="AS349" s="95"/>
      <c r="AT349" s="95"/>
      <c r="AU349" s="168"/>
      <c r="AV349" s="95"/>
      <c r="AW349" s="95"/>
      <c r="AX349" s="168"/>
      <c r="AY349" s="95"/>
      <c r="AZ349" s="95"/>
      <c r="BA349" s="168"/>
      <c r="BB349" s="95"/>
      <c r="BC349" s="95"/>
      <c r="BD349" s="168"/>
      <c r="BE349" s="95"/>
      <c r="BF349" s="95"/>
      <c r="BG349" s="168"/>
      <c r="BH349" s="95"/>
      <c r="BI349" s="95"/>
      <c r="BJ349" s="168"/>
      <c r="BK349" s="95"/>
      <c r="BL349" s="95"/>
      <c r="BM349" s="168"/>
      <c r="BN349" s="95"/>
      <c r="BO349" s="95"/>
      <c r="BP349" s="168"/>
      <c r="BQ349" s="95"/>
      <c r="BR349" s="95"/>
      <c r="BS349" s="168"/>
      <c r="BT349" s="95"/>
      <c r="BU349" s="95"/>
      <c r="BV349" s="168"/>
      <c r="BW349" s="95"/>
      <c r="BX349" s="95"/>
      <c r="BY349" s="168"/>
      <c r="BZ349" s="95"/>
      <c r="CA349" s="95"/>
      <c r="CB349" s="168"/>
      <c r="CC349" s="95"/>
      <c r="CD349" s="95"/>
      <c r="CE349" s="168"/>
      <c r="CF349" s="95"/>
      <c r="CG349" s="95"/>
      <c r="CH349" s="168"/>
      <c r="CI349" s="95"/>
      <c r="CJ349" s="95"/>
      <c r="CK349" s="168"/>
      <c r="CL349" s="95"/>
      <c r="CM349" s="95"/>
      <c r="CN349" s="168"/>
      <c r="CO349" s="95"/>
      <c r="CP349" s="95"/>
      <c r="CQ349" s="168"/>
      <c r="CR349" s="95"/>
      <c r="CS349" s="95"/>
      <c r="CT349" s="167">
        <f t="shared" si="302"/>
        <v>0</v>
      </c>
      <c r="CU349" s="168">
        <f t="shared" si="303"/>
        <v>0</v>
      </c>
    </row>
    <row r="350" spans="2:99" hidden="1" x14ac:dyDescent="0.25">
      <c r="B350" s="42" t="s">
        <v>434</v>
      </c>
      <c r="C350" s="207"/>
      <c r="D350" s="208"/>
      <c r="E350" s="207"/>
      <c r="F350" s="209"/>
      <c r="G350" s="209"/>
      <c r="H350" s="168"/>
      <c r="I350" s="95"/>
      <c r="J350" s="95"/>
      <c r="K350" s="168"/>
      <c r="L350" s="95"/>
      <c r="M350" s="95"/>
      <c r="N350" s="168"/>
      <c r="O350" s="95"/>
      <c r="P350" s="95"/>
      <c r="Q350" s="168"/>
      <c r="R350" s="95"/>
      <c r="S350" s="95"/>
      <c r="T350" s="168"/>
      <c r="U350" s="95"/>
      <c r="V350" s="95"/>
      <c r="W350" s="168"/>
      <c r="X350" s="95"/>
      <c r="Y350" s="95"/>
      <c r="Z350" s="168"/>
      <c r="AA350" s="95"/>
      <c r="AB350" s="95"/>
      <c r="AC350" s="168"/>
      <c r="AD350" s="95"/>
      <c r="AE350" s="95"/>
      <c r="AF350" s="168"/>
      <c r="AG350" s="95"/>
      <c r="AH350" s="95"/>
      <c r="AI350" s="168"/>
      <c r="AJ350" s="95"/>
      <c r="AK350" s="95"/>
      <c r="AL350" s="168"/>
      <c r="AM350" s="95"/>
      <c r="AN350" s="95"/>
      <c r="AO350" s="168"/>
      <c r="AP350" s="95"/>
      <c r="AQ350" s="95"/>
      <c r="AR350" s="168"/>
      <c r="AS350" s="95"/>
      <c r="AT350" s="95"/>
      <c r="AU350" s="168"/>
      <c r="AV350" s="95"/>
      <c r="AW350" s="95"/>
      <c r="AX350" s="168"/>
      <c r="AY350" s="95"/>
      <c r="AZ350" s="95"/>
      <c r="BA350" s="168"/>
      <c r="BB350" s="95"/>
      <c r="BC350" s="95"/>
      <c r="BD350" s="168"/>
      <c r="BE350" s="95"/>
      <c r="BF350" s="95"/>
      <c r="BG350" s="168"/>
      <c r="BH350" s="95"/>
      <c r="BI350" s="95"/>
      <c r="BJ350" s="168"/>
      <c r="BK350" s="95"/>
      <c r="BL350" s="95"/>
      <c r="BM350" s="168"/>
      <c r="BN350" s="95"/>
      <c r="BO350" s="95"/>
      <c r="BP350" s="168"/>
      <c r="BQ350" s="95"/>
      <c r="BR350" s="95"/>
      <c r="BS350" s="168"/>
      <c r="BT350" s="95"/>
      <c r="BU350" s="95"/>
      <c r="BV350" s="168"/>
      <c r="BW350" s="95"/>
      <c r="BX350" s="95"/>
      <c r="BY350" s="168"/>
      <c r="BZ350" s="95"/>
      <c r="CA350" s="95"/>
      <c r="CB350" s="168"/>
      <c r="CC350" s="95"/>
      <c r="CD350" s="95"/>
      <c r="CE350" s="168"/>
      <c r="CF350" s="95"/>
      <c r="CG350" s="95"/>
      <c r="CH350" s="168"/>
      <c r="CI350" s="95"/>
      <c r="CJ350" s="95"/>
      <c r="CK350" s="168"/>
      <c r="CL350" s="95"/>
      <c r="CM350" s="95"/>
      <c r="CN350" s="168"/>
      <c r="CO350" s="95"/>
      <c r="CP350" s="95"/>
      <c r="CQ350" s="168"/>
      <c r="CR350" s="95"/>
      <c r="CS350" s="95"/>
      <c r="CT350" s="167">
        <f t="shared" si="302"/>
        <v>0</v>
      </c>
      <c r="CU350" s="168">
        <f t="shared" si="303"/>
        <v>0</v>
      </c>
    </row>
    <row r="351" spans="2:99" hidden="1" x14ac:dyDescent="0.25">
      <c r="B351" s="42" t="s">
        <v>435</v>
      </c>
      <c r="C351" s="207"/>
      <c r="D351" s="208"/>
      <c r="E351" s="207"/>
      <c r="F351" s="209"/>
      <c r="G351" s="209"/>
      <c r="H351" s="168"/>
      <c r="I351" s="95"/>
      <c r="J351" s="95"/>
      <c r="K351" s="168"/>
      <c r="L351" s="95"/>
      <c r="M351" s="95"/>
      <c r="N351" s="168"/>
      <c r="O351" s="95"/>
      <c r="P351" s="95"/>
      <c r="Q351" s="168"/>
      <c r="R351" s="95"/>
      <c r="S351" s="95"/>
      <c r="T351" s="168"/>
      <c r="U351" s="95"/>
      <c r="V351" s="95"/>
      <c r="W351" s="168"/>
      <c r="X351" s="95"/>
      <c r="Y351" s="95"/>
      <c r="Z351" s="168"/>
      <c r="AA351" s="95"/>
      <c r="AB351" s="95"/>
      <c r="AC351" s="168"/>
      <c r="AD351" s="95"/>
      <c r="AE351" s="95"/>
      <c r="AF351" s="168"/>
      <c r="AG351" s="95"/>
      <c r="AH351" s="95"/>
      <c r="AI351" s="168"/>
      <c r="AJ351" s="95"/>
      <c r="AK351" s="95"/>
      <c r="AL351" s="168"/>
      <c r="AM351" s="95"/>
      <c r="AN351" s="95"/>
      <c r="AO351" s="168"/>
      <c r="AP351" s="95"/>
      <c r="AQ351" s="95"/>
      <c r="AR351" s="168"/>
      <c r="AS351" s="95"/>
      <c r="AT351" s="95"/>
      <c r="AU351" s="168"/>
      <c r="AV351" s="95"/>
      <c r="AW351" s="95"/>
      <c r="AX351" s="168"/>
      <c r="AY351" s="95"/>
      <c r="AZ351" s="95"/>
      <c r="BA351" s="168"/>
      <c r="BB351" s="95"/>
      <c r="BC351" s="95"/>
      <c r="BD351" s="168"/>
      <c r="BE351" s="95"/>
      <c r="BF351" s="95"/>
      <c r="BG351" s="168"/>
      <c r="BH351" s="95"/>
      <c r="BI351" s="95"/>
      <c r="BJ351" s="168"/>
      <c r="BK351" s="95"/>
      <c r="BL351" s="95"/>
      <c r="BM351" s="168"/>
      <c r="BN351" s="95"/>
      <c r="BO351" s="95"/>
      <c r="BP351" s="168"/>
      <c r="BQ351" s="95"/>
      <c r="BR351" s="95"/>
      <c r="BS351" s="168"/>
      <c r="BT351" s="95"/>
      <c r="BU351" s="95"/>
      <c r="BV351" s="168"/>
      <c r="BW351" s="95"/>
      <c r="BX351" s="95"/>
      <c r="BY351" s="168"/>
      <c r="BZ351" s="95"/>
      <c r="CA351" s="95"/>
      <c r="CB351" s="168"/>
      <c r="CC351" s="95"/>
      <c r="CD351" s="95"/>
      <c r="CE351" s="168"/>
      <c r="CF351" s="95"/>
      <c r="CG351" s="95"/>
      <c r="CH351" s="168"/>
      <c r="CI351" s="95"/>
      <c r="CJ351" s="95"/>
      <c r="CK351" s="168"/>
      <c r="CL351" s="95"/>
      <c r="CM351" s="95"/>
      <c r="CN351" s="168"/>
      <c r="CO351" s="95"/>
      <c r="CP351" s="95"/>
      <c r="CQ351" s="168"/>
      <c r="CR351" s="95"/>
      <c r="CS351" s="95"/>
      <c r="CT351" s="167">
        <f t="shared" si="302"/>
        <v>0</v>
      </c>
      <c r="CU351" s="168">
        <f t="shared" si="303"/>
        <v>0</v>
      </c>
    </row>
    <row r="352" spans="2:99" hidden="1" x14ac:dyDescent="0.25">
      <c r="B352" s="42" t="s">
        <v>436</v>
      </c>
      <c r="C352" s="207"/>
      <c r="D352" s="208"/>
      <c r="E352" s="207"/>
      <c r="F352" s="209"/>
      <c r="G352" s="209"/>
      <c r="H352" s="168"/>
      <c r="I352" s="95"/>
      <c r="J352" s="95"/>
      <c r="K352" s="168"/>
      <c r="L352" s="95"/>
      <c r="M352" s="95"/>
      <c r="N352" s="168"/>
      <c r="O352" s="95"/>
      <c r="P352" s="95"/>
      <c r="Q352" s="168"/>
      <c r="R352" s="95"/>
      <c r="S352" s="95"/>
      <c r="T352" s="168"/>
      <c r="U352" s="95"/>
      <c r="V352" s="95"/>
      <c r="W352" s="168"/>
      <c r="X352" s="95"/>
      <c r="Y352" s="95"/>
      <c r="Z352" s="168"/>
      <c r="AA352" s="95"/>
      <c r="AB352" s="95"/>
      <c r="AC352" s="168"/>
      <c r="AD352" s="95"/>
      <c r="AE352" s="95"/>
      <c r="AF352" s="168"/>
      <c r="AG352" s="95"/>
      <c r="AH352" s="95"/>
      <c r="AI352" s="168"/>
      <c r="AJ352" s="95"/>
      <c r="AK352" s="95"/>
      <c r="AL352" s="168"/>
      <c r="AM352" s="95"/>
      <c r="AN352" s="95"/>
      <c r="AO352" s="168"/>
      <c r="AP352" s="95"/>
      <c r="AQ352" s="95"/>
      <c r="AR352" s="168"/>
      <c r="AS352" s="95"/>
      <c r="AT352" s="95"/>
      <c r="AU352" s="168"/>
      <c r="AV352" s="95"/>
      <c r="AW352" s="95"/>
      <c r="AX352" s="168"/>
      <c r="AY352" s="95"/>
      <c r="AZ352" s="95"/>
      <c r="BA352" s="168"/>
      <c r="BB352" s="95"/>
      <c r="BC352" s="95"/>
      <c r="BD352" s="168"/>
      <c r="BE352" s="95"/>
      <c r="BF352" s="95"/>
      <c r="BG352" s="168"/>
      <c r="BH352" s="95"/>
      <c r="BI352" s="95"/>
      <c r="BJ352" s="168"/>
      <c r="BK352" s="95"/>
      <c r="BL352" s="95"/>
      <c r="BM352" s="168"/>
      <c r="BN352" s="95"/>
      <c r="BO352" s="95"/>
      <c r="BP352" s="168"/>
      <c r="BQ352" s="95"/>
      <c r="BR352" s="95"/>
      <c r="BS352" s="168"/>
      <c r="BT352" s="95"/>
      <c r="BU352" s="95"/>
      <c r="BV352" s="168"/>
      <c r="BW352" s="95"/>
      <c r="BX352" s="95"/>
      <c r="BY352" s="168"/>
      <c r="BZ352" s="95"/>
      <c r="CA352" s="95"/>
      <c r="CB352" s="168"/>
      <c r="CC352" s="95"/>
      <c r="CD352" s="95"/>
      <c r="CE352" s="168"/>
      <c r="CF352" s="95"/>
      <c r="CG352" s="95"/>
      <c r="CH352" s="168"/>
      <c r="CI352" s="95"/>
      <c r="CJ352" s="95"/>
      <c r="CK352" s="168"/>
      <c r="CL352" s="95"/>
      <c r="CM352" s="95"/>
      <c r="CN352" s="168"/>
      <c r="CO352" s="95"/>
      <c r="CP352" s="95"/>
      <c r="CQ352" s="168"/>
      <c r="CR352" s="95"/>
      <c r="CS352" s="95"/>
      <c r="CT352" s="167">
        <f t="shared" si="302"/>
        <v>0</v>
      </c>
      <c r="CU352" s="168">
        <f t="shared" si="303"/>
        <v>0</v>
      </c>
    </row>
    <row r="353" spans="2:99" hidden="1" x14ac:dyDescent="0.25">
      <c r="B353" s="42" t="s">
        <v>437</v>
      </c>
      <c r="C353" s="207"/>
      <c r="D353" s="208"/>
      <c r="E353" s="207"/>
      <c r="F353" s="209"/>
      <c r="G353" s="209"/>
      <c r="H353" s="168"/>
      <c r="I353" s="95"/>
      <c r="J353" s="95"/>
      <c r="K353" s="168"/>
      <c r="L353" s="95"/>
      <c r="M353" s="95"/>
      <c r="N353" s="168"/>
      <c r="O353" s="95"/>
      <c r="P353" s="95"/>
      <c r="Q353" s="168"/>
      <c r="R353" s="95"/>
      <c r="S353" s="95"/>
      <c r="T353" s="168"/>
      <c r="U353" s="95"/>
      <c r="V353" s="95"/>
      <c r="W353" s="168"/>
      <c r="X353" s="95"/>
      <c r="Y353" s="95"/>
      <c r="Z353" s="168"/>
      <c r="AA353" s="95"/>
      <c r="AB353" s="95"/>
      <c r="AC353" s="168"/>
      <c r="AD353" s="95"/>
      <c r="AE353" s="95"/>
      <c r="AF353" s="168"/>
      <c r="AG353" s="95"/>
      <c r="AH353" s="95"/>
      <c r="AI353" s="168"/>
      <c r="AJ353" s="95"/>
      <c r="AK353" s="95"/>
      <c r="AL353" s="168"/>
      <c r="AM353" s="95"/>
      <c r="AN353" s="95"/>
      <c r="AO353" s="168"/>
      <c r="AP353" s="95"/>
      <c r="AQ353" s="95"/>
      <c r="AR353" s="168"/>
      <c r="AS353" s="95"/>
      <c r="AT353" s="95"/>
      <c r="AU353" s="168"/>
      <c r="AV353" s="95"/>
      <c r="AW353" s="95"/>
      <c r="AX353" s="168"/>
      <c r="AY353" s="95"/>
      <c r="AZ353" s="95"/>
      <c r="BA353" s="168"/>
      <c r="BB353" s="95"/>
      <c r="BC353" s="95"/>
      <c r="BD353" s="95"/>
      <c r="BE353" s="95"/>
      <c r="BF353" s="95"/>
      <c r="BG353" s="168"/>
      <c r="BH353" s="95"/>
      <c r="BI353" s="95"/>
      <c r="BJ353" s="168"/>
      <c r="BK353" s="95"/>
      <c r="BL353" s="95"/>
      <c r="BM353" s="168"/>
      <c r="BN353" s="95"/>
      <c r="BO353" s="95"/>
      <c r="BP353" s="168"/>
      <c r="BQ353" s="95"/>
      <c r="BR353" s="95"/>
      <c r="BS353" s="168"/>
      <c r="BT353" s="95"/>
      <c r="BU353" s="95"/>
      <c r="BV353" s="168"/>
      <c r="BW353" s="95"/>
      <c r="BX353" s="95"/>
      <c r="BY353" s="168"/>
      <c r="BZ353" s="95"/>
      <c r="CA353" s="95"/>
      <c r="CB353" s="168"/>
      <c r="CC353" s="95"/>
      <c r="CD353" s="95"/>
      <c r="CE353" s="168"/>
      <c r="CF353" s="95"/>
      <c r="CG353" s="95"/>
      <c r="CH353" s="168"/>
      <c r="CI353" s="95"/>
      <c r="CJ353" s="95"/>
      <c r="CK353" s="168"/>
      <c r="CL353" s="95"/>
      <c r="CM353" s="95"/>
      <c r="CN353" s="168"/>
      <c r="CO353" s="95"/>
      <c r="CP353" s="95"/>
      <c r="CQ353" s="168"/>
      <c r="CR353" s="95"/>
      <c r="CS353" s="95"/>
      <c r="CT353" s="167">
        <f t="shared" si="302"/>
        <v>0</v>
      </c>
      <c r="CU353" s="168">
        <f t="shared" si="303"/>
        <v>0</v>
      </c>
    </row>
    <row r="354" spans="2:99" hidden="1" x14ac:dyDescent="0.25">
      <c r="B354" s="173" t="s">
        <v>6</v>
      </c>
      <c r="C354" s="208"/>
      <c r="D354" s="208"/>
      <c r="E354" s="208"/>
      <c r="F354" s="210"/>
      <c r="G354" s="210">
        <f>SUM(G290:G353)</f>
        <v>0</v>
      </c>
      <c r="H354" s="176">
        <f>SUM(H290:H353)</f>
        <v>0</v>
      </c>
      <c r="I354" s="176"/>
      <c r="J354" s="176">
        <f>SUM(J290:J353)</f>
        <v>0</v>
      </c>
      <c r="K354" s="176">
        <f>SUM(K290:K353)</f>
        <v>0</v>
      </c>
      <c r="L354" s="176"/>
      <c r="M354" s="176">
        <f>SUM(M290:M353)</f>
        <v>0</v>
      </c>
      <c r="N354" s="176">
        <f>SUM(N290:N353)</f>
        <v>0</v>
      </c>
      <c r="O354" s="176"/>
      <c r="P354" s="176">
        <f>SUM(P290:P353)</f>
        <v>0</v>
      </c>
      <c r="Q354" s="176">
        <f>SUM(Q290:Q353)</f>
        <v>0</v>
      </c>
      <c r="R354" s="176"/>
      <c r="S354" s="176">
        <f>SUM(S290:S353)</f>
        <v>0</v>
      </c>
      <c r="T354" s="176">
        <f>SUM(T290:T353)</f>
        <v>0</v>
      </c>
      <c r="U354" s="176"/>
      <c r="V354" s="176">
        <f>SUM(V290:V353)</f>
        <v>0</v>
      </c>
      <c r="W354" s="176">
        <f>SUM(W290:W353)</f>
        <v>0</v>
      </c>
      <c r="X354" s="176"/>
      <c r="Y354" s="176">
        <f>SUM(Y290:Y353)</f>
        <v>0</v>
      </c>
      <c r="Z354" s="176">
        <f>SUM(Z290:Z353)</f>
        <v>0</v>
      </c>
      <c r="AA354" s="176"/>
      <c r="AB354" s="176">
        <f>SUM(AB290:AB353)</f>
        <v>0</v>
      </c>
      <c r="AC354" s="176">
        <f>SUM(AC290:AC353)</f>
        <v>0</v>
      </c>
      <c r="AD354" s="176"/>
      <c r="AE354" s="176">
        <f>SUM(AE290:AE353)</f>
        <v>0</v>
      </c>
      <c r="AF354" s="176">
        <f>SUM(AF290:AF353)</f>
        <v>0</v>
      </c>
      <c r="AG354" s="176"/>
      <c r="AH354" s="176">
        <f>SUM(AH290:AH353)</f>
        <v>0</v>
      </c>
      <c r="AI354" s="176">
        <f>SUM(AI290:AI353)</f>
        <v>0</v>
      </c>
      <c r="AJ354" s="176"/>
      <c r="AK354" s="176">
        <f>SUM(AK290:AK353)</f>
        <v>0</v>
      </c>
      <c r="AL354" s="176">
        <f>SUM(AL290:AL353)</f>
        <v>0</v>
      </c>
      <c r="AM354" s="176"/>
      <c r="AN354" s="176">
        <f>SUM(AN290:AN353)</f>
        <v>0</v>
      </c>
      <c r="AO354" s="176">
        <f>SUM(AO290:AO353)</f>
        <v>0</v>
      </c>
      <c r="AP354" s="176"/>
      <c r="AQ354" s="176">
        <f>SUM(AQ290:AQ353)</f>
        <v>0</v>
      </c>
      <c r="AR354" s="176">
        <f>SUM(AR290:AR353)</f>
        <v>0</v>
      </c>
      <c r="AS354" s="176"/>
      <c r="AT354" s="176">
        <f>SUM(AT290:AT353)</f>
        <v>0</v>
      </c>
      <c r="AU354" s="176">
        <f>SUM(AU290:AU353)</f>
        <v>0</v>
      </c>
      <c r="AV354" s="176"/>
      <c r="AW354" s="176">
        <f>SUM(AW290:AW353)</f>
        <v>0</v>
      </c>
      <c r="AX354" s="176">
        <f>SUM(AX290:AX353)</f>
        <v>0</v>
      </c>
      <c r="AY354" s="176"/>
      <c r="AZ354" s="176">
        <f>SUM(AZ290:AZ353)</f>
        <v>0</v>
      </c>
      <c r="BA354" s="176">
        <f>SUM(BA290:BA353)</f>
        <v>0</v>
      </c>
      <c r="BB354" s="176"/>
      <c r="BC354" s="176">
        <f>SUM(BC290:BC353)</f>
        <v>0</v>
      </c>
      <c r="BD354" s="176">
        <f>SUM(BD290:BD353)</f>
        <v>0</v>
      </c>
      <c r="BE354" s="176"/>
      <c r="BF354" s="176">
        <f>SUM(BF290:BF353)</f>
        <v>0</v>
      </c>
      <c r="BG354" s="176">
        <f>SUM(BG290:BG353)</f>
        <v>0</v>
      </c>
      <c r="BH354" s="176"/>
      <c r="BI354" s="176">
        <f>SUM(BI290:BI353)</f>
        <v>0</v>
      </c>
      <c r="BJ354" s="176">
        <f>SUM(BJ290:BJ353)</f>
        <v>0</v>
      </c>
      <c r="BK354" s="176"/>
      <c r="BL354" s="176">
        <f>SUM(BL290:BL353)</f>
        <v>0</v>
      </c>
      <c r="BM354" s="176">
        <f>SUM(BM290:BM353)</f>
        <v>0</v>
      </c>
      <c r="BN354" s="176"/>
      <c r="BO354" s="176">
        <f>SUM(BO290:BO353)</f>
        <v>0</v>
      </c>
      <c r="BP354" s="176">
        <f>SUM(BP290:BP353)</f>
        <v>0</v>
      </c>
      <c r="BQ354" s="176"/>
      <c r="BR354" s="176">
        <f>SUM(BR290:BR353)</f>
        <v>0</v>
      </c>
      <c r="BS354" s="176">
        <f>SUM(BS290:BS353)</f>
        <v>0</v>
      </c>
      <c r="BT354" s="176"/>
      <c r="BU354" s="176">
        <f>SUM(BU290:BU353)</f>
        <v>0</v>
      </c>
      <c r="BV354" s="176">
        <f>SUM(BV290:BV353)</f>
        <v>0</v>
      </c>
      <c r="BW354" s="176"/>
      <c r="BX354" s="176">
        <f>SUM(BX290:BX353)</f>
        <v>0</v>
      </c>
      <c r="BY354" s="176">
        <f>SUM(BY290:BY353)</f>
        <v>0</v>
      </c>
      <c r="BZ354" s="176"/>
      <c r="CA354" s="176">
        <f>SUM(CA290:CA353)</f>
        <v>0</v>
      </c>
      <c r="CB354" s="176">
        <f>SUM(CB290:CB353)</f>
        <v>0</v>
      </c>
      <c r="CC354" s="176"/>
      <c r="CD354" s="176">
        <f>SUM(CD290:CD353)</f>
        <v>0</v>
      </c>
      <c r="CE354" s="176">
        <f>SUM(CE290:CE353)</f>
        <v>0</v>
      </c>
      <c r="CF354" s="176"/>
      <c r="CG354" s="176">
        <f>SUM(CG290:CG353)</f>
        <v>0</v>
      </c>
      <c r="CH354" s="176">
        <f>SUM(CH290:CH353)</f>
        <v>0</v>
      </c>
      <c r="CI354" s="176"/>
      <c r="CJ354" s="176">
        <f>SUM(CJ290:CJ353)</f>
        <v>0</v>
      </c>
      <c r="CK354" s="176">
        <f>SUM(CK290:CK353)</f>
        <v>0</v>
      </c>
      <c r="CL354" s="176"/>
      <c r="CM354" s="176">
        <f>SUM(CM290:CM353)</f>
        <v>0</v>
      </c>
      <c r="CN354" s="176">
        <f>SUM(CN290:CN353)</f>
        <v>0</v>
      </c>
      <c r="CO354" s="176"/>
      <c r="CP354" s="176">
        <f>SUM(CP290:CP353)</f>
        <v>0</v>
      </c>
      <c r="CQ354" s="176">
        <f>SUM(CQ290:CQ353)</f>
        <v>0</v>
      </c>
      <c r="CR354" s="176"/>
      <c r="CS354" s="176">
        <f>SUM(CS290:CS353)</f>
        <v>0</v>
      </c>
      <c r="CT354" s="211">
        <f>E354+H354+K354+N354+Q354+T354+W354+Z354+AC354+AF354+AI354+AL354+AO354+AR354+AU354+AX354+BA354+BD354+BG354+BJ354+BM354+BP354+BS354+BV354+BY354+CB354+CE354+CH354+CK354+CN354+CQ354</f>
        <v>0</v>
      </c>
      <c r="CU354" s="174">
        <f>SUM(CU290:CU353)</f>
        <v>0</v>
      </c>
    </row>
    <row r="355" spans="2:99" s="2" customFormat="1" x14ac:dyDescent="0.25">
      <c r="B355" s="5"/>
      <c r="C355" s="212"/>
      <c r="D355" s="212"/>
      <c r="E355" s="212"/>
      <c r="F355" s="213"/>
      <c r="G355" s="213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  <c r="Y355" s="214"/>
      <c r="Z355" s="214"/>
      <c r="AA355" s="214"/>
      <c r="AB355" s="214"/>
      <c r="AC355" s="214"/>
      <c r="AD355" s="214"/>
      <c r="AE355" s="214"/>
      <c r="AF355" s="214"/>
      <c r="AG355" s="214"/>
      <c r="AH355" s="214"/>
      <c r="AI355" s="214"/>
      <c r="AJ355" s="214"/>
      <c r="AK355" s="214"/>
      <c r="AL355" s="214"/>
      <c r="AM355" s="214"/>
      <c r="AN355" s="214"/>
      <c r="AO355" s="214"/>
      <c r="AP355" s="214"/>
      <c r="AQ355" s="214"/>
      <c r="AR355" s="214"/>
      <c r="AS355" s="214"/>
      <c r="AT355" s="214"/>
      <c r="AU355" s="214"/>
      <c r="AV355" s="214"/>
      <c r="AW355" s="214"/>
      <c r="AX355" s="214"/>
      <c r="AY355" s="214"/>
      <c r="AZ355" s="214"/>
      <c r="BA355" s="214"/>
      <c r="BB355" s="214"/>
      <c r="BC355" s="214"/>
      <c r="BD355" s="214"/>
      <c r="BE355" s="214"/>
      <c r="BF355" s="214"/>
      <c r="BG355" s="214"/>
      <c r="BH355" s="214"/>
      <c r="BI355" s="214"/>
      <c r="BJ355" s="214"/>
      <c r="BK355" s="214"/>
      <c r="BL355" s="214"/>
      <c r="BM355" s="214"/>
      <c r="BN355" s="214"/>
      <c r="BO355" s="214"/>
      <c r="BP355" s="214"/>
      <c r="BQ355" s="214"/>
      <c r="BR355" s="214"/>
      <c r="BS355" s="214"/>
      <c r="BT355" s="214"/>
      <c r="BU355" s="214"/>
      <c r="BV355" s="214"/>
      <c r="BW355" s="214"/>
      <c r="BX355" s="214"/>
      <c r="BY355" s="214"/>
      <c r="BZ355" s="214"/>
      <c r="CA355" s="214"/>
      <c r="CB355" s="214"/>
      <c r="CC355" s="214"/>
      <c r="CD355" s="214"/>
      <c r="CE355" s="214"/>
      <c r="CF355" s="214"/>
      <c r="CG355" s="214"/>
      <c r="CH355" s="214"/>
      <c r="CI355" s="214"/>
      <c r="CJ355" s="214"/>
      <c r="CK355" s="214"/>
      <c r="CL355" s="214"/>
      <c r="CM355" s="214"/>
      <c r="CN355" s="214"/>
      <c r="CO355" s="214"/>
      <c r="CP355" s="214"/>
      <c r="CQ355" s="214"/>
      <c r="CR355" s="214"/>
      <c r="CS355" s="214"/>
      <c r="CT355" s="215"/>
      <c r="CU355" s="216"/>
    </row>
    <row r="356" spans="2:99" x14ac:dyDescent="0.25">
      <c r="B356" s="152" t="s">
        <v>446</v>
      </c>
      <c r="C356" s="188"/>
      <c r="D356" s="188"/>
      <c r="E356" s="188"/>
      <c r="F356" s="6"/>
      <c r="G356" s="6"/>
    </row>
    <row r="357" spans="2:99" x14ac:dyDescent="0.25">
      <c r="C357" s="6"/>
      <c r="D357" s="177"/>
      <c r="E357" s="6"/>
      <c r="F357" s="6"/>
      <c r="G357" s="6"/>
    </row>
    <row r="358" spans="2:99" x14ac:dyDescent="0.25">
      <c r="B358" s="154" t="s">
        <v>203</v>
      </c>
      <c r="C358" s="154" t="s">
        <v>204</v>
      </c>
      <c r="D358" s="155"/>
      <c r="E358" s="405" t="s">
        <v>5</v>
      </c>
      <c r="F358" s="406"/>
      <c r="G358" s="406"/>
      <c r="H358" s="406"/>
      <c r="I358" s="406"/>
      <c r="J358" s="406"/>
      <c r="K358" s="406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  <c r="AA358" s="406"/>
      <c r="AB358" s="406"/>
      <c r="AC358" s="406"/>
      <c r="AD358" s="406"/>
      <c r="AE358" s="406"/>
      <c r="AF358" s="406"/>
      <c r="AG358" s="406"/>
      <c r="AH358" s="406"/>
      <c r="AI358" s="406"/>
      <c r="AJ358" s="406"/>
      <c r="AK358" s="406"/>
      <c r="AL358" s="406"/>
      <c r="AM358" s="406"/>
      <c r="AN358" s="406"/>
      <c r="AO358" s="406"/>
      <c r="AP358" s="406"/>
      <c r="AQ358" s="406"/>
      <c r="AR358" s="406"/>
      <c r="AS358" s="406"/>
      <c r="AT358" s="406"/>
      <c r="AU358" s="406"/>
      <c r="AV358" s="406"/>
      <c r="AW358" s="406"/>
      <c r="AX358" s="406"/>
      <c r="AY358" s="406"/>
      <c r="AZ358" s="406"/>
      <c r="BA358" s="406"/>
      <c r="BB358" s="406"/>
      <c r="BC358" s="406"/>
      <c r="BD358" s="406"/>
      <c r="BE358" s="406"/>
      <c r="BF358" s="406"/>
      <c r="BG358" s="406"/>
      <c r="BH358" s="406"/>
      <c r="BI358" s="406"/>
      <c r="BJ358" s="406"/>
      <c r="BK358" s="406"/>
      <c r="BL358" s="406"/>
      <c r="BM358" s="406"/>
      <c r="BN358" s="406"/>
      <c r="BO358" s="406"/>
      <c r="BP358" s="406"/>
      <c r="BQ358" s="406"/>
      <c r="BR358" s="406"/>
      <c r="BS358" s="406"/>
      <c r="BT358" s="406"/>
      <c r="BU358" s="406"/>
      <c r="BV358" s="406"/>
      <c r="BW358" s="406"/>
      <c r="BX358" s="406"/>
      <c r="BY358" s="406"/>
      <c r="BZ358" s="406"/>
      <c r="CA358" s="406"/>
      <c r="CB358" s="406"/>
      <c r="CC358" s="406"/>
      <c r="CD358" s="406"/>
      <c r="CE358" s="406"/>
      <c r="CF358" s="406"/>
      <c r="CG358" s="406"/>
      <c r="CH358" s="406"/>
      <c r="CI358" s="406"/>
      <c r="CJ358" s="406"/>
      <c r="CK358" s="406"/>
      <c r="CL358" s="406"/>
      <c r="CM358" s="406"/>
      <c r="CN358" s="406"/>
      <c r="CO358" s="406"/>
      <c r="CP358" s="406"/>
      <c r="CQ358" s="406"/>
      <c r="CR358" s="406"/>
      <c r="CS358" s="407"/>
      <c r="CT358" s="156"/>
      <c r="CU358" s="157" t="s">
        <v>205</v>
      </c>
    </row>
    <row r="359" spans="2:99" x14ac:dyDescent="0.25">
      <c r="B359" s="154"/>
      <c r="C359" s="154"/>
      <c r="D359" s="155" t="s">
        <v>206</v>
      </c>
      <c r="E359" s="402">
        <v>1</v>
      </c>
      <c r="F359" s="403"/>
      <c r="G359" s="404"/>
      <c r="H359" s="402">
        <v>2</v>
      </c>
      <c r="I359" s="403"/>
      <c r="J359" s="404"/>
      <c r="K359" s="402">
        <v>3</v>
      </c>
      <c r="L359" s="403"/>
      <c r="M359" s="404"/>
      <c r="N359" s="402">
        <v>4</v>
      </c>
      <c r="O359" s="403"/>
      <c r="P359" s="404"/>
      <c r="Q359" s="402">
        <v>5</v>
      </c>
      <c r="R359" s="403"/>
      <c r="S359" s="404"/>
      <c r="T359" s="402">
        <v>6</v>
      </c>
      <c r="U359" s="403"/>
      <c r="V359" s="404"/>
      <c r="W359" s="402">
        <v>7</v>
      </c>
      <c r="X359" s="403"/>
      <c r="Y359" s="404"/>
      <c r="Z359" s="402">
        <v>8</v>
      </c>
      <c r="AA359" s="403"/>
      <c r="AB359" s="404"/>
      <c r="AC359" s="402">
        <v>9</v>
      </c>
      <c r="AD359" s="403"/>
      <c r="AE359" s="404"/>
      <c r="AF359" s="402">
        <v>10</v>
      </c>
      <c r="AG359" s="403"/>
      <c r="AH359" s="404"/>
      <c r="AI359" s="402">
        <v>11</v>
      </c>
      <c r="AJ359" s="403"/>
      <c r="AK359" s="404"/>
      <c r="AL359" s="402">
        <v>12</v>
      </c>
      <c r="AM359" s="403"/>
      <c r="AN359" s="404"/>
      <c r="AO359" s="402">
        <v>13</v>
      </c>
      <c r="AP359" s="403"/>
      <c r="AQ359" s="404"/>
      <c r="AR359" s="402">
        <v>14</v>
      </c>
      <c r="AS359" s="403"/>
      <c r="AT359" s="404"/>
      <c r="AU359" s="402">
        <v>15</v>
      </c>
      <c r="AV359" s="403"/>
      <c r="AW359" s="404"/>
      <c r="AX359" s="402">
        <v>16</v>
      </c>
      <c r="AY359" s="403"/>
      <c r="AZ359" s="404"/>
      <c r="BA359" s="402">
        <v>17</v>
      </c>
      <c r="BB359" s="403"/>
      <c r="BC359" s="404"/>
      <c r="BD359" s="402">
        <v>18</v>
      </c>
      <c r="BE359" s="403"/>
      <c r="BF359" s="404"/>
      <c r="BG359" s="402">
        <v>19</v>
      </c>
      <c r="BH359" s="403"/>
      <c r="BI359" s="404"/>
      <c r="BJ359" s="402">
        <v>20</v>
      </c>
      <c r="BK359" s="403"/>
      <c r="BL359" s="404"/>
      <c r="BM359" s="402">
        <v>21</v>
      </c>
      <c r="BN359" s="403"/>
      <c r="BO359" s="404"/>
      <c r="BP359" s="402">
        <v>22</v>
      </c>
      <c r="BQ359" s="403"/>
      <c r="BR359" s="404"/>
      <c r="BS359" s="402">
        <v>23</v>
      </c>
      <c r="BT359" s="403"/>
      <c r="BU359" s="404"/>
      <c r="BV359" s="402">
        <v>24</v>
      </c>
      <c r="BW359" s="403"/>
      <c r="BX359" s="404"/>
      <c r="BY359" s="402">
        <v>25</v>
      </c>
      <c r="BZ359" s="403"/>
      <c r="CA359" s="404"/>
      <c r="CB359" s="402">
        <v>26</v>
      </c>
      <c r="CC359" s="403"/>
      <c r="CD359" s="404"/>
      <c r="CE359" s="402">
        <v>27</v>
      </c>
      <c r="CF359" s="403"/>
      <c r="CG359" s="404"/>
      <c r="CH359" s="402">
        <v>28</v>
      </c>
      <c r="CI359" s="403"/>
      <c r="CJ359" s="404"/>
      <c r="CK359" s="402">
        <v>29</v>
      </c>
      <c r="CL359" s="403"/>
      <c r="CM359" s="404"/>
      <c r="CN359" s="402">
        <v>30</v>
      </c>
      <c r="CO359" s="403"/>
      <c r="CP359" s="404"/>
      <c r="CQ359" s="402">
        <v>31</v>
      </c>
      <c r="CR359" s="403"/>
      <c r="CS359" s="404"/>
      <c r="CT359" s="158"/>
      <c r="CU359" s="157"/>
    </row>
    <row r="360" spans="2:99" x14ac:dyDescent="0.25">
      <c r="B360" s="154"/>
      <c r="C360" s="154"/>
      <c r="D360" s="159" t="s">
        <v>207</v>
      </c>
      <c r="E360" s="160" t="s">
        <v>208</v>
      </c>
      <c r="F360" s="160" t="s">
        <v>206</v>
      </c>
      <c r="G360" s="160" t="s">
        <v>78</v>
      </c>
      <c r="H360" s="161" t="s">
        <v>208</v>
      </c>
      <c r="I360" s="161" t="s">
        <v>206</v>
      </c>
      <c r="J360" s="161" t="s">
        <v>78</v>
      </c>
      <c r="K360" s="160" t="s">
        <v>208</v>
      </c>
      <c r="L360" s="160" t="s">
        <v>206</v>
      </c>
      <c r="M360" s="160" t="s">
        <v>78</v>
      </c>
      <c r="N360" s="161" t="s">
        <v>208</v>
      </c>
      <c r="O360" s="161" t="s">
        <v>206</v>
      </c>
      <c r="P360" s="161" t="s">
        <v>78</v>
      </c>
      <c r="Q360" s="160" t="s">
        <v>208</v>
      </c>
      <c r="R360" s="160" t="s">
        <v>206</v>
      </c>
      <c r="S360" s="160" t="s">
        <v>78</v>
      </c>
      <c r="T360" s="161" t="s">
        <v>208</v>
      </c>
      <c r="U360" s="161" t="s">
        <v>206</v>
      </c>
      <c r="V360" s="161" t="s">
        <v>78</v>
      </c>
      <c r="W360" s="160" t="s">
        <v>208</v>
      </c>
      <c r="X360" s="160" t="s">
        <v>206</v>
      </c>
      <c r="Y360" s="160" t="s">
        <v>78</v>
      </c>
      <c r="Z360" s="161" t="s">
        <v>208</v>
      </c>
      <c r="AA360" s="161" t="s">
        <v>206</v>
      </c>
      <c r="AB360" s="161" t="s">
        <v>78</v>
      </c>
      <c r="AC360" s="160" t="s">
        <v>208</v>
      </c>
      <c r="AD360" s="160" t="s">
        <v>206</v>
      </c>
      <c r="AE360" s="160" t="s">
        <v>78</v>
      </c>
      <c r="AF360" s="161" t="s">
        <v>208</v>
      </c>
      <c r="AG360" s="161" t="s">
        <v>206</v>
      </c>
      <c r="AH360" s="161" t="s">
        <v>78</v>
      </c>
      <c r="AI360" s="160" t="s">
        <v>208</v>
      </c>
      <c r="AJ360" s="160" t="s">
        <v>206</v>
      </c>
      <c r="AK360" s="160" t="s">
        <v>78</v>
      </c>
      <c r="AL360" s="161" t="s">
        <v>208</v>
      </c>
      <c r="AM360" s="161" t="s">
        <v>206</v>
      </c>
      <c r="AN360" s="161" t="s">
        <v>78</v>
      </c>
      <c r="AO360" s="160" t="s">
        <v>208</v>
      </c>
      <c r="AP360" s="160" t="s">
        <v>206</v>
      </c>
      <c r="AQ360" s="160" t="s">
        <v>78</v>
      </c>
      <c r="AR360" s="161" t="s">
        <v>208</v>
      </c>
      <c r="AS360" s="161" t="s">
        <v>206</v>
      </c>
      <c r="AT360" s="161" t="s">
        <v>78</v>
      </c>
      <c r="AU360" s="160" t="s">
        <v>208</v>
      </c>
      <c r="AV360" s="160" t="s">
        <v>206</v>
      </c>
      <c r="AW360" s="160" t="s">
        <v>78</v>
      </c>
      <c r="AX360" s="161" t="s">
        <v>208</v>
      </c>
      <c r="AY360" s="161" t="s">
        <v>206</v>
      </c>
      <c r="AZ360" s="161" t="s">
        <v>78</v>
      </c>
      <c r="BA360" s="160" t="s">
        <v>208</v>
      </c>
      <c r="BB360" s="160" t="s">
        <v>206</v>
      </c>
      <c r="BC360" s="160" t="s">
        <v>78</v>
      </c>
      <c r="BD360" s="161" t="s">
        <v>208</v>
      </c>
      <c r="BE360" s="161" t="s">
        <v>206</v>
      </c>
      <c r="BF360" s="161" t="s">
        <v>78</v>
      </c>
      <c r="BG360" s="160" t="s">
        <v>208</v>
      </c>
      <c r="BH360" s="160" t="s">
        <v>206</v>
      </c>
      <c r="BI360" s="160" t="s">
        <v>78</v>
      </c>
      <c r="BJ360" s="161" t="s">
        <v>208</v>
      </c>
      <c r="BK360" s="161" t="s">
        <v>206</v>
      </c>
      <c r="BL360" s="161" t="s">
        <v>78</v>
      </c>
      <c r="BM360" s="160" t="s">
        <v>208</v>
      </c>
      <c r="BN360" s="160" t="s">
        <v>206</v>
      </c>
      <c r="BO360" s="160" t="s">
        <v>78</v>
      </c>
      <c r="BP360" s="161" t="s">
        <v>208</v>
      </c>
      <c r="BQ360" s="161" t="s">
        <v>206</v>
      </c>
      <c r="BR360" s="161" t="s">
        <v>78</v>
      </c>
      <c r="BS360" s="160" t="s">
        <v>208</v>
      </c>
      <c r="BT360" s="160" t="s">
        <v>206</v>
      </c>
      <c r="BU360" s="160" t="s">
        <v>78</v>
      </c>
      <c r="BV360" s="161" t="s">
        <v>208</v>
      </c>
      <c r="BW360" s="161" t="s">
        <v>206</v>
      </c>
      <c r="BX360" s="161" t="s">
        <v>78</v>
      </c>
      <c r="BY360" s="160" t="s">
        <v>208</v>
      </c>
      <c r="BZ360" s="160" t="s">
        <v>206</v>
      </c>
      <c r="CA360" s="160" t="s">
        <v>78</v>
      </c>
      <c r="CB360" s="161" t="s">
        <v>208</v>
      </c>
      <c r="CC360" s="161" t="s">
        <v>206</v>
      </c>
      <c r="CD360" s="161" t="s">
        <v>78</v>
      </c>
      <c r="CE360" s="160" t="s">
        <v>208</v>
      </c>
      <c r="CF360" s="160" t="s">
        <v>206</v>
      </c>
      <c r="CG360" s="160" t="s">
        <v>78</v>
      </c>
      <c r="CH360" s="161" t="s">
        <v>208</v>
      </c>
      <c r="CI360" s="161" t="s">
        <v>206</v>
      </c>
      <c r="CJ360" s="161" t="s">
        <v>78</v>
      </c>
      <c r="CK360" s="160" t="s">
        <v>208</v>
      </c>
      <c r="CL360" s="160" t="s">
        <v>206</v>
      </c>
      <c r="CM360" s="160" t="s">
        <v>78</v>
      </c>
      <c r="CN360" s="161" t="s">
        <v>208</v>
      </c>
      <c r="CO360" s="161" t="s">
        <v>206</v>
      </c>
      <c r="CP360" s="161" t="s">
        <v>78</v>
      </c>
      <c r="CQ360" s="160" t="s">
        <v>208</v>
      </c>
      <c r="CR360" s="160" t="s">
        <v>206</v>
      </c>
      <c r="CS360" s="160" t="s">
        <v>78</v>
      </c>
      <c r="CT360" s="161" t="s">
        <v>78</v>
      </c>
      <c r="CU360" s="162"/>
    </row>
    <row r="361" spans="2:99" x14ac:dyDescent="0.25">
      <c r="B361" s="163" t="s">
        <v>209</v>
      </c>
      <c r="C361" s="164"/>
      <c r="D361" s="159" t="s">
        <v>207</v>
      </c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54"/>
      <c r="W361" s="164"/>
      <c r="X361" s="164"/>
      <c r="Y361" s="164"/>
      <c r="Z361" s="164"/>
      <c r="AA361" s="164"/>
      <c r="AB361" s="164"/>
      <c r="AC361" s="164"/>
      <c r="AD361" s="164"/>
      <c r="AE361" s="164"/>
      <c r="AF361" s="164"/>
      <c r="AG361" s="164"/>
      <c r="AH361" s="164"/>
      <c r="AI361" s="164"/>
      <c r="AJ361" s="164"/>
      <c r="AK361" s="164"/>
      <c r="AL361" s="164"/>
      <c r="AM361" s="164"/>
      <c r="AN361" s="164"/>
      <c r="AO361" s="164"/>
      <c r="AP361" s="164"/>
      <c r="AQ361" s="164"/>
      <c r="AR361" s="164"/>
      <c r="AS361" s="164"/>
      <c r="AT361" s="164"/>
      <c r="AU361" s="164"/>
      <c r="AV361" s="164"/>
      <c r="AW361" s="164"/>
      <c r="AX361" s="164"/>
      <c r="AY361" s="164"/>
      <c r="AZ361" s="164"/>
      <c r="BA361" s="164"/>
      <c r="BB361" s="164"/>
      <c r="BC361" s="164"/>
      <c r="BD361" s="164"/>
      <c r="BE361" s="164"/>
      <c r="BF361" s="164"/>
      <c r="BG361" s="164"/>
      <c r="BH361" s="164"/>
      <c r="BI361" s="164"/>
      <c r="BJ361" s="164"/>
      <c r="BK361" s="164"/>
      <c r="BL361" s="164"/>
      <c r="BM361" s="164"/>
      <c r="BN361" s="164"/>
      <c r="BO361" s="164"/>
      <c r="BP361" s="164"/>
      <c r="BQ361" s="164"/>
      <c r="BR361" s="164"/>
      <c r="BS361" s="164"/>
      <c r="BT361" s="164"/>
      <c r="BU361" s="164"/>
      <c r="BV361" s="164"/>
      <c r="BW361" s="164"/>
      <c r="BX361" s="164"/>
      <c r="BY361" s="164"/>
      <c r="BZ361" s="164"/>
      <c r="CA361" s="164"/>
      <c r="CB361" s="164"/>
      <c r="CC361" s="164"/>
      <c r="CD361" s="164"/>
      <c r="CE361" s="164"/>
      <c r="CF361" s="164"/>
      <c r="CG361" s="164"/>
      <c r="CH361" s="164"/>
      <c r="CI361" s="164"/>
      <c r="CJ361" s="164"/>
      <c r="CK361" s="164"/>
      <c r="CL361" s="164"/>
      <c r="CM361" s="164"/>
      <c r="CN361" s="164"/>
      <c r="CO361" s="164"/>
      <c r="CP361" s="164"/>
      <c r="CQ361" s="164"/>
      <c r="CR361" s="164"/>
      <c r="CS361" s="164"/>
      <c r="CT361" s="164"/>
      <c r="CU361" s="80"/>
    </row>
    <row r="362" spans="2:99" x14ac:dyDescent="0.25">
      <c r="B362" s="165" t="s">
        <v>210</v>
      </c>
      <c r="C362" s="165" t="s">
        <v>211</v>
      </c>
      <c r="D362" s="166">
        <v>3000</v>
      </c>
      <c r="E362" s="42"/>
      <c r="F362" s="42"/>
      <c r="G362" s="42">
        <f>E362*F362</f>
        <v>0</v>
      </c>
      <c r="H362" s="42"/>
      <c r="I362" s="42"/>
      <c r="J362" s="42">
        <f>H362*I362</f>
        <v>0</v>
      </c>
      <c r="K362" s="42"/>
      <c r="L362" s="42"/>
      <c r="M362" s="42">
        <f>K362*L362</f>
        <v>0</v>
      </c>
      <c r="N362" s="42"/>
      <c r="O362" s="42"/>
      <c r="P362" s="42">
        <f>N362*O362</f>
        <v>0</v>
      </c>
      <c r="Q362" s="42"/>
      <c r="R362" s="42"/>
      <c r="S362" s="42">
        <f>Q362*R362</f>
        <v>0</v>
      </c>
      <c r="T362" s="42"/>
      <c r="U362" s="42"/>
      <c r="V362" s="42">
        <f>T362*U362</f>
        <v>0</v>
      </c>
      <c r="W362" s="42"/>
      <c r="X362" s="42"/>
      <c r="Y362" s="42">
        <f>W362*X362</f>
        <v>0</v>
      </c>
      <c r="Z362" s="42"/>
      <c r="AA362" s="42"/>
      <c r="AB362" s="42">
        <f>Z362*AA362</f>
        <v>0</v>
      </c>
      <c r="AC362" s="42"/>
      <c r="AD362" s="42"/>
      <c r="AE362" s="42">
        <f>AC362*AD362</f>
        <v>0</v>
      </c>
      <c r="AF362" s="42"/>
      <c r="AG362" s="42"/>
      <c r="AH362" s="42">
        <f>AF362*AG362</f>
        <v>0</v>
      </c>
      <c r="AI362" s="165"/>
      <c r="AJ362" s="165"/>
      <c r="AK362" s="165">
        <f>AI362*AJ362</f>
        <v>0</v>
      </c>
      <c r="AL362" s="165"/>
      <c r="AM362" s="165"/>
      <c r="AN362" s="165">
        <f>AL362*AM362</f>
        <v>0</v>
      </c>
      <c r="AO362" s="165"/>
      <c r="AP362" s="165"/>
      <c r="AQ362" s="165">
        <f>AO362*AP362</f>
        <v>0</v>
      </c>
      <c r="AR362" s="165"/>
      <c r="AS362" s="165"/>
      <c r="AT362" s="165">
        <f>AR362*AS362</f>
        <v>0</v>
      </c>
      <c r="AU362" s="165"/>
      <c r="AV362" s="165"/>
      <c r="AW362" s="165">
        <f>AU362*AV362</f>
        <v>0</v>
      </c>
      <c r="AX362" s="165"/>
      <c r="AY362" s="165"/>
      <c r="AZ362" s="165">
        <f>AX362*AY362</f>
        <v>0</v>
      </c>
      <c r="BA362" s="165"/>
      <c r="BB362" s="165"/>
      <c r="BC362" s="165">
        <f>BA362*BB362</f>
        <v>0</v>
      </c>
      <c r="BD362" s="165"/>
      <c r="BE362" s="165"/>
      <c r="BF362" s="165">
        <f>BD362*BE362</f>
        <v>0</v>
      </c>
      <c r="BG362" s="165"/>
      <c r="BH362" s="165"/>
      <c r="BI362" s="165">
        <f>BG362*BH362</f>
        <v>0</v>
      </c>
      <c r="BJ362" s="165"/>
      <c r="BK362" s="165"/>
      <c r="BL362" s="165">
        <f>BJ362*BK362</f>
        <v>0</v>
      </c>
      <c r="BM362" s="165"/>
      <c r="BN362" s="165"/>
      <c r="BO362" s="165">
        <f>BM362*BN362</f>
        <v>0</v>
      </c>
      <c r="BP362" s="165"/>
      <c r="BQ362" s="165"/>
      <c r="BR362" s="165">
        <f>BP362*BQ362</f>
        <v>0</v>
      </c>
      <c r="BS362" s="165"/>
      <c r="BT362" s="165"/>
      <c r="BU362" s="165">
        <f>BS362*BT362</f>
        <v>0</v>
      </c>
      <c r="BV362" s="165"/>
      <c r="BW362" s="165"/>
      <c r="BX362" s="165">
        <f>BV362*BW362</f>
        <v>0</v>
      </c>
      <c r="BY362" s="165"/>
      <c r="BZ362" s="165"/>
      <c r="CA362" s="165">
        <f>BY362*BZ362</f>
        <v>0</v>
      </c>
      <c r="CB362" s="165"/>
      <c r="CC362" s="165"/>
      <c r="CD362" s="165">
        <f>CB362*CC362</f>
        <v>0</v>
      </c>
      <c r="CE362" s="165"/>
      <c r="CF362" s="165"/>
      <c r="CG362" s="165">
        <f>CE362*CF362</f>
        <v>0</v>
      </c>
      <c r="CH362" s="165"/>
      <c r="CI362" s="165"/>
      <c r="CJ362" s="165">
        <f>CH362*CI362</f>
        <v>0</v>
      </c>
      <c r="CK362" s="165"/>
      <c r="CL362" s="165"/>
      <c r="CM362" s="165">
        <f>CK362*CL362</f>
        <v>0</v>
      </c>
      <c r="CN362" s="165"/>
      <c r="CO362" s="165"/>
      <c r="CP362" s="165">
        <f>CN362*CO362</f>
        <v>0</v>
      </c>
      <c r="CQ362" s="165"/>
      <c r="CR362" s="165"/>
      <c r="CS362" s="165">
        <f>CQ362*CR362</f>
        <v>0</v>
      </c>
      <c r="CT362" s="168">
        <f>E362+H362+K362+N362+Q362+T362+W362+Z362+AC362+AF362+AI362+AL362+AO362+AR362+AU362+AX362+BA362+BD362+BG362+BJ362+BM362+BP362+BS362+BV362+BY362+CB362+CE362+CH362+CK362+CN362+CQ362</f>
        <v>0</v>
      </c>
      <c r="CU362" s="167">
        <f>G362+J362+M362+P362+S362+V362+Y362+AB362+AE362+AH362+AK362+AN362+AQ362+AT362+AW362+AZ362+BC362+BF362+BI362+BL362+BO362+BR362+BU362+BX362+CA362+CD362+CG362+CJ362+CM362+CP362+CS362</f>
        <v>0</v>
      </c>
    </row>
    <row r="363" spans="2:99" x14ac:dyDescent="0.25">
      <c r="B363" s="165" t="s">
        <v>212</v>
      </c>
      <c r="C363" s="165" t="s">
        <v>215</v>
      </c>
      <c r="D363" s="166">
        <v>35000</v>
      </c>
      <c r="E363" s="42"/>
      <c r="F363" s="42"/>
      <c r="G363" s="42">
        <f>E363*F363</f>
        <v>0</v>
      </c>
      <c r="H363" s="42"/>
      <c r="I363" s="42"/>
      <c r="J363" s="42">
        <f>H363*I363</f>
        <v>0</v>
      </c>
      <c r="K363" s="42"/>
      <c r="L363" s="42"/>
      <c r="M363" s="42">
        <f>K363*L363</f>
        <v>0</v>
      </c>
      <c r="N363" s="42"/>
      <c r="O363" s="42"/>
      <c r="P363" s="42">
        <f>N363*O363</f>
        <v>0</v>
      </c>
      <c r="Q363" s="42"/>
      <c r="R363" s="42"/>
      <c r="S363" s="42">
        <f>Q363*R363</f>
        <v>0</v>
      </c>
      <c r="T363" s="42"/>
      <c r="U363" s="42"/>
      <c r="V363" s="42">
        <f>T363*U363</f>
        <v>0</v>
      </c>
      <c r="W363" s="42"/>
      <c r="X363" s="42"/>
      <c r="Y363" s="42">
        <f>W363*X363</f>
        <v>0</v>
      </c>
      <c r="Z363" s="42"/>
      <c r="AA363" s="42"/>
      <c r="AB363" s="42">
        <f>Z363*AA363</f>
        <v>0</v>
      </c>
      <c r="AC363" s="42"/>
      <c r="AD363" s="42"/>
      <c r="AE363" s="42">
        <f>AC363*AD363</f>
        <v>0</v>
      </c>
      <c r="AF363" s="42"/>
      <c r="AG363" s="42"/>
      <c r="AH363" s="42">
        <f>AF363*AG363</f>
        <v>0</v>
      </c>
      <c r="AI363" s="165"/>
      <c r="AJ363" s="165"/>
      <c r="AK363" s="165">
        <f>AI363*AJ363</f>
        <v>0</v>
      </c>
      <c r="AL363" s="165"/>
      <c r="AM363" s="165"/>
      <c r="AN363" s="165">
        <f>AL363*AM363</f>
        <v>0</v>
      </c>
      <c r="AO363" s="165"/>
      <c r="AP363" s="165"/>
      <c r="AQ363" s="165">
        <f>AO363*AP363</f>
        <v>0</v>
      </c>
      <c r="AR363" s="165"/>
      <c r="AS363" s="165"/>
      <c r="AT363" s="165">
        <f>AR363*AS363</f>
        <v>0</v>
      </c>
      <c r="AU363" s="165"/>
      <c r="AV363" s="165"/>
      <c r="AW363" s="165">
        <f>AU363*AV363</f>
        <v>0</v>
      </c>
      <c r="AX363" s="165"/>
      <c r="AY363" s="165"/>
      <c r="AZ363" s="165">
        <f>AX363*AY363</f>
        <v>0</v>
      </c>
      <c r="BA363" s="165"/>
      <c r="BB363" s="165"/>
      <c r="BC363" s="165">
        <f>BA363*BB363</f>
        <v>0</v>
      </c>
      <c r="BD363" s="165"/>
      <c r="BE363" s="165"/>
      <c r="BF363" s="165">
        <f>BD363*BE363</f>
        <v>0</v>
      </c>
      <c r="BG363" s="165"/>
      <c r="BH363" s="165"/>
      <c r="BI363" s="165">
        <f>BG363*BH363</f>
        <v>0</v>
      </c>
      <c r="BJ363" s="165"/>
      <c r="BK363" s="165"/>
      <c r="BL363" s="165">
        <f>BJ363*BK363</f>
        <v>0</v>
      </c>
      <c r="BM363" s="165"/>
      <c r="BN363" s="165"/>
      <c r="BO363" s="165">
        <f>BM363*BN363</f>
        <v>0</v>
      </c>
      <c r="BP363" s="165"/>
      <c r="BQ363" s="165"/>
      <c r="BR363" s="165">
        <f>BP363*BQ363</f>
        <v>0</v>
      </c>
      <c r="BS363" s="165"/>
      <c r="BT363" s="165"/>
      <c r="BU363" s="165">
        <f>BS363*BT363</f>
        <v>0</v>
      </c>
      <c r="BV363" s="165"/>
      <c r="BW363" s="165"/>
      <c r="BX363" s="165">
        <f>BV363*BW363</f>
        <v>0</v>
      </c>
      <c r="BY363" s="165"/>
      <c r="BZ363" s="165"/>
      <c r="CA363" s="165">
        <f>BY363*BZ363</f>
        <v>0</v>
      </c>
      <c r="CB363" s="165"/>
      <c r="CC363" s="165"/>
      <c r="CD363" s="165">
        <f>CB363*CC363</f>
        <v>0</v>
      </c>
      <c r="CE363" s="165"/>
      <c r="CF363" s="165"/>
      <c r="CG363" s="165">
        <f>CE363*CF363</f>
        <v>0</v>
      </c>
      <c r="CH363" s="165"/>
      <c r="CI363" s="165"/>
      <c r="CJ363" s="165">
        <f>CH363*CI363</f>
        <v>0</v>
      </c>
      <c r="CK363" s="165"/>
      <c r="CL363" s="165"/>
      <c r="CM363" s="165">
        <f>CK363*CL363</f>
        <v>0</v>
      </c>
      <c r="CN363" s="165"/>
      <c r="CO363" s="165"/>
      <c r="CP363" s="165">
        <f>CN363*CO363</f>
        <v>0</v>
      </c>
      <c r="CQ363" s="165"/>
      <c r="CR363" s="165"/>
      <c r="CS363" s="165">
        <f>CQ363*CR363</f>
        <v>0</v>
      </c>
      <c r="CT363" s="168">
        <f>E363+H363+K363+N363+Q363+T363+W363+Z363+AC363+AF363+AI363+AL363+AO363+AR363+AU363+AX363+BA363+BD363+BG363+BJ363+BM363+BP363+BS363+BV363+BY363+CB363+CE363+CH363+CK363+CN363+CQ363</f>
        <v>0</v>
      </c>
      <c r="CU363" s="167">
        <f>G363+J363+M363+P363+S363+V363+Y363+AB363+AE363+AH363+AK363+AN363+AQ363+AT363+AW363+AZ363+BC363+BF363+BI363+BL363+BO363+BR363+BU363+BX363+CA363+CD363+CG363+CJ363+CM363+CP363+CS363</f>
        <v>0</v>
      </c>
    </row>
    <row r="364" spans="2:99" x14ac:dyDescent="0.25">
      <c r="B364" s="165" t="s">
        <v>214</v>
      </c>
      <c r="C364" s="165" t="s">
        <v>215</v>
      </c>
      <c r="D364" s="166">
        <v>50000</v>
      </c>
      <c r="E364" s="42"/>
      <c r="F364" s="42"/>
      <c r="G364" s="42">
        <f>E364*F364</f>
        <v>0</v>
      </c>
      <c r="H364" s="42"/>
      <c r="I364" s="42"/>
      <c r="J364" s="42">
        <f>H364*I364</f>
        <v>0</v>
      </c>
      <c r="K364" s="42"/>
      <c r="L364" s="42"/>
      <c r="M364" s="42">
        <f>K364*L364</f>
        <v>0</v>
      </c>
      <c r="N364" s="42"/>
      <c r="O364" s="42"/>
      <c r="P364" s="42">
        <f>N364*O364</f>
        <v>0</v>
      </c>
      <c r="Q364" s="42"/>
      <c r="R364" s="42"/>
      <c r="S364" s="42">
        <f>Q364*R364</f>
        <v>0</v>
      </c>
      <c r="T364" s="42"/>
      <c r="U364" s="42"/>
      <c r="V364" s="42">
        <f>T364*U364</f>
        <v>0</v>
      </c>
      <c r="W364" s="42"/>
      <c r="X364" s="42"/>
      <c r="Y364" s="42">
        <f>W364*X364</f>
        <v>0</v>
      </c>
      <c r="Z364" s="42"/>
      <c r="AA364" s="42"/>
      <c r="AB364" s="42">
        <f>Z364*AA364</f>
        <v>0</v>
      </c>
      <c r="AC364" s="42"/>
      <c r="AD364" s="42"/>
      <c r="AE364" s="42">
        <f>AC364*AD364</f>
        <v>0</v>
      </c>
      <c r="AF364" s="42"/>
      <c r="AG364" s="42"/>
      <c r="AH364" s="42">
        <f>AF364*AG364</f>
        <v>0</v>
      </c>
      <c r="AI364" s="165"/>
      <c r="AJ364" s="165"/>
      <c r="AK364" s="165">
        <f>AI364*AJ364</f>
        <v>0</v>
      </c>
      <c r="AL364" s="165"/>
      <c r="AM364" s="165"/>
      <c r="AN364" s="165">
        <f>AL364*AM364</f>
        <v>0</v>
      </c>
      <c r="AO364" s="165"/>
      <c r="AP364" s="165"/>
      <c r="AQ364" s="165">
        <f>AO364*AP364</f>
        <v>0</v>
      </c>
      <c r="AR364" s="165"/>
      <c r="AS364" s="165"/>
      <c r="AT364" s="165">
        <f>AR364*AS364</f>
        <v>0</v>
      </c>
      <c r="AU364" s="165"/>
      <c r="AV364" s="165"/>
      <c r="AW364" s="165">
        <f>AU364*AV364</f>
        <v>0</v>
      </c>
      <c r="AX364" s="165"/>
      <c r="AY364" s="165"/>
      <c r="AZ364" s="165">
        <f>AX364*AY364</f>
        <v>0</v>
      </c>
      <c r="BA364" s="165"/>
      <c r="BB364" s="165"/>
      <c r="BC364" s="165">
        <f>BA364*BB364</f>
        <v>0</v>
      </c>
      <c r="BD364" s="165"/>
      <c r="BE364" s="165"/>
      <c r="BF364" s="165">
        <f>BD364*BE364</f>
        <v>0</v>
      </c>
      <c r="BG364" s="165"/>
      <c r="BH364" s="165"/>
      <c r="BI364" s="165">
        <f>BG364*BH364</f>
        <v>0</v>
      </c>
      <c r="BJ364" s="165"/>
      <c r="BK364" s="165"/>
      <c r="BL364" s="165">
        <f>BJ364*BK364</f>
        <v>0</v>
      </c>
      <c r="BM364" s="165"/>
      <c r="BN364" s="165"/>
      <c r="BO364" s="165">
        <f>BM364*BN364</f>
        <v>0</v>
      </c>
      <c r="BP364" s="165"/>
      <c r="BQ364" s="165"/>
      <c r="BR364" s="165">
        <f>BP364*BQ364</f>
        <v>0</v>
      </c>
      <c r="BS364" s="165"/>
      <c r="BT364" s="165"/>
      <c r="BU364" s="165">
        <f>BS364*BT364</f>
        <v>0</v>
      </c>
      <c r="BV364" s="165"/>
      <c r="BW364" s="165"/>
      <c r="BX364" s="165">
        <f>BV364*BW364</f>
        <v>0</v>
      </c>
      <c r="BY364" s="165"/>
      <c r="BZ364" s="165"/>
      <c r="CA364" s="165">
        <f>BY364*BZ364</f>
        <v>0</v>
      </c>
      <c r="CB364" s="165"/>
      <c r="CC364" s="165"/>
      <c r="CD364" s="165">
        <f>CB364*CC364</f>
        <v>0</v>
      </c>
      <c r="CE364" s="165"/>
      <c r="CF364" s="165"/>
      <c r="CG364" s="165">
        <f>CE364*CF364</f>
        <v>0</v>
      </c>
      <c r="CH364" s="165"/>
      <c r="CI364" s="165"/>
      <c r="CJ364" s="165">
        <f>CH364*CI364</f>
        <v>0</v>
      </c>
      <c r="CK364" s="165"/>
      <c r="CL364" s="165"/>
      <c r="CM364" s="165">
        <f>CK364*CL364</f>
        <v>0</v>
      </c>
      <c r="CN364" s="165"/>
      <c r="CO364" s="165"/>
      <c r="CP364" s="165">
        <f>CN364*CO364</f>
        <v>0</v>
      </c>
      <c r="CQ364" s="165"/>
      <c r="CR364" s="165"/>
      <c r="CS364" s="165">
        <f>CQ364*CR364</f>
        <v>0</v>
      </c>
      <c r="CT364" s="168">
        <f>E364+H364+K364+N364+Q364+T364+W364+Z364+AC364+AF364+AI364+AL364+AO364+AR364+AU364+AX364+BA364+BD364+BG364+BJ364+BM364+BP364+BS364+BV364+BY364+CB364+CE364+CH364+CK364+CN364+CQ364</f>
        <v>0</v>
      </c>
      <c r="CU364" s="167">
        <f>G364+J364+M364+P364+S364+V364+Y364+AB364+AE364+AH364+AK364+AN364+AQ364+AT364+AW364+AZ364+BC364+BF364+BI364+BL364+BO364+BR364+BU364+BX364+CA364+CD364+CG364+CJ364+CM364+CP364+CS364</f>
        <v>0</v>
      </c>
    </row>
    <row r="365" spans="2:99" x14ac:dyDescent="0.25">
      <c r="B365" s="165" t="s">
        <v>216</v>
      </c>
      <c r="C365" s="165" t="s">
        <v>215</v>
      </c>
      <c r="D365" s="166">
        <v>55000</v>
      </c>
      <c r="E365" s="42"/>
      <c r="F365" s="42"/>
      <c r="G365" s="42">
        <f>E365*F365</f>
        <v>0</v>
      </c>
      <c r="H365" s="42"/>
      <c r="I365" s="42"/>
      <c r="J365" s="42">
        <f>H365*I365</f>
        <v>0</v>
      </c>
      <c r="K365" s="42"/>
      <c r="L365" s="42"/>
      <c r="M365" s="42">
        <f>K365*L365</f>
        <v>0</v>
      </c>
      <c r="N365" s="42"/>
      <c r="O365" s="42"/>
      <c r="P365" s="42">
        <f>N365*O365</f>
        <v>0</v>
      </c>
      <c r="Q365" s="42"/>
      <c r="R365" s="42"/>
      <c r="S365" s="42">
        <f>Q365*R365</f>
        <v>0</v>
      </c>
      <c r="T365" s="42"/>
      <c r="U365" s="42"/>
      <c r="V365" s="42">
        <f>T365*U365</f>
        <v>0</v>
      </c>
      <c r="W365" s="42"/>
      <c r="X365" s="42"/>
      <c r="Y365" s="42">
        <f>W365*X365</f>
        <v>0</v>
      </c>
      <c r="Z365" s="42"/>
      <c r="AA365" s="42"/>
      <c r="AB365" s="42">
        <f>Z365*AA365</f>
        <v>0</v>
      </c>
      <c r="AC365" s="42"/>
      <c r="AD365" s="42"/>
      <c r="AE365" s="42">
        <f>AC365*AD365</f>
        <v>0</v>
      </c>
      <c r="AF365" s="42"/>
      <c r="AG365" s="42"/>
      <c r="AH365" s="42">
        <f>AF365*AG365</f>
        <v>0</v>
      </c>
      <c r="AI365" s="165"/>
      <c r="AJ365" s="165"/>
      <c r="AK365" s="165">
        <f>AI365*AJ365</f>
        <v>0</v>
      </c>
      <c r="AL365" s="165"/>
      <c r="AM365" s="165"/>
      <c r="AN365" s="165">
        <f>AL365*AM365</f>
        <v>0</v>
      </c>
      <c r="AO365" s="165"/>
      <c r="AP365" s="165"/>
      <c r="AQ365" s="165">
        <f>AO365*AP365</f>
        <v>0</v>
      </c>
      <c r="AR365" s="165"/>
      <c r="AS365" s="165"/>
      <c r="AT365" s="165">
        <f>AR365*AS365</f>
        <v>0</v>
      </c>
      <c r="AU365" s="165"/>
      <c r="AV365" s="165"/>
      <c r="AW365" s="165">
        <f>AU365*AV365</f>
        <v>0</v>
      </c>
      <c r="AX365" s="165"/>
      <c r="AY365" s="165"/>
      <c r="AZ365" s="165">
        <f>AX365*AY365</f>
        <v>0</v>
      </c>
      <c r="BA365" s="165"/>
      <c r="BB365" s="165"/>
      <c r="BC365" s="165">
        <f>BA365*BB365</f>
        <v>0</v>
      </c>
      <c r="BD365" s="165"/>
      <c r="BE365" s="165"/>
      <c r="BF365" s="165">
        <f>BD365*BE365</f>
        <v>0</v>
      </c>
      <c r="BG365" s="165"/>
      <c r="BH365" s="165"/>
      <c r="BI365" s="165">
        <f>BG365*BH365</f>
        <v>0</v>
      </c>
      <c r="BJ365" s="165"/>
      <c r="BK365" s="165"/>
      <c r="BL365" s="165">
        <f>BJ365*BK365</f>
        <v>0</v>
      </c>
      <c r="BM365" s="165"/>
      <c r="BN365" s="165"/>
      <c r="BO365" s="165">
        <f>BM365*BN365</f>
        <v>0</v>
      </c>
      <c r="BP365" s="165"/>
      <c r="BQ365" s="165"/>
      <c r="BR365" s="165">
        <f>BP365*BQ365</f>
        <v>0</v>
      </c>
      <c r="BS365" s="165"/>
      <c r="BT365" s="165"/>
      <c r="BU365" s="165">
        <f>BS365*BT365</f>
        <v>0</v>
      </c>
      <c r="BV365" s="165"/>
      <c r="BW365" s="165"/>
      <c r="BX365" s="165">
        <f>BV365*BW365</f>
        <v>0</v>
      </c>
      <c r="BY365" s="165"/>
      <c r="BZ365" s="165"/>
      <c r="CA365" s="165">
        <f>BY365*BZ365</f>
        <v>0</v>
      </c>
      <c r="CB365" s="165"/>
      <c r="CC365" s="165"/>
      <c r="CD365" s="165">
        <f>CB365*CC365</f>
        <v>0</v>
      </c>
      <c r="CE365" s="165"/>
      <c r="CF365" s="165"/>
      <c r="CG365" s="165">
        <f>CE365*CF365</f>
        <v>0</v>
      </c>
      <c r="CH365" s="165"/>
      <c r="CI365" s="165"/>
      <c r="CJ365" s="165">
        <f>CH365*CI365</f>
        <v>0</v>
      </c>
      <c r="CK365" s="165"/>
      <c r="CL365" s="165"/>
      <c r="CM365" s="165">
        <f>CK365*CL365</f>
        <v>0</v>
      </c>
      <c r="CN365" s="165"/>
      <c r="CO365" s="165"/>
      <c r="CP365" s="165">
        <f>CN365*CO365</f>
        <v>0</v>
      </c>
      <c r="CQ365" s="165"/>
      <c r="CR365" s="165"/>
      <c r="CS365" s="165">
        <f>CQ365*CR365</f>
        <v>0</v>
      </c>
      <c r="CT365" s="168">
        <f>E365+H365+K365+N365+Q365+T365+W365+Z365+AC365+AF365+AI365+AL365+AO365+AR365+AU365+AX365+BA365+BD365+BG365+BJ365+BM365+BP365+BS365+BV365+BY365+CB365+CE365+CH365+CK365+CN365+CQ365</f>
        <v>0</v>
      </c>
      <c r="CU365" s="167">
        <f>G365+J365+M365+P365+S365+V365+Y365+AB365+AE365+AH365+AK365+AN365+AQ365+AT365+AW365+AZ365+BC365+BF365+BI365+BL365+BO365+BR365+BU365+BX365+CA365+CD365+CG365+CJ365+CM365+CP365+CS365</f>
        <v>0</v>
      </c>
    </row>
    <row r="366" spans="2:99" x14ac:dyDescent="0.25">
      <c r="B366" s="163" t="s">
        <v>217</v>
      </c>
      <c r="C366" s="164"/>
      <c r="D366" s="166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164"/>
      <c r="AJ366" s="164"/>
      <c r="AK366" s="164"/>
      <c r="AL366" s="164"/>
      <c r="AM366" s="164"/>
      <c r="AN366" s="164"/>
      <c r="AO366" s="164"/>
      <c r="AP366" s="164"/>
      <c r="AQ366" s="164"/>
      <c r="AR366" s="164"/>
      <c r="AS366" s="164"/>
      <c r="AT366" s="164"/>
      <c r="AU366" s="164"/>
      <c r="AV366" s="164"/>
      <c r="AW366" s="164"/>
      <c r="AX366" s="164"/>
      <c r="AY366" s="164"/>
      <c r="AZ366" s="164"/>
      <c r="BA366" s="164"/>
      <c r="BB366" s="164"/>
      <c r="BC366" s="164"/>
      <c r="BD366" s="164"/>
      <c r="BE366" s="164"/>
      <c r="BF366" s="164"/>
      <c r="BG366" s="164"/>
      <c r="BH366" s="164"/>
      <c r="BI366" s="164"/>
      <c r="BJ366" s="164"/>
      <c r="BK366" s="164"/>
      <c r="BL366" s="164"/>
      <c r="BM366" s="164"/>
      <c r="BN366" s="164"/>
      <c r="BO366" s="164"/>
      <c r="BP366" s="164"/>
      <c r="BQ366" s="164"/>
      <c r="BR366" s="164"/>
      <c r="BS366" s="164"/>
      <c r="BT366" s="164"/>
      <c r="BU366" s="164"/>
      <c r="BV366" s="164"/>
      <c r="BW366" s="164"/>
      <c r="BX366" s="164"/>
      <c r="BY366" s="164"/>
      <c r="BZ366" s="164"/>
      <c r="CA366" s="164"/>
      <c r="CB366" s="164"/>
      <c r="CC366" s="164"/>
      <c r="CD366" s="164"/>
      <c r="CE366" s="164"/>
      <c r="CF366" s="164"/>
      <c r="CG366" s="164"/>
      <c r="CH366" s="164"/>
      <c r="CI366" s="164"/>
      <c r="CJ366" s="164"/>
      <c r="CK366" s="164"/>
      <c r="CL366" s="164"/>
      <c r="CM366" s="164"/>
      <c r="CN366" s="164"/>
      <c r="CO366" s="164"/>
      <c r="CP366" s="164"/>
      <c r="CQ366" s="164"/>
      <c r="CR366" s="164"/>
      <c r="CS366" s="164"/>
      <c r="CT366" s="164"/>
      <c r="CU366" s="80"/>
    </row>
    <row r="367" spans="2:99" x14ac:dyDescent="0.25">
      <c r="B367" s="165" t="s">
        <v>218</v>
      </c>
      <c r="C367" s="165" t="s">
        <v>215</v>
      </c>
      <c r="D367" s="166">
        <v>50000</v>
      </c>
      <c r="E367" s="42"/>
      <c r="F367" s="42"/>
      <c r="G367" s="42">
        <f t="shared" ref="G367:G374" si="304">E367*F367</f>
        <v>0</v>
      </c>
      <c r="H367" s="42"/>
      <c r="I367" s="42"/>
      <c r="J367" s="42">
        <f t="shared" ref="J367:J374" si="305">H367*I367</f>
        <v>0</v>
      </c>
      <c r="K367" s="42"/>
      <c r="L367" s="42"/>
      <c r="M367" s="42">
        <f t="shared" ref="M367:M374" si="306">K367*L367</f>
        <v>0</v>
      </c>
      <c r="N367" s="42"/>
      <c r="O367" s="42"/>
      <c r="P367" s="42">
        <f t="shared" ref="P367:P374" si="307">N367*O367</f>
        <v>0</v>
      </c>
      <c r="Q367" s="42"/>
      <c r="R367" s="42"/>
      <c r="S367" s="42">
        <f t="shared" ref="S367:S374" si="308">Q367*R367</f>
        <v>0</v>
      </c>
      <c r="T367" s="42"/>
      <c r="U367" s="42"/>
      <c r="V367" s="42">
        <f t="shared" ref="V367:V374" si="309">T367*U367</f>
        <v>0</v>
      </c>
      <c r="W367" s="42"/>
      <c r="X367" s="42"/>
      <c r="Y367" s="42">
        <f t="shared" ref="Y367:Y374" si="310">W367*X367</f>
        <v>0</v>
      </c>
      <c r="Z367" s="42">
        <v>1</v>
      </c>
      <c r="AA367" s="42">
        <v>35000</v>
      </c>
      <c r="AB367" s="42">
        <f t="shared" ref="AB367:AB374" si="311">Z367*AA367</f>
        <v>35000</v>
      </c>
      <c r="AC367" s="42"/>
      <c r="AD367" s="42"/>
      <c r="AE367" s="42">
        <f t="shared" ref="AE367:AE374" si="312">AC367*AD367</f>
        <v>0</v>
      </c>
      <c r="AF367" s="42"/>
      <c r="AG367" s="42"/>
      <c r="AH367" s="42">
        <f t="shared" ref="AH367:AH374" si="313">AF367*AG367</f>
        <v>0</v>
      </c>
      <c r="AI367" s="165"/>
      <c r="AJ367" s="165"/>
      <c r="AK367" s="165">
        <f t="shared" ref="AK367:AK374" si="314">AI367*AJ367</f>
        <v>0</v>
      </c>
      <c r="AL367" s="165">
        <v>1</v>
      </c>
      <c r="AM367" s="165">
        <v>35000</v>
      </c>
      <c r="AN367" s="165">
        <f t="shared" ref="AN367:AN374" si="315">AL367*AM367</f>
        <v>35000</v>
      </c>
      <c r="AO367" s="165"/>
      <c r="AP367" s="165"/>
      <c r="AQ367" s="165">
        <f t="shared" ref="AQ367:AQ374" si="316">AO367*AP367</f>
        <v>0</v>
      </c>
      <c r="AR367" s="165"/>
      <c r="AS367" s="165"/>
      <c r="AT367" s="165">
        <f t="shared" ref="AT367:AT374" si="317">AR367*AS367</f>
        <v>0</v>
      </c>
      <c r="AU367" s="165"/>
      <c r="AV367" s="165"/>
      <c r="AW367" s="165">
        <f t="shared" ref="AW367:AW374" si="318">AU367*AV367</f>
        <v>0</v>
      </c>
      <c r="AX367" s="165"/>
      <c r="AY367" s="165"/>
      <c r="AZ367" s="165">
        <f t="shared" ref="AZ367:AZ374" si="319">AX367*AY367</f>
        <v>0</v>
      </c>
      <c r="BA367" s="165"/>
      <c r="BB367" s="165"/>
      <c r="BC367" s="165">
        <f t="shared" ref="BC367:BC374" si="320">BA367*BB367</f>
        <v>0</v>
      </c>
      <c r="BD367" s="165"/>
      <c r="BE367" s="165"/>
      <c r="BF367" s="165">
        <f t="shared" ref="BF367:BF374" si="321">BD367*BE367</f>
        <v>0</v>
      </c>
      <c r="BG367" s="165">
        <v>2</v>
      </c>
      <c r="BH367" s="165">
        <v>35000</v>
      </c>
      <c r="BI367" s="165">
        <f t="shared" ref="BI367:BI374" si="322">BG367*BH367</f>
        <v>70000</v>
      </c>
      <c r="BJ367" s="165">
        <v>3</v>
      </c>
      <c r="BK367" s="165">
        <v>35000</v>
      </c>
      <c r="BL367" s="165">
        <f t="shared" ref="BL367:BL374" si="323">BJ367*BK367</f>
        <v>105000</v>
      </c>
      <c r="BM367" s="165"/>
      <c r="BN367" s="165"/>
      <c r="BO367" s="165">
        <f t="shared" ref="BO367:BO374" si="324">BM367*BN367</f>
        <v>0</v>
      </c>
      <c r="BP367" s="165">
        <v>1</v>
      </c>
      <c r="BQ367" s="165">
        <v>35000</v>
      </c>
      <c r="BR367" s="165">
        <f t="shared" ref="BR367:BR374" si="325">BP367*BQ367</f>
        <v>35000</v>
      </c>
      <c r="BS367" s="165">
        <v>3</v>
      </c>
      <c r="BT367" s="165"/>
      <c r="BU367" s="165">
        <f t="shared" ref="BU367:BU374" si="326">BS367*BT367</f>
        <v>0</v>
      </c>
      <c r="BV367" s="165"/>
      <c r="BW367" s="165"/>
      <c r="BX367" s="165">
        <f t="shared" ref="BX367:BX374" si="327">BV367*BW367</f>
        <v>0</v>
      </c>
      <c r="BY367" s="165"/>
      <c r="BZ367" s="165"/>
      <c r="CA367" s="165">
        <f t="shared" ref="CA367:CA374" si="328">BY367*BZ367</f>
        <v>0</v>
      </c>
      <c r="CB367" s="165"/>
      <c r="CC367" s="165"/>
      <c r="CD367" s="165">
        <f t="shared" ref="CD367:CD374" si="329">CB367*CC367</f>
        <v>0</v>
      </c>
      <c r="CE367" s="165"/>
      <c r="CF367" s="165"/>
      <c r="CG367" s="165">
        <f t="shared" ref="CG367:CG374" si="330">CE367*CF367</f>
        <v>0</v>
      </c>
      <c r="CH367" s="165"/>
      <c r="CI367" s="165"/>
      <c r="CJ367" s="165">
        <f t="shared" ref="CJ367:CJ374" si="331">CH367*CI367</f>
        <v>0</v>
      </c>
      <c r="CK367" s="165">
        <v>3</v>
      </c>
      <c r="CL367" s="165"/>
      <c r="CM367" s="165">
        <f t="shared" ref="CM367:CM374" si="332">CK367*CL367</f>
        <v>0</v>
      </c>
      <c r="CN367" s="165"/>
      <c r="CO367" s="165"/>
      <c r="CP367" s="165">
        <f t="shared" ref="CP367:CP374" si="333">CN367*CO367</f>
        <v>0</v>
      </c>
      <c r="CQ367" s="165"/>
      <c r="CR367" s="165"/>
      <c r="CS367" s="165">
        <f t="shared" ref="CS367:CS374" si="334">CQ367*CR367</f>
        <v>0</v>
      </c>
      <c r="CT367" s="168">
        <f t="shared" ref="CT367:CT374" si="335">E367+H367+K367+N367+Q367+T367+W367+Z367+AC367+AF367+AI367+AL367+AO367+AR367+AU367+AX367+BA367+BD367+BG367+BJ367+BM367+BP367+BS367+BV367+BY367+CB367+CE367+CH367+CK367+CN367+CQ367</f>
        <v>14</v>
      </c>
      <c r="CU367" s="167">
        <f t="shared" ref="CU367:CU374" si="336">G367+J367+M367+P367+S367+V367+Y367+AB367+AE367+AH367+AK367+AN367+AQ367+AT367+AW367+AZ367+BC367+BF367+BI367+BL367+BO367+BR367+BU367+BX367+CA367+CD367+CG367+CJ367+CM367+CP367+CS367</f>
        <v>280000</v>
      </c>
    </row>
    <row r="368" spans="2:99" x14ac:dyDescent="0.25">
      <c r="B368" s="165" t="s">
        <v>220</v>
      </c>
      <c r="C368" s="165" t="s">
        <v>215</v>
      </c>
      <c r="D368" s="166"/>
      <c r="E368" s="42"/>
      <c r="F368" s="42"/>
      <c r="G368" s="42">
        <f t="shared" si="304"/>
        <v>0</v>
      </c>
      <c r="H368" s="42"/>
      <c r="I368" s="42"/>
      <c r="J368" s="42">
        <f t="shared" si="305"/>
        <v>0</v>
      </c>
      <c r="K368" s="42"/>
      <c r="L368" s="42"/>
      <c r="M368" s="42">
        <f t="shared" si="306"/>
        <v>0</v>
      </c>
      <c r="N368" s="42"/>
      <c r="O368" s="42"/>
      <c r="P368" s="42">
        <f t="shared" si="307"/>
        <v>0</v>
      </c>
      <c r="Q368" s="42"/>
      <c r="R368" s="42"/>
      <c r="S368" s="42">
        <f t="shared" si="308"/>
        <v>0</v>
      </c>
      <c r="T368" s="42"/>
      <c r="U368" s="42"/>
      <c r="V368" s="42">
        <f t="shared" si="309"/>
        <v>0</v>
      </c>
      <c r="W368" s="42"/>
      <c r="X368" s="42"/>
      <c r="Y368" s="42">
        <f t="shared" si="310"/>
        <v>0</v>
      </c>
      <c r="Z368" s="42"/>
      <c r="AA368" s="42"/>
      <c r="AB368" s="42">
        <f t="shared" si="311"/>
        <v>0</v>
      </c>
      <c r="AC368" s="42"/>
      <c r="AD368" s="42"/>
      <c r="AE368" s="42">
        <f t="shared" si="312"/>
        <v>0</v>
      </c>
      <c r="AF368" s="42"/>
      <c r="AG368" s="42"/>
      <c r="AH368" s="42">
        <f t="shared" si="313"/>
        <v>0</v>
      </c>
      <c r="AI368" s="165"/>
      <c r="AJ368" s="165"/>
      <c r="AK368" s="165">
        <f t="shared" si="314"/>
        <v>0</v>
      </c>
      <c r="AL368" s="165"/>
      <c r="AM368" s="165"/>
      <c r="AN368" s="165">
        <f t="shared" si="315"/>
        <v>0</v>
      </c>
      <c r="AO368" s="165"/>
      <c r="AP368" s="165"/>
      <c r="AQ368" s="165">
        <f t="shared" si="316"/>
        <v>0</v>
      </c>
      <c r="AR368" s="165"/>
      <c r="AS368" s="165"/>
      <c r="AT368" s="165">
        <f t="shared" si="317"/>
        <v>0</v>
      </c>
      <c r="AU368" s="165"/>
      <c r="AV368" s="165"/>
      <c r="AW368" s="165">
        <f t="shared" si="318"/>
        <v>0</v>
      </c>
      <c r="AX368" s="165"/>
      <c r="AY368" s="165"/>
      <c r="AZ368" s="165">
        <f t="shared" si="319"/>
        <v>0</v>
      </c>
      <c r="BA368" s="165"/>
      <c r="BB368" s="165"/>
      <c r="BC368" s="165">
        <f t="shared" si="320"/>
        <v>0</v>
      </c>
      <c r="BD368" s="165"/>
      <c r="BE368" s="165"/>
      <c r="BF368" s="165">
        <f t="shared" si="321"/>
        <v>0</v>
      </c>
      <c r="BG368" s="165"/>
      <c r="BH368" s="165"/>
      <c r="BI368" s="165">
        <f t="shared" si="322"/>
        <v>0</v>
      </c>
      <c r="BJ368" s="165"/>
      <c r="BK368" s="165"/>
      <c r="BL368" s="165">
        <f t="shared" si="323"/>
        <v>0</v>
      </c>
      <c r="BM368" s="165"/>
      <c r="BN368" s="165"/>
      <c r="BO368" s="165">
        <f t="shared" si="324"/>
        <v>0</v>
      </c>
      <c r="BP368" s="165"/>
      <c r="BQ368" s="165"/>
      <c r="BR368" s="165">
        <f t="shared" si="325"/>
        <v>0</v>
      </c>
      <c r="BS368" s="165"/>
      <c r="BT368" s="165"/>
      <c r="BU368" s="165">
        <f t="shared" si="326"/>
        <v>0</v>
      </c>
      <c r="BV368" s="165"/>
      <c r="BW368" s="165"/>
      <c r="BX368" s="165">
        <f t="shared" si="327"/>
        <v>0</v>
      </c>
      <c r="BY368" s="165"/>
      <c r="BZ368" s="165"/>
      <c r="CA368" s="165">
        <f t="shared" si="328"/>
        <v>0</v>
      </c>
      <c r="CB368" s="165"/>
      <c r="CC368" s="165"/>
      <c r="CD368" s="165">
        <f t="shared" si="329"/>
        <v>0</v>
      </c>
      <c r="CE368" s="165"/>
      <c r="CF368" s="165"/>
      <c r="CG368" s="165">
        <f t="shared" si="330"/>
        <v>0</v>
      </c>
      <c r="CH368" s="165"/>
      <c r="CI368" s="165"/>
      <c r="CJ368" s="165">
        <f t="shared" si="331"/>
        <v>0</v>
      </c>
      <c r="CK368" s="165"/>
      <c r="CL368" s="165"/>
      <c r="CM368" s="165">
        <f t="shared" si="332"/>
        <v>0</v>
      </c>
      <c r="CN368" s="165"/>
      <c r="CO368" s="165"/>
      <c r="CP368" s="165">
        <f t="shared" si="333"/>
        <v>0</v>
      </c>
      <c r="CQ368" s="165"/>
      <c r="CR368" s="165"/>
      <c r="CS368" s="165">
        <f t="shared" si="334"/>
        <v>0</v>
      </c>
      <c r="CT368" s="168">
        <f t="shared" si="335"/>
        <v>0</v>
      </c>
      <c r="CU368" s="167">
        <f t="shared" si="336"/>
        <v>0</v>
      </c>
    </row>
    <row r="369" spans="2:99" x14ac:dyDescent="0.25">
      <c r="B369" s="165" t="s">
        <v>221</v>
      </c>
      <c r="C369" s="165" t="s">
        <v>215</v>
      </c>
      <c r="D369" s="166">
        <v>140000</v>
      </c>
      <c r="E369" s="42"/>
      <c r="F369" s="42"/>
      <c r="G369" s="42">
        <f t="shared" si="304"/>
        <v>0</v>
      </c>
      <c r="H369" s="42"/>
      <c r="I369" s="42"/>
      <c r="J369" s="42">
        <f t="shared" si="305"/>
        <v>0</v>
      </c>
      <c r="K369" s="42"/>
      <c r="L369" s="42"/>
      <c r="M369" s="42">
        <f t="shared" si="306"/>
        <v>0</v>
      </c>
      <c r="N369" s="42"/>
      <c r="O369" s="42"/>
      <c r="P369" s="42">
        <f t="shared" si="307"/>
        <v>0</v>
      </c>
      <c r="Q369" s="42"/>
      <c r="R369" s="42"/>
      <c r="S369" s="42">
        <f t="shared" si="308"/>
        <v>0</v>
      </c>
      <c r="T369" s="42"/>
      <c r="U369" s="42"/>
      <c r="V369" s="42">
        <f t="shared" si="309"/>
        <v>0</v>
      </c>
      <c r="W369" s="42"/>
      <c r="X369" s="42"/>
      <c r="Y369" s="42">
        <f t="shared" si="310"/>
        <v>0</v>
      </c>
      <c r="Z369" s="42"/>
      <c r="AA369" s="42"/>
      <c r="AB369" s="42">
        <f t="shared" si="311"/>
        <v>0</v>
      </c>
      <c r="AC369" s="42"/>
      <c r="AD369" s="42"/>
      <c r="AE369" s="42">
        <f t="shared" si="312"/>
        <v>0</v>
      </c>
      <c r="AF369" s="42"/>
      <c r="AG369" s="42"/>
      <c r="AH369" s="42">
        <f t="shared" si="313"/>
        <v>0</v>
      </c>
      <c r="AI369" s="165"/>
      <c r="AJ369" s="165"/>
      <c r="AK369" s="165">
        <f t="shared" si="314"/>
        <v>0</v>
      </c>
      <c r="AL369" s="165"/>
      <c r="AM369" s="165"/>
      <c r="AN369" s="165">
        <f t="shared" si="315"/>
        <v>0</v>
      </c>
      <c r="AO369" s="165"/>
      <c r="AP369" s="165"/>
      <c r="AQ369" s="165">
        <f t="shared" si="316"/>
        <v>0</v>
      </c>
      <c r="AR369" s="165"/>
      <c r="AS369" s="165"/>
      <c r="AT369" s="165">
        <f t="shared" si="317"/>
        <v>0</v>
      </c>
      <c r="AU369" s="165"/>
      <c r="AV369" s="165"/>
      <c r="AW369" s="165">
        <f t="shared" si="318"/>
        <v>0</v>
      </c>
      <c r="AX369" s="165"/>
      <c r="AY369" s="165"/>
      <c r="AZ369" s="165">
        <f t="shared" si="319"/>
        <v>0</v>
      </c>
      <c r="BA369" s="165"/>
      <c r="BB369" s="165"/>
      <c r="BC369" s="165">
        <f t="shared" si="320"/>
        <v>0</v>
      </c>
      <c r="BD369" s="165"/>
      <c r="BE369" s="165"/>
      <c r="BF369" s="165">
        <f t="shared" si="321"/>
        <v>0</v>
      </c>
      <c r="BG369" s="165"/>
      <c r="BH369" s="165"/>
      <c r="BI369" s="165">
        <f t="shared" si="322"/>
        <v>0</v>
      </c>
      <c r="BJ369" s="165"/>
      <c r="BK369" s="165"/>
      <c r="BL369" s="165">
        <f t="shared" si="323"/>
        <v>0</v>
      </c>
      <c r="BM369" s="165"/>
      <c r="BN369" s="165"/>
      <c r="BO369" s="165">
        <f t="shared" si="324"/>
        <v>0</v>
      </c>
      <c r="BP369" s="165"/>
      <c r="BQ369" s="165"/>
      <c r="BR369" s="165">
        <f t="shared" si="325"/>
        <v>0</v>
      </c>
      <c r="BS369" s="165"/>
      <c r="BT369" s="165"/>
      <c r="BU369" s="165">
        <f t="shared" si="326"/>
        <v>0</v>
      </c>
      <c r="BV369" s="165"/>
      <c r="BW369" s="165"/>
      <c r="BX369" s="165">
        <f t="shared" si="327"/>
        <v>0</v>
      </c>
      <c r="BY369" s="165"/>
      <c r="BZ369" s="165"/>
      <c r="CA369" s="165">
        <f t="shared" si="328"/>
        <v>0</v>
      </c>
      <c r="CB369" s="165"/>
      <c r="CC369" s="165"/>
      <c r="CD369" s="165">
        <f t="shared" si="329"/>
        <v>0</v>
      </c>
      <c r="CE369" s="165"/>
      <c r="CF369" s="165"/>
      <c r="CG369" s="165">
        <f t="shared" si="330"/>
        <v>0</v>
      </c>
      <c r="CH369" s="165"/>
      <c r="CI369" s="165"/>
      <c r="CJ369" s="165">
        <f t="shared" si="331"/>
        <v>0</v>
      </c>
      <c r="CK369" s="165"/>
      <c r="CL369" s="165"/>
      <c r="CM369" s="165">
        <f t="shared" si="332"/>
        <v>0</v>
      </c>
      <c r="CN369" s="165"/>
      <c r="CO369" s="165"/>
      <c r="CP369" s="165">
        <f t="shared" si="333"/>
        <v>0</v>
      </c>
      <c r="CQ369" s="165"/>
      <c r="CR369" s="165"/>
      <c r="CS369" s="165">
        <f t="shared" si="334"/>
        <v>0</v>
      </c>
      <c r="CT369" s="168">
        <f t="shared" si="335"/>
        <v>0</v>
      </c>
      <c r="CU369" s="167">
        <f t="shared" si="336"/>
        <v>0</v>
      </c>
    </row>
    <row r="370" spans="2:99" x14ac:dyDescent="0.25">
      <c r="B370" s="165" t="s">
        <v>222</v>
      </c>
      <c r="C370" s="165" t="s">
        <v>215</v>
      </c>
      <c r="D370" s="166">
        <v>117000</v>
      </c>
      <c r="E370" s="42"/>
      <c r="F370" s="42"/>
      <c r="G370" s="42">
        <f t="shared" si="304"/>
        <v>0</v>
      </c>
      <c r="H370" s="42"/>
      <c r="I370" s="42"/>
      <c r="J370" s="42">
        <f t="shared" si="305"/>
        <v>0</v>
      </c>
      <c r="K370" s="42"/>
      <c r="L370" s="42"/>
      <c r="M370" s="42">
        <f t="shared" si="306"/>
        <v>0</v>
      </c>
      <c r="N370" s="42"/>
      <c r="O370" s="42"/>
      <c r="P370" s="42">
        <f t="shared" si="307"/>
        <v>0</v>
      </c>
      <c r="Q370" s="42"/>
      <c r="R370" s="42"/>
      <c r="S370" s="42">
        <f t="shared" si="308"/>
        <v>0</v>
      </c>
      <c r="T370" s="42"/>
      <c r="U370" s="42"/>
      <c r="V370" s="42">
        <f t="shared" si="309"/>
        <v>0</v>
      </c>
      <c r="W370" s="42"/>
      <c r="X370" s="42"/>
      <c r="Y370" s="42">
        <f t="shared" si="310"/>
        <v>0</v>
      </c>
      <c r="Z370" s="42"/>
      <c r="AA370" s="42"/>
      <c r="AB370" s="42">
        <f t="shared" si="311"/>
        <v>0</v>
      </c>
      <c r="AC370" s="42"/>
      <c r="AD370" s="42"/>
      <c r="AE370" s="42">
        <f t="shared" si="312"/>
        <v>0</v>
      </c>
      <c r="AF370" s="42"/>
      <c r="AG370" s="42"/>
      <c r="AH370" s="42">
        <f t="shared" si="313"/>
        <v>0</v>
      </c>
      <c r="AI370" s="165"/>
      <c r="AJ370" s="165"/>
      <c r="AK370" s="165">
        <f t="shared" si="314"/>
        <v>0</v>
      </c>
      <c r="AL370" s="165"/>
      <c r="AM370" s="165"/>
      <c r="AN370" s="165">
        <f t="shared" si="315"/>
        <v>0</v>
      </c>
      <c r="AO370" s="165"/>
      <c r="AP370" s="165"/>
      <c r="AQ370" s="165">
        <f t="shared" si="316"/>
        <v>0</v>
      </c>
      <c r="AR370" s="165"/>
      <c r="AS370" s="165"/>
      <c r="AT370" s="165">
        <f t="shared" si="317"/>
        <v>0</v>
      </c>
      <c r="AU370" s="165"/>
      <c r="AV370" s="165"/>
      <c r="AW370" s="165">
        <f t="shared" si="318"/>
        <v>0</v>
      </c>
      <c r="AX370" s="165"/>
      <c r="AY370" s="165"/>
      <c r="AZ370" s="165">
        <f t="shared" si="319"/>
        <v>0</v>
      </c>
      <c r="BA370" s="165"/>
      <c r="BB370" s="165"/>
      <c r="BC370" s="165">
        <f t="shared" si="320"/>
        <v>0</v>
      </c>
      <c r="BD370" s="165"/>
      <c r="BE370" s="165"/>
      <c r="BF370" s="165">
        <f t="shared" si="321"/>
        <v>0</v>
      </c>
      <c r="BG370" s="165"/>
      <c r="BH370" s="165"/>
      <c r="BI370" s="165">
        <f t="shared" si="322"/>
        <v>0</v>
      </c>
      <c r="BJ370" s="165"/>
      <c r="BK370" s="165"/>
      <c r="BL370" s="165">
        <f t="shared" si="323"/>
        <v>0</v>
      </c>
      <c r="BM370" s="165"/>
      <c r="BN370" s="165"/>
      <c r="BO370" s="165">
        <f t="shared" si="324"/>
        <v>0</v>
      </c>
      <c r="BP370" s="165"/>
      <c r="BQ370" s="165"/>
      <c r="BR370" s="165">
        <f t="shared" si="325"/>
        <v>0</v>
      </c>
      <c r="BS370" s="165"/>
      <c r="BT370" s="165"/>
      <c r="BU370" s="165">
        <f t="shared" si="326"/>
        <v>0</v>
      </c>
      <c r="BV370" s="165"/>
      <c r="BW370" s="165"/>
      <c r="BX370" s="165">
        <f t="shared" si="327"/>
        <v>0</v>
      </c>
      <c r="BY370" s="165"/>
      <c r="BZ370" s="165"/>
      <c r="CA370" s="165">
        <f t="shared" si="328"/>
        <v>0</v>
      </c>
      <c r="CB370" s="165"/>
      <c r="CC370" s="165"/>
      <c r="CD370" s="165">
        <f t="shared" si="329"/>
        <v>0</v>
      </c>
      <c r="CE370" s="165"/>
      <c r="CF370" s="165"/>
      <c r="CG370" s="165">
        <f t="shared" si="330"/>
        <v>0</v>
      </c>
      <c r="CH370" s="165"/>
      <c r="CI370" s="165"/>
      <c r="CJ370" s="165">
        <f t="shared" si="331"/>
        <v>0</v>
      </c>
      <c r="CK370" s="165"/>
      <c r="CL370" s="165"/>
      <c r="CM370" s="165">
        <f t="shared" si="332"/>
        <v>0</v>
      </c>
      <c r="CN370" s="165"/>
      <c r="CO370" s="165"/>
      <c r="CP370" s="165">
        <f t="shared" si="333"/>
        <v>0</v>
      </c>
      <c r="CQ370" s="165"/>
      <c r="CR370" s="165"/>
      <c r="CS370" s="165">
        <f t="shared" si="334"/>
        <v>0</v>
      </c>
      <c r="CT370" s="168">
        <f t="shared" si="335"/>
        <v>0</v>
      </c>
      <c r="CU370" s="167">
        <f t="shared" si="336"/>
        <v>0</v>
      </c>
    </row>
    <row r="371" spans="2:99" x14ac:dyDescent="0.25">
      <c r="B371" s="165" t="s">
        <v>447</v>
      </c>
      <c r="C371" s="165" t="s">
        <v>300</v>
      </c>
      <c r="D371" s="166"/>
      <c r="E371" s="42"/>
      <c r="F371" s="42"/>
      <c r="G371" s="42">
        <f t="shared" si="304"/>
        <v>0</v>
      </c>
      <c r="H371" s="42"/>
      <c r="I371" s="42"/>
      <c r="J371" s="42">
        <f t="shared" si="305"/>
        <v>0</v>
      </c>
      <c r="K371" s="42"/>
      <c r="L371" s="42"/>
      <c r="M371" s="42">
        <f t="shared" si="306"/>
        <v>0</v>
      </c>
      <c r="N371" s="42"/>
      <c r="O371" s="42"/>
      <c r="P371" s="42">
        <f t="shared" si="307"/>
        <v>0</v>
      </c>
      <c r="Q371" s="42"/>
      <c r="R371" s="42"/>
      <c r="S371" s="42">
        <f t="shared" si="308"/>
        <v>0</v>
      </c>
      <c r="T371" s="42"/>
      <c r="U371" s="42"/>
      <c r="V371" s="42">
        <f t="shared" si="309"/>
        <v>0</v>
      </c>
      <c r="W371" s="42"/>
      <c r="X371" s="42"/>
      <c r="Y371" s="42">
        <f t="shared" si="310"/>
        <v>0</v>
      </c>
      <c r="Z371" s="42"/>
      <c r="AA371" s="42"/>
      <c r="AB371" s="42">
        <f t="shared" si="311"/>
        <v>0</v>
      </c>
      <c r="AC371" s="42"/>
      <c r="AD371" s="42"/>
      <c r="AE371" s="42">
        <f t="shared" si="312"/>
        <v>0</v>
      </c>
      <c r="AF371" s="42"/>
      <c r="AG371" s="42"/>
      <c r="AH371" s="42">
        <f t="shared" si="313"/>
        <v>0</v>
      </c>
      <c r="AI371" s="165"/>
      <c r="AJ371" s="165"/>
      <c r="AK371" s="165">
        <f t="shared" si="314"/>
        <v>0</v>
      </c>
      <c r="AL371" s="165"/>
      <c r="AM371" s="165"/>
      <c r="AN371" s="165">
        <f t="shared" si="315"/>
        <v>0</v>
      </c>
      <c r="AO371" s="165"/>
      <c r="AP371" s="165"/>
      <c r="AQ371" s="165">
        <f t="shared" si="316"/>
        <v>0</v>
      </c>
      <c r="AR371" s="165"/>
      <c r="AS371" s="165"/>
      <c r="AT371" s="165">
        <f t="shared" si="317"/>
        <v>0</v>
      </c>
      <c r="AU371" s="165"/>
      <c r="AV371" s="165"/>
      <c r="AW371" s="165">
        <f t="shared" si="318"/>
        <v>0</v>
      </c>
      <c r="AX371" s="165"/>
      <c r="AY371" s="165"/>
      <c r="AZ371" s="165">
        <f t="shared" si="319"/>
        <v>0</v>
      </c>
      <c r="BA371" s="165"/>
      <c r="BB371" s="165"/>
      <c r="BC371" s="165">
        <f t="shared" si="320"/>
        <v>0</v>
      </c>
      <c r="BD371" s="165"/>
      <c r="BE371" s="165"/>
      <c r="BF371" s="165">
        <f t="shared" si="321"/>
        <v>0</v>
      </c>
      <c r="BG371" s="165"/>
      <c r="BH371" s="165"/>
      <c r="BI371" s="165">
        <f t="shared" si="322"/>
        <v>0</v>
      </c>
      <c r="BJ371" s="165"/>
      <c r="BK371" s="165"/>
      <c r="BL371" s="165">
        <f t="shared" si="323"/>
        <v>0</v>
      </c>
      <c r="BM371" s="165"/>
      <c r="BN371" s="165"/>
      <c r="BO371" s="165">
        <f t="shared" si="324"/>
        <v>0</v>
      </c>
      <c r="BP371" s="165"/>
      <c r="BQ371" s="165"/>
      <c r="BR371" s="165">
        <f t="shared" si="325"/>
        <v>0</v>
      </c>
      <c r="BS371" s="165"/>
      <c r="BT371" s="165"/>
      <c r="BU371" s="165">
        <f t="shared" si="326"/>
        <v>0</v>
      </c>
      <c r="BV371" s="165"/>
      <c r="BW371" s="165"/>
      <c r="BX371" s="165">
        <f t="shared" si="327"/>
        <v>0</v>
      </c>
      <c r="BY371" s="165"/>
      <c r="BZ371" s="165"/>
      <c r="CA371" s="165">
        <f t="shared" si="328"/>
        <v>0</v>
      </c>
      <c r="CB371" s="165"/>
      <c r="CC371" s="165"/>
      <c r="CD371" s="165">
        <f t="shared" si="329"/>
        <v>0</v>
      </c>
      <c r="CE371" s="165"/>
      <c r="CF371" s="165"/>
      <c r="CG371" s="165">
        <f t="shared" si="330"/>
        <v>0</v>
      </c>
      <c r="CH371" s="165"/>
      <c r="CI371" s="165"/>
      <c r="CJ371" s="165">
        <f t="shared" si="331"/>
        <v>0</v>
      </c>
      <c r="CK371" s="165"/>
      <c r="CL371" s="165"/>
      <c r="CM371" s="165">
        <f t="shared" si="332"/>
        <v>0</v>
      </c>
      <c r="CN371" s="165"/>
      <c r="CO371" s="165"/>
      <c r="CP371" s="165">
        <f t="shared" si="333"/>
        <v>0</v>
      </c>
      <c r="CQ371" s="165"/>
      <c r="CR371" s="165"/>
      <c r="CS371" s="165">
        <f t="shared" si="334"/>
        <v>0</v>
      </c>
      <c r="CT371" s="168">
        <f t="shared" si="335"/>
        <v>0</v>
      </c>
      <c r="CU371" s="167">
        <f t="shared" si="336"/>
        <v>0</v>
      </c>
    </row>
    <row r="372" spans="2:99" x14ac:dyDescent="0.25">
      <c r="B372" s="165" t="s">
        <v>448</v>
      </c>
      <c r="C372" s="165" t="s">
        <v>300</v>
      </c>
      <c r="D372" s="166"/>
      <c r="E372" s="42"/>
      <c r="F372" s="42"/>
      <c r="G372" s="42">
        <f t="shared" si="304"/>
        <v>0</v>
      </c>
      <c r="H372" s="42"/>
      <c r="I372" s="42"/>
      <c r="J372" s="42">
        <f t="shared" si="305"/>
        <v>0</v>
      </c>
      <c r="K372" s="42"/>
      <c r="L372" s="42"/>
      <c r="M372" s="42">
        <f t="shared" si="306"/>
        <v>0</v>
      </c>
      <c r="N372" s="42"/>
      <c r="O372" s="42"/>
      <c r="P372" s="42">
        <f t="shared" si="307"/>
        <v>0</v>
      </c>
      <c r="Q372" s="42"/>
      <c r="R372" s="42"/>
      <c r="S372" s="42">
        <f t="shared" si="308"/>
        <v>0</v>
      </c>
      <c r="T372" s="42"/>
      <c r="U372" s="42"/>
      <c r="V372" s="42">
        <f t="shared" si="309"/>
        <v>0</v>
      </c>
      <c r="W372" s="42"/>
      <c r="X372" s="42"/>
      <c r="Y372" s="42">
        <f t="shared" si="310"/>
        <v>0</v>
      </c>
      <c r="Z372" s="42"/>
      <c r="AA372" s="42"/>
      <c r="AB372" s="42">
        <f t="shared" si="311"/>
        <v>0</v>
      </c>
      <c r="AC372" s="42"/>
      <c r="AD372" s="42"/>
      <c r="AE372" s="42">
        <f t="shared" si="312"/>
        <v>0</v>
      </c>
      <c r="AF372" s="42"/>
      <c r="AG372" s="42"/>
      <c r="AH372" s="42">
        <f t="shared" si="313"/>
        <v>0</v>
      </c>
      <c r="AI372" s="165"/>
      <c r="AJ372" s="165"/>
      <c r="AK372" s="165">
        <f t="shared" si="314"/>
        <v>0</v>
      </c>
      <c r="AL372" s="165"/>
      <c r="AM372" s="165"/>
      <c r="AN372" s="165">
        <f t="shared" si="315"/>
        <v>0</v>
      </c>
      <c r="AO372" s="165"/>
      <c r="AP372" s="165"/>
      <c r="AQ372" s="165">
        <f t="shared" si="316"/>
        <v>0</v>
      </c>
      <c r="AR372" s="165"/>
      <c r="AS372" s="165"/>
      <c r="AT372" s="165">
        <f t="shared" si="317"/>
        <v>0</v>
      </c>
      <c r="AU372" s="165"/>
      <c r="AV372" s="165"/>
      <c r="AW372" s="165">
        <f t="shared" si="318"/>
        <v>0</v>
      </c>
      <c r="AX372" s="165"/>
      <c r="AY372" s="165"/>
      <c r="AZ372" s="165">
        <f t="shared" si="319"/>
        <v>0</v>
      </c>
      <c r="BA372" s="165"/>
      <c r="BB372" s="165"/>
      <c r="BC372" s="165">
        <f t="shared" si="320"/>
        <v>0</v>
      </c>
      <c r="BD372" s="165"/>
      <c r="BE372" s="165"/>
      <c r="BF372" s="165">
        <f t="shared" si="321"/>
        <v>0</v>
      </c>
      <c r="BG372" s="165"/>
      <c r="BH372" s="165"/>
      <c r="BI372" s="165">
        <f t="shared" si="322"/>
        <v>0</v>
      </c>
      <c r="BJ372" s="165"/>
      <c r="BK372" s="165"/>
      <c r="BL372" s="165">
        <f t="shared" si="323"/>
        <v>0</v>
      </c>
      <c r="BM372" s="165"/>
      <c r="BN372" s="165"/>
      <c r="BO372" s="165">
        <f t="shared" si="324"/>
        <v>0</v>
      </c>
      <c r="BP372" s="165"/>
      <c r="BQ372" s="165"/>
      <c r="BR372" s="165">
        <f t="shared" si="325"/>
        <v>0</v>
      </c>
      <c r="BS372" s="165"/>
      <c r="BT372" s="165"/>
      <c r="BU372" s="165">
        <f t="shared" si="326"/>
        <v>0</v>
      </c>
      <c r="BV372" s="165"/>
      <c r="BW372" s="165"/>
      <c r="BX372" s="165">
        <f t="shared" si="327"/>
        <v>0</v>
      </c>
      <c r="BY372" s="165"/>
      <c r="BZ372" s="165"/>
      <c r="CA372" s="165">
        <f t="shared" si="328"/>
        <v>0</v>
      </c>
      <c r="CB372" s="165"/>
      <c r="CC372" s="165"/>
      <c r="CD372" s="165">
        <f t="shared" si="329"/>
        <v>0</v>
      </c>
      <c r="CE372" s="165"/>
      <c r="CF372" s="165"/>
      <c r="CG372" s="165">
        <f t="shared" si="330"/>
        <v>0</v>
      </c>
      <c r="CH372" s="165"/>
      <c r="CI372" s="165"/>
      <c r="CJ372" s="165">
        <f t="shared" si="331"/>
        <v>0</v>
      </c>
      <c r="CK372" s="165"/>
      <c r="CL372" s="165"/>
      <c r="CM372" s="165">
        <f t="shared" si="332"/>
        <v>0</v>
      </c>
      <c r="CN372" s="165"/>
      <c r="CO372" s="165"/>
      <c r="CP372" s="165">
        <f t="shared" si="333"/>
        <v>0</v>
      </c>
      <c r="CQ372" s="165"/>
      <c r="CR372" s="165"/>
      <c r="CS372" s="165">
        <f t="shared" si="334"/>
        <v>0</v>
      </c>
      <c r="CT372" s="168">
        <f t="shared" si="335"/>
        <v>0</v>
      </c>
      <c r="CU372" s="167">
        <f t="shared" si="336"/>
        <v>0</v>
      </c>
    </row>
    <row r="373" spans="2:99" x14ac:dyDescent="0.25">
      <c r="B373" s="165" t="s">
        <v>449</v>
      </c>
      <c r="C373" s="165" t="s">
        <v>224</v>
      </c>
      <c r="D373" s="166"/>
      <c r="E373" s="42"/>
      <c r="F373" s="42"/>
      <c r="G373" s="42">
        <f t="shared" si="304"/>
        <v>0</v>
      </c>
      <c r="H373" s="42"/>
      <c r="I373" s="42"/>
      <c r="J373" s="42">
        <f t="shared" si="305"/>
        <v>0</v>
      </c>
      <c r="K373" s="42"/>
      <c r="L373" s="42"/>
      <c r="M373" s="42">
        <f t="shared" si="306"/>
        <v>0</v>
      </c>
      <c r="N373" s="42"/>
      <c r="O373" s="42"/>
      <c r="P373" s="42">
        <f t="shared" si="307"/>
        <v>0</v>
      </c>
      <c r="Q373" s="42"/>
      <c r="R373" s="42"/>
      <c r="S373" s="42">
        <f t="shared" si="308"/>
        <v>0</v>
      </c>
      <c r="T373" s="42"/>
      <c r="U373" s="42"/>
      <c r="V373" s="42">
        <f t="shared" si="309"/>
        <v>0</v>
      </c>
      <c r="W373" s="42"/>
      <c r="X373" s="42"/>
      <c r="Y373" s="42">
        <f t="shared" si="310"/>
        <v>0</v>
      </c>
      <c r="Z373" s="42"/>
      <c r="AA373" s="42"/>
      <c r="AB373" s="42">
        <f t="shared" si="311"/>
        <v>0</v>
      </c>
      <c r="AC373" s="42"/>
      <c r="AD373" s="42"/>
      <c r="AE373" s="42">
        <f t="shared" si="312"/>
        <v>0</v>
      </c>
      <c r="AF373" s="42"/>
      <c r="AG373" s="42"/>
      <c r="AH373" s="42">
        <f t="shared" si="313"/>
        <v>0</v>
      </c>
      <c r="AI373" s="165"/>
      <c r="AJ373" s="165"/>
      <c r="AK373" s="165">
        <f t="shared" si="314"/>
        <v>0</v>
      </c>
      <c r="AL373" s="165"/>
      <c r="AM373" s="165"/>
      <c r="AN373" s="165">
        <f t="shared" si="315"/>
        <v>0</v>
      </c>
      <c r="AO373" s="165"/>
      <c r="AP373" s="165"/>
      <c r="AQ373" s="165">
        <f t="shared" si="316"/>
        <v>0</v>
      </c>
      <c r="AR373" s="165"/>
      <c r="AS373" s="165"/>
      <c r="AT373" s="165">
        <f t="shared" si="317"/>
        <v>0</v>
      </c>
      <c r="AU373" s="165"/>
      <c r="AV373" s="165"/>
      <c r="AW373" s="165">
        <f t="shared" si="318"/>
        <v>0</v>
      </c>
      <c r="AX373" s="165"/>
      <c r="AY373" s="165"/>
      <c r="AZ373" s="165">
        <f t="shared" si="319"/>
        <v>0</v>
      </c>
      <c r="BA373" s="165"/>
      <c r="BB373" s="165"/>
      <c r="BC373" s="165">
        <f t="shared" si="320"/>
        <v>0</v>
      </c>
      <c r="BD373" s="165"/>
      <c r="BE373" s="165"/>
      <c r="BF373" s="165">
        <f t="shared" si="321"/>
        <v>0</v>
      </c>
      <c r="BG373" s="165"/>
      <c r="BH373" s="165"/>
      <c r="BI373" s="165">
        <f t="shared" si="322"/>
        <v>0</v>
      </c>
      <c r="BJ373" s="165"/>
      <c r="BK373" s="165"/>
      <c r="BL373" s="165">
        <f t="shared" si="323"/>
        <v>0</v>
      </c>
      <c r="BM373" s="165"/>
      <c r="BN373" s="165"/>
      <c r="BO373" s="165">
        <f t="shared" si="324"/>
        <v>0</v>
      </c>
      <c r="BP373" s="165"/>
      <c r="BQ373" s="165"/>
      <c r="BR373" s="165">
        <f t="shared" si="325"/>
        <v>0</v>
      </c>
      <c r="BS373" s="165"/>
      <c r="BT373" s="165"/>
      <c r="BU373" s="165">
        <f t="shared" si="326"/>
        <v>0</v>
      </c>
      <c r="BV373" s="165"/>
      <c r="BW373" s="165"/>
      <c r="BX373" s="165">
        <f t="shared" si="327"/>
        <v>0</v>
      </c>
      <c r="BY373" s="165"/>
      <c r="BZ373" s="165"/>
      <c r="CA373" s="165">
        <f t="shared" si="328"/>
        <v>0</v>
      </c>
      <c r="CB373" s="165"/>
      <c r="CC373" s="165"/>
      <c r="CD373" s="165">
        <f t="shared" si="329"/>
        <v>0</v>
      </c>
      <c r="CE373" s="165"/>
      <c r="CF373" s="165"/>
      <c r="CG373" s="165">
        <f t="shared" si="330"/>
        <v>0</v>
      </c>
      <c r="CH373" s="165"/>
      <c r="CI373" s="165"/>
      <c r="CJ373" s="165">
        <f t="shared" si="331"/>
        <v>0</v>
      </c>
      <c r="CK373" s="165"/>
      <c r="CL373" s="165"/>
      <c r="CM373" s="165">
        <f t="shared" si="332"/>
        <v>0</v>
      </c>
      <c r="CN373" s="165"/>
      <c r="CO373" s="165"/>
      <c r="CP373" s="165">
        <f t="shared" si="333"/>
        <v>0</v>
      </c>
      <c r="CQ373" s="165"/>
      <c r="CR373" s="165"/>
      <c r="CS373" s="165">
        <f t="shared" si="334"/>
        <v>0</v>
      </c>
      <c r="CT373" s="168">
        <f t="shared" si="335"/>
        <v>0</v>
      </c>
      <c r="CU373" s="167">
        <f t="shared" si="336"/>
        <v>0</v>
      </c>
    </row>
    <row r="374" spans="2:99" x14ac:dyDescent="0.25">
      <c r="B374" s="165" t="s">
        <v>802</v>
      </c>
      <c r="C374" s="165" t="s">
        <v>300</v>
      </c>
      <c r="D374" s="166"/>
      <c r="E374" s="42"/>
      <c r="F374" s="42"/>
      <c r="G374" s="42">
        <f t="shared" si="304"/>
        <v>0</v>
      </c>
      <c r="H374" s="42"/>
      <c r="I374" s="42"/>
      <c r="J374" s="42">
        <f t="shared" si="305"/>
        <v>0</v>
      </c>
      <c r="K374" s="42"/>
      <c r="L374" s="42"/>
      <c r="M374" s="42">
        <f t="shared" si="306"/>
        <v>0</v>
      </c>
      <c r="N374" s="42"/>
      <c r="O374" s="42"/>
      <c r="P374" s="42">
        <f t="shared" si="307"/>
        <v>0</v>
      </c>
      <c r="Q374" s="42"/>
      <c r="R374" s="42"/>
      <c r="S374" s="42">
        <f t="shared" si="308"/>
        <v>0</v>
      </c>
      <c r="T374" s="42"/>
      <c r="U374" s="42"/>
      <c r="V374" s="42">
        <f t="shared" si="309"/>
        <v>0</v>
      </c>
      <c r="W374" s="42"/>
      <c r="X374" s="42"/>
      <c r="Y374" s="42">
        <f t="shared" si="310"/>
        <v>0</v>
      </c>
      <c r="Z374" s="42"/>
      <c r="AA374" s="42"/>
      <c r="AB374" s="42">
        <f t="shared" si="311"/>
        <v>0</v>
      </c>
      <c r="AC374" s="42"/>
      <c r="AD374" s="42"/>
      <c r="AE374" s="42">
        <f t="shared" si="312"/>
        <v>0</v>
      </c>
      <c r="AF374" s="42"/>
      <c r="AG374" s="42"/>
      <c r="AH374" s="42">
        <f t="shared" si="313"/>
        <v>0</v>
      </c>
      <c r="AI374" s="165"/>
      <c r="AJ374" s="165"/>
      <c r="AK374" s="165">
        <f t="shared" si="314"/>
        <v>0</v>
      </c>
      <c r="AL374" s="165"/>
      <c r="AM374" s="165"/>
      <c r="AN374" s="165">
        <f t="shared" si="315"/>
        <v>0</v>
      </c>
      <c r="AO374" s="165"/>
      <c r="AP374" s="165"/>
      <c r="AQ374" s="165">
        <f t="shared" si="316"/>
        <v>0</v>
      </c>
      <c r="AR374" s="165"/>
      <c r="AS374" s="165"/>
      <c r="AT374" s="165">
        <f t="shared" si="317"/>
        <v>0</v>
      </c>
      <c r="AU374" s="165"/>
      <c r="AV374" s="165"/>
      <c r="AW374" s="165">
        <f t="shared" si="318"/>
        <v>0</v>
      </c>
      <c r="AX374" s="165"/>
      <c r="AY374" s="165"/>
      <c r="AZ374" s="165">
        <f t="shared" si="319"/>
        <v>0</v>
      </c>
      <c r="BA374" s="165"/>
      <c r="BB374" s="165"/>
      <c r="BC374" s="165">
        <f t="shared" si="320"/>
        <v>0</v>
      </c>
      <c r="BD374" s="165"/>
      <c r="BE374" s="165"/>
      <c r="BF374" s="165">
        <f t="shared" si="321"/>
        <v>0</v>
      </c>
      <c r="BG374" s="165"/>
      <c r="BH374" s="165"/>
      <c r="BI374" s="165">
        <f t="shared" si="322"/>
        <v>0</v>
      </c>
      <c r="BJ374" s="165">
        <v>2</v>
      </c>
      <c r="BK374" s="165">
        <v>35000</v>
      </c>
      <c r="BL374" s="165">
        <f t="shared" si="323"/>
        <v>70000</v>
      </c>
      <c r="BM374" s="165"/>
      <c r="BN374" s="165"/>
      <c r="BO374" s="165">
        <f t="shared" si="324"/>
        <v>0</v>
      </c>
      <c r="BP374" s="165"/>
      <c r="BQ374" s="165"/>
      <c r="BR374" s="165">
        <f t="shared" si="325"/>
        <v>0</v>
      </c>
      <c r="BS374" s="165"/>
      <c r="BT374" s="165"/>
      <c r="BU374" s="165">
        <f t="shared" si="326"/>
        <v>0</v>
      </c>
      <c r="BV374" s="165"/>
      <c r="BW374" s="165"/>
      <c r="BX374" s="165">
        <f t="shared" si="327"/>
        <v>0</v>
      </c>
      <c r="BY374" s="165"/>
      <c r="BZ374" s="165"/>
      <c r="CA374" s="165">
        <f t="shared" si="328"/>
        <v>0</v>
      </c>
      <c r="CB374" s="165"/>
      <c r="CC374" s="165"/>
      <c r="CD374" s="165">
        <f t="shared" si="329"/>
        <v>0</v>
      </c>
      <c r="CE374" s="165"/>
      <c r="CF374" s="165"/>
      <c r="CG374" s="165">
        <f t="shared" si="330"/>
        <v>0</v>
      </c>
      <c r="CH374" s="165"/>
      <c r="CI374" s="165"/>
      <c r="CJ374" s="165">
        <f t="shared" si="331"/>
        <v>0</v>
      </c>
      <c r="CK374" s="171"/>
      <c r="CL374" s="165"/>
      <c r="CM374" s="165">
        <f t="shared" si="332"/>
        <v>0</v>
      </c>
      <c r="CN374" s="165"/>
      <c r="CO374" s="165"/>
      <c r="CP374" s="165">
        <f t="shared" si="333"/>
        <v>0</v>
      </c>
      <c r="CQ374" s="165"/>
      <c r="CR374" s="165"/>
      <c r="CS374" s="165">
        <f t="shared" si="334"/>
        <v>0</v>
      </c>
      <c r="CT374" s="168">
        <f t="shared" si="335"/>
        <v>2</v>
      </c>
      <c r="CU374" s="167">
        <f t="shared" si="336"/>
        <v>70000</v>
      </c>
    </row>
    <row r="375" spans="2:99" x14ac:dyDescent="0.25">
      <c r="B375" s="163" t="s">
        <v>225</v>
      </c>
      <c r="C375" s="164"/>
      <c r="D375" s="166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164"/>
      <c r="AJ375" s="164"/>
      <c r="AK375" s="164"/>
      <c r="AL375" s="164"/>
      <c r="AM375" s="164"/>
      <c r="AN375" s="164"/>
      <c r="AO375" s="164"/>
      <c r="AP375" s="164"/>
      <c r="AQ375" s="164"/>
      <c r="AR375" s="164"/>
      <c r="AS375" s="164"/>
      <c r="AT375" s="164"/>
      <c r="AU375" s="164"/>
      <c r="AV375" s="164"/>
      <c r="AW375" s="164"/>
      <c r="AX375" s="164"/>
      <c r="AY375" s="164"/>
      <c r="AZ375" s="164"/>
      <c r="BA375" s="164"/>
      <c r="BB375" s="164"/>
      <c r="BC375" s="164"/>
      <c r="BD375" s="164"/>
      <c r="BE375" s="164"/>
      <c r="BF375" s="164"/>
      <c r="BG375" s="164"/>
      <c r="BH375" s="164"/>
      <c r="BI375" s="164"/>
      <c r="BJ375" s="164"/>
      <c r="BK375" s="164"/>
      <c r="BL375" s="164"/>
      <c r="BM375" s="164"/>
      <c r="BN375" s="164"/>
      <c r="BO375" s="164"/>
      <c r="BP375" s="164"/>
      <c r="BQ375" s="164"/>
      <c r="BR375" s="164"/>
      <c r="BS375" s="164"/>
      <c r="BT375" s="164"/>
      <c r="BU375" s="164"/>
      <c r="BV375" s="164"/>
      <c r="BW375" s="164"/>
      <c r="BX375" s="164"/>
      <c r="BY375" s="164"/>
      <c r="BZ375" s="164"/>
      <c r="CA375" s="164"/>
      <c r="CB375" s="164"/>
      <c r="CC375" s="164"/>
      <c r="CD375" s="164"/>
      <c r="CE375" s="164"/>
      <c r="CF375" s="164"/>
      <c r="CG375" s="164"/>
      <c r="CH375" s="164"/>
      <c r="CI375" s="164"/>
      <c r="CJ375" s="164"/>
      <c r="CK375" s="169"/>
      <c r="CL375" s="164"/>
      <c r="CM375" s="164"/>
      <c r="CN375" s="164"/>
      <c r="CO375" s="164"/>
      <c r="CP375" s="164"/>
      <c r="CQ375" s="164"/>
      <c r="CR375" s="164"/>
      <c r="CS375" s="164"/>
      <c r="CT375" s="164"/>
      <c r="CU375" s="80"/>
    </row>
    <row r="376" spans="2:99" s="6" customFormat="1" x14ac:dyDescent="0.25">
      <c r="B376" s="192"/>
      <c r="C376" s="193"/>
      <c r="D376" s="191"/>
      <c r="E376" s="217"/>
      <c r="F376" s="217"/>
      <c r="G376" s="42">
        <f>E376*F376</f>
        <v>0</v>
      </c>
      <c r="H376" s="217"/>
      <c r="I376" s="217"/>
      <c r="J376" s="42">
        <f>H376*I376</f>
        <v>0</v>
      </c>
      <c r="K376" s="217"/>
      <c r="L376" s="217"/>
      <c r="M376" s="42">
        <f>K376*L376</f>
        <v>0</v>
      </c>
      <c r="N376" s="217"/>
      <c r="O376" s="217"/>
      <c r="P376" s="42">
        <f>N376*O376</f>
        <v>0</v>
      </c>
      <c r="Q376" s="217"/>
      <c r="R376" s="217"/>
      <c r="S376" s="42">
        <f>Q376*R376</f>
        <v>0</v>
      </c>
      <c r="T376" s="217"/>
      <c r="U376" s="217"/>
      <c r="V376" s="42">
        <f>T376*U376</f>
        <v>0</v>
      </c>
      <c r="W376" s="217"/>
      <c r="X376" s="217"/>
      <c r="Y376" s="42">
        <f>W376*X376</f>
        <v>0</v>
      </c>
      <c r="Z376" s="217"/>
      <c r="AA376" s="217"/>
      <c r="AB376" s="42">
        <f>Z376*AA376</f>
        <v>0</v>
      </c>
      <c r="AC376" s="217"/>
      <c r="AD376" s="217"/>
      <c r="AE376" s="42">
        <f>AC376*AD376</f>
        <v>0</v>
      </c>
      <c r="AF376" s="217"/>
      <c r="AG376" s="217"/>
      <c r="AH376" s="42">
        <f>AF376*AG376</f>
        <v>0</v>
      </c>
      <c r="AI376" s="193"/>
      <c r="AJ376" s="193"/>
      <c r="AK376" s="165">
        <f>AI376*AJ376</f>
        <v>0</v>
      </c>
      <c r="AL376" s="193"/>
      <c r="AM376" s="193"/>
      <c r="AN376" s="165">
        <f>AL376*AM376</f>
        <v>0</v>
      </c>
      <c r="AO376" s="193"/>
      <c r="AP376" s="193"/>
      <c r="AQ376" s="165">
        <f>AO376*AP376</f>
        <v>0</v>
      </c>
      <c r="AR376" s="193"/>
      <c r="AS376" s="193"/>
      <c r="AT376" s="165">
        <f>AR376*AS376</f>
        <v>0</v>
      </c>
      <c r="AU376" s="193"/>
      <c r="AV376" s="193"/>
      <c r="AW376" s="165">
        <f>AU376*AV376</f>
        <v>0</v>
      </c>
      <c r="AX376" s="193"/>
      <c r="AY376" s="193"/>
      <c r="AZ376" s="165">
        <f>AX376*AY376</f>
        <v>0</v>
      </c>
      <c r="BA376" s="193"/>
      <c r="BB376" s="193"/>
      <c r="BC376" s="165">
        <f>BA376*BB376</f>
        <v>0</v>
      </c>
      <c r="BD376" s="193"/>
      <c r="BE376" s="193"/>
      <c r="BF376" s="165">
        <f>BD376*BE376</f>
        <v>0</v>
      </c>
      <c r="BG376" s="193"/>
      <c r="BH376" s="193"/>
      <c r="BI376" s="165">
        <f>BG376*BH376</f>
        <v>0</v>
      </c>
      <c r="BJ376" s="193"/>
      <c r="BK376" s="193"/>
      <c r="BL376" s="165">
        <f>BJ376*BK376</f>
        <v>0</v>
      </c>
      <c r="BM376" s="193"/>
      <c r="BN376" s="193"/>
      <c r="BO376" s="165">
        <f>BM376*BN376</f>
        <v>0</v>
      </c>
      <c r="BP376" s="193"/>
      <c r="BQ376" s="193"/>
      <c r="BR376" s="165">
        <f>BP376*BQ376</f>
        <v>0</v>
      </c>
      <c r="BS376" s="193"/>
      <c r="BT376" s="193"/>
      <c r="BU376" s="165">
        <f>BS376*BT376</f>
        <v>0</v>
      </c>
      <c r="BV376" s="193"/>
      <c r="BW376" s="193"/>
      <c r="BX376" s="165">
        <f>BV376*BW376</f>
        <v>0</v>
      </c>
      <c r="BY376" s="193"/>
      <c r="BZ376" s="193"/>
      <c r="CA376" s="165">
        <f>BY376*BZ376</f>
        <v>0</v>
      </c>
      <c r="CB376" s="193"/>
      <c r="CC376" s="193"/>
      <c r="CD376" s="165">
        <f>CB376*CC376</f>
        <v>0</v>
      </c>
      <c r="CE376" s="193"/>
      <c r="CF376" s="193"/>
      <c r="CG376" s="165">
        <f>CE376*CF376</f>
        <v>0</v>
      </c>
      <c r="CH376" s="193"/>
      <c r="CI376" s="193"/>
      <c r="CJ376" s="165">
        <f>CH376*CI376</f>
        <v>0</v>
      </c>
      <c r="CK376" s="194"/>
      <c r="CL376" s="193"/>
      <c r="CM376" s="165">
        <f>CK376*CL376</f>
        <v>0</v>
      </c>
      <c r="CN376" s="193"/>
      <c r="CO376" s="193"/>
      <c r="CP376" s="165">
        <f>CN376*CO376</f>
        <v>0</v>
      </c>
      <c r="CQ376" s="193"/>
      <c r="CR376" s="193"/>
      <c r="CS376" s="165">
        <f>CQ376*CR376</f>
        <v>0</v>
      </c>
      <c r="CT376" s="193"/>
      <c r="CU376" s="217"/>
    </row>
    <row r="377" spans="2:99" x14ac:dyDescent="0.25">
      <c r="B377" s="165" t="s">
        <v>226</v>
      </c>
      <c r="C377" s="165" t="s">
        <v>215</v>
      </c>
      <c r="D377" s="166">
        <v>88000</v>
      </c>
      <c r="E377" s="42"/>
      <c r="F377" s="42"/>
      <c r="G377" s="42">
        <f>E377*F377</f>
        <v>0</v>
      </c>
      <c r="H377" s="42"/>
      <c r="I377" s="42"/>
      <c r="J377" s="42">
        <f>H377*I377</f>
        <v>0</v>
      </c>
      <c r="K377" s="42"/>
      <c r="L377" s="42"/>
      <c r="M377" s="42">
        <f>K377*L377</f>
        <v>0</v>
      </c>
      <c r="N377" s="42"/>
      <c r="O377" s="42"/>
      <c r="P377" s="42">
        <f>N377*O377</f>
        <v>0</v>
      </c>
      <c r="Q377" s="42"/>
      <c r="R377" s="42"/>
      <c r="S377" s="42">
        <f>Q377*R377</f>
        <v>0</v>
      </c>
      <c r="T377" s="42"/>
      <c r="U377" s="42"/>
      <c r="V377" s="42">
        <f>T377*U377</f>
        <v>0</v>
      </c>
      <c r="W377" s="42"/>
      <c r="X377" s="42"/>
      <c r="Y377" s="42">
        <f>W377*X377</f>
        <v>0</v>
      </c>
      <c r="Z377" s="42"/>
      <c r="AA377" s="42"/>
      <c r="AB377" s="42">
        <f>Z377*AA377</f>
        <v>0</v>
      </c>
      <c r="AC377" s="42"/>
      <c r="AD377" s="42"/>
      <c r="AE377" s="42">
        <f>AC377*AD377</f>
        <v>0</v>
      </c>
      <c r="AF377" s="42"/>
      <c r="AG377" s="42"/>
      <c r="AH377" s="42">
        <f>AF377*AG377</f>
        <v>0</v>
      </c>
      <c r="AI377" s="165"/>
      <c r="AJ377" s="165"/>
      <c r="AK377" s="165">
        <f>AI377*AJ377</f>
        <v>0</v>
      </c>
      <c r="AL377" s="165"/>
      <c r="AM377" s="165"/>
      <c r="AN377" s="165">
        <f>AL377*AM377</f>
        <v>0</v>
      </c>
      <c r="AO377" s="165"/>
      <c r="AP377" s="165"/>
      <c r="AQ377" s="165">
        <f>AO377*AP377</f>
        <v>0</v>
      </c>
      <c r="AR377" s="165"/>
      <c r="AS377" s="165"/>
      <c r="AT377" s="165">
        <f>AR377*AS377</f>
        <v>0</v>
      </c>
      <c r="AU377" s="165"/>
      <c r="AV377" s="165"/>
      <c r="AW377" s="165">
        <f>AU377*AV377</f>
        <v>0</v>
      </c>
      <c r="AX377" s="165"/>
      <c r="AY377" s="165"/>
      <c r="AZ377" s="165">
        <f>AX377*AY377</f>
        <v>0</v>
      </c>
      <c r="BA377" s="165"/>
      <c r="BB377" s="165"/>
      <c r="BC377" s="165">
        <f>BA377*BB377</f>
        <v>0</v>
      </c>
      <c r="BD377" s="165"/>
      <c r="BE377" s="165"/>
      <c r="BF377" s="165">
        <f>BD377*BE377</f>
        <v>0</v>
      </c>
      <c r="BG377" s="165"/>
      <c r="BH377" s="165"/>
      <c r="BI377" s="165">
        <f>BG377*BH377</f>
        <v>0</v>
      </c>
      <c r="BJ377" s="165"/>
      <c r="BK377" s="165"/>
      <c r="BL377" s="165">
        <f>BJ377*BK377</f>
        <v>0</v>
      </c>
      <c r="BM377" s="170"/>
      <c r="BN377" s="165"/>
      <c r="BO377" s="165">
        <f>BM377*BN377</f>
        <v>0</v>
      </c>
      <c r="BP377" s="165"/>
      <c r="BQ377" s="165"/>
      <c r="BR377" s="165">
        <f>BP377*BQ377</f>
        <v>0</v>
      </c>
      <c r="BS377" s="165"/>
      <c r="BT377" s="165"/>
      <c r="BU377" s="165">
        <f>BS377*BT377</f>
        <v>0</v>
      </c>
      <c r="BV377" s="165"/>
      <c r="BW377" s="165"/>
      <c r="BX377" s="165">
        <f>BV377*BW377</f>
        <v>0</v>
      </c>
      <c r="BY377" s="165"/>
      <c r="BZ377" s="165"/>
      <c r="CA377" s="165">
        <f>BY377*BZ377</f>
        <v>0</v>
      </c>
      <c r="CB377" s="165"/>
      <c r="CC377" s="165"/>
      <c r="CD377" s="165">
        <f>CB377*CC377</f>
        <v>0</v>
      </c>
      <c r="CE377" s="165"/>
      <c r="CF377" s="165"/>
      <c r="CG377" s="165">
        <f>CE377*CF377</f>
        <v>0</v>
      </c>
      <c r="CH377" s="165"/>
      <c r="CI377" s="165"/>
      <c r="CJ377" s="165">
        <f>CH377*CI377</f>
        <v>0</v>
      </c>
      <c r="CK377" s="165"/>
      <c r="CL377" s="165"/>
      <c r="CM377" s="165">
        <f>CK377*CL377</f>
        <v>0</v>
      </c>
      <c r="CN377" s="165"/>
      <c r="CO377" s="165"/>
      <c r="CP377" s="165">
        <f>CN377*CO377</f>
        <v>0</v>
      </c>
      <c r="CQ377" s="165"/>
      <c r="CR377" s="165"/>
      <c r="CS377" s="165">
        <f>CQ377*CR377</f>
        <v>0</v>
      </c>
      <c r="CT377" s="168">
        <f>E377+H377+K377+N377+Q377+T377+W377+Z377+AC377+AF377+AI377+AL377+AO377+AR377+AU377+AX377+BA377+BD377+BG377+BJ377+BM377+BP377+BS377+BV377+BY377+CB377+CE377+CH377+CK377+CN377+CQ377</f>
        <v>0</v>
      </c>
      <c r="CU377" s="167">
        <f>G377+J377+M377+P377+S377+V377+Y377+AB377+AE377+AH377+AK377+AN377+AQ377+AT377+AW377+AZ377+BC377+BF377+BI377+BL377+BO377+BR377+BU377+BX377+CA377+CD377+CG377+CJ377+CM377+CP377+CS377</f>
        <v>0</v>
      </c>
    </row>
    <row r="378" spans="2:99" x14ac:dyDescent="0.25">
      <c r="B378" s="163" t="s">
        <v>227</v>
      </c>
      <c r="C378" s="164"/>
      <c r="D378" s="166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164"/>
      <c r="AJ378" s="164"/>
      <c r="AK378" s="164"/>
      <c r="AL378" s="164"/>
      <c r="AM378" s="164"/>
      <c r="AN378" s="164"/>
      <c r="AO378" s="164"/>
      <c r="AP378" s="164"/>
      <c r="AQ378" s="164"/>
      <c r="AR378" s="164"/>
      <c r="AS378" s="164"/>
      <c r="AT378" s="164"/>
      <c r="AU378" s="164"/>
      <c r="AV378" s="164"/>
      <c r="AW378" s="164"/>
      <c r="AX378" s="164"/>
      <c r="AY378" s="164"/>
      <c r="AZ378" s="164"/>
      <c r="BA378" s="164"/>
      <c r="BB378" s="164"/>
      <c r="BC378" s="164"/>
      <c r="BD378" s="164"/>
      <c r="BE378" s="164"/>
      <c r="BF378" s="164"/>
      <c r="BG378" s="164"/>
      <c r="BH378" s="164"/>
      <c r="BI378" s="164"/>
      <c r="BJ378" s="164"/>
      <c r="BK378" s="164"/>
      <c r="BL378" s="164"/>
      <c r="BM378" s="164"/>
      <c r="BN378" s="164"/>
      <c r="BO378" s="164"/>
      <c r="BP378" s="164"/>
      <c r="BQ378" s="164"/>
      <c r="BR378" s="164"/>
      <c r="BS378" s="164"/>
      <c r="BT378" s="164"/>
      <c r="BU378" s="164"/>
      <c r="BV378" s="164"/>
      <c r="BW378" s="164"/>
      <c r="BX378" s="164"/>
      <c r="BY378" s="164"/>
      <c r="BZ378" s="164"/>
      <c r="CA378" s="164"/>
      <c r="CB378" s="164"/>
      <c r="CC378" s="164"/>
      <c r="CD378" s="164"/>
      <c r="CE378" s="164"/>
      <c r="CF378" s="164"/>
      <c r="CG378" s="164"/>
      <c r="CH378" s="164"/>
      <c r="CI378" s="164"/>
      <c r="CJ378" s="164"/>
      <c r="CK378" s="164"/>
      <c r="CL378" s="164"/>
      <c r="CM378" s="164"/>
      <c r="CN378" s="164"/>
      <c r="CO378" s="164"/>
      <c r="CP378" s="164"/>
      <c r="CQ378" s="164"/>
      <c r="CR378" s="164"/>
      <c r="CS378" s="164"/>
      <c r="CT378" s="164"/>
      <c r="CU378" s="80"/>
    </row>
    <row r="379" spans="2:99" x14ac:dyDescent="0.25">
      <c r="B379" s="165" t="s">
        <v>228</v>
      </c>
      <c r="C379" s="165" t="s">
        <v>215</v>
      </c>
      <c r="D379" s="166"/>
      <c r="E379" s="42"/>
      <c r="F379" s="42"/>
      <c r="G379" s="42">
        <f>E379*F379</f>
        <v>0</v>
      </c>
      <c r="H379" s="42">
        <v>30</v>
      </c>
      <c r="I379" s="42">
        <v>27000</v>
      </c>
      <c r="J379" s="42">
        <f>H379*I379</f>
        <v>810000</v>
      </c>
      <c r="K379" s="42"/>
      <c r="L379" s="42"/>
      <c r="M379" s="42">
        <f>K379*L379</f>
        <v>0</v>
      </c>
      <c r="N379" s="42">
        <v>30</v>
      </c>
      <c r="O379" s="42">
        <v>27000</v>
      </c>
      <c r="P379" s="42">
        <f>N379*O379</f>
        <v>810000</v>
      </c>
      <c r="Q379" s="42">
        <v>30</v>
      </c>
      <c r="R379" s="42">
        <v>27000</v>
      </c>
      <c r="S379" s="42">
        <f>Q379*R379</f>
        <v>810000</v>
      </c>
      <c r="T379" s="42">
        <v>30</v>
      </c>
      <c r="U379" s="42">
        <v>27000</v>
      </c>
      <c r="V379" s="42">
        <f>T379*U379</f>
        <v>810000</v>
      </c>
      <c r="W379" s="42"/>
      <c r="X379" s="42"/>
      <c r="Y379" s="42">
        <f>W379*X379</f>
        <v>0</v>
      </c>
      <c r="Z379" s="42">
        <v>30</v>
      </c>
      <c r="AA379" s="42">
        <v>27000</v>
      </c>
      <c r="AB379" s="42">
        <f>Z379*AA379</f>
        <v>810000</v>
      </c>
      <c r="AC379" s="42">
        <v>30</v>
      </c>
      <c r="AD379" s="42">
        <v>27000</v>
      </c>
      <c r="AE379" s="42">
        <f>AC379*AD379</f>
        <v>810000</v>
      </c>
      <c r="AF379" s="42"/>
      <c r="AG379" s="42"/>
      <c r="AH379" s="42">
        <f>AF379*AG379</f>
        <v>0</v>
      </c>
      <c r="AI379" s="165">
        <v>30</v>
      </c>
      <c r="AJ379" s="165">
        <v>27000</v>
      </c>
      <c r="AK379" s="165">
        <f>AI379*AJ379</f>
        <v>810000</v>
      </c>
      <c r="AL379" s="165"/>
      <c r="AM379" s="165"/>
      <c r="AN379" s="165">
        <f>AL379*AM379</f>
        <v>0</v>
      </c>
      <c r="AO379" s="165"/>
      <c r="AP379" s="165"/>
      <c r="AQ379" s="165">
        <f>AO379*AP379</f>
        <v>0</v>
      </c>
      <c r="AR379" s="165">
        <v>30</v>
      </c>
      <c r="AS379" s="165">
        <v>27000</v>
      </c>
      <c r="AT379" s="165">
        <f>AR379*AS379</f>
        <v>810000</v>
      </c>
      <c r="AU379" s="165"/>
      <c r="AV379" s="165"/>
      <c r="AW379" s="165">
        <f>AU379*AV379</f>
        <v>0</v>
      </c>
      <c r="AX379" s="165">
        <v>30</v>
      </c>
      <c r="AY379" s="165">
        <v>27000</v>
      </c>
      <c r="AZ379" s="165">
        <f>AX379*AY379</f>
        <v>810000</v>
      </c>
      <c r="BA379" s="165"/>
      <c r="BB379" s="165"/>
      <c r="BC379" s="165">
        <f>BA379*BB379</f>
        <v>0</v>
      </c>
      <c r="BD379" s="165">
        <v>30</v>
      </c>
      <c r="BE379" s="165">
        <v>27000</v>
      </c>
      <c r="BF379" s="165">
        <f>BD379*BE379</f>
        <v>810000</v>
      </c>
      <c r="BG379" s="165">
        <v>30</v>
      </c>
      <c r="BH379" s="165">
        <v>27000</v>
      </c>
      <c r="BI379" s="165">
        <f>BG379*BH379</f>
        <v>810000</v>
      </c>
      <c r="BJ379" s="165"/>
      <c r="BK379" s="165"/>
      <c r="BL379" s="165">
        <f>BJ379*BK379</f>
        <v>0</v>
      </c>
      <c r="BM379" s="165">
        <v>30</v>
      </c>
      <c r="BN379" s="165">
        <v>27000</v>
      </c>
      <c r="BO379" s="165">
        <f>BM379*BN379</f>
        <v>810000</v>
      </c>
      <c r="BP379" s="165"/>
      <c r="BQ379" s="165"/>
      <c r="BR379" s="165">
        <f>BP379*BQ379</f>
        <v>0</v>
      </c>
      <c r="BS379" s="165">
        <v>30</v>
      </c>
      <c r="BT379" s="165"/>
      <c r="BU379" s="165">
        <f>BS379*BT379</f>
        <v>0</v>
      </c>
      <c r="BV379" s="165">
        <v>30</v>
      </c>
      <c r="BW379" s="165"/>
      <c r="BX379" s="165">
        <f>BV379*BW379</f>
        <v>0</v>
      </c>
      <c r="BY379" s="165"/>
      <c r="BZ379" s="165"/>
      <c r="CA379" s="165">
        <f>BY379*BZ379</f>
        <v>0</v>
      </c>
      <c r="CB379" s="165"/>
      <c r="CC379" s="165"/>
      <c r="CD379" s="165">
        <f>CB379*CC379</f>
        <v>0</v>
      </c>
      <c r="CE379" s="165">
        <v>30</v>
      </c>
      <c r="CF379" s="165"/>
      <c r="CG379" s="165">
        <f>CE379*CF379</f>
        <v>0</v>
      </c>
      <c r="CH379" s="165">
        <v>30</v>
      </c>
      <c r="CI379" s="165"/>
      <c r="CJ379" s="165">
        <f>CH379*CI379</f>
        <v>0</v>
      </c>
      <c r="CK379" s="165">
        <v>30</v>
      </c>
      <c r="CL379" s="165"/>
      <c r="CM379" s="165">
        <f>CK379*CL379</f>
        <v>0</v>
      </c>
      <c r="CN379" s="165"/>
      <c r="CO379" s="165"/>
      <c r="CP379" s="165">
        <f>CN379*CO379</f>
        <v>0</v>
      </c>
      <c r="CQ379" s="165"/>
      <c r="CR379" s="165"/>
      <c r="CS379" s="165">
        <f>CQ379*CR379</f>
        <v>0</v>
      </c>
      <c r="CT379" s="168">
        <f>E379+H379+K379+N379+Q379+T379+W379+Z379+AC379+AF379+AI379+AL379+AO379+AR379+AU379+AX379+BA379+BD379+BG379+BJ379+BM379+BP379+BS379+BV379+BY379+CB379+CE379+CH379+CK379+CN379+CQ379</f>
        <v>510</v>
      </c>
      <c r="CU379" s="167">
        <f>G379+J379+M379+P379+S379+V379+Y379+AB379+AE379+AH379+AK379+AN379+AQ379+AT379+AW379+AZ379+BC379+BF379+BI379+BL379+BO379+BR379+BU379+BX379+CA379+CD379+CG379+CJ379+CM379+CP379+CS379</f>
        <v>9720000</v>
      </c>
    </row>
    <row r="380" spans="2:99" x14ac:dyDescent="0.25">
      <c r="B380" s="165" t="s">
        <v>229</v>
      </c>
      <c r="C380" s="165" t="s">
        <v>230</v>
      </c>
      <c r="D380" s="166"/>
      <c r="E380" s="42"/>
      <c r="F380" s="42"/>
      <c r="G380" s="42">
        <f>E380*F380</f>
        <v>0</v>
      </c>
      <c r="H380" s="42"/>
      <c r="I380" s="42"/>
      <c r="J380" s="42">
        <f>H380*I380</f>
        <v>0</v>
      </c>
      <c r="K380" s="42"/>
      <c r="L380" s="42"/>
      <c r="M380" s="42">
        <f>K380*L380</f>
        <v>0</v>
      </c>
      <c r="N380" s="42"/>
      <c r="O380" s="42"/>
      <c r="P380" s="42">
        <f>N380*O380</f>
        <v>0</v>
      </c>
      <c r="Q380" s="42"/>
      <c r="R380" s="42"/>
      <c r="S380" s="42">
        <f>Q380*R380</f>
        <v>0</v>
      </c>
      <c r="T380" s="42"/>
      <c r="U380" s="42"/>
      <c r="V380" s="42">
        <f>T380*U380</f>
        <v>0</v>
      </c>
      <c r="W380" s="42"/>
      <c r="X380" s="42"/>
      <c r="Y380" s="42">
        <f>W380*X380</f>
        <v>0</v>
      </c>
      <c r="Z380" s="42"/>
      <c r="AA380" s="42"/>
      <c r="AB380" s="42">
        <f>Z380*AA380</f>
        <v>0</v>
      </c>
      <c r="AC380" s="42"/>
      <c r="AD380" s="42"/>
      <c r="AE380" s="42">
        <f>AC380*AD380</f>
        <v>0</v>
      </c>
      <c r="AF380" s="42"/>
      <c r="AG380" s="42"/>
      <c r="AH380" s="42">
        <f>AF380*AG380</f>
        <v>0</v>
      </c>
      <c r="AI380" s="165"/>
      <c r="AJ380" s="165"/>
      <c r="AK380" s="165">
        <f>AI380*AJ380</f>
        <v>0</v>
      </c>
      <c r="AL380" s="165"/>
      <c r="AM380" s="165"/>
      <c r="AN380" s="165">
        <f>AL380*AM380</f>
        <v>0</v>
      </c>
      <c r="AO380" s="165"/>
      <c r="AP380" s="165"/>
      <c r="AQ380" s="165">
        <f>AO380*AP380</f>
        <v>0</v>
      </c>
      <c r="AR380" s="165"/>
      <c r="AS380" s="165"/>
      <c r="AT380" s="165">
        <f>AR380*AS380</f>
        <v>0</v>
      </c>
      <c r="AU380" s="165"/>
      <c r="AV380" s="165"/>
      <c r="AW380" s="165">
        <f>AU380*AV380</f>
        <v>0</v>
      </c>
      <c r="AX380" s="165"/>
      <c r="AY380" s="165"/>
      <c r="AZ380" s="165">
        <f>AX380*AY380</f>
        <v>0</v>
      </c>
      <c r="BA380" s="165"/>
      <c r="BB380" s="165"/>
      <c r="BC380" s="165">
        <f>BA380*BB380</f>
        <v>0</v>
      </c>
      <c r="BD380" s="165"/>
      <c r="BE380" s="165"/>
      <c r="BF380" s="165">
        <f>BD380*BE380</f>
        <v>0</v>
      </c>
      <c r="BG380" s="165"/>
      <c r="BH380" s="165"/>
      <c r="BI380" s="165">
        <f>BG380*BH380</f>
        <v>0</v>
      </c>
      <c r="BJ380" s="165"/>
      <c r="BK380" s="165"/>
      <c r="BL380" s="165">
        <f>BJ380*BK380</f>
        <v>0</v>
      </c>
      <c r="BM380" s="165"/>
      <c r="BN380" s="165"/>
      <c r="BO380" s="165">
        <f>BM380*BN380</f>
        <v>0</v>
      </c>
      <c r="BP380" s="165"/>
      <c r="BQ380" s="165"/>
      <c r="BR380" s="165">
        <f>BP380*BQ380</f>
        <v>0</v>
      </c>
      <c r="BS380" s="165"/>
      <c r="BT380" s="165"/>
      <c r="BU380" s="165">
        <f>BS380*BT380</f>
        <v>0</v>
      </c>
      <c r="BV380" s="165"/>
      <c r="BW380" s="165"/>
      <c r="BX380" s="165">
        <f>BV380*BW380</f>
        <v>0</v>
      </c>
      <c r="BY380" s="165"/>
      <c r="BZ380" s="165"/>
      <c r="CA380" s="165">
        <f>BY380*BZ380</f>
        <v>0</v>
      </c>
      <c r="CB380" s="165"/>
      <c r="CC380" s="165"/>
      <c r="CD380" s="165">
        <f>CB380*CC380</f>
        <v>0</v>
      </c>
      <c r="CE380" s="165"/>
      <c r="CF380" s="165"/>
      <c r="CG380" s="165">
        <f>CE380*CF380</f>
        <v>0</v>
      </c>
      <c r="CH380" s="165"/>
      <c r="CI380" s="165"/>
      <c r="CJ380" s="165">
        <f>CH380*CI380</f>
        <v>0</v>
      </c>
      <c r="CK380" s="165"/>
      <c r="CL380" s="165"/>
      <c r="CM380" s="165">
        <f>CK380*CL380</f>
        <v>0</v>
      </c>
      <c r="CN380" s="165"/>
      <c r="CO380" s="165"/>
      <c r="CP380" s="165">
        <f>CN380*CO380</f>
        <v>0</v>
      </c>
      <c r="CQ380" s="165"/>
      <c r="CR380" s="165"/>
      <c r="CS380" s="165">
        <f>CQ380*CR380</f>
        <v>0</v>
      </c>
      <c r="CT380" s="168">
        <f>E380+H380+K380+N380+Q380+T380+W380+Z380+AC380+AF380+AI380+AL380+AO380+AR380+AU380+AX380+BA380+BD380+BG380+BJ380+BM380+BP380+BS380+BV380+BY380+CB380+CE380+CH380+CK380+CN380+CQ380</f>
        <v>0</v>
      </c>
      <c r="CU380" s="167">
        <f>G380+J380+M380+P380+S380+V380+Y380+AB380+AE380+AH380+AK380+AN380+AQ380+AT380+AW380+AZ380+BC380+BF380+BI380+BL380+BO380+BR380+BU380+BX380+CA380+CD380+CG380+CJ380+CM380+CP380+CS380</f>
        <v>0</v>
      </c>
    </row>
    <row r="381" spans="2:99" x14ac:dyDescent="0.25">
      <c r="B381" s="163" t="s">
        <v>231</v>
      </c>
      <c r="C381" s="164"/>
      <c r="D381" s="166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164"/>
      <c r="AJ381" s="164"/>
      <c r="AK381" s="164"/>
      <c r="AL381" s="164"/>
      <c r="AM381" s="164"/>
      <c r="AN381" s="164"/>
      <c r="AO381" s="164"/>
      <c r="AP381" s="164"/>
      <c r="AQ381" s="164"/>
      <c r="AR381" s="164"/>
      <c r="AS381" s="164"/>
      <c r="AT381" s="164"/>
      <c r="AU381" s="164"/>
      <c r="AV381" s="164"/>
      <c r="AW381" s="164"/>
      <c r="AX381" s="164"/>
      <c r="AY381" s="164"/>
      <c r="AZ381" s="164"/>
      <c r="BA381" s="164"/>
      <c r="BB381" s="164"/>
      <c r="BC381" s="164"/>
      <c r="BD381" s="164"/>
      <c r="BE381" s="164"/>
      <c r="BF381" s="164"/>
      <c r="BG381" s="164"/>
      <c r="BH381" s="164"/>
      <c r="BI381" s="164"/>
      <c r="BJ381" s="164"/>
      <c r="BK381" s="164"/>
      <c r="BL381" s="164"/>
      <c r="BM381" s="164"/>
      <c r="BN381" s="164"/>
      <c r="BO381" s="164"/>
      <c r="BP381" s="164"/>
      <c r="BQ381" s="164"/>
      <c r="BR381" s="164"/>
      <c r="BS381" s="164"/>
      <c r="BT381" s="164"/>
      <c r="BU381" s="164"/>
      <c r="BV381" s="164"/>
      <c r="BW381" s="164"/>
      <c r="BX381" s="164"/>
      <c r="BY381" s="164"/>
      <c r="BZ381" s="164"/>
      <c r="CA381" s="164"/>
      <c r="CB381" s="164"/>
      <c r="CC381" s="164"/>
      <c r="CD381" s="164"/>
      <c r="CE381" s="164"/>
      <c r="CF381" s="164"/>
      <c r="CG381" s="164"/>
      <c r="CH381" s="164"/>
      <c r="CI381" s="164"/>
      <c r="CJ381" s="164"/>
      <c r="CK381" s="164"/>
      <c r="CL381" s="164"/>
      <c r="CM381" s="164"/>
      <c r="CN381" s="164"/>
      <c r="CO381" s="164"/>
      <c r="CP381" s="164"/>
      <c r="CQ381" s="164"/>
      <c r="CR381" s="164"/>
      <c r="CS381" s="164"/>
      <c r="CT381" s="164"/>
      <c r="CU381" s="80"/>
    </row>
    <row r="382" spans="2:99" x14ac:dyDescent="0.25">
      <c r="B382" s="165" t="s">
        <v>232</v>
      </c>
      <c r="C382" s="165" t="s">
        <v>215</v>
      </c>
      <c r="D382" s="166">
        <v>28000</v>
      </c>
      <c r="E382" s="42"/>
      <c r="F382" s="42"/>
      <c r="G382" s="42">
        <f t="shared" ref="G382:G389" si="337">E382*F382</f>
        <v>0</v>
      </c>
      <c r="H382" s="42"/>
      <c r="I382" s="42"/>
      <c r="J382" s="42">
        <f t="shared" ref="J382:J389" si="338">H382*I382</f>
        <v>0</v>
      </c>
      <c r="K382" s="42"/>
      <c r="L382" s="42"/>
      <c r="M382" s="42">
        <f t="shared" ref="M382:M389" si="339">K382*L382</f>
        <v>0</v>
      </c>
      <c r="N382" s="42"/>
      <c r="O382" s="42"/>
      <c r="P382" s="42">
        <f t="shared" ref="P382:P389" si="340">N382*O382</f>
        <v>0</v>
      </c>
      <c r="Q382" s="42"/>
      <c r="R382" s="42"/>
      <c r="S382" s="42">
        <f t="shared" ref="S382:S389" si="341">Q382*R382</f>
        <v>0</v>
      </c>
      <c r="T382" s="42"/>
      <c r="U382" s="42"/>
      <c r="V382" s="42">
        <f t="shared" ref="V382:V389" si="342">T382*U382</f>
        <v>0</v>
      </c>
      <c r="W382" s="42"/>
      <c r="X382" s="42"/>
      <c r="Y382" s="42">
        <f t="shared" ref="Y382:Y389" si="343">W382*X382</f>
        <v>0</v>
      </c>
      <c r="Z382" s="42"/>
      <c r="AA382" s="42"/>
      <c r="AB382" s="42">
        <f t="shared" ref="AB382:AB389" si="344">Z382*AA382</f>
        <v>0</v>
      </c>
      <c r="AC382" s="42"/>
      <c r="AD382" s="42"/>
      <c r="AE382" s="42">
        <f t="shared" ref="AE382:AE389" si="345">AC382*AD382</f>
        <v>0</v>
      </c>
      <c r="AF382" s="42"/>
      <c r="AG382" s="42"/>
      <c r="AH382" s="42">
        <f t="shared" ref="AH382:AH389" si="346">AF382*AG382</f>
        <v>0</v>
      </c>
      <c r="AI382" s="165"/>
      <c r="AJ382" s="165"/>
      <c r="AK382" s="165">
        <f t="shared" ref="AK382:AK389" si="347">AI382*AJ382</f>
        <v>0</v>
      </c>
      <c r="AL382" s="165"/>
      <c r="AM382" s="165"/>
      <c r="AN382" s="165">
        <f t="shared" ref="AN382:AN389" si="348">AL382*AM382</f>
        <v>0</v>
      </c>
      <c r="AO382" s="165"/>
      <c r="AP382" s="165"/>
      <c r="AQ382" s="165">
        <f t="shared" ref="AQ382:AQ389" si="349">AO382*AP382</f>
        <v>0</v>
      </c>
      <c r="AR382" s="165"/>
      <c r="AS382" s="165"/>
      <c r="AT382" s="165">
        <f t="shared" ref="AT382:AT389" si="350">AR382*AS382</f>
        <v>0</v>
      </c>
      <c r="AU382" s="165"/>
      <c r="AV382" s="165"/>
      <c r="AW382" s="165">
        <f t="shared" ref="AW382:AW389" si="351">AU382*AV382</f>
        <v>0</v>
      </c>
      <c r="AX382" s="165"/>
      <c r="AY382" s="165"/>
      <c r="AZ382" s="165">
        <f t="shared" ref="AZ382:AZ389" si="352">AX382*AY382</f>
        <v>0</v>
      </c>
      <c r="BA382" s="165"/>
      <c r="BB382" s="165"/>
      <c r="BC382" s="165">
        <f t="shared" ref="BC382:BC389" si="353">BA382*BB382</f>
        <v>0</v>
      </c>
      <c r="BD382" s="165"/>
      <c r="BE382" s="165"/>
      <c r="BF382" s="165">
        <f t="shared" ref="BF382:BF389" si="354">BD382*BE382</f>
        <v>0</v>
      </c>
      <c r="BG382" s="165"/>
      <c r="BH382" s="165"/>
      <c r="BI382" s="165">
        <f t="shared" ref="BI382:BI389" si="355">BG382*BH382</f>
        <v>0</v>
      </c>
      <c r="BJ382" s="165"/>
      <c r="BK382" s="165"/>
      <c r="BL382" s="165">
        <f t="shared" ref="BL382:BL389" si="356">BJ382*BK382</f>
        <v>0</v>
      </c>
      <c r="BM382" s="165"/>
      <c r="BN382" s="165"/>
      <c r="BO382" s="165">
        <f t="shared" ref="BO382:BO389" si="357">BM382*BN382</f>
        <v>0</v>
      </c>
      <c r="BP382" s="165"/>
      <c r="BQ382" s="165"/>
      <c r="BR382" s="165">
        <f t="shared" ref="BR382:BR389" si="358">BP382*BQ382</f>
        <v>0</v>
      </c>
      <c r="BS382" s="165"/>
      <c r="BT382" s="165"/>
      <c r="BU382" s="165">
        <f t="shared" ref="BU382:BU389" si="359">BS382*BT382</f>
        <v>0</v>
      </c>
      <c r="BV382" s="165"/>
      <c r="BW382" s="165"/>
      <c r="BX382" s="165">
        <f t="shared" ref="BX382:BX389" si="360">BV382*BW382</f>
        <v>0</v>
      </c>
      <c r="BY382" s="165"/>
      <c r="BZ382" s="165"/>
      <c r="CA382" s="165">
        <f t="shared" ref="CA382:CA389" si="361">BY382*BZ382</f>
        <v>0</v>
      </c>
      <c r="CB382" s="165"/>
      <c r="CC382" s="165"/>
      <c r="CD382" s="165">
        <f t="shared" ref="CD382:CD389" si="362">CB382*CC382</f>
        <v>0</v>
      </c>
      <c r="CE382" s="165"/>
      <c r="CF382" s="165"/>
      <c r="CG382" s="165">
        <f t="shared" ref="CG382:CG389" si="363">CE382*CF382</f>
        <v>0</v>
      </c>
      <c r="CH382" s="165"/>
      <c r="CI382" s="165"/>
      <c r="CJ382" s="165">
        <f t="shared" ref="CJ382:CJ389" si="364">CH382*CI382</f>
        <v>0</v>
      </c>
      <c r="CK382" s="165"/>
      <c r="CL382" s="165"/>
      <c r="CM382" s="165">
        <f t="shared" ref="CM382:CM389" si="365">CK382*CL382</f>
        <v>0</v>
      </c>
      <c r="CN382" s="165"/>
      <c r="CO382" s="165"/>
      <c r="CP382" s="165">
        <f t="shared" ref="CP382:CP389" si="366">CN382*CO382</f>
        <v>0</v>
      </c>
      <c r="CQ382" s="165"/>
      <c r="CR382" s="165"/>
      <c r="CS382" s="165">
        <f t="shared" ref="CS382:CS389" si="367">CQ382*CR382</f>
        <v>0</v>
      </c>
      <c r="CT382" s="168">
        <f t="shared" ref="CT382:CT389" si="368">E382+H382+K382+N382+Q382+T382+W382+Z382+AC382+AF382+AI382+AL382+AO382+AR382+AU382+AX382+BA382+BD382+BG382+BJ382+BM382+BP382+BS382+BV382+BY382+CB382+CE382+CH382+CK382+CN382+CQ382</f>
        <v>0</v>
      </c>
      <c r="CU382" s="167">
        <f t="shared" ref="CU382:CU389" si="369">G382+J382+M382+P382+S382+V382+Y382+AB382+AE382+AH382+AK382+AN382+AQ382+AT382+AW382+AZ382+BC382+BF382+BI382+BL382+BO382+BR382+BU382+BX382+CA382+CD382+CG382+CJ382+CM382+CP382+CS382</f>
        <v>0</v>
      </c>
    </row>
    <row r="383" spans="2:99" x14ac:dyDescent="0.25">
      <c r="B383" s="165" t="s">
        <v>233</v>
      </c>
      <c r="C383" s="165" t="s">
        <v>215</v>
      </c>
      <c r="D383" s="166"/>
      <c r="E383" s="42"/>
      <c r="F383" s="42"/>
      <c r="G383" s="42">
        <f t="shared" si="337"/>
        <v>0</v>
      </c>
      <c r="H383" s="42"/>
      <c r="I383" s="42"/>
      <c r="J383" s="42">
        <f t="shared" si="338"/>
        <v>0</v>
      </c>
      <c r="K383" s="42"/>
      <c r="L383" s="42"/>
      <c r="M383" s="42">
        <f t="shared" si="339"/>
        <v>0</v>
      </c>
      <c r="N383" s="42"/>
      <c r="O383" s="42"/>
      <c r="P383" s="42">
        <f t="shared" si="340"/>
        <v>0</v>
      </c>
      <c r="Q383" s="42"/>
      <c r="R383" s="42"/>
      <c r="S383" s="42">
        <f t="shared" si="341"/>
        <v>0</v>
      </c>
      <c r="T383" s="42"/>
      <c r="U383" s="42"/>
      <c r="V383" s="42">
        <f t="shared" si="342"/>
        <v>0</v>
      </c>
      <c r="W383" s="42"/>
      <c r="X383" s="42"/>
      <c r="Y383" s="42">
        <f t="shared" si="343"/>
        <v>0</v>
      </c>
      <c r="Z383" s="42"/>
      <c r="AA383" s="42"/>
      <c r="AB383" s="42">
        <f t="shared" si="344"/>
        <v>0</v>
      </c>
      <c r="AC383" s="42"/>
      <c r="AD383" s="42"/>
      <c r="AE383" s="42">
        <f t="shared" si="345"/>
        <v>0</v>
      </c>
      <c r="AF383" s="42"/>
      <c r="AG383" s="42"/>
      <c r="AH383" s="42">
        <f t="shared" si="346"/>
        <v>0</v>
      </c>
      <c r="AI383" s="165"/>
      <c r="AJ383" s="165"/>
      <c r="AK383" s="165">
        <f t="shared" si="347"/>
        <v>0</v>
      </c>
      <c r="AL383" s="165"/>
      <c r="AM383" s="165"/>
      <c r="AN383" s="165">
        <f t="shared" si="348"/>
        <v>0</v>
      </c>
      <c r="AO383" s="165"/>
      <c r="AP383" s="165"/>
      <c r="AQ383" s="165">
        <f t="shared" si="349"/>
        <v>0</v>
      </c>
      <c r="AR383" s="165"/>
      <c r="AS383" s="165"/>
      <c r="AT383" s="165">
        <f t="shared" si="350"/>
        <v>0</v>
      </c>
      <c r="AU383" s="165"/>
      <c r="AV383" s="165"/>
      <c r="AW383" s="165">
        <f t="shared" si="351"/>
        <v>0</v>
      </c>
      <c r="AX383" s="165"/>
      <c r="AY383" s="165"/>
      <c r="AZ383" s="165">
        <f t="shared" si="352"/>
        <v>0</v>
      </c>
      <c r="BA383" s="165"/>
      <c r="BB383" s="165"/>
      <c r="BC383" s="165">
        <f t="shared" si="353"/>
        <v>0</v>
      </c>
      <c r="BD383" s="165"/>
      <c r="BE383" s="165"/>
      <c r="BF383" s="165">
        <f t="shared" si="354"/>
        <v>0</v>
      </c>
      <c r="BG383" s="165"/>
      <c r="BH383" s="165"/>
      <c r="BI383" s="165">
        <f t="shared" si="355"/>
        <v>0</v>
      </c>
      <c r="BJ383" s="165"/>
      <c r="BK383" s="165"/>
      <c r="BL383" s="165">
        <f t="shared" si="356"/>
        <v>0</v>
      </c>
      <c r="BM383" s="165"/>
      <c r="BN383" s="165"/>
      <c r="BO383" s="165">
        <f t="shared" si="357"/>
        <v>0</v>
      </c>
      <c r="BP383" s="165"/>
      <c r="BQ383" s="165"/>
      <c r="BR383" s="165">
        <f t="shared" si="358"/>
        <v>0</v>
      </c>
      <c r="BS383" s="165"/>
      <c r="BT383" s="165"/>
      <c r="BU383" s="165">
        <f t="shared" si="359"/>
        <v>0</v>
      </c>
      <c r="BV383" s="165"/>
      <c r="BW383" s="165"/>
      <c r="BX383" s="165">
        <f t="shared" si="360"/>
        <v>0</v>
      </c>
      <c r="BY383" s="165"/>
      <c r="BZ383" s="165"/>
      <c r="CA383" s="165">
        <f t="shared" si="361"/>
        <v>0</v>
      </c>
      <c r="CB383" s="165"/>
      <c r="CC383" s="165"/>
      <c r="CD383" s="165">
        <f t="shared" si="362"/>
        <v>0</v>
      </c>
      <c r="CE383" s="165"/>
      <c r="CF383" s="165"/>
      <c r="CG383" s="165">
        <f t="shared" si="363"/>
        <v>0</v>
      </c>
      <c r="CH383" s="165"/>
      <c r="CI383" s="165"/>
      <c r="CJ383" s="165">
        <f t="shared" si="364"/>
        <v>0</v>
      </c>
      <c r="CK383" s="165"/>
      <c r="CL383" s="165"/>
      <c r="CM383" s="165">
        <f t="shared" si="365"/>
        <v>0</v>
      </c>
      <c r="CN383" s="165"/>
      <c r="CO383" s="165"/>
      <c r="CP383" s="165">
        <f t="shared" si="366"/>
        <v>0</v>
      </c>
      <c r="CQ383" s="165"/>
      <c r="CR383" s="165"/>
      <c r="CS383" s="165">
        <f t="shared" si="367"/>
        <v>0</v>
      </c>
      <c r="CT383" s="168">
        <f t="shared" si="368"/>
        <v>0</v>
      </c>
      <c r="CU383" s="167">
        <f t="shared" si="369"/>
        <v>0</v>
      </c>
    </row>
    <row r="384" spans="2:99" x14ac:dyDescent="0.25">
      <c r="B384" s="165" t="s">
        <v>826</v>
      </c>
      <c r="C384" s="165" t="s">
        <v>215</v>
      </c>
      <c r="D384" s="166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>
        <v>1</v>
      </c>
      <c r="AA384" s="42">
        <v>40000</v>
      </c>
      <c r="AB384" s="42">
        <f t="shared" si="344"/>
        <v>40000</v>
      </c>
      <c r="AC384" s="42"/>
      <c r="AD384" s="42"/>
      <c r="AE384" s="42"/>
      <c r="AF384" s="42"/>
      <c r="AG384" s="42"/>
      <c r="AH384" s="42"/>
      <c r="AI384" s="165"/>
      <c r="AJ384" s="165"/>
      <c r="AK384" s="165"/>
      <c r="AL384" s="165"/>
      <c r="AM384" s="165"/>
      <c r="AN384" s="165"/>
      <c r="AO384" s="165"/>
      <c r="AP384" s="165"/>
      <c r="AQ384" s="165"/>
      <c r="AR384" s="165">
        <v>0.5</v>
      </c>
      <c r="AS384" s="165">
        <v>40000</v>
      </c>
      <c r="AT384" s="165">
        <f t="shared" si="350"/>
        <v>20000</v>
      </c>
      <c r="AU384" s="165"/>
      <c r="AV384" s="165"/>
      <c r="AW384" s="165"/>
      <c r="AX384" s="165"/>
      <c r="AY384" s="165"/>
      <c r="AZ384" s="165"/>
      <c r="BA384" s="165"/>
      <c r="BB384" s="165"/>
      <c r="BC384" s="165"/>
      <c r="BD384" s="165"/>
      <c r="BE384" s="165"/>
      <c r="BF384" s="165"/>
      <c r="BG384" s="165"/>
      <c r="BH384" s="165"/>
      <c r="BI384" s="165"/>
      <c r="BJ384" s="165"/>
      <c r="BK384" s="165"/>
      <c r="BL384" s="165"/>
      <c r="BM384" s="165">
        <v>0.25</v>
      </c>
      <c r="BN384" s="165">
        <v>40000</v>
      </c>
      <c r="BO384" s="165">
        <f t="shared" si="357"/>
        <v>10000</v>
      </c>
      <c r="BP384" s="165"/>
      <c r="BQ384" s="165"/>
      <c r="BR384" s="165"/>
      <c r="BS384" s="165"/>
      <c r="BT384" s="165"/>
      <c r="BU384" s="165"/>
      <c r="BV384" s="165"/>
      <c r="BW384" s="165"/>
      <c r="BX384" s="165"/>
      <c r="BY384" s="165"/>
      <c r="BZ384" s="165"/>
      <c r="CA384" s="165"/>
      <c r="CB384" s="165"/>
      <c r="CC384" s="165"/>
      <c r="CD384" s="165"/>
      <c r="CE384" s="165"/>
      <c r="CF384" s="165"/>
      <c r="CG384" s="165"/>
      <c r="CH384" s="165">
        <v>1</v>
      </c>
      <c r="CI384" s="165"/>
      <c r="CJ384" s="165">
        <f t="shared" si="364"/>
        <v>0</v>
      </c>
      <c r="CK384" s="165"/>
      <c r="CL384" s="165"/>
      <c r="CM384" s="165"/>
      <c r="CN384" s="165"/>
      <c r="CO384" s="165"/>
      <c r="CP384" s="165"/>
      <c r="CQ384" s="165"/>
      <c r="CR384" s="165"/>
      <c r="CS384" s="165"/>
      <c r="CT384" s="168"/>
      <c r="CU384" s="167"/>
    </row>
    <row r="385" spans="2:99" x14ac:dyDescent="0.25">
      <c r="B385" s="165" t="s">
        <v>234</v>
      </c>
      <c r="C385" s="165" t="s">
        <v>235</v>
      </c>
      <c r="D385" s="166">
        <v>12000</v>
      </c>
      <c r="E385" s="42">
        <v>2</v>
      </c>
      <c r="F385" s="42">
        <v>70000</v>
      </c>
      <c r="G385" s="42">
        <f t="shared" si="337"/>
        <v>140000</v>
      </c>
      <c r="H385" s="42"/>
      <c r="I385" s="42"/>
      <c r="J385" s="42">
        <f t="shared" si="338"/>
        <v>0</v>
      </c>
      <c r="K385" s="42"/>
      <c r="L385" s="42"/>
      <c r="M385" s="42">
        <f t="shared" si="339"/>
        <v>0</v>
      </c>
      <c r="N385" s="42">
        <v>1</v>
      </c>
      <c r="O385" s="42">
        <v>70000</v>
      </c>
      <c r="P385" s="42">
        <f t="shared" si="340"/>
        <v>70000</v>
      </c>
      <c r="Q385" s="42"/>
      <c r="R385" s="42"/>
      <c r="S385" s="42">
        <f t="shared" si="341"/>
        <v>0</v>
      </c>
      <c r="T385" s="42"/>
      <c r="U385" s="42"/>
      <c r="V385" s="42">
        <f t="shared" si="342"/>
        <v>0</v>
      </c>
      <c r="W385" s="42"/>
      <c r="X385" s="42"/>
      <c r="Y385" s="42">
        <f t="shared" si="343"/>
        <v>0</v>
      </c>
      <c r="Z385" s="42"/>
      <c r="AA385" s="42"/>
      <c r="AB385" s="42">
        <f t="shared" si="344"/>
        <v>0</v>
      </c>
      <c r="AC385" s="42"/>
      <c r="AD385" s="42"/>
      <c r="AE385" s="42">
        <f t="shared" si="345"/>
        <v>0</v>
      </c>
      <c r="AF385" s="42">
        <v>1</v>
      </c>
      <c r="AG385" s="42">
        <v>70000</v>
      </c>
      <c r="AH385" s="42">
        <f t="shared" si="346"/>
        <v>70000</v>
      </c>
      <c r="AI385" s="165">
        <v>1</v>
      </c>
      <c r="AJ385" s="165">
        <v>70000</v>
      </c>
      <c r="AK385" s="165">
        <f t="shared" si="347"/>
        <v>70000</v>
      </c>
      <c r="AL385" s="165"/>
      <c r="AM385" s="165"/>
      <c r="AN385" s="165">
        <f t="shared" si="348"/>
        <v>0</v>
      </c>
      <c r="AO385" s="165"/>
      <c r="AP385" s="165"/>
      <c r="AQ385" s="165">
        <f t="shared" si="349"/>
        <v>0</v>
      </c>
      <c r="AR385" s="165"/>
      <c r="AS385" s="165"/>
      <c r="AT385" s="165">
        <f t="shared" si="350"/>
        <v>0</v>
      </c>
      <c r="AU385" s="165"/>
      <c r="AV385" s="165"/>
      <c r="AW385" s="165">
        <f t="shared" si="351"/>
        <v>0</v>
      </c>
      <c r="AX385" s="165"/>
      <c r="AY385" s="165"/>
      <c r="AZ385" s="165">
        <f t="shared" si="352"/>
        <v>0</v>
      </c>
      <c r="BA385" s="165"/>
      <c r="BB385" s="165"/>
      <c r="BC385" s="165">
        <f t="shared" si="353"/>
        <v>0</v>
      </c>
      <c r="BD385" s="165">
        <v>0.5</v>
      </c>
      <c r="BE385" s="165">
        <v>40000</v>
      </c>
      <c r="BF385" s="165">
        <f t="shared" si="354"/>
        <v>20000</v>
      </c>
      <c r="BG385" s="165"/>
      <c r="BH385" s="165"/>
      <c r="BI385" s="165">
        <f t="shared" si="355"/>
        <v>0</v>
      </c>
      <c r="BJ385" s="165"/>
      <c r="BK385" s="165"/>
      <c r="BL385" s="165">
        <f t="shared" si="356"/>
        <v>0</v>
      </c>
      <c r="BM385" s="165">
        <v>1</v>
      </c>
      <c r="BN385" s="165">
        <v>70000</v>
      </c>
      <c r="BO385" s="165">
        <f t="shared" si="357"/>
        <v>70000</v>
      </c>
      <c r="BP385" s="165"/>
      <c r="BQ385" s="165"/>
      <c r="BR385" s="165">
        <f t="shared" si="358"/>
        <v>0</v>
      </c>
      <c r="BS385" s="165"/>
      <c r="BT385" s="165"/>
      <c r="BU385" s="165">
        <f t="shared" si="359"/>
        <v>0</v>
      </c>
      <c r="BV385" s="165"/>
      <c r="BW385" s="165"/>
      <c r="BX385" s="165">
        <f t="shared" si="360"/>
        <v>0</v>
      </c>
      <c r="BY385" s="165"/>
      <c r="BZ385" s="165"/>
      <c r="CA385" s="165">
        <f t="shared" si="361"/>
        <v>0</v>
      </c>
      <c r="CB385" s="165"/>
      <c r="CC385" s="165"/>
      <c r="CD385" s="165">
        <f t="shared" si="362"/>
        <v>0</v>
      </c>
      <c r="CE385" s="165"/>
      <c r="CF385" s="165"/>
      <c r="CG385" s="165">
        <f t="shared" si="363"/>
        <v>0</v>
      </c>
      <c r="CH385" s="165"/>
      <c r="CI385" s="165"/>
      <c r="CJ385" s="165">
        <f t="shared" si="364"/>
        <v>0</v>
      </c>
      <c r="CK385" s="165"/>
      <c r="CL385" s="165"/>
      <c r="CM385" s="165">
        <f t="shared" si="365"/>
        <v>0</v>
      </c>
      <c r="CN385" s="165"/>
      <c r="CO385" s="165"/>
      <c r="CP385" s="165">
        <f t="shared" si="366"/>
        <v>0</v>
      </c>
      <c r="CQ385" s="165"/>
      <c r="CR385" s="165"/>
      <c r="CS385" s="165">
        <f t="shared" si="367"/>
        <v>0</v>
      </c>
      <c r="CT385" s="168">
        <f t="shared" si="368"/>
        <v>6.5</v>
      </c>
      <c r="CU385" s="167">
        <f t="shared" si="369"/>
        <v>440000</v>
      </c>
    </row>
    <row r="386" spans="2:99" x14ac:dyDescent="0.25">
      <c r="B386" s="165" t="s">
        <v>236</v>
      </c>
      <c r="C386" s="165" t="s">
        <v>215</v>
      </c>
      <c r="D386" s="166">
        <v>35000</v>
      </c>
      <c r="E386" s="42"/>
      <c r="F386" s="42"/>
      <c r="G386" s="42">
        <f t="shared" si="337"/>
        <v>0</v>
      </c>
      <c r="H386" s="42"/>
      <c r="I386" s="42"/>
      <c r="J386" s="42">
        <f t="shared" si="338"/>
        <v>0</v>
      </c>
      <c r="K386" s="42"/>
      <c r="L386" s="42"/>
      <c r="M386" s="42">
        <f t="shared" si="339"/>
        <v>0</v>
      </c>
      <c r="N386" s="42">
        <v>0.25</v>
      </c>
      <c r="O386" s="42">
        <v>48000</v>
      </c>
      <c r="P386" s="42">
        <f t="shared" si="340"/>
        <v>12000</v>
      </c>
      <c r="Q386" s="42"/>
      <c r="R386" s="42"/>
      <c r="S386" s="42">
        <f t="shared" si="341"/>
        <v>0</v>
      </c>
      <c r="T386" s="42"/>
      <c r="U386" s="42"/>
      <c r="V386" s="42">
        <f t="shared" si="342"/>
        <v>0</v>
      </c>
      <c r="W386" s="42">
        <v>0.5</v>
      </c>
      <c r="X386" s="42">
        <v>48000</v>
      </c>
      <c r="Y386" s="42">
        <f t="shared" si="343"/>
        <v>24000</v>
      </c>
      <c r="Z386" s="42"/>
      <c r="AA386" s="42"/>
      <c r="AB386" s="42">
        <f t="shared" si="344"/>
        <v>0</v>
      </c>
      <c r="AC386" s="42"/>
      <c r="AD386" s="42"/>
      <c r="AE386" s="42">
        <f t="shared" si="345"/>
        <v>0</v>
      </c>
      <c r="AF386" s="42"/>
      <c r="AG386" s="42"/>
      <c r="AH386" s="42">
        <f t="shared" si="346"/>
        <v>0</v>
      </c>
      <c r="AI386" s="165"/>
      <c r="AJ386" s="165"/>
      <c r="AK386" s="165">
        <f t="shared" si="347"/>
        <v>0</v>
      </c>
      <c r="AL386" s="165"/>
      <c r="AM386" s="165"/>
      <c r="AN386" s="165">
        <f t="shared" si="348"/>
        <v>0</v>
      </c>
      <c r="AO386" s="165"/>
      <c r="AP386" s="165"/>
      <c r="AQ386" s="165">
        <f t="shared" si="349"/>
        <v>0</v>
      </c>
      <c r="AR386" s="165"/>
      <c r="AS386" s="165"/>
      <c r="AT386" s="165">
        <f t="shared" si="350"/>
        <v>0</v>
      </c>
      <c r="AU386" s="165"/>
      <c r="AV386" s="165"/>
      <c r="AW386" s="165">
        <f t="shared" si="351"/>
        <v>0</v>
      </c>
      <c r="AX386" s="165"/>
      <c r="AY386" s="165"/>
      <c r="AZ386" s="165">
        <f t="shared" si="352"/>
        <v>0</v>
      </c>
      <c r="BA386" s="165"/>
      <c r="BB386" s="165"/>
      <c r="BC386" s="165">
        <f t="shared" si="353"/>
        <v>0</v>
      </c>
      <c r="BD386" s="165"/>
      <c r="BE386" s="165"/>
      <c r="BF386" s="165">
        <f t="shared" si="354"/>
        <v>0</v>
      </c>
      <c r="BG386" s="165"/>
      <c r="BH386" s="165"/>
      <c r="BI386" s="165">
        <f t="shared" si="355"/>
        <v>0</v>
      </c>
      <c r="BJ386" s="165"/>
      <c r="BK386" s="165"/>
      <c r="BL386" s="165">
        <f t="shared" si="356"/>
        <v>0</v>
      </c>
      <c r="BM386" s="165"/>
      <c r="BN386" s="165"/>
      <c r="BO386" s="165">
        <f t="shared" si="357"/>
        <v>0</v>
      </c>
      <c r="BP386" s="165"/>
      <c r="BQ386" s="165"/>
      <c r="BR386" s="165">
        <f t="shared" si="358"/>
        <v>0</v>
      </c>
      <c r="BS386" s="165"/>
      <c r="BT386" s="165"/>
      <c r="BU386" s="165">
        <f t="shared" si="359"/>
        <v>0</v>
      </c>
      <c r="BV386" s="165"/>
      <c r="BW386" s="165"/>
      <c r="BX386" s="165">
        <f t="shared" si="360"/>
        <v>0</v>
      </c>
      <c r="BY386" s="165"/>
      <c r="BZ386" s="165"/>
      <c r="CA386" s="165">
        <f t="shared" si="361"/>
        <v>0</v>
      </c>
      <c r="CB386" s="165"/>
      <c r="CC386" s="165"/>
      <c r="CD386" s="165">
        <f t="shared" si="362"/>
        <v>0</v>
      </c>
      <c r="CE386" s="165"/>
      <c r="CF386" s="165"/>
      <c r="CG386" s="165">
        <f t="shared" si="363"/>
        <v>0</v>
      </c>
      <c r="CH386" s="165"/>
      <c r="CI386" s="165"/>
      <c r="CJ386" s="165">
        <f t="shared" si="364"/>
        <v>0</v>
      </c>
      <c r="CK386" s="165"/>
      <c r="CL386" s="165"/>
      <c r="CM386" s="165">
        <f t="shared" si="365"/>
        <v>0</v>
      </c>
      <c r="CN386" s="165"/>
      <c r="CO386" s="165"/>
      <c r="CP386" s="165">
        <f t="shared" si="366"/>
        <v>0</v>
      </c>
      <c r="CQ386" s="165"/>
      <c r="CR386" s="165"/>
      <c r="CS386" s="165">
        <f t="shared" si="367"/>
        <v>0</v>
      </c>
      <c r="CT386" s="168">
        <f t="shared" si="368"/>
        <v>0.75</v>
      </c>
      <c r="CU386" s="167">
        <f t="shared" si="369"/>
        <v>36000</v>
      </c>
    </row>
    <row r="387" spans="2:99" x14ac:dyDescent="0.25">
      <c r="B387" s="165" t="s">
        <v>237</v>
      </c>
      <c r="C387" s="165" t="s">
        <v>219</v>
      </c>
      <c r="D387" s="166"/>
      <c r="E387" s="42"/>
      <c r="F387" s="42"/>
      <c r="G387" s="42">
        <f t="shared" si="337"/>
        <v>0</v>
      </c>
      <c r="H387" s="42"/>
      <c r="I387" s="42"/>
      <c r="J387" s="42">
        <f t="shared" si="338"/>
        <v>0</v>
      </c>
      <c r="K387" s="42"/>
      <c r="L387" s="42"/>
      <c r="M387" s="42">
        <f t="shared" si="339"/>
        <v>0</v>
      </c>
      <c r="N387" s="42"/>
      <c r="O387" s="42"/>
      <c r="P387" s="42">
        <f t="shared" si="340"/>
        <v>0</v>
      </c>
      <c r="Q387" s="42"/>
      <c r="R387" s="42"/>
      <c r="S387" s="42">
        <f t="shared" si="341"/>
        <v>0</v>
      </c>
      <c r="T387" s="42"/>
      <c r="U387" s="42"/>
      <c r="V387" s="42">
        <f t="shared" si="342"/>
        <v>0</v>
      </c>
      <c r="W387" s="42"/>
      <c r="X387" s="42"/>
      <c r="Y387" s="42">
        <f t="shared" si="343"/>
        <v>0</v>
      </c>
      <c r="Z387" s="42"/>
      <c r="AA387" s="42"/>
      <c r="AB387" s="42">
        <f t="shared" si="344"/>
        <v>0</v>
      </c>
      <c r="AC387" s="42"/>
      <c r="AD387" s="42"/>
      <c r="AE387" s="42">
        <f t="shared" si="345"/>
        <v>0</v>
      </c>
      <c r="AF387" s="42"/>
      <c r="AG387" s="42"/>
      <c r="AH387" s="42">
        <f t="shared" si="346"/>
        <v>0</v>
      </c>
      <c r="AI387" s="165"/>
      <c r="AJ387" s="165"/>
      <c r="AK387" s="165">
        <f t="shared" si="347"/>
        <v>0</v>
      </c>
      <c r="AL387" s="165"/>
      <c r="AM387" s="165"/>
      <c r="AN387" s="165">
        <f t="shared" si="348"/>
        <v>0</v>
      </c>
      <c r="AO387" s="165"/>
      <c r="AP387" s="165"/>
      <c r="AQ387" s="165">
        <f t="shared" si="349"/>
        <v>0</v>
      </c>
      <c r="AR387" s="165"/>
      <c r="AS387" s="165"/>
      <c r="AT387" s="165">
        <f t="shared" si="350"/>
        <v>0</v>
      </c>
      <c r="AU387" s="165"/>
      <c r="AV387" s="165"/>
      <c r="AW387" s="165">
        <f t="shared" si="351"/>
        <v>0</v>
      </c>
      <c r="AX387" s="165"/>
      <c r="AY387" s="165"/>
      <c r="AZ387" s="165">
        <f t="shared" si="352"/>
        <v>0</v>
      </c>
      <c r="BA387" s="165"/>
      <c r="BB387" s="165"/>
      <c r="BC387" s="165">
        <f t="shared" si="353"/>
        <v>0</v>
      </c>
      <c r="BD387" s="165"/>
      <c r="BE387" s="165"/>
      <c r="BF387" s="165">
        <f t="shared" si="354"/>
        <v>0</v>
      </c>
      <c r="BG387" s="165"/>
      <c r="BH387" s="165"/>
      <c r="BI387" s="165">
        <f t="shared" si="355"/>
        <v>0</v>
      </c>
      <c r="BJ387" s="165"/>
      <c r="BK387" s="165"/>
      <c r="BL387" s="165">
        <f t="shared" si="356"/>
        <v>0</v>
      </c>
      <c r="BM387" s="165"/>
      <c r="BN387" s="165"/>
      <c r="BO387" s="165">
        <f t="shared" si="357"/>
        <v>0</v>
      </c>
      <c r="BP387" s="165"/>
      <c r="BQ387" s="165"/>
      <c r="BR387" s="165">
        <f t="shared" si="358"/>
        <v>0</v>
      </c>
      <c r="BS387" s="165"/>
      <c r="BT387" s="165"/>
      <c r="BU387" s="165">
        <f t="shared" si="359"/>
        <v>0</v>
      </c>
      <c r="BV387" s="165"/>
      <c r="BW387" s="165"/>
      <c r="BX387" s="165">
        <f t="shared" si="360"/>
        <v>0</v>
      </c>
      <c r="BY387" s="165"/>
      <c r="BZ387" s="165"/>
      <c r="CA387" s="165">
        <f t="shared" si="361"/>
        <v>0</v>
      </c>
      <c r="CB387" s="165"/>
      <c r="CC387" s="165"/>
      <c r="CD387" s="165">
        <f t="shared" si="362"/>
        <v>0</v>
      </c>
      <c r="CE387" s="165"/>
      <c r="CF387" s="165"/>
      <c r="CG387" s="165">
        <f t="shared" si="363"/>
        <v>0</v>
      </c>
      <c r="CH387" s="165"/>
      <c r="CI387" s="165"/>
      <c r="CJ387" s="165">
        <f t="shared" si="364"/>
        <v>0</v>
      </c>
      <c r="CK387" s="165"/>
      <c r="CL387" s="165"/>
      <c r="CM387" s="165">
        <f t="shared" si="365"/>
        <v>0</v>
      </c>
      <c r="CN387" s="165"/>
      <c r="CO387" s="165"/>
      <c r="CP387" s="165">
        <f t="shared" si="366"/>
        <v>0</v>
      </c>
      <c r="CQ387" s="165"/>
      <c r="CR387" s="165"/>
      <c r="CS387" s="165">
        <f t="shared" si="367"/>
        <v>0</v>
      </c>
      <c r="CT387" s="168">
        <f t="shared" si="368"/>
        <v>0</v>
      </c>
      <c r="CU387" s="167">
        <f t="shared" si="369"/>
        <v>0</v>
      </c>
    </row>
    <row r="388" spans="2:99" x14ac:dyDescent="0.25">
      <c r="B388" s="165" t="s">
        <v>238</v>
      </c>
      <c r="C388" s="165" t="s">
        <v>219</v>
      </c>
      <c r="D388" s="166"/>
      <c r="E388" s="42"/>
      <c r="F388" s="42"/>
      <c r="G388" s="42">
        <f t="shared" si="337"/>
        <v>0</v>
      </c>
      <c r="H388" s="42"/>
      <c r="I388" s="42"/>
      <c r="J388" s="42">
        <f t="shared" si="338"/>
        <v>0</v>
      </c>
      <c r="K388" s="42"/>
      <c r="L388" s="42"/>
      <c r="M388" s="42">
        <f t="shared" si="339"/>
        <v>0</v>
      </c>
      <c r="N388" s="42"/>
      <c r="O388" s="42"/>
      <c r="P388" s="42">
        <f t="shared" si="340"/>
        <v>0</v>
      </c>
      <c r="Q388" s="42"/>
      <c r="R388" s="42"/>
      <c r="S388" s="42">
        <f t="shared" si="341"/>
        <v>0</v>
      </c>
      <c r="T388" s="42"/>
      <c r="U388" s="42"/>
      <c r="V388" s="42">
        <f t="shared" si="342"/>
        <v>0</v>
      </c>
      <c r="W388" s="42"/>
      <c r="X388" s="42"/>
      <c r="Y388" s="42">
        <f t="shared" si="343"/>
        <v>0</v>
      </c>
      <c r="Z388" s="42"/>
      <c r="AA388" s="42"/>
      <c r="AB388" s="42">
        <f t="shared" si="344"/>
        <v>0</v>
      </c>
      <c r="AC388" s="42"/>
      <c r="AD388" s="42"/>
      <c r="AE388" s="42">
        <f t="shared" si="345"/>
        <v>0</v>
      </c>
      <c r="AF388" s="42"/>
      <c r="AG388" s="42"/>
      <c r="AH388" s="42">
        <f t="shared" si="346"/>
        <v>0</v>
      </c>
      <c r="AI388" s="165"/>
      <c r="AJ388" s="165"/>
      <c r="AK388" s="165">
        <f t="shared" si="347"/>
        <v>0</v>
      </c>
      <c r="AL388" s="165"/>
      <c r="AM388" s="165"/>
      <c r="AN388" s="165">
        <f t="shared" si="348"/>
        <v>0</v>
      </c>
      <c r="AO388" s="165"/>
      <c r="AP388" s="165"/>
      <c r="AQ388" s="165">
        <f t="shared" si="349"/>
        <v>0</v>
      </c>
      <c r="AR388" s="165"/>
      <c r="AS388" s="165"/>
      <c r="AT388" s="165">
        <f t="shared" si="350"/>
        <v>0</v>
      </c>
      <c r="AU388" s="165"/>
      <c r="AV388" s="165"/>
      <c r="AW388" s="165">
        <f t="shared" si="351"/>
        <v>0</v>
      </c>
      <c r="AX388" s="165"/>
      <c r="AY388" s="165"/>
      <c r="AZ388" s="165">
        <f t="shared" si="352"/>
        <v>0</v>
      </c>
      <c r="BA388" s="165"/>
      <c r="BB388" s="165"/>
      <c r="BC388" s="165">
        <f t="shared" si="353"/>
        <v>0</v>
      </c>
      <c r="BD388" s="165"/>
      <c r="BE388" s="165"/>
      <c r="BF388" s="165">
        <f t="shared" si="354"/>
        <v>0</v>
      </c>
      <c r="BG388" s="165"/>
      <c r="BH388" s="165"/>
      <c r="BI388" s="165">
        <f t="shared" si="355"/>
        <v>0</v>
      </c>
      <c r="BJ388" s="165"/>
      <c r="BK388" s="165"/>
      <c r="BL388" s="165">
        <f t="shared" si="356"/>
        <v>0</v>
      </c>
      <c r="BM388" s="165"/>
      <c r="BN388" s="165"/>
      <c r="BO388" s="165">
        <f t="shared" si="357"/>
        <v>0</v>
      </c>
      <c r="BP388" s="165"/>
      <c r="BQ388" s="165"/>
      <c r="BR388" s="165">
        <f t="shared" si="358"/>
        <v>0</v>
      </c>
      <c r="BS388" s="165"/>
      <c r="BT388" s="165"/>
      <c r="BU388" s="165">
        <f t="shared" si="359"/>
        <v>0</v>
      </c>
      <c r="BV388" s="165"/>
      <c r="BW388" s="165"/>
      <c r="BX388" s="165">
        <f t="shared" si="360"/>
        <v>0</v>
      </c>
      <c r="BY388" s="165"/>
      <c r="BZ388" s="165"/>
      <c r="CA388" s="165">
        <f t="shared" si="361"/>
        <v>0</v>
      </c>
      <c r="CB388" s="165"/>
      <c r="CC388" s="165"/>
      <c r="CD388" s="165">
        <f t="shared" si="362"/>
        <v>0</v>
      </c>
      <c r="CE388" s="165"/>
      <c r="CF388" s="165"/>
      <c r="CG388" s="165">
        <f t="shared" si="363"/>
        <v>0</v>
      </c>
      <c r="CH388" s="165"/>
      <c r="CI388" s="165"/>
      <c r="CJ388" s="165">
        <f t="shared" si="364"/>
        <v>0</v>
      </c>
      <c r="CK388" s="165"/>
      <c r="CL388" s="165"/>
      <c r="CM388" s="165">
        <f t="shared" si="365"/>
        <v>0</v>
      </c>
      <c r="CN388" s="165"/>
      <c r="CO388" s="165"/>
      <c r="CP388" s="165">
        <f t="shared" si="366"/>
        <v>0</v>
      </c>
      <c r="CQ388" s="165"/>
      <c r="CR388" s="165"/>
      <c r="CS388" s="165">
        <f t="shared" si="367"/>
        <v>0</v>
      </c>
      <c r="CT388" s="168">
        <f t="shared" si="368"/>
        <v>0</v>
      </c>
      <c r="CU388" s="167">
        <f t="shared" si="369"/>
        <v>0</v>
      </c>
    </row>
    <row r="389" spans="2:99" x14ac:dyDescent="0.25">
      <c r="B389" s="165" t="s">
        <v>240</v>
      </c>
      <c r="C389" s="165" t="s">
        <v>241</v>
      </c>
      <c r="D389" s="166"/>
      <c r="E389" s="42"/>
      <c r="F389" s="42"/>
      <c r="G389" s="42">
        <f t="shared" si="337"/>
        <v>0</v>
      </c>
      <c r="H389" s="42"/>
      <c r="I389" s="42"/>
      <c r="J389" s="42">
        <f t="shared" si="338"/>
        <v>0</v>
      </c>
      <c r="K389" s="42"/>
      <c r="L389" s="42"/>
      <c r="M389" s="42">
        <f t="shared" si="339"/>
        <v>0</v>
      </c>
      <c r="N389" s="42"/>
      <c r="O389" s="42"/>
      <c r="P389" s="42">
        <f t="shared" si="340"/>
        <v>0</v>
      </c>
      <c r="Q389" s="42"/>
      <c r="R389" s="42"/>
      <c r="S389" s="42">
        <f t="shared" si="341"/>
        <v>0</v>
      </c>
      <c r="T389" s="42"/>
      <c r="U389" s="42"/>
      <c r="V389" s="42">
        <f t="shared" si="342"/>
        <v>0</v>
      </c>
      <c r="W389" s="42"/>
      <c r="X389" s="42"/>
      <c r="Y389" s="42">
        <f t="shared" si="343"/>
        <v>0</v>
      </c>
      <c r="Z389" s="42"/>
      <c r="AA389" s="42"/>
      <c r="AB389" s="42">
        <f t="shared" si="344"/>
        <v>0</v>
      </c>
      <c r="AC389" s="42"/>
      <c r="AD389" s="42"/>
      <c r="AE389" s="42">
        <f t="shared" si="345"/>
        <v>0</v>
      </c>
      <c r="AF389" s="42"/>
      <c r="AG389" s="42"/>
      <c r="AH389" s="42">
        <f t="shared" si="346"/>
        <v>0</v>
      </c>
      <c r="AI389" s="165"/>
      <c r="AJ389" s="165"/>
      <c r="AK389" s="165">
        <f t="shared" si="347"/>
        <v>0</v>
      </c>
      <c r="AL389" s="165"/>
      <c r="AM389" s="171"/>
      <c r="AN389" s="165">
        <f t="shared" si="348"/>
        <v>0</v>
      </c>
      <c r="AO389" s="165"/>
      <c r="AP389" s="171"/>
      <c r="AQ389" s="165">
        <f t="shared" si="349"/>
        <v>0</v>
      </c>
      <c r="AR389" s="165"/>
      <c r="AS389" s="165"/>
      <c r="AT389" s="165">
        <f t="shared" si="350"/>
        <v>0</v>
      </c>
      <c r="AU389" s="165"/>
      <c r="AV389" s="165"/>
      <c r="AW389" s="165">
        <f t="shared" si="351"/>
        <v>0</v>
      </c>
      <c r="AX389" s="165"/>
      <c r="AY389" s="165"/>
      <c r="AZ389" s="165">
        <f t="shared" si="352"/>
        <v>0</v>
      </c>
      <c r="BA389" s="165"/>
      <c r="BB389" s="165"/>
      <c r="BC389" s="165">
        <f t="shared" si="353"/>
        <v>0</v>
      </c>
      <c r="BD389" s="165"/>
      <c r="BE389" s="165"/>
      <c r="BF389" s="165">
        <f t="shared" si="354"/>
        <v>0</v>
      </c>
      <c r="BG389" s="165"/>
      <c r="BH389" s="165"/>
      <c r="BI389" s="165">
        <f t="shared" si="355"/>
        <v>0</v>
      </c>
      <c r="BJ389" s="165"/>
      <c r="BK389" s="165"/>
      <c r="BL389" s="165">
        <f t="shared" si="356"/>
        <v>0</v>
      </c>
      <c r="BM389" s="165"/>
      <c r="BN389" s="165"/>
      <c r="BO389" s="165">
        <f t="shared" si="357"/>
        <v>0</v>
      </c>
      <c r="BP389" s="165"/>
      <c r="BQ389" s="165"/>
      <c r="BR389" s="165">
        <f t="shared" si="358"/>
        <v>0</v>
      </c>
      <c r="BS389" s="165"/>
      <c r="BT389" s="165"/>
      <c r="BU389" s="165">
        <f t="shared" si="359"/>
        <v>0</v>
      </c>
      <c r="BV389" s="165"/>
      <c r="BW389" s="165"/>
      <c r="BX389" s="165">
        <f t="shared" si="360"/>
        <v>0</v>
      </c>
      <c r="BY389" s="165"/>
      <c r="BZ389" s="165"/>
      <c r="CA389" s="165">
        <f t="shared" si="361"/>
        <v>0</v>
      </c>
      <c r="CB389" s="165"/>
      <c r="CC389" s="165"/>
      <c r="CD389" s="165">
        <f t="shared" si="362"/>
        <v>0</v>
      </c>
      <c r="CE389" s="165"/>
      <c r="CF389" s="165"/>
      <c r="CG389" s="165">
        <f t="shared" si="363"/>
        <v>0</v>
      </c>
      <c r="CH389" s="165"/>
      <c r="CI389" s="165"/>
      <c r="CJ389" s="165">
        <f t="shared" si="364"/>
        <v>0</v>
      </c>
      <c r="CK389" s="165"/>
      <c r="CL389" s="165"/>
      <c r="CM389" s="165">
        <f t="shared" si="365"/>
        <v>0</v>
      </c>
      <c r="CN389" s="165"/>
      <c r="CO389" s="165"/>
      <c r="CP389" s="165">
        <f t="shared" si="366"/>
        <v>0</v>
      </c>
      <c r="CQ389" s="165"/>
      <c r="CR389" s="165"/>
      <c r="CS389" s="165">
        <f t="shared" si="367"/>
        <v>0</v>
      </c>
      <c r="CT389" s="168">
        <f t="shared" si="368"/>
        <v>0</v>
      </c>
      <c r="CU389" s="167">
        <f t="shared" si="369"/>
        <v>0</v>
      </c>
    </row>
    <row r="390" spans="2:99" x14ac:dyDescent="0.25">
      <c r="B390" s="163" t="s">
        <v>242</v>
      </c>
      <c r="C390" s="164"/>
      <c r="D390" s="166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164"/>
      <c r="AJ390" s="164"/>
      <c r="AK390" s="164"/>
      <c r="AL390" s="164"/>
      <c r="AM390" s="164"/>
      <c r="AN390" s="164"/>
      <c r="AO390" s="164"/>
      <c r="AP390" s="164"/>
      <c r="AQ390" s="164"/>
      <c r="AR390" s="164"/>
      <c r="AS390" s="164"/>
      <c r="AT390" s="164"/>
      <c r="AU390" s="164"/>
      <c r="AV390" s="164"/>
      <c r="AW390" s="164"/>
      <c r="AX390" s="164"/>
      <c r="AY390" s="164"/>
      <c r="AZ390" s="164"/>
      <c r="BA390" s="164"/>
      <c r="BB390" s="164"/>
      <c r="BC390" s="164"/>
      <c r="BD390" s="164"/>
      <c r="BE390" s="164"/>
      <c r="BF390" s="164"/>
      <c r="BG390" s="164"/>
      <c r="BH390" s="164"/>
      <c r="BI390" s="164"/>
      <c r="BJ390" s="164"/>
      <c r="BK390" s="164"/>
      <c r="BL390" s="164"/>
      <c r="BM390" s="164"/>
      <c r="BN390" s="164"/>
      <c r="BO390" s="164"/>
      <c r="BP390" s="164"/>
      <c r="BQ390" s="164"/>
      <c r="BR390" s="164"/>
      <c r="BS390" s="164"/>
      <c r="BT390" s="164"/>
      <c r="BU390" s="164"/>
      <c r="BV390" s="164"/>
      <c r="BW390" s="164"/>
      <c r="BX390" s="164"/>
      <c r="BY390" s="164"/>
      <c r="BZ390" s="164"/>
      <c r="CA390" s="164"/>
      <c r="CB390" s="164"/>
      <c r="CC390" s="164"/>
      <c r="CD390" s="164"/>
      <c r="CE390" s="164"/>
      <c r="CF390" s="164"/>
      <c r="CG390" s="164"/>
      <c r="CH390" s="164"/>
      <c r="CI390" s="164"/>
      <c r="CJ390" s="164"/>
      <c r="CK390" s="164"/>
      <c r="CL390" s="164"/>
      <c r="CM390" s="164"/>
      <c r="CN390" s="164"/>
      <c r="CO390" s="164"/>
      <c r="CP390" s="164"/>
      <c r="CQ390" s="164"/>
      <c r="CR390" s="164"/>
      <c r="CS390" s="164"/>
      <c r="CT390" s="164"/>
      <c r="CU390" s="80"/>
    </row>
    <row r="391" spans="2:99" x14ac:dyDescent="0.25">
      <c r="B391" s="165" t="s">
        <v>243</v>
      </c>
      <c r="C391" s="165" t="s">
        <v>215</v>
      </c>
      <c r="D391" s="166">
        <v>12000</v>
      </c>
      <c r="E391" s="42">
        <v>15</v>
      </c>
      <c r="F391" s="42">
        <v>20000</v>
      </c>
      <c r="G391" s="42">
        <f>E391*F391</f>
        <v>300000</v>
      </c>
      <c r="H391" s="42">
        <v>10.4</v>
      </c>
      <c r="I391" s="42">
        <v>20000</v>
      </c>
      <c r="J391" s="42">
        <f>H391*I391</f>
        <v>208000</v>
      </c>
      <c r="K391" s="42">
        <v>10</v>
      </c>
      <c r="L391" s="42">
        <v>20000</v>
      </c>
      <c r="M391" s="42">
        <f>K391*L391</f>
        <v>200000</v>
      </c>
      <c r="N391" s="42">
        <v>4.5999999999999996</v>
      </c>
      <c r="O391" s="42">
        <v>20000</v>
      </c>
      <c r="P391" s="42">
        <f>N391*O391</f>
        <v>92000</v>
      </c>
      <c r="Q391" s="42"/>
      <c r="R391" s="42"/>
      <c r="S391" s="42">
        <f>Q391*R391</f>
        <v>0</v>
      </c>
      <c r="T391" s="42">
        <v>9.8000000000000007</v>
      </c>
      <c r="U391" s="42">
        <v>20000</v>
      </c>
      <c r="V391" s="42">
        <f>T391*U391</f>
        <v>196000</v>
      </c>
      <c r="W391" s="42"/>
      <c r="X391" s="42"/>
      <c r="Y391" s="42">
        <f>W391*X391</f>
        <v>0</v>
      </c>
      <c r="Z391" s="42">
        <v>5</v>
      </c>
      <c r="AA391" s="42">
        <v>20000</v>
      </c>
      <c r="AB391" s="42">
        <f>Z391*AA391</f>
        <v>100000</v>
      </c>
      <c r="AC391" s="42">
        <v>12.4</v>
      </c>
      <c r="AD391" s="42">
        <v>20000</v>
      </c>
      <c r="AE391" s="42">
        <f>AC391*AD391</f>
        <v>248000</v>
      </c>
      <c r="AF391" s="42">
        <v>8</v>
      </c>
      <c r="AG391" s="42">
        <v>20000</v>
      </c>
      <c r="AH391" s="42">
        <f>AF391*AG391</f>
        <v>160000</v>
      </c>
      <c r="AI391" s="165">
        <v>15</v>
      </c>
      <c r="AJ391" s="165">
        <v>20000</v>
      </c>
      <c r="AK391" s="165">
        <f>AI391*AJ391</f>
        <v>300000</v>
      </c>
      <c r="AL391" s="165"/>
      <c r="AM391" s="165"/>
      <c r="AN391" s="165">
        <f>AL391*AM391</f>
        <v>0</v>
      </c>
      <c r="AO391" s="165">
        <v>6</v>
      </c>
      <c r="AP391" s="165">
        <v>20000</v>
      </c>
      <c r="AQ391" s="165">
        <f>AO391*AP391</f>
        <v>120000</v>
      </c>
      <c r="AR391" s="165">
        <v>4.4000000000000004</v>
      </c>
      <c r="AS391" s="165">
        <v>20000</v>
      </c>
      <c r="AT391" s="165">
        <f>AR391*AS391</f>
        <v>88000</v>
      </c>
      <c r="AU391" s="165">
        <v>10</v>
      </c>
      <c r="AV391" s="165">
        <v>20000</v>
      </c>
      <c r="AW391" s="165">
        <f>AU391*AV391</f>
        <v>200000</v>
      </c>
      <c r="AX391" s="165">
        <v>10.5</v>
      </c>
      <c r="AY391" s="165">
        <v>20000</v>
      </c>
      <c r="AZ391" s="165">
        <f>AX391*AY391</f>
        <v>210000</v>
      </c>
      <c r="BA391" s="165">
        <v>4.7</v>
      </c>
      <c r="BB391" s="165">
        <v>20000</v>
      </c>
      <c r="BC391" s="165">
        <f>BA391*BB391</f>
        <v>94000</v>
      </c>
      <c r="BD391" s="165">
        <v>8.5</v>
      </c>
      <c r="BE391" s="165">
        <v>20000</v>
      </c>
      <c r="BF391" s="165">
        <f>BD391*BE391</f>
        <v>170000</v>
      </c>
      <c r="BG391" s="165">
        <v>12</v>
      </c>
      <c r="BH391" s="165">
        <v>20000</v>
      </c>
      <c r="BI391" s="165">
        <f>BG391*BH391</f>
        <v>240000</v>
      </c>
      <c r="BJ391" s="165"/>
      <c r="BK391" s="165"/>
      <c r="BL391" s="165">
        <f>BJ391*BK391</f>
        <v>0</v>
      </c>
      <c r="BM391" s="165">
        <v>14.5</v>
      </c>
      <c r="BN391" s="165">
        <v>20000</v>
      </c>
      <c r="BO391" s="165">
        <f>BM391*BN391</f>
        <v>290000</v>
      </c>
      <c r="BP391" s="165">
        <v>15.7</v>
      </c>
      <c r="BQ391" s="165">
        <v>20000</v>
      </c>
      <c r="BR391" s="165">
        <f>BP391*BQ391</f>
        <v>314000</v>
      </c>
      <c r="BS391" s="165">
        <v>6</v>
      </c>
      <c r="BT391" s="165"/>
      <c r="BU391" s="165">
        <f>BS391*BT391</f>
        <v>0</v>
      </c>
      <c r="BV391" s="165"/>
      <c r="BW391" s="165"/>
      <c r="BX391" s="165">
        <f>BV391*BW391</f>
        <v>0</v>
      </c>
      <c r="BY391" s="165">
        <v>10</v>
      </c>
      <c r="BZ391" s="165"/>
      <c r="CA391" s="165">
        <f>BY391*BZ391</f>
        <v>0</v>
      </c>
      <c r="CB391" s="165">
        <v>6</v>
      </c>
      <c r="CC391" s="195"/>
      <c r="CD391" s="165">
        <f>CB391*CC391</f>
        <v>0</v>
      </c>
      <c r="CE391" s="165">
        <v>5.3</v>
      </c>
      <c r="CF391" s="165"/>
      <c r="CG391" s="165">
        <f>CE391*CF391</f>
        <v>0</v>
      </c>
      <c r="CH391" s="165"/>
      <c r="CI391" s="165"/>
      <c r="CJ391" s="165">
        <f>CH391*CI391</f>
        <v>0</v>
      </c>
      <c r="CK391" s="165">
        <v>12.5</v>
      </c>
      <c r="CL391" s="165"/>
      <c r="CM391" s="165">
        <f>CK391*CL391</f>
        <v>0</v>
      </c>
      <c r="CN391" s="165"/>
      <c r="CO391" s="165"/>
      <c r="CP391" s="165">
        <f>CN391*CO391</f>
        <v>0</v>
      </c>
      <c r="CQ391" s="165"/>
      <c r="CR391" s="165"/>
      <c r="CS391" s="165">
        <f>CQ391*CR391</f>
        <v>0</v>
      </c>
      <c r="CT391" s="168">
        <f>E391+H391+K391+N391+Q391+T391+W391+Z391+AC391+AF391+AI391+AL391+AO391+AR391+AU391+AX391+BA391+BD391+BG391+BJ391+BM391+BP391+BS391+BV391+BY391+CB391+CE391+CH391+CK391+CN391+CQ391</f>
        <v>216.3</v>
      </c>
      <c r="CU391" s="167">
        <f>G391+J391+M391+P391+S391+V391+Y391+AB391+AE391+AH391+AK391+AN391+AQ391+AT391+AW391+AZ391+BC391+BF391+BI391+BL391+BO391+BR391+BU391+BX391+CA391+CD391+CG391+CJ391+CM391+CP391+CS391</f>
        <v>3530000</v>
      </c>
    </row>
    <row r="392" spans="2:99" x14ac:dyDescent="0.25">
      <c r="B392" s="165" t="s">
        <v>244</v>
      </c>
      <c r="C392" s="165" t="s">
        <v>215</v>
      </c>
      <c r="D392" s="166">
        <v>10000</v>
      </c>
      <c r="E392" s="42">
        <v>8.5</v>
      </c>
      <c r="F392" s="42">
        <v>16000</v>
      </c>
      <c r="G392" s="42">
        <f>E392*F392</f>
        <v>136000</v>
      </c>
      <c r="H392" s="42"/>
      <c r="I392" s="42"/>
      <c r="J392" s="42">
        <f>H392*I392</f>
        <v>0</v>
      </c>
      <c r="K392" s="42">
        <v>13</v>
      </c>
      <c r="L392" s="42">
        <v>16000</v>
      </c>
      <c r="M392" s="42">
        <f>K392*L392</f>
        <v>208000</v>
      </c>
      <c r="N392" s="42"/>
      <c r="O392" s="42"/>
      <c r="P392" s="42">
        <f>N392*O392</f>
        <v>0</v>
      </c>
      <c r="Q392" s="42">
        <v>14</v>
      </c>
      <c r="R392" s="42">
        <v>16000</v>
      </c>
      <c r="S392" s="42">
        <f>Q392*R392</f>
        <v>224000</v>
      </c>
      <c r="T392" s="42"/>
      <c r="U392" s="42"/>
      <c r="V392" s="42">
        <f>T392*U392</f>
        <v>0</v>
      </c>
      <c r="W392" s="42">
        <v>14</v>
      </c>
      <c r="X392" s="42">
        <v>16000</v>
      </c>
      <c r="Y392" s="42">
        <f>W392*X392</f>
        <v>224000</v>
      </c>
      <c r="Z392" s="42"/>
      <c r="AA392" s="42"/>
      <c r="AB392" s="42">
        <f>Z392*AA392</f>
        <v>0</v>
      </c>
      <c r="AC392" s="42">
        <v>8.4</v>
      </c>
      <c r="AD392" s="42">
        <v>16000</v>
      </c>
      <c r="AE392" s="42">
        <f>AC392*AD392</f>
        <v>134400</v>
      </c>
      <c r="AF392" s="42">
        <v>4</v>
      </c>
      <c r="AG392" s="42">
        <v>16000</v>
      </c>
      <c r="AH392" s="42">
        <f>AF392*AG392</f>
        <v>64000</v>
      </c>
      <c r="AI392" s="165">
        <v>11</v>
      </c>
      <c r="AJ392" s="165">
        <v>16000</v>
      </c>
      <c r="AK392" s="165">
        <f>AI392*AJ392</f>
        <v>176000</v>
      </c>
      <c r="AL392" s="165"/>
      <c r="AM392" s="165"/>
      <c r="AN392" s="165">
        <f>AL392*AM392</f>
        <v>0</v>
      </c>
      <c r="AO392" s="165">
        <v>12</v>
      </c>
      <c r="AP392" s="165">
        <v>16000</v>
      </c>
      <c r="AQ392" s="165">
        <f>AO392*AP392</f>
        <v>192000</v>
      </c>
      <c r="AR392" s="165">
        <v>8</v>
      </c>
      <c r="AS392" s="165">
        <v>16000</v>
      </c>
      <c r="AT392" s="165">
        <f>AR392*AS392</f>
        <v>128000</v>
      </c>
      <c r="AU392" s="165">
        <v>19.7</v>
      </c>
      <c r="AV392" s="165">
        <v>16000</v>
      </c>
      <c r="AW392" s="165">
        <f>AU392*AV392</f>
        <v>315200</v>
      </c>
      <c r="AX392" s="165"/>
      <c r="AY392" s="165"/>
      <c r="AZ392" s="165">
        <f>AX392*AY392</f>
        <v>0</v>
      </c>
      <c r="BA392" s="165">
        <v>14</v>
      </c>
      <c r="BB392" s="165">
        <v>16000</v>
      </c>
      <c r="BC392" s="165">
        <f>BA392*BB392</f>
        <v>224000</v>
      </c>
      <c r="BD392" s="165">
        <v>4</v>
      </c>
      <c r="BE392" s="165">
        <v>16000</v>
      </c>
      <c r="BF392" s="165">
        <f>BD392*BE392</f>
        <v>64000</v>
      </c>
      <c r="BG392" s="165">
        <v>8</v>
      </c>
      <c r="BH392" s="165">
        <v>16000</v>
      </c>
      <c r="BI392" s="165">
        <f>BG392*BH392</f>
        <v>128000</v>
      </c>
      <c r="BJ392" s="165">
        <v>5</v>
      </c>
      <c r="BK392" s="165">
        <v>16000</v>
      </c>
      <c r="BL392" s="165">
        <f>BJ392*BK392</f>
        <v>80000</v>
      </c>
      <c r="BM392" s="165">
        <v>10</v>
      </c>
      <c r="BN392" s="165">
        <v>16000</v>
      </c>
      <c r="BO392" s="165">
        <f>BM392*BN392</f>
        <v>160000</v>
      </c>
      <c r="BP392" s="165"/>
      <c r="BQ392" s="165"/>
      <c r="BR392" s="165">
        <f>BP392*BQ392</f>
        <v>0</v>
      </c>
      <c r="BS392" s="165">
        <v>15</v>
      </c>
      <c r="BT392" s="165"/>
      <c r="BU392" s="165">
        <f>BS392*BT392</f>
        <v>0</v>
      </c>
      <c r="BV392" s="165">
        <v>6.7</v>
      </c>
      <c r="BW392" s="165"/>
      <c r="BX392" s="165">
        <f>BV392*BW392</f>
        <v>0</v>
      </c>
      <c r="BY392" s="165">
        <v>15.9</v>
      </c>
      <c r="BZ392" s="165"/>
      <c r="CA392" s="165">
        <f>BY392*BZ392</f>
        <v>0</v>
      </c>
      <c r="CB392" s="165">
        <v>3.2</v>
      </c>
      <c r="CC392" s="195"/>
      <c r="CD392" s="165">
        <f>CB392*CC392</f>
        <v>0</v>
      </c>
      <c r="CE392" s="165">
        <v>12.7</v>
      </c>
      <c r="CF392" s="165"/>
      <c r="CG392" s="165">
        <f>CE392*CF392</f>
        <v>0</v>
      </c>
      <c r="CH392" s="165">
        <v>2.7</v>
      </c>
      <c r="CI392" s="165"/>
      <c r="CJ392" s="165">
        <f>CH392*CI392</f>
        <v>0</v>
      </c>
      <c r="CK392" s="165">
        <v>7</v>
      </c>
      <c r="CL392" s="165"/>
      <c r="CM392" s="165">
        <f>CK392*CL392</f>
        <v>0</v>
      </c>
      <c r="CN392" s="165"/>
      <c r="CO392" s="165"/>
      <c r="CP392" s="165">
        <f>CN392*CO392</f>
        <v>0</v>
      </c>
      <c r="CQ392" s="165"/>
      <c r="CR392" s="165"/>
      <c r="CS392" s="165">
        <f>CQ392*CR392</f>
        <v>0</v>
      </c>
      <c r="CT392" s="168">
        <f>E392+H392+K392+N392+Q392+T392+W392+Z392+AC392+AF392+AI392+AL392+AO392+AR392+AU392+AX392+BA392+BD392+BG392+BJ392+BM392+BP392+BS392+BV392+BY392+CB392+CE392+CH392+CK392+CN392+CQ392</f>
        <v>216.79999999999998</v>
      </c>
      <c r="CU392" s="167">
        <f>G392+J392+M392+P392+S392+V392+Y392+AB392+AE392+AH392+AK392+AN392+AQ392+AT392+AW392+AZ392+BC392+BF392+BI392+BL392+BO392+BR392+BU392+BX392+CA392+CD392+CG392+CJ392+CM392+CP392+CS392</f>
        <v>2457600</v>
      </c>
    </row>
    <row r="393" spans="2:99" x14ac:dyDescent="0.25">
      <c r="B393" s="165" t="s">
        <v>246</v>
      </c>
      <c r="C393" s="165" t="s">
        <v>215</v>
      </c>
      <c r="D393" s="166">
        <v>15000</v>
      </c>
      <c r="E393" s="42">
        <v>24</v>
      </c>
      <c r="F393" s="42">
        <v>20000</v>
      </c>
      <c r="G393" s="42">
        <f>E393*F393</f>
        <v>480000</v>
      </c>
      <c r="H393" s="42"/>
      <c r="I393" s="42"/>
      <c r="J393" s="42">
        <f>H393*I393</f>
        <v>0</v>
      </c>
      <c r="K393" s="42">
        <v>27.5</v>
      </c>
      <c r="L393" s="42">
        <v>20000</v>
      </c>
      <c r="M393" s="42">
        <f>K393*L393</f>
        <v>550000</v>
      </c>
      <c r="N393" s="42">
        <v>2</v>
      </c>
      <c r="O393" s="42">
        <v>20000</v>
      </c>
      <c r="P393" s="42">
        <f>N393*O393</f>
        <v>40000</v>
      </c>
      <c r="Q393" s="42">
        <v>2.6</v>
      </c>
      <c r="R393" s="42">
        <v>20000</v>
      </c>
      <c r="S393" s="42">
        <f>Q393*R393</f>
        <v>52000</v>
      </c>
      <c r="T393" s="42"/>
      <c r="U393" s="42"/>
      <c r="V393" s="42">
        <f>T393*U393</f>
        <v>0</v>
      </c>
      <c r="W393" s="42">
        <v>13</v>
      </c>
      <c r="X393" s="42">
        <v>20000</v>
      </c>
      <c r="Y393" s="42">
        <f>W393*X393</f>
        <v>260000</v>
      </c>
      <c r="Z393" s="42">
        <v>2.4</v>
      </c>
      <c r="AA393" s="42">
        <v>20000</v>
      </c>
      <c r="AB393" s="42">
        <f>Z393*AA393</f>
        <v>48000</v>
      </c>
      <c r="AC393" s="42">
        <v>24</v>
      </c>
      <c r="AD393" s="42">
        <v>20000</v>
      </c>
      <c r="AE393" s="42">
        <f>AC393*AD393</f>
        <v>480000</v>
      </c>
      <c r="AF393" s="42">
        <v>108</v>
      </c>
      <c r="AG393" s="42">
        <v>2000</v>
      </c>
      <c r="AH393" s="42">
        <f>AF393*AG393</f>
        <v>216000</v>
      </c>
      <c r="AI393" s="165">
        <v>13.5</v>
      </c>
      <c r="AJ393" s="165">
        <v>20000</v>
      </c>
      <c r="AK393" s="165">
        <f>AI393*AJ393</f>
        <v>270000</v>
      </c>
      <c r="AL393" s="165">
        <v>7.2</v>
      </c>
      <c r="AM393" s="165">
        <v>20000</v>
      </c>
      <c r="AN393" s="165">
        <f>AL393*AM393</f>
        <v>144000</v>
      </c>
      <c r="AO393" s="165">
        <v>3</v>
      </c>
      <c r="AP393" s="165">
        <v>20000</v>
      </c>
      <c r="AQ393" s="165">
        <f>AO393*AP393</f>
        <v>60000</v>
      </c>
      <c r="AR393" s="165">
        <v>2.4</v>
      </c>
      <c r="AS393" s="165">
        <v>20000</v>
      </c>
      <c r="AT393" s="165">
        <f>AR393*AS393</f>
        <v>48000</v>
      </c>
      <c r="AU393" s="165">
        <v>19</v>
      </c>
      <c r="AV393" s="165">
        <v>20000</v>
      </c>
      <c r="AW393" s="165">
        <f>AU393*AV393</f>
        <v>380000</v>
      </c>
      <c r="AX393" s="165"/>
      <c r="AY393" s="165"/>
      <c r="AZ393" s="165">
        <f>AX393*AY393</f>
        <v>0</v>
      </c>
      <c r="BA393" s="165">
        <v>18</v>
      </c>
      <c r="BB393" s="165">
        <v>20000</v>
      </c>
      <c r="BC393" s="165">
        <f>BA393*BB393</f>
        <v>360000</v>
      </c>
      <c r="BD393" s="165"/>
      <c r="BE393" s="165"/>
      <c r="BF393" s="165">
        <f>BD393*BE393</f>
        <v>0</v>
      </c>
      <c r="BG393" s="165">
        <v>23.4</v>
      </c>
      <c r="BH393" s="165">
        <v>20000</v>
      </c>
      <c r="BI393" s="165">
        <f>BG393*BH393</f>
        <v>468000</v>
      </c>
      <c r="BJ393" s="165">
        <v>3</v>
      </c>
      <c r="BK393" s="165">
        <v>20000</v>
      </c>
      <c r="BL393" s="165">
        <f>BJ393*BK393</f>
        <v>60000</v>
      </c>
      <c r="BM393" s="165">
        <v>12</v>
      </c>
      <c r="BN393" s="165">
        <v>20000</v>
      </c>
      <c r="BO393" s="165">
        <f>BM393*BN393</f>
        <v>240000</v>
      </c>
      <c r="BP393" s="165">
        <v>12</v>
      </c>
      <c r="BQ393" s="165">
        <v>20000</v>
      </c>
      <c r="BR393" s="165">
        <f>BP393*BQ393</f>
        <v>240000</v>
      </c>
      <c r="BS393" s="165">
        <v>5</v>
      </c>
      <c r="BT393" s="165"/>
      <c r="BU393" s="165">
        <f>BS393*BT393</f>
        <v>0</v>
      </c>
      <c r="BV393" s="165"/>
      <c r="BW393" s="165"/>
      <c r="BX393" s="165">
        <f>BV393*BW393</f>
        <v>0</v>
      </c>
      <c r="BY393" s="165">
        <v>15</v>
      </c>
      <c r="BZ393" s="165"/>
      <c r="CA393" s="165">
        <f>BY393*BZ393</f>
        <v>0</v>
      </c>
      <c r="CB393" s="165"/>
      <c r="CC393" s="195"/>
      <c r="CD393" s="165">
        <f>CB393*CC393</f>
        <v>0</v>
      </c>
      <c r="CE393" s="165">
        <v>5</v>
      </c>
      <c r="CF393" s="165"/>
      <c r="CG393" s="165">
        <f>CE393*CF393</f>
        <v>0</v>
      </c>
      <c r="CH393" s="165"/>
      <c r="CI393" s="165"/>
      <c r="CJ393" s="165">
        <f>CH393*CI393</f>
        <v>0</v>
      </c>
      <c r="CK393" s="165">
        <v>18</v>
      </c>
      <c r="CL393" s="165"/>
      <c r="CM393" s="165">
        <f>CK393*CL393</f>
        <v>0</v>
      </c>
      <c r="CN393" s="165"/>
      <c r="CO393" s="165"/>
      <c r="CP393" s="165">
        <f>CN393*CO393</f>
        <v>0</v>
      </c>
      <c r="CQ393" s="165"/>
      <c r="CR393" s="165"/>
      <c r="CS393" s="165">
        <f>CQ393*CR393</f>
        <v>0</v>
      </c>
      <c r="CT393" s="168">
        <f>E393+H393+K393+N393+Q393+T393+W393+Z393+AC393+AF393+AI393+AL393+AO393+AR393+AU393+AX393+BA393+BD393+BG393+BJ393+BM393+BP393+BS393+BV393+BY393+CB393+CE393+CH393+CK393+CN393+CQ393</f>
        <v>360</v>
      </c>
      <c r="CU393" s="167">
        <f>G393+J393+M393+P393+S393+V393+Y393+AB393+AE393+AH393+AK393+AN393+AQ393+AT393+AW393+AZ393+BC393+BF393+BI393+BL393+BO393+BR393+BU393+BX393+CA393+CD393+CG393+CJ393+CM393+CP393+CS393</f>
        <v>4396000</v>
      </c>
    </row>
    <row r="394" spans="2:99" x14ac:dyDescent="0.25">
      <c r="B394" s="165" t="s">
        <v>450</v>
      </c>
      <c r="C394" s="165" t="s">
        <v>215</v>
      </c>
      <c r="D394" s="166"/>
      <c r="E394" s="42"/>
      <c r="F394" s="42"/>
      <c r="G394" s="42">
        <f>E394*F394</f>
        <v>0</v>
      </c>
      <c r="H394" s="42"/>
      <c r="I394" s="42"/>
      <c r="J394" s="42">
        <f>H394*I394</f>
        <v>0</v>
      </c>
      <c r="K394" s="42"/>
      <c r="L394" s="42"/>
      <c r="M394" s="42">
        <f>K394*L394</f>
        <v>0</v>
      </c>
      <c r="N394" s="42"/>
      <c r="O394" s="42"/>
      <c r="P394" s="42">
        <f>N394*O394</f>
        <v>0</v>
      </c>
      <c r="Q394" s="42"/>
      <c r="R394" s="42"/>
      <c r="S394" s="42">
        <f>Q394*R394</f>
        <v>0</v>
      </c>
      <c r="T394" s="42"/>
      <c r="U394" s="42"/>
      <c r="V394" s="42">
        <f>T394*U394</f>
        <v>0</v>
      </c>
      <c r="W394" s="42"/>
      <c r="X394" s="42"/>
      <c r="Y394" s="42">
        <f>W394*X394</f>
        <v>0</v>
      </c>
      <c r="Z394" s="42"/>
      <c r="AA394" s="42"/>
      <c r="AB394" s="42">
        <f>Z394*AA394</f>
        <v>0</v>
      </c>
      <c r="AC394" s="42"/>
      <c r="AD394" s="42"/>
      <c r="AE394" s="42">
        <f>AC394*AD394</f>
        <v>0</v>
      </c>
      <c r="AF394" s="42"/>
      <c r="AG394" s="42"/>
      <c r="AH394" s="42">
        <f>AF394*AG394</f>
        <v>0</v>
      </c>
      <c r="AI394" s="165"/>
      <c r="AJ394" s="165"/>
      <c r="AK394" s="165">
        <f>AI394*AJ394</f>
        <v>0</v>
      </c>
      <c r="AL394" s="165"/>
      <c r="AM394" s="165"/>
      <c r="AN394" s="165">
        <f>AL394*AM394</f>
        <v>0</v>
      </c>
      <c r="AO394" s="165"/>
      <c r="AP394" s="165"/>
      <c r="AQ394" s="165">
        <f>AO394*AP394</f>
        <v>0</v>
      </c>
      <c r="AR394" s="165"/>
      <c r="AS394" s="165"/>
      <c r="AT394" s="165">
        <f>AR394*AS394</f>
        <v>0</v>
      </c>
      <c r="AU394" s="165"/>
      <c r="AV394" s="165"/>
      <c r="AW394" s="165">
        <f>AU394*AV394</f>
        <v>0</v>
      </c>
      <c r="AX394" s="165"/>
      <c r="AY394" s="165"/>
      <c r="AZ394" s="165">
        <f>AX394*AY394</f>
        <v>0</v>
      </c>
      <c r="BA394" s="165"/>
      <c r="BB394" s="165"/>
      <c r="BC394" s="165">
        <f>BA394*BB394</f>
        <v>0</v>
      </c>
      <c r="BD394" s="165"/>
      <c r="BE394" s="165"/>
      <c r="BF394" s="165">
        <f>BD394*BE394</f>
        <v>0</v>
      </c>
      <c r="BG394" s="165"/>
      <c r="BH394" s="165"/>
      <c r="BI394" s="165">
        <f>BG394*BH394</f>
        <v>0</v>
      </c>
      <c r="BJ394" s="165"/>
      <c r="BK394" s="165"/>
      <c r="BL394" s="165">
        <f>BJ394*BK394</f>
        <v>0</v>
      </c>
      <c r="BM394" s="165"/>
      <c r="BN394" s="165"/>
      <c r="BO394" s="165">
        <f>BM394*BN394</f>
        <v>0</v>
      </c>
      <c r="BP394" s="165"/>
      <c r="BQ394" s="165"/>
      <c r="BR394" s="165">
        <f>BP394*BQ394</f>
        <v>0</v>
      </c>
      <c r="BS394" s="165"/>
      <c r="BT394" s="165"/>
      <c r="BU394" s="165">
        <f>BS394*BT394</f>
        <v>0</v>
      </c>
      <c r="BV394" s="165"/>
      <c r="BW394" s="165"/>
      <c r="BX394" s="165">
        <f>BV394*BW394</f>
        <v>0</v>
      </c>
      <c r="BY394" s="165"/>
      <c r="BZ394" s="165"/>
      <c r="CA394" s="165">
        <f>BY394*BZ394</f>
        <v>0</v>
      </c>
      <c r="CB394" s="165"/>
      <c r="CC394" s="195"/>
      <c r="CD394" s="165">
        <f>CB394*CC394</f>
        <v>0</v>
      </c>
      <c r="CE394" s="165"/>
      <c r="CF394" s="165"/>
      <c r="CG394" s="165">
        <f>CE394*CF394</f>
        <v>0</v>
      </c>
      <c r="CH394" s="165"/>
      <c r="CI394" s="165"/>
      <c r="CJ394" s="165">
        <f>CH394*CI394</f>
        <v>0</v>
      </c>
      <c r="CK394" s="165"/>
      <c r="CL394" s="165"/>
      <c r="CM394" s="165">
        <f>CK394*CL394</f>
        <v>0</v>
      </c>
      <c r="CN394" s="165"/>
      <c r="CO394" s="165"/>
      <c r="CP394" s="165">
        <f>CN394*CO394</f>
        <v>0</v>
      </c>
      <c r="CQ394" s="165"/>
      <c r="CR394" s="165"/>
      <c r="CS394" s="165">
        <f>CQ394*CR394</f>
        <v>0</v>
      </c>
      <c r="CT394" s="168">
        <f>E394+H394+K394+N394+Q394+T394+W394+Z394+AC394+AF394+AI394+AL394+AO394+AR394+AU394+AX394+BA394+BD394+BG394+BJ394+BM394+BP394+BS394+BV394+BY394+CB394+CE394+CH394+CK394+CN394+CQ394</f>
        <v>0</v>
      </c>
      <c r="CU394" s="167">
        <f>G394+J394+M394+P394+S394+V394+Y394+AB394+AE394+AH394+AK394+AN394+AQ394+AT394+AW394+AZ394+BC394+BF394+BI394+BL394+BO394+BR394+BU394+BX394+CA394+CD394+CG394+CJ394+CM394+CP394+CS394</f>
        <v>0</v>
      </c>
    </row>
    <row r="395" spans="2:99" x14ac:dyDescent="0.25">
      <c r="B395" s="165" t="s">
        <v>247</v>
      </c>
      <c r="C395" s="165" t="s">
        <v>215</v>
      </c>
      <c r="D395" s="166">
        <v>8500</v>
      </c>
      <c r="E395" s="42"/>
      <c r="F395" s="42"/>
      <c r="G395" s="42">
        <f>E395*F395</f>
        <v>0</v>
      </c>
      <c r="H395" s="42"/>
      <c r="I395" s="42"/>
      <c r="J395" s="42">
        <f>H395*I395</f>
        <v>0</v>
      </c>
      <c r="K395" s="42">
        <v>7.2</v>
      </c>
      <c r="L395" s="42">
        <v>17000</v>
      </c>
      <c r="M395" s="42">
        <f>K395*L395</f>
        <v>122400</v>
      </c>
      <c r="N395" s="42">
        <v>7.3</v>
      </c>
      <c r="O395" s="42">
        <v>17000</v>
      </c>
      <c r="P395" s="42">
        <f>N395*O395</f>
        <v>124100</v>
      </c>
      <c r="Q395" s="42"/>
      <c r="R395" s="42"/>
      <c r="S395" s="42">
        <f>Q395*R395</f>
        <v>0</v>
      </c>
      <c r="T395" s="42">
        <v>14.6</v>
      </c>
      <c r="U395" s="42">
        <v>17000</v>
      </c>
      <c r="V395" s="42">
        <f>T395*U395</f>
        <v>248200</v>
      </c>
      <c r="W395" s="42">
        <v>5.5</v>
      </c>
      <c r="X395" s="42">
        <v>17000</v>
      </c>
      <c r="Y395" s="42">
        <f>W395*X395</f>
        <v>93500</v>
      </c>
      <c r="Z395" s="42"/>
      <c r="AA395" s="42"/>
      <c r="AB395" s="42">
        <f>Z395*AA395</f>
        <v>0</v>
      </c>
      <c r="AC395" s="42">
        <v>5.3</v>
      </c>
      <c r="AD395" s="42">
        <v>17000</v>
      </c>
      <c r="AE395" s="42">
        <f>AC395*AD395</f>
        <v>90100</v>
      </c>
      <c r="AF395" s="42"/>
      <c r="AG395" s="42"/>
      <c r="AH395" s="42">
        <f>AF395*AG395</f>
        <v>0</v>
      </c>
      <c r="AI395" s="165"/>
      <c r="AJ395" s="165"/>
      <c r="AK395" s="165">
        <f>AI395*AJ395</f>
        <v>0</v>
      </c>
      <c r="AL395" s="165">
        <v>10</v>
      </c>
      <c r="AM395" s="165">
        <v>17000</v>
      </c>
      <c r="AN395" s="165">
        <f>AL395*AM395</f>
        <v>170000</v>
      </c>
      <c r="AO395" s="165"/>
      <c r="AP395" s="165"/>
      <c r="AQ395" s="165">
        <f>AO395*AP395</f>
        <v>0</v>
      </c>
      <c r="AR395" s="165">
        <v>8.3000000000000007</v>
      </c>
      <c r="AS395" s="165">
        <v>17000</v>
      </c>
      <c r="AT395" s="165">
        <f>AR395*AS395</f>
        <v>141100</v>
      </c>
      <c r="AU395" s="165"/>
      <c r="AV395" s="165"/>
      <c r="AW395" s="165">
        <f>AU395*AV395</f>
        <v>0</v>
      </c>
      <c r="AX395" s="165">
        <v>15.5</v>
      </c>
      <c r="AY395" s="165">
        <v>17000</v>
      </c>
      <c r="AZ395" s="165">
        <f>AX395*AY395</f>
        <v>263500</v>
      </c>
      <c r="BA395" s="165">
        <v>12</v>
      </c>
      <c r="BB395" s="165">
        <v>17000</v>
      </c>
      <c r="BC395" s="165">
        <f>BA395*BB395</f>
        <v>204000</v>
      </c>
      <c r="BD395" s="165">
        <v>11.5</v>
      </c>
      <c r="BE395" s="165">
        <v>17000</v>
      </c>
      <c r="BF395" s="165">
        <f>BD395*BE395</f>
        <v>195500</v>
      </c>
      <c r="BG395" s="165">
        <v>5.3</v>
      </c>
      <c r="BH395" s="165">
        <v>17000</v>
      </c>
      <c r="BI395" s="165">
        <f>BG395*BH395</f>
        <v>90100</v>
      </c>
      <c r="BJ395" s="165"/>
      <c r="BK395" s="165"/>
      <c r="BL395" s="165">
        <f>BJ395*BK395</f>
        <v>0</v>
      </c>
      <c r="BM395" s="165">
        <v>6</v>
      </c>
      <c r="BN395" s="165">
        <v>17000</v>
      </c>
      <c r="BO395" s="165">
        <f>BM395*BN395</f>
        <v>102000</v>
      </c>
      <c r="BP395" s="165">
        <v>14.7</v>
      </c>
      <c r="BQ395" s="165">
        <v>17000</v>
      </c>
      <c r="BR395" s="165">
        <f>BP395*BQ395</f>
        <v>249900</v>
      </c>
      <c r="BS395" s="165">
        <v>12</v>
      </c>
      <c r="BT395" s="165"/>
      <c r="BU395" s="165">
        <f>BS395*BT395</f>
        <v>0</v>
      </c>
      <c r="BV395" s="165">
        <v>10</v>
      </c>
      <c r="BW395" s="165"/>
      <c r="BX395" s="165">
        <f>BV395*BW395</f>
        <v>0</v>
      </c>
      <c r="BY395" s="165"/>
      <c r="BZ395" s="165"/>
      <c r="CA395" s="165">
        <f>BY395*BZ395</f>
        <v>0</v>
      </c>
      <c r="CB395" s="165">
        <v>15.4</v>
      </c>
      <c r="CC395" s="165"/>
      <c r="CD395" s="165">
        <f>CB395*CC395</f>
        <v>0</v>
      </c>
      <c r="CE395" s="165"/>
      <c r="CF395" s="165"/>
      <c r="CG395" s="165">
        <f>CE395*CF395</f>
        <v>0</v>
      </c>
      <c r="CH395" s="165">
        <v>10.8</v>
      </c>
      <c r="CI395" s="165"/>
      <c r="CJ395" s="165">
        <f>CH395*CI395</f>
        <v>0</v>
      </c>
      <c r="CK395" s="165"/>
      <c r="CL395" s="165"/>
      <c r="CM395" s="165">
        <f>CK395*CL395</f>
        <v>0</v>
      </c>
      <c r="CN395" s="165"/>
      <c r="CO395" s="165"/>
      <c r="CP395" s="165">
        <f>CN395*CO395</f>
        <v>0</v>
      </c>
      <c r="CQ395" s="165"/>
      <c r="CR395" s="165"/>
      <c r="CS395" s="165">
        <f>CQ395*CR395</f>
        <v>0</v>
      </c>
      <c r="CT395" s="168">
        <f>E395+H395+K395+N395+Q395+T395+W395+Z395+AC395+AF395+AI395+AL395+AO395+AR395+AU395+AX395+BA395+BD395+BG395+BJ395+BM395+BP395+BS395+BV395+BY395+CB395+CE395+CH395+CK395+CN395+CQ395</f>
        <v>171.4</v>
      </c>
      <c r="CU395" s="167">
        <f>G395+J395+M395+P395+S395+V395+Y395+AB395+AE395+AH395+AK395+AN395+AQ395+AT395+AW395+AZ395+BC395+BF395+BI395+BL395+BO395+BR395+BU395+BX395+CA395+CD395+CG395+CJ395+CM395+CP395+CS395</f>
        <v>2094400</v>
      </c>
    </row>
    <row r="396" spans="2:99" x14ac:dyDescent="0.25">
      <c r="B396" s="163" t="s">
        <v>248</v>
      </c>
      <c r="C396" s="164"/>
      <c r="D396" s="166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164"/>
      <c r="AJ396" s="164"/>
      <c r="AK396" s="164"/>
      <c r="AL396" s="164"/>
      <c r="AM396" s="164"/>
      <c r="AN396" s="164"/>
      <c r="AO396" s="164"/>
      <c r="AP396" s="164"/>
      <c r="AQ396" s="164"/>
      <c r="AR396" s="164"/>
      <c r="AS396" s="164"/>
      <c r="AT396" s="164"/>
      <c r="AU396" s="164"/>
      <c r="AV396" s="164"/>
      <c r="AW396" s="164"/>
      <c r="AX396" s="164"/>
      <c r="AY396" s="164"/>
      <c r="AZ396" s="164"/>
      <c r="BA396" s="164"/>
      <c r="BB396" s="164"/>
      <c r="BC396" s="164"/>
      <c r="BD396" s="164"/>
      <c r="BE396" s="164"/>
      <c r="BF396" s="164"/>
      <c r="BG396" s="164"/>
      <c r="BH396" s="164"/>
      <c r="BI396" s="164"/>
      <c r="BJ396" s="164"/>
      <c r="BK396" s="164"/>
      <c r="BL396" s="164"/>
      <c r="BM396" s="164"/>
      <c r="BN396" s="164"/>
      <c r="BO396" s="164"/>
      <c r="BP396" s="164"/>
      <c r="BQ396" s="164"/>
      <c r="BR396" s="164"/>
      <c r="BS396" s="164"/>
      <c r="BT396" s="164"/>
      <c r="BU396" s="164"/>
      <c r="BV396" s="164"/>
      <c r="BW396" s="164"/>
      <c r="BX396" s="164"/>
      <c r="BY396" s="164"/>
      <c r="BZ396" s="164"/>
      <c r="CA396" s="164"/>
      <c r="CB396" s="164"/>
      <c r="CC396" s="164"/>
      <c r="CD396" s="164"/>
      <c r="CE396" s="164"/>
      <c r="CF396" s="164"/>
      <c r="CG396" s="164"/>
      <c r="CH396" s="164"/>
      <c r="CI396" s="164"/>
      <c r="CJ396" s="164"/>
      <c r="CK396" s="164"/>
      <c r="CL396" s="164"/>
      <c r="CM396" s="164"/>
      <c r="CN396" s="164"/>
      <c r="CO396" s="164"/>
      <c r="CP396" s="164"/>
      <c r="CQ396" s="164"/>
      <c r="CR396" s="164"/>
      <c r="CS396" s="164"/>
      <c r="CT396" s="164"/>
      <c r="CU396" s="80"/>
    </row>
    <row r="397" spans="2:99" x14ac:dyDescent="0.25">
      <c r="B397" s="165" t="s">
        <v>249</v>
      </c>
      <c r="C397" s="165" t="s">
        <v>215</v>
      </c>
      <c r="D397" s="166">
        <v>19000</v>
      </c>
      <c r="E397" s="42"/>
      <c r="F397" s="42"/>
      <c r="G397" s="42">
        <f t="shared" ref="G397:G442" si="370">E397*F397</f>
        <v>0</v>
      </c>
      <c r="H397" s="42"/>
      <c r="I397" s="42"/>
      <c r="J397" s="42">
        <f t="shared" ref="J397:J442" si="371">H397*I397</f>
        <v>0</v>
      </c>
      <c r="K397" s="42"/>
      <c r="L397" s="42"/>
      <c r="M397" s="42">
        <f t="shared" ref="M397:M442" si="372">K397*L397</f>
        <v>0</v>
      </c>
      <c r="N397" s="42"/>
      <c r="O397" s="42"/>
      <c r="P397" s="42">
        <f t="shared" ref="P397:P442" si="373">N397*O397</f>
        <v>0</v>
      </c>
      <c r="Q397" s="42"/>
      <c r="R397" s="42"/>
      <c r="S397" s="42">
        <f t="shared" ref="S397:S442" si="374">Q397*R397</f>
        <v>0</v>
      </c>
      <c r="T397" s="42">
        <v>1</v>
      </c>
      <c r="U397" s="42">
        <v>30000</v>
      </c>
      <c r="V397" s="42">
        <f t="shared" ref="V397:V442" si="375">T397*U397</f>
        <v>30000</v>
      </c>
      <c r="W397" s="42"/>
      <c r="X397" s="42"/>
      <c r="Y397" s="42">
        <f t="shared" ref="Y397:Y442" si="376">W397*X397</f>
        <v>0</v>
      </c>
      <c r="Z397" s="42"/>
      <c r="AA397" s="42"/>
      <c r="AB397" s="42">
        <f t="shared" ref="AB397:AB442" si="377">Z397*AA397</f>
        <v>0</v>
      </c>
      <c r="AC397" s="42"/>
      <c r="AD397" s="42"/>
      <c r="AE397" s="42">
        <f t="shared" ref="AE397:AE442" si="378">AC397*AD397</f>
        <v>0</v>
      </c>
      <c r="AF397" s="42"/>
      <c r="AG397" s="42"/>
      <c r="AH397" s="42">
        <f t="shared" ref="AH397:AH442" si="379">AF397*AG397</f>
        <v>0</v>
      </c>
      <c r="AI397" s="165">
        <v>1</v>
      </c>
      <c r="AJ397" s="165">
        <v>30000</v>
      </c>
      <c r="AK397" s="165">
        <f t="shared" ref="AK397:AK442" si="380">AI397*AJ397</f>
        <v>30000</v>
      </c>
      <c r="AL397" s="165"/>
      <c r="AM397" s="165"/>
      <c r="AN397" s="165">
        <f t="shared" ref="AN397:AN442" si="381">AL397*AM397</f>
        <v>0</v>
      </c>
      <c r="AO397" s="165"/>
      <c r="AP397" s="165"/>
      <c r="AQ397" s="165">
        <f t="shared" ref="AQ397:AQ442" si="382">AO397*AP397</f>
        <v>0</v>
      </c>
      <c r="AR397" s="165"/>
      <c r="AS397" s="165"/>
      <c r="AT397" s="165">
        <f t="shared" ref="AT397:AT442" si="383">AR397*AS397</f>
        <v>0</v>
      </c>
      <c r="AU397" s="165">
        <v>1</v>
      </c>
      <c r="AV397" s="165">
        <v>30000</v>
      </c>
      <c r="AW397" s="165">
        <f t="shared" ref="AW397:AW442" si="384">AU397*AV397</f>
        <v>30000</v>
      </c>
      <c r="AX397" s="165"/>
      <c r="AY397" s="165"/>
      <c r="AZ397" s="165">
        <f t="shared" ref="AZ397:AZ442" si="385">AX397*AY397</f>
        <v>0</v>
      </c>
      <c r="BA397" s="165"/>
      <c r="BB397" s="165"/>
      <c r="BC397" s="165">
        <f t="shared" ref="BC397:BC442" si="386">BA397*BB397</f>
        <v>0</v>
      </c>
      <c r="BD397" s="165">
        <v>0.5</v>
      </c>
      <c r="BE397" s="165">
        <v>30000</v>
      </c>
      <c r="BF397" s="165">
        <f t="shared" ref="BF397:BF442" si="387">BD397*BE397</f>
        <v>15000</v>
      </c>
      <c r="BG397" s="165"/>
      <c r="BH397" s="165"/>
      <c r="BI397" s="165">
        <f t="shared" ref="BI397:BI442" si="388">BG397*BH397</f>
        <v>0</v>
      </c>
      <c r="BJ397" s="165"/>
      <c r="BK397" s="165"/>
      <c r="BL397" s="165">
        <f t="shared" ref="BL397:BL442" si="389">BJ397*BK397</f>
        <v>0</v>
      </c>
      <c r="BM397" s="165"/>
      <c r="BN397" s="165"/>
      <c r="BO397" s="165">
        <f t="shared" ref="BO397:BO442" si="390">BM397*BN397</f>
        <v>0</v>
      </c>
      <c r="BP397" s="165">
        <v>1</v>
      </c>
      <c r="BQ397" s="165">
        <v>30000</v>
      </c>
      <c r="BR397" s="165">
        <f t="shared" ref="BR397:BR442" si="391">BP397*BQ397</f>
        <v>30000</v>
      </c>
      <c r="BS397" s="165"/>
      <c r="BT397" s="165"/>
      <c r="BU397" s="165">
        <f t="shared" ref="BU397:BU442" si="392">BS397*BT397</f>
        <v>0</v>
      </c>
      <c r="BV397" s="165"/>
      <c r="BW397" s="165"/>
      <c r="BX397" s="165">
        <f t="shared" ref="BX397:BX442" si="393">BV397*BW397</f>
        <v>0</v>
      </c>
      <c r="BY397" s="165"/>
      <c r="BZ397" s="165"/>
      <c r="CA397" s="165">
        <f t="shared" ref="CA397:CA442" si="394">BY397*BZ397</f>
        <v>0</v>
      </c>
      <c r="CB397" s="165">
        <v>1</v>
      </c>
      <c r="CC397" s="165"/>
      <c r="CD397" s="165">
        <f t="shared" ref="CD397:CD442" si="395">CB397*CC397</f>
        <v>0</v>
      </c>
      <c r="CE397" s="165"/>
      <c r="CF397" s="165"/>
      <c r="CG397" s="165">
        <f t="shared" ref="CG397:CG442" si="396">CE397*CF397</f>
        <v>0</v>
      </c>
      <c r="CH397" s="165"/>
      <c r="CI397" s="165"/>
      <c r="CJ397" s="165">
        <f t="shared" ref="CJ397:CJ442" si="397">CH397*CI397</f>
        <v>0</v>
      </c>
      <c r="CK397" s="165"/>
      <c r="CL397" s="165"/>
      <c r="CM397" s="165">
        <f t="shared" ref="CM397:CM442" si="398">CK397*CL397</f>
        <v>0</v>
      </c>
      <c r="CN397" s="165"/>
      <c r="CO397" s="165"/>
      <c r="CP397" s="165">
        <f t="shared" ref="CP397:CP442" si="399">CN397*CO397</f>
        <v>0</v>
      </c>
      <c r="CQ397" s="165"/>
      <c r="CR397" s="165"/>
      <c r="CS397" s="165">
        <f t="shared" ref="CS397:CS442" si="400">CQ397*CR397</f>
        <v>0</v>
      </c>
      <c r="CT397" s="168">
        <f t="shared" ref="CT397:CT442" si="401">E397+H397+K397+N397+Q397+T397+W397+Z397+AC397+AF397+AI397+AL397+AO397+AR397+AU397+AX397+BA397+BD397+BG397+BJ397+BM397+BP397+BS397+BV397+BY397+CB397+CE397+CH397+CK397+CN397+CQ397</f>
        <v>5.5</v>
      </c>
      <c r="CU397" s="167">
        <f t="shared" ref="CU397:CU442" si="402">G397+J397+M397+P397+S397+V397+Y397+AB397+AE397+AH397+AK397+AN397+AQ397+AT397+AW397+AZ397+BC397+BF397+BI397+BL397+BO397+BR397+BU397+BX397+CA397+CD397+CG397+CJ397+CM397+CP397+CS397</f>
        <v>135000</v>
      </c>
    </row>
    <row r="398" spans="2:99" x14ac:dyDescent="0.25">
      <c r="B398" s="165" t="s">
        <v>250</v>
      </c>
      <c r="C398" s="165" t="s">
        <v>215</v>
      </c>
      <c r="D398" s="166">
        <v>23000</v>
      </c>
      <c r="E398" s="42">
        <v>1</v>
      </c>
      <c r="F398" s="42">
        <v>41000</v>
      </c>
      <c r="G398" s="42">
        <f t="shared" si="370"/>
        <v>41000</v>
      </c>
      <c r="H398" s="42">
        <v>1</v>
      </c>
      <c r="I398" s="42">
        <v>41000</v>
      </c>
      <c r="J398" s="42">
        <f t="shared" si="371"/>
        <v>41000</v>
      </c>
      <c r="K398" s="42"/>
      <c r="L398" s="42"/>
      <c r="M398" s="42">
        <f t="shared" si="372"/>
        <v>0</v>
      </c>
      <c r="N398" s="42"/>
      <c r="O398" s="42"/>
      <c r="P398" s="42">
        <f t="shared" si="373"/>
        <v>0</v>
      </c>
      <c r="Q398" s="42"/>
      <c r="R398" s="42"/>
      <c r="S398" s="42">
        <f t="shared" si="374"/>
        <v>0</v>
      </c>
      <c r="T398" s="42"/>
      <c r="U398" s="42"/>
      <c r="V398" s="42">
        <f t="shared" si="375"/>
        <v>0</v>
      </c>
      <c r="W398" s="42">
        <v>1</v>
      </c>
      <c r="X398" s="42">
        <v>41000</v>
      </c>
      <c r="Y398" s="42">
        <f t="shared" si="376"/>
        <v>41000</v>
      </c>
      <c r="Z398" s="42"/>
      <c r="AA398" s="42"/>
      <c r="AB398" s="42">
        <f t="shared" si="377"/>
        <v>0</v>
      </c>
      <c r="AC398" s="42">
        <v>1</v>
      </c>
      <c r="AD398" s="42">
        <v>41000</v>
      </c>
      <c r="AE398" s="42">
        <f t="shared" si="378"/>
        <v>41000</v>
      </c>
      <c r="AF398" s="42"/>
      <c r="AG398" s="42"/>
      <c r="AH398" s="42">
        <f t="shared" si="379"/>
        <v>0</v>
      </c>
      <c r="AI398" s="165">
        <v>1</v>
      </c>
      <c r="AJ398" s="165">
        <v>41000</v>
      </c>
      <c r="AK398" s="165">
        <f t="shared" si="380"/>
        <v>41000</v>
      </c>
      <c r="AL398" s="165">
        <v>1</v>
      </c>
      <c r="AM398" s="165">
        <v>41000</v>
      </c>
      <c r="AN398" s="165">
        <f t="shared" si="381"/>
        <v>41000</v>
      </c>
      <c r="AO398" s="165"/>
      <c r="AP398" s="165"/>
      <c r="AQ398" s="165">
        <f t="shared" si="382"/>
        <v>0</v>
      </c>
      <c r="AR398" s="165">
        <v>1</v>
      </c>
      <c r="AS398" s="165">
        <v>41000</v>
      </c>
      <c r="AT398" s="165">
        <f t="shared" si="383"/>
        <v>41000</v>
      </c>
      <c r="AU398" s="165"/>
      <c r="AV398" s="165"/>
      <c r="AW398" s="165">
        <f t="shared" si="384"/>
        <v>0</v>
      </c>
      <c r="AX398" s="165">
        <v>1</v>
      </c>
      <c r="AY398" s="165">
        <v>41000</v>
      </c>
      <c r="AZ398" s="165">
        <f t="shared" si="385"/>
        <v>41000</v>
      </c>
      <c r="BA398" s="165"/>
      <c r="BB398" s="165"/>
      <c r="BC398" s="165">
        <f t="shared" si="386"/>
        <v>0</v>
      </c>
      <c r="BD398" s="165"/>
      <c r="BE398" s="165"/>
      <c r="BF398" s="165">
        <f t="shared" si="387"/>
        <v>0</v>
      </c>
      <c r="BG398" s="165">
        <v>1</v>
      </c>
      <c r="BH398" s="165">
        <v>41000</v>
      </c>
      <c r="BI398" s="165">
        <f t="shared" si="388"/>
        <v>41000</v>
      </c>
      <c r="BJ398" s="165"/>
      <c r="BK398" s="165"/>
      <c r="BL398" s="165">
        <f t="shared" si="389"/>
        <v>0</v>
      </c>
      <c r="BM398" s="165">
        <v>1</v>
      </c>
      <c r="BN398" s="165">
        <v>41000</v>
      </c>
      <c r="BO398" s="165">
        <f t="shared" si="390"/>
        <v>41000</v>
      </c>
      <c r="BP398" s="165"/>
      <c r="BQ398" s="165"/>
      <c r="BR398" s="165">
        <f t="shared" si="391"/>
        <v>0</v>
      </c>
      <c r="BS398" s="165">
        <v>1</v>
      </c>
      <c r="BT398" s="165"/>
      <c r="BU398" s="165">
        <f t="shared" si="392"/>
        <v>0</v>
      </c>
      <c r="BV398" s="165">
        <v>1</v>
      </c>
      <c r="BW398" s="165"/>
      <c r="BX398" s="165">
        <f t="shared" si="393"/>
        <v>0</v>
      </c>
      <c r="BY398" s="165"/>
      <c r="BZ398" s="165"/>
      <c r="CA398" s="165">
        <f t="shared" si="394"/>
        <v>0</v>
      </c>
      <c r="CB398" s="165">
        <v>1</v>
      </c>
      <c r="CC398" s="165"/>
      <c r="CD398" s="165">
        <f t="shared" si="395"/>
        <v>0</v>
      </c>
      <c r="CE398" s="165">
        <v>1</v>
      </c>
      <c r="CF398" s="165"/>
      <c r="CG398" s="165">
        <f t="shared" si="396"/>
        <v>0</v>
      </c>
      <c r="CH398" s="165">
        <v>1</v>
      </c>
      <c r="CI398" s="165"/>
      <c r="CJ398" s="165">
        <f t="shared" si="397"/>
        <v>0</v>
      </c>
      <c r="CK398" s="165"/>
      <c r="CL398" s="165"/>
      <c r="CM398" s="165">
        <f t="shared" si="398"/>
        <v>0</v>
      </c>
      <c r="CN398" s="165"/>
      <c r="CO398" s="165"/>
      <c r="CP398" s="165">
        <f t="shared" si="399"/>
        <v>0</v>
      </c>
      <c r="CQ398" s="165"/>
      <c r="CR398" s="165"/>
      <c r="CS398" s="165">
        <f t="shared" si="400"/>
        <v>0</v>
      </c>
      <c r="CT398" s="168">
        <f t="shared" si="401"/>
        <v>15</v>
      </c>
      <c r="CU398" s="167">
        <f t="shared" si="402"/>
        <v>410000</v>
      </c>
    </row>
    <row r="399" spans="2:99" x14ac:dyDescent="0.25">
      <c r="B399" s="165" t="s">
        <v>251</v>
      </c>
      <c r="C399" s="165" t="s">
        <v>215</v>
      </c>
      <c r="D399" s="166">
        <v>15000</v>
      </c>
      <c r="E399" s="42">
        <v>0.5</v>
      </c>
      <c r="F399" s="42">
        <v>20000</v>
      </c>
      <c r="G399" s="42">
        <f t="shared" si="370"/>
        <v>10000</v>
      </c>
      <c r="H399" s="42">
        <v>0.5</v>
      </c>
      <c r="I399" s="42">
        <v>20000</v>
      </c>
      <c r="J399" s="42">
        <f t="shared" si="371"/>
        <v>10000</v>
      </c>
      <c r="K399" s="42">
        <v>0.5</v>
      </c>
      <c r="L399" s="42">
        <v>20000</v>
      </c>
      <c r="M399" s="42">
        <f t="shared" si="372"/>
        <v>10000</v>
      </c>
      <c r="N399" s="42">
        <v>1</v>
      </c>
      <c r="O399" s="42">
        <v>20000</v>
      </c>
      <c r="P399" s="42">
        <f t="shared" si="373"/>
        <v>20000</v>
      </c>
      <c r="Q399" s="42"/>
      <c r="R399" s="42"/>
      <c r="S399" s="42">
        <f t="shared" si="374"/>
        <v>0</v>
      </c>
      <c r="T399" s="42">
        <v>0.4</v>
      </c>
      <c r="U399" s="42">
        <v>20000</v>
      </c>
      <c r="V399" s="42">
        <f t="shared" si="375"/>
        <v>8000</v>
      </c>
      <c r="W399" s="42">
        <v>0.5</v>
      </c>
      <c r="X399" s="42">
        <v>20000</v>
      </c>
      <c r="Y399" s="42">
        <f t="shared" si="376"/>
        <v>10000</v>
      </c>
      <c r="Z399" s="42"/>
      <c r="AA399" s="42"/>
      <c r="AB399" s="42">
        <f t="shared" si="377"/>
        <v>0</v>
      </c>
      <c r="AC399" s="42">
        <v>1</v>
      </c>
      <c r="AD399" s="42">
        <v>20000</v>
      </c>
      <c r="AE399" s="42">
        <f t="shared" si="378"/>
        <v>20000</v>
      </c>
      <c r="AF399" s="42">
        <v>0.5</v>
      </c>
      <c r="AG399" s="42">
        <v>20000</v>
      </c>
      <c r="AH399" s="42">
        <f t="shared" si="379"/>
        <v>10000</v>
      </c>
      <c r="AI399" s="165">
        <v>1</v>
      </c>
      <c r="AJ399" s="165">
        <v>20000</v>
      </c>
      <c r="AK399" s="165">
        <f t="shared" si="380"/>
        <v>20000</v>
      </c>
      <c r="AL399" s="165"/>
      <c r="AM399" s="165"/>
      <c r="AN399" s="165">
        <f t="shared" si="381"/>
        <v>0</v>
      </c>
      <c r="AO399" s="165"/>
      <c r="AP399" s="165"/>
      <c r="AQ399" s="165">
        <f t="shared" si="382"/>
        <v>0</v>
      </c>
      <c r="AR399" s="165"/>
      <c r="AS399" s="165"/>
      <c r="AT399" s="165">
        <f t="shared" si="383"/>
        <v>0</v>
      </c>
      <c r="AU399" s="165">
        <v>0.5</v>
      </c>
      <c r="AV399" s="165">
        <v>20000</v>
      </c>
      <c r="AW399" s="165">
        <f t="shared" si="384"/>
        <v>10000</v>
      </c>
      <c r="AX399" s="165">
        <v>1</v>
      </c>
      <c r="AY399" s="165">
        <v>20000</v>
      </c>
      <c r="AZ399" s="165">
        <f t="shared" si="385"/>
        <v>20000</v>
      </c>
      <c r="BA399" s="165">
        <v>0.5</v>
      </c>
      <c r="BB399" s="165">
        <v>20000</v>
      </c>
      <c r="BC399" s="165">
        <f t="shared" si="386"/>
        <v>10000</v>
      </c>
      <c r="BD399" s="165">
        <v>0.5</v>
      </c>
      <c r="BE399" s="165">
        <v>20000</v>
      </c>
      <c r="BF399" s="165">
        <f t="shared" si="387"/>
        <v>10000</v>
      </c>
      <c r="BG399" s="165">
        <v>0.5</v>
      </c>
      <c r="BH399" s="165">
        <v>20000</v>
      </c>
      <c r="BI399" s="165">
        <f t="shared" si="388"/>
        <v>10000</v>
      </c>
      <c r="BJ399" s="165"/>
      <c r="BK399" s="165"/>
      <c r="BL399" s="165">
        <f t="shared" si="389"/>
        <v>0</v>
      </c>
      <c r="BM399" s="165"/>
      <c r="BN399" s="165"/>
      <c r="BO399" s="165">
        <f t="shared" si="390"/>
        <v>0</v>
      </c>
      <c r="BP399" s="165">
        <v>0.5</v>
      </c>
      <c r="BQ399" s="165">
        <v>20000</v>
      </c>
      <c r="BR399" s="165">
        <f t="shared" si="391"/>
        <v>10000</v>
      </c>
      <c r="BS399" s="165">
        <v>0.5</v>
      </c>
      <c r="BT399" s="165"/>
      <c r="BU399" s="165">
        <f t="shared" si="392"/>
        <v>0</v>
      </c>
      <c r="BV399" s="165">
        <v>0.5</v>
      </c>
      <c r="BW399" s="165"/>
      <c r="BX399" s="165">
        <f t="shared" si="393"/>
        <v>0</v>
      </c>
      <c r="BY399" s="165">
        <v>0.5</v>
      </c>
      <c r="BZ399" s="165"/>
      <c r="CA399" s="165">
        <f t="shared" si="394"/>
        <v>0</v>
      </c>
      <c r="CB399" s="165">
        <v>0.5</v>
      </c>
      <c r="CC399" s="165"/>
      <c r="CD399" s="165">
        <f t="shared" si="395"/>
        <v>0</v>
      </c>
      <c r="CE399" s="165"/>
      <c r="CF399" s="165"/>
      <c r="CG399" s="165">
        <f t="shared" si="396"/>
        <v>0</v>
      </c>
      <c r="CH399" s="165"/>
      <c r="CI399" s="165"/>
      <c r="CJ399" s="165">
        <f t="shared" si="397"/>
        <v>0</v>
      </c>
      <c r="CK399" s="165">
        <v>1</v>
      </c>
      <c r="CL399" s="165"/>
      <c r="CM399" s="165">
        <f t="shared" si="398"/>
        <v>0</v>
      </c>
      <c r="CN399" s="165"/>
      <c r="CO399" s="165"/>
      <c r="CP399" s="165">
        <f t="shared" si="399"/>
        <v>0</v>
      </c>
      <c r="CQ399" s="165"/>
      <c r="CR399" s="165"/>
      <c r="CS399" s="165">
        <f t="shared" si="400"/>
        <v>0</v>
      </c>
      <c r="CT399" s="168">
        <f t="shared" si="401"/>
        <v>12.4</v>
      </c>
      <c r="CU399" s="167">
        <f t="shared" si="402"/>
        <v>188000</v>
      </c>
    </row>
    <row r="400" spans="2:99" x14ac:dyDescent="0.25">
      <c r="B400" s="165" t="s">
        <v>252</v>
      </c>
      <c r="C400" s="165" t="s">
        <v>215</v>
      </c>
      <c r="D400" s="166">
        <v>20000</v>
      </c>
      <c r="E400" s="42">
        <v>2.5</v>
      </c>
      <c r="F400" s="42">
        <v>40000</v>
      </c>
      <c r="G400" s="42">
        <f t="shared" si="370"/>
        <v>100000</v>
      </c>
      <c r="H400" s="42"/>
      <c r="I400" s="42"/>
      <c r="J400" s="42">
        <f t="shared" si="371"/>
        <v>0</v>
      </c>
      <c r="K400" s="42">
        <v>2.5</v>
      </c>
      <c r="L400" s="42">
        <v>40000</v>
      </c>
      <c r="M400" s="42">
        <f t="shared" si="372"/>
        <v>100000</v>
      </c>
      <c r="N400" s="42"/>
      <c r="O400" s="42"/>
      <c r="P400" s="42">
        <f t="shared" si="373"/>
        <v>0</v>
      </c>
      <c r="Q400" s="42"/>
      <c r="R400" s="42"/>
      <c r="S400" s="42">
        <f t="shared" si="374"/>
        <v>0</v>
      </c>
      <c r="T400" s="42"/>
      <c r="U400" s="42"/>
      <c r="V400" s="42">
        <f t="shared" si="375"/>
        <v>0</v>
      </c>
      <c r="W400" s="42">
        <v>2.5</v>
      </c>
      <c r="X400" s="42">
        <v>40000</v>
      </c>
      <c r="Y400" s="42">
        <f t="shared" si="376"/>
        <v>100000</v>
      </c>
      <c r="Z400" s="42"/>
      <c r="AA400" s="42"/>
      <c r="AB400" s="42">
        <f t="shared" si="377"/>
        <v>0</v>
      </c>
      <c r="AC400" s="42">
        <v>2.5</v>
      </c>
      <c r="AD400" s="42">
        <v>40000</v>
      </c>
      <c r="AE400" s="42">
        <f t="shared" si="378"/>
        <v>100000</v>
      </c>
      <c r="AF400" s="42"/>
      <c r="AG400" s="42"/>
      <c r="AH400" s="42">
        <f t="shared" si="379"/>
        <v>0</v>
      </c>
      <c r="AI400" s="165">
        <v>2.5</v>
      </c>
      <c r="AJ400" s="165">
        <v>40000</v>
      </c>
      <c r="AK400" s="165">
        <f t="shared" si="380"/>
        <v>100000</v>
      </c>
      <c r="AL400" s="165"/>
      <c r="AM400" s="165"/>
      <c r="AN400" s="165">
        <f t="shared" si="381"/>
        <v>0</v>
      </c>
      <c r="AO400" s="165">
        <v>2</v>
      </c>
      <c r="AP400" s="165">
        <v>40000</v>
      </c>
      <c r="AQ400" s="165">
        <f t="shared" si="382"/>
        <v>80000</v>
      </c>
      <c r="AR400" s="165">
        <v>0.5</v>
      </c>
      <c r="AS400" s="165">
        <v>40000</v>
      </c>
      <c r="AT400" s="165">
        <f t="shared" si="383"/>
        <v>20000</v>
      </c>
      <c r="AU400" s="165">
        <v>2.5</v>
      </c>
      <c r="AV400" s="165">
        <v>40000</v>
      </c>
      <c r="AW400" s="165">
        <f t="shared" si="384"/>
        <v>100000</v>
      </c>
      <c r="AX400" s="165"/>
      <c r="AY400" s="165"/>
      <c r="AZ400" s="165">
        <f t="shared" si="385"/>
        <v>0</v>
      </c>
      <c r="BA400" s="165">
        <v>2.5</v>
      </c>
      <c r="BB400" s="165">
        <v>40000</v>
      </c>
      <c r="BC400" s="165">
        <f t="shared" si="386"/>
        <v>100000</v>
      </c>
      <c r="BD400" s="165"/>
      <c r="BE400" s="165"/>
      <c r="BF400" s="165">
        <f t="shared" si="387"/>
        <v>0</v>
      </c>
      <c r="BG400" s="165">
        <v>2.5</v>
      </c>
      <c r="BH400" s="165">
        <v>40000</v>
      </c>
      <c r="BI400" s="165">
        <f t="shared" si="388"/>
        <v>100000</v>
      </c>
      <c r="BJ400" s="165"/>
      <c r="BK400" s="165"/>
      <c r="BL400" s="165">
        <f t="shared" si="389"/>
        <v>0</v>
      </c>
      <c r="BM400" s="165">
        <v>2.5</v>
      </c>
      <c r="BN400" s="165">
        <v>40000</v>
      </c>
      <c r="BO400" s="165">
        <f t="shared" si="390"/>
        <v>100000</v>
      </c>
      <c r="BP400" s="165"/>
      <c r="BQ400" s="165"/>
      <c r="BR400" s="165">
        <f t="shared" si="391"/>
        <v>0</v>
      </c>
      <c r="BS400" s="165">
        <v>2.5</v>
      </c>
      <c r="BT400" s="165"/>
      <c r="BU400" s="165">
        <f t="shared" si="392"/>
        <v>0</v>
      </c>
      <c r="BV400" s="165"/>
      <c r="BW400" s="165"/>
      <c r="BX400" s="165">
        <f t="shared" si="393"/>
        <v>0</v>
      </c>
      <c r="BY400" s="165">
        <v>2.5</v>
      </c>
      <c r="BZ400" s="165"/>
      <c r="CA400" s="165">
        <f t="shared" si="394"/>
        <v>0</v>
      </c>
      <c r="CB400" s="165"/>
      <c r="CC400" s="165"/>
      <c r="CD400" s="165">
        <f t="shared" si="395"/>
        <v>0</v>
      </c>
      <c r="CE400" s="165"/>
      <c r="CF400" s="165"/>
      <c r="CG400" s="165">
        <f t="shared" si="396"/>
        <v>0</v>
      </c>
      <c r="CH400" s="165">
        <v>2.5</v>
      </c>
      <c r="CI400" s="165"/>
      <c r="CJ400" s="165">
        <f t="shared" si="397"/>
        <v>0</v>
      </c>
      <c r="CK400" s="165"/>
      <c r="CL400" s="165"/>
      <c r="CM400" s="165">
        <f t="shared" si="398"/>
        <v>0</v>
      </c>
      <c r="CN400" s="165"/>
      <c r="CO400" s="165"/>
      <c r="CP400" s="165">
        <f t="shared" si="399"/>
        <v>0</v>
      </c>
      <c r="CQ400" s="165"/>
      <c r="CR400" s="165"/>
      <c r="CS400" s="165">
        <f t="shared" si="400"/>
        <v>0</v>
      </c>
      <c r="CT400" s="168">
        <f t="shared" si="401"/>
        <v>32.5</v>
      </c>
      <c r="CU400" s="167">
        <f t="shared" si="402"/>
        <v>1000000</v>
      </c>
    </row>
    <row r="401" spans="2:99" ht="13.5" customHeight="1" x14ac:dyDescent="0.25">
      <c r="B401" s="165" t="s">
        <v>253</v>
      </c>
      <c r="C401" s="165" t="s">
        <v>215</v>
      </c>
      <c r="D401" s="166">
        <v>33500</v>
      </c>
      <c r="E401" s="42">
        <v>2.5</v>
      </c>
      <c r="F401" s="42">
        <v>40000</v>
      </c>
      <c r="G401" s="42">
        <f t="shared" si="370"/>
        <v>100000</v>
      </c>
      <c r="H401" s="42"/>
      <c r="I401" s="42"/>
      <c r="J401" s="42">
        <f t="shared" si="371"/>
        <v>0</v>
      </c>
      <c r="K401" s="42">
        <v>2.5</v>
      </c>
      <c r="L401" s="42">
        <v>40000</v>
      </c>
      <c r="M401" s="42">
        <f t="shared" si="372"/>
        <v>100000</v>
      </c>
      <c r="N401" s="42"/>
      <c r="O401" s="42"/>
      <c r="P401" s="42">
        <f t="shared" si="373"/>
        <v>0</v>
      </c>
      <c r="Q401" s="42"/>
      <c r="R401" s="42"/>
      <c r="S401" s="42">
        <f t="shared" si="374"/>
        <v>0</v>
      </c>
      <c r="T401" s="42"/>
      <c r="U401" s="42"/>
      <c r="V401" s="42">
        <f t="shared" si="375"/>
        <v>0</v>
      </c>
      <c r="W401" s="42">
        <v>2.5</v>
      </c>
      <c r="X401" s="42">
        <v>40000</v>
      </c>
      <c r="Y401" s="42">
        <f t="shared" si="376"/>
        <v>100000</v>
      </c>
      <c r="Z401" s="42"/>
      <c r="AA401" s="42"/>
      <c r="AB401" s="42">
        <f t="shared" si="377"/>
        <v>0</v>
      </c>
      <c r="AC401" s="42">
        <v>2.5</v>
      </c>
      <c r="AD401" s="42">
        <v>40000</v>
      </c>
      <c r="AE401" s="42">
        <f t="shared" si="378"/>
        <v>100000</v>
      </c>
      <c r="AF401" s="42"/>
      <c r="AG401" s="42"/>
      <c r="AH401" s="42">
        <f t="shared" si="379"/>
        <v>0</v>
      </c>
      <c r="AI401" s="165">
        <v>2.5</v>
      </c>
      <c r="AJ401" s="165">
        <v>40000</v>
      </c>
      <c r="AK401" s="165">
        <f t="shared" si="380"/>
        <v>100000</v>
      </c>
      <c r="AL401" s="165"/>
      <c r="AM401" s="165"/>
      <c r="AN401" s="165">
        <f t="shared" si="381"/>
        <v>0</v>
      </c>
      <c r="AO401" s="165">
        <v>2</v>
      </c>
      <c r="AP401" s="165">
        <v>40000</v>
      </c>
      <c r="AQ401" s="165">
        <f t="shared" si="382"/>
        <v>80000</v>
      </c>
      <c r="AR401" s="165">
        <v>0.5</v>
      </c>
      <c r="AS401" s="165">
        <v>40000</v>
      </c>
      <c r="AT401" s="165">
        <f t="shared" si="383"/>
        <v>20000</v>
      </c>
      <c r="AU401" s="165">
        <v>2.5</v>
      </c>
      <c r="AV401" s="165">
        <v>40000</v>
      </c>
      <c r="AW401" s="165">
        <f t="shared" si="384"/>
        <v>100000</v>
      </c>
      <c r="AX401" s="165"/>
      <c r="AY401" s="165"/>
      <c r="AZ401" s="165">
        <f t="shared" si="385"/>
        <v>0</v>
      </c>
      <c r="BA401" s="165">
        <v>2.5</v>
      </c>
      <c r="BB401" s="165">
        <v>40000</v>
      </c>
      <c r="BC401" s="165">
        <f t="shared" si="386"/>
        <v>100000</v>
      </c>
      <c r="BD401" s="165"/>
      <c r="BE401" s="165"/>
      <c r="BF401" s="165">
        <f t="shared" si="387"/>
        <v>0</v>
      </c>
      <c r="BG401" s="165">
        <v>2.5</v>
      </c>
      <c r="BH401" s="165">
        <v>40000</v>
      </c>
      <c r="BI401" s="165">
        <f t="shared" si="388"/>
        <v>100000</v>
      </c>
      <c r="BJ401" s="165"/>
      <c r="BK401" s="165"/>
      <c r="BL401" s="165">
        <f t="shared" si="389"/>
        <v>0</v>
      </c>
      <c r="BM401" s="165">
        <v>2.5</v>
      </c>
      <c r="BN401" s="165">
        <v>40000</v>
      </c>
      <c r="BO401" s="165">
        <f t="shared" si="390"/>
        <v>100000</v>
      </c>
      <c r="BP401" s="165"/>
      <c r="BQ401" s="165"/>
      <c r="BR401" s="165">
        <f t="shared" si="391"/>
        <v>0</v>
      </c>
      <c r="BS401" s="165">
        <v>2.5</v>
      </c>
      <c r="BT401" s="165"/>
      <c r="BU401" s="165">
        <f t="shared" si="392"/>
        <v>0</v>
      </c>
      <c r="BV401" s="165"/>
      <c r="BW401" s="165"/>
      <c r="BX401" s="165">
        <f t="shared" si="393"/>
        <v>0</v>
      </c>
      <c r="BY401" s="165">
        <v>2.5</v>
      </c>
      <c r="BZ401" s="165"/>
      <c r="CA401" s="165">
        <f t="shared" si="394"/>
        <v>0</v>
      </c>
      <c r="CB401" s="165"/>
      <c r="CC401" s="165"/>
      <c r="CD401" s="165">
        <f t="shared" si="395"/>
        <v>0</v>
      </c>
      <c r="CE401" s="165"/>
      <c r="CF401" s="165"/>
      <c r="CG401" s="165">
        <f t="shared" si="396"/>
        <v>0</v>
      </c>
      <c r="CH401" s="165">
        <v>2.5</v>
      </c>
      <c r="CI401" s="165"/>
      <c r="CJ401" s="165">
        <f t="shared" si="397"/>
        <v>0</v>
      </c>
      <c r="CK401" s="165"/>
      <c r="CL401" s="165"/>
      <c r="CM401" s="165">
        <f t="shared" si="398"/>
        <v>0</v>
      </c>
      <c r="CN401" s="165"/>
      <c r="CO401" s="165"/>
      <c r="CP401" s="165">
        <f t="shared" si="399"/>
        <v>0</v>
      </c>
      <c r="CQ401" s="165"/>
      <c r="CR401" s="165"/>
      <c r="CS401" s="165">
        <f t="shared" si="400"/>
        <v>0</v>
      </c>
      <c r="CT401" s="168">
        <f t="shared" si="401"/>
        <v>32.5</v>
      </c>
      <c r="CU401" s="167">
        <f t="shared" si="402"/>
        <v>1000000</v>
      </c>
    </row>
    <row r="402" spans="2:99" x14ac:dyDescent="0.25">
      <c r="B402" s="165" t="s">
        <v>254</v>
      </c>
      <c r="C402" s="165" t="s">
        <v>255</v>
      </c>
      <c r="D402" s="166">
        <v>3500</v>
      </c>
      <c r="E402" s="42"/>
      <c r="F402" s="42"/>
      <c r="G402" s="42">
        <f t="shared" si="370"/>
        <v>0</v>
      </c>
      <c r="H402" s="42"/>
      <c r="I402" s="42"/>
      <c r="J402" s="42">
        <f t="shared" si="371"/>
        <v>0</v>
      </c>
      <c r="K402" s="42"/>
      <c r="L402" s="42"/>
      <c r="M402" s="42">
        <f t="shared" si="372"/>
        <v>0</v>
      </c>
      <c r="N402" s="42"/>
      <c r="O402" s="42"/>
      <c r="P402" s="42">
        <f t="shared" si="373"/>
        <v>0</v>
      </c>
      <c r="Q402" s="42"/>
      <c r="R402" s="42"/>
      <c r="S402" s="42">
        <f t="shared" si="374"/>
        <v>0</v>
      </c>
      <c r="T402" s="42"/>
      <c r="U402" s="42"/>
      <c r="V402" s="42">
        <f t="shared" si="375"/>
        <v>0</v>
      </c>
      <c r="W402" s="42">
        <v>3</v>
      </c>
      <c r="X402" s="42">
        <v>15000</v>
      </c>
      <c r="Y402" s="42">
        <f t="shared" si="376"/>
        <v>45000</v>
      </c>
      <c r="Z402" s="42"/>
      <c r="AA402" s="42"/>
      <c r="AB402" s="42">
        <f t="shared" si="377"/>
        <v>0</v>
      </c>
      <c r="AC402" s="42"/>
      <c r="AD402" s="42"/>
      <c r="AE402" s="42">
        <f t="shared" si="378"/>
        <v>0</v>
      </c>
      <c r="AF402" s="42"/>
      <c r="AG402" s="42"/>
      <c r="AH402" s="42">
        <f t="shared" si="379"/>
        <v>0</v>
      </c>
      <c r="AI402" s="165"/>
      <c r="AJ402" s="165"/>
      <c r="AK402" s="165">
        <f t="shared" si="380"/>
        <v>0</v>
      </c>
      <c r="AL402" s="165"/>
      <c r="AM402" s="165"/>
      <c r="AN402" s="165">
        <f t="shared" si="381"/>
        <v>0</v>
      </c>
      <c r="AO402" s="165"/>
      <c r="AP402" s="165"/>
      <c r="AQ402" s="165">
        <f t="shared" si="382"/>
        <v>0</v>
      </c>
      <c r="AR402" s="165"/>
      <c r="AS402" s="165"/>
      <c r="AT402" s="165">
        <f t="shared" si="383"/>
        <v>0</v>
      </c>
      <c r="AU402" s="165"/>
      <c r="AV402" s="165"/>
      <c r="AW402" s="165">
        <f t="shared" si="384"/>
        <v>0</v>
      </c>
      <c r="AX402" s="165"/>
      <c r="AY402" s="165"/>
      <c r="AZ402" s="165">
        <f t="shared" si="385"/>
        <v>0</v>
      </c>
      <c r="BA402" s="165"/>
      <c r="BB402" s="165"/>
      <c r="BC402" s="165">
        <f t="shared" si="386"/>
        <v>0</v>
      </c>
      <c r="BD402" s="165"/>
      <c r="BE402" s="165"/>
      <c r="BF402" s="165">
        <f t="shared" si="387"/>
        <v>0</v>
      </c>
      <c r="BG402" s="165"/>
      <c r="BH402" s="165"/>
      <c r="BI402" s="165">
        <f t="shared" si="388"/>
        <v>0</v>
      </c>
      <c r="BJ402" s="165"/>
      <c r="BK402" s="165"/>
      <c r="BL402" s="165">
        <f t="shared" si="389"/>
        <v>0</v>
      </c>
      <c r="BM402" s="165"/>
      <c r="BN402" s="165"/>
      <c r="BO402" s="165">
        <f t="shared" si="390"/>
        <v>0</v>
      </c>
      <c r="BP402" s="165"/>
      <c r="BQ402" s="165"/>
      <c r="BR402" s="165">
        <f t="shared" si="391"/>
        <v>0</v>
      </c>
      <c r="BS402" s="165"/>
      <c r="BT402" s="165"/>
      <c r="BU402" s="165">
        <f t="shared" si="392"/>
        <v>0</v>
      </c>
      <c r="BV402" s="165"/>
      <c r="BW402" s="165"/>
      <c r="BX402" s="165">
        <f t="shared" si="393"/>
        <v>0</v>
      </c>
      <c r="BY402" s="165"/>
      <c r="BZ402" s="165"/>
      <c r="CA402" s="165">
        <f t="shared" si="394"/>
        <v>0</v>
      </c>
      <c r="CB402" s="165"/>
      <c r="CC402" s="165"/>
      <c r="CD402" s="165">
        <f t="shared" si="395"/>
        <v>0</v>
      </c>
      <c r="CE402" s="165">
        <v>3</v>
      </c>
      <c r="CF402" s="165"/>
      <c r="CG402" s="165">
        <f t="shared" si="396"/>
        <v>0</v>
      </c>
      <c r="CH402" s="165"/>
      <c r="CI402" s="165"/>
      <c r="CJ402" s="165">
        <f t="shared" si="397"/>
        <v>0</v>
      </c>
      <c r="CK402" s="165"/>
      <c r="CL402" s="165"/>
      <c r="CM402" s="165">
        <f t="shared" si="398"/>
        <v>0</v>
      </c>
      <c r="CN402" s="165"/>
      <c r="CO402" s="165"/>
      <c r="CP402" s="165">
        <f t="shared" si="399"/>
        <v>0</v>
      </c>
      <c r="CQ402" s="165"/>
      <c r="CR402" s="165"/>
      <c r="CS402" s="165">
        <f t="shared" si="400"/>
        <v>0</v>
      </c>
      <c r="CT402" s="168">
        <f t="shared" si="401"/>
        <v>6</v>
      </c>
      <c r="CU402" s="167">
        <f t="shared" si="402"/>
        <v>45000</v>
      </c>
    </row>
    <row r="403" spans="2:99" ht="14.25" customHeight="1" x14ac:dyDescent="0.25">
      <c r="B403" s="165" t="s">
        <v>256</v>
      </c>
      <c r="C403" s="165" t="s">
        <v>215</v>
      </c>
      <c r="D403" s="166">
        <v>13000</v>
      </c>
      <c r="E403" s="42"/>
      <c r="F403" s="42"/>
      <c r="G403" s="42">
        <f t="shared" si="370"/>
        <v>0</v>
      </c>
      <c r="H403" s="42">
        <v>4</v>
      </c>
      <c r="I403" s="42">
        <v>16000</v>
      </c>
      <c r="J403" s="42">
        <f t="shared" si="371"/>
        <v>64000</v>
      </c>
      <c r="K403" s="42"/>
      <c r="L403" s="42"/>
      <c r="M403" s="42">
        <f t="shared" si="372"/>
        <v>0</v>
      </c>
      <c r="N403" s="42"/>
      <c r="O403" s="42"/>
      <c r="P403" s="42">
        <f t="shared" si="373"/>
        <v>0</v>
      </c>
      <c r="Q403" s="42"/>
      <c r="R403" s="42"/>
      <c r="S403" s="42">
        <f t="shared" si="374"/>
        <v>0</v>
      </c>
      <c r="T403" s="42"/>
      <c r="U403" s="42"/>
      <c r="V403" s="42">
        <f t="shared" si="375"/>
        <v>0</v>
      </c>
      <c r="W403" s="42">
        <v>3</v>
      </c>
      <c r="X403" s="42">
        <v>16000</v>
      </c>
      <c r="Y403" s="42">
        <f t="shared" si="376"/>
        <v>48000</v>
      </c>
      <c r="Z403" s="42">
        <v>3</v>
      </c>
      <c r="AA403" s="42">
        <v>16000</v>
      </c>
      <c r="AB403" s="42">
        <f t="shared" si="377"/>
        <v>48000</v>
      </c>
      <c r="AC403" s="42"/>
      <c r="AD403" s="42"/>
      <c r="AE403" s="42">
        <f t="shared" si="378"/>
        <v>0</v>
      </c>
      <c r="AF403" s="42"/>
      <c r="AG403" s="42"/>
      <c r="AH403" s="42">
        <f t="shared" si="379"/>
        <v>0</v>
      </c>
      <c r="AI403" s="165"/>
      <c r="AJ403" s="165"/>
      <c r="AK403" s="165">
        <f t="shared" si="380"/>
        <v>0</v>
      </c>
      <c r="AL403" s="165">
        <v>5</v>
      </c>
      <c r="AM403" s="165">
        <v>16000</v>
      </c>
      <c r="AN403" s="165">
        <f t="shared" si="381"/>
        <v>80000</v>
      </c>
      <c r="AO403" s="165"/>
      <c r="AP403" s="165"/>
      <c r="AQ403" s="165">
        <f t="shared" si="382"/>
        <v>0</v>
      </c>
      <c r="AR403" s="165"/>
      <c r="AS403" s="165"/>
      <c r="AT403" s="165">
        <f t="shared" si="383"/>
        <v>0</v>
      </c>
      <c r="AU403" s="165"/>
      <c r="AV403" s="165"/>
      <c r="AW403" s="165">
        <f t="shared" si="384"/>
        <v>0</v>
      </c>
      <c r="AX403" s="165"/>
      <c r="AY403" s="165"/>
      <c r="AZ403" s="165">
        <f t="shared" si="385"/>
        <v>0</v>
      </c>
      <c r="BA403" s="165">
        <v>3</v>
      </c>
      <c r="BB403" s="165">
        <v>16000</v>
      </c>
      <c r="BC403" s="165">
        <f t="shared" si="386"/>
        <v>48000</v>
      </c>
      <c r="BD403" s="165">
        <v>2</v>
      </c>
      <c r="BE403" s="165">
        <v>16000</v>
      </c>
      <c r="BF403" s="165">
        <f t="shared" si="387"/>
        <v>32000</v>
      </c>
      <c r="BG403" s="165"/>
      <c r="BH403" s="165"/>
      <c r="BI403" s="165">
        <f t="shared" si="388"/>
        <v>0</v>
      </c>
      <c r="BJ403" s="165"/>
      <c r="BK403" s="165"/>
      <c r="BL403" s="165">
        <f t="shared" si="389"/>
        <v>0</v>
      </c>
      <c r="BM403" s="165"/>
      <c r="BN403" s="165"/>
      <c r="BO403" s="165">
        <f t="shared" si="390"/>
        <v>0</v>
      </c>
      <c r="BP403" s="165">
        <v>3</v>
      </c>
      <c r="BQ403" s="165">
        <v>16000</v>
      </c>
      <c r="BR403" s="165">
        <f t="shared" si="391"/>
        <v>48000</v>
      </c>
      <c r="BS403" s="165"/>
      <c r="BT403" s="165"/>
      <c r="BU403" s="165">
        <f t="shared" si="392"/>
        <v>0</v>
      </c>
      <c r="BV403" s="165"/>
      <c r="BW403" s="165"/>
      <c r="BX403" s="165">
        <f t="shared" si="393"/>
        <v>0</v>
      </c>
      <c r="BY403" s="165"/>
      <c r="BZ403" s="165"/>
      <c r="CA403" s="165">
        <f t="shared" si="394"/>
        <v>0</v>
      </c>
      <c r="CB403" s="165"/>
      <c r="CC403" s="165"/>
      <c r="CD403" s="165">
        <f t="shared" si="395"/>
        <v>0</v>
      </c>
      <c r="CE403" s="165">
        <v>3</v>
      </c>
      <c r="CF403" s="165"/>
      <c r="CG403" s="165">
        <f t="shared" si="396"/>
        <v>0</v>
      </c>
      <c r="CH403" s="165">
        <v>3.5</v>
      </c>
      <c r="CI403" s="165"/>
      <c r="CJ403" s="165">
        <f t="shared" si="397"/>
        <v>0</v>
      </c>
      <c r="CK403" s="165"/>
      <c r="CL403" s="165"/>
      <c r="CM403" s="165">
        <f t="shared" si="398"/>
        <v>0</v>
      </c>
      <c r="CN403" s="165"/>
      <c r="CO403" s="165"/>
      <c r="CP403" s="165">
        <f t="shared" si="399"/>
        <v>0</v>
      </c>
      <c r="CQ403" s="165"/>
      <c r="CR403" s="165"/>
      <c r="CS403" s="165">
        <f t="shared" si="400"/>
        <v>0</v>
      </c>
      <c r="CT403" s="168">
        <f t="shared" si="401"/>
        <v>29.5</v>
      </c>
      <c r="CU403" s="167">
        <f t="shared" si="402"/>
        <v>368000</v>
      </c>
    </row>
    <row r="404" spans="2:99" x14ac:dyDescent="0.25">
      <c r="B404" s="165" t="s">
        <v>451</v>
      </c>
      <c r="C404" s="165" t="s">
        <v>215</v>
      </c>
      <c r="D404" s="166"/>
      <c r="E404" s="42"/>
      <c r="F404" s="42"/>
      <c r="G404" s="42">
        <f t="shared" si="370"/>
        <v>0</v>
      </c>
      <c r="H404" s="42"/>
      <c r="I404" s="42"/>
      <c r="J404" s="42">
        <f t="shared" si="371"/>
        <v>0</v>
      </c>
      <c r="K404" s="42"/>
      <c r="L404" s="42"/>
      <c r="M404" s="42">
        <f t="shared" si="372"/>
        <v>0</v>
      </c>
      <c r="N404" s="42"/>
      <c r="O404" s="42"/>
      <c r="P404" s="42">
        <f t="shared" si="373"/>
        <v>0</v>
      </c>
      <c r="Q404" s="42"/>
      <c r="R404" s="42"/>
      <c r="S404" s="42">
        <f t="shared" si="374"/>
        <v>0</v>
      </c>
      <c r="T404" s="42"/>
      <c r="U404" s="42"/>
      <c r="V404" s="42">
        <f t="shared" si="375"/>
        <v>0</v>
      </c>
      <c r="W404" s="42"/>
      <c r="X404" s="42"/>
      <c r="Y404" s="42">
        <f t="shared" si="376"/>
        <v>0</v>
      </c>
      <c r="Z404" s="42"/>
      <c r="AA404" s="42"/>
      <c r="AB404" s="42">
        <f t="shared" si="377"/>
        <v>0</v>
      </c>
      <c r="AC404" s="42"/>
      <c r="AD404" s="42"/>
      <c r="AE404" s="42">
        <f t="shared" si="378"/>
        <v>0</v>
      </c>
      <c r="AF404" s="42"/>
      <c r="AG404" s="42"/>
      <c r="AH404" s="42">
        <f t="shared" si="379"/>
        <v>0</v>
      </c>
      <c r="AI404" s="165"/>
      <c r="AJ404" s="165"/>
      <c r="AK404" s="165">
        <f t="shared" si="380"/>
        <v>0</v>
      </c>
      <c r="AL404" s="165"/>
      <c r="AM404" s="165"/>
      <c r="AN404" s="165">
        <f t="shared" si="381"/>
        <v>0</v>
      </c>
      <c r="AO404" s="165"/>
      <c r="AP404" s="165"/>
      <c r="AQ404" s="165">
        <f t="shared" si="382"/>
        <v>0</v>
      </c>
      <c r="AR404" s="165"/>
      <c r="AS404" s="165"/>
      <c r="AT404" s="165">
        <f t="shared" si="383"/>
        <v>0</v>
      </c>
      <c r="AU404" s="165"/>
      <c r="AV404" s="165"/>
      <c r="AW404" s="165">
        <f t="shared" si="384"/>
        <v>0</v>
      </c>
      <c r="AX404" s="165"/>
      <c r="AY404" s="165"/>
      <c r="AZ404" s="165">
        <f t="shared" si="385"/>
        <v>0</v>
      </c>
      <c r="BA404" s="165"/>
      <c r="BB404" s="165"/>
      <c r="BC404" s="165">
        <f t="shared" si="386"/>
        <v>0</v>
      </c>
      <c r="BD404" s="165"/>
      <c r="BE404" s="165"/>
      <c r="BF404" s="165">
        <f t="shared" si="387"/>
        <v>0</v>
      </c>
      <c r="BG404" s="165"/>
      <c r="BH404" s="165"/>
      <c r="BI404" s="165">
        <f t="shared" si="388"/>
        <v>0</v>
      </c>
      <c r="BJ404" s="165"/>
      <c r="BK404" s="165"/>
      <c r="BL404" s="165">
        <f t="shared" si="389"/>
        <v>0</v>
      </c>
      <c r="BM404" s="165"/>
      <c r="BN404" s="165"/>
      <c r="BO404" s="165">
        <f t="shared" si="390"/>
        <v>0</v>
      </c>
      <c r="BP404" s="165"/>
      <c r="BQ404" s="165"/>
      <c r="BR404" s="165">
        <f t="shared" si="391"/>
        <v>0</v>
      </c>
      <c r="BS404" s="165"/>
      <c r="BT404" s="165"/>
      <c r="BU404" s="165">
        <f t="shared" si="392"/>
        <v>0</v>
      </c>
      <c r="BV404" s="165"/>
      <c r="BW404" s="165"/>
      <c r="BX404" s="165">
        <f t="shared" si="393"/>
        <v>0</v>
      </c>
      <c r="BY404" s="165"/>
      <c r="BZ404" s="165"/>
      <c r="CA404" s="165">
        <f t="shared" si="394"/>
        <v>0</v>
      </c>
      <c r="CB404" s="165"/>
      <c r="CC404" s="165"/>
      <c r="CD404" s="165">
        <f t="shared" si="395"/>
        <v>0</v>
      </c>
      <c r="CE404" s="165"/>
      <c r="CF404" s="165"/>
      <c r="CG404" s="165">
        <f t="shared" si="396"/>
        <v>0</v>
      </c>
      <c r="CH404" s="165"/>
      <c r="CI404" s="165"/>
      <c r="CJ404" s="165">
        <f t="shared" si="397"/>
        <v>0</v>
      </c>
      <c r="CK404" s="165"/>
      <c r="CL404" s="165"/>
      <c r="CM404" s="165">
        <f t="shared" si="398"/>
        <v>0</v>
      </c>
      <c r="CN404" s="165"/>
      <c r="CO404" s="165"/>
      <c r="CP404" s="165">
        <f t="shared" si="399"/>
        <v>0</v>
      </c>
      <c r="CQ404" s="165"/>
      <c r="CR404" s="165"/>
      <c r="CS404" s="165">
        <f t="shared" si="400"/>
        <v>0</v>
      </c>
      <c r="CT404" s="168">
        <f t="shared" si="401"/>
        <v>0</v>
      </c>
      <c r="CU404" s="167">
        <f t="shared" si="402"/>
        <v>0</v>
      </c>
    </row>
    <row r="405" spans="2:99" x14ac:dyDescent="0.25">
      <c r="B405" s="165" t="s">
        <v>257</v>
      </c>
      <c r="C405" s="165" t="s">
        <v>215</v>
      </c>
      <c r="D405" s="166">
        <v>21000</v>
      </c>
      <c r="E405" s="42"/>
      <c r="F405" s="42"/>
      <c r="G405" s="42">
        <f t="shared" si="370"/>
        <v>0</v>
      </c>
      <c r="H405" s="42"/>
      <c r="I405" s="42"/>
      <c r="J405" s="42">
        <f t="shared" si="371"/>
        <v>0</v>
      </c>
      <c r="K405" s="42">
        <v>4</v>
      </c>
      <c r="L405" s="42">
        <v>30000</v>
      </c>
      <c r="M405" s="42">
        <f t="shared" si="372"/>
        <v>120000</v>
      </c>
      <c r="N405" s="42">
        <v>2.5</v>
      </c>
      <c r="O405" s="42">
        <v>30000</v>
      </c>
      <c r="P405" s="42">
        <f t="shared" si="373"/>
        <v>75000</v>
      </c>
      <c r="Q405" s="42">
        <v>6</v>
      </c>
      <c r="R405" s="42">
        <v>30000</v>
      </c>
      <c r="S405" s="42">
        <f t="shared" si="374"/>
        <v>180000</v>
      </c>
      <c r="T405" s="42"/>
      <c r="U405" s="42"/>
      <c r="V405" s="42">
        <f t="shared" si="375"/>
        <v>0</v>
      </c>
      <c r="W405" s="42"/>
      <c r="X405" s="42"/>
      <c r="Y405" s="42">
        <f t="shared" si="376"/>
        <v>0</v>
      </c>
      <c r="Z405" s="42"/>
      <c r="AA405" s="42"/>
      <c r="AB405" s="42">
        <f t="shared" si="377"/>
        <v>0</v>
      </c>
      <c r="AC405" s="42">
        <v>2.7</v>
      </c>
      <c r="AD405" s="42">
        <v>30000</v>
      </c>
      <c r="AE405" s="42">
        <f t="shared" si="378"/>
        <v>81000</v>
      </c>
      <c r="AF405" s="42">
        <v>3</v>
      </c>
      <c r="AG405" s="42">
        <v>30000</v>
      </c>
      <c r="AH405" s="42">
        <f t="shared" si="379"/>
        <v>90000</v>
      </c>
      <c r="AI405" s="165"/>
      <c r="AJ405" s="165"/>
      <c r="AK405" s="165">
        <f t="shared" si="380"/>
        <v>0</v>
      </c>
      <c r="AL405" s="165"/>
      <c r="AM405" s="165"/>
      <c r="AN405" s="165">
        <f t="shared" si="381"/>
        <v>0</v>
      </c>
      <c r="AO405" s="165">
        <v>3</v>
      </c>
      <c r="AP405" s="165">
        <v>30000</v>
      </c>
      <c r="AQ405" s="165">
        <f t="shared" si="382"/>
        <v>90000</v>
      </c>
      <c r="AR405" s="165">
        <v>4</v>
      </c>
      <c r="AS405" s="165">
        <v>30000</v>
      </c>
      <c r="AT405" s="165">
        <f t="shared" si="383"/>
        <v>120000</v>
      </c>
      <c r="AU405" s="165">
        <v>7.5</v>
      </c>
      <c r="AV405" s="165">
        <v>30000</v>
      </c>
      <c r="AW405" s="165">
        <f t="shared" si="384"/>
        <v>225000</v>
      </c>
      <c r="AX405" s="165"/>
      <c r="AY405" s="165"/>
      <c r="AZ405" s="165">
        <f t="shared" si="385"/>
        <v>0</v>
      </c>
      <c r="BA405" s="165"/>
      <c r="BB405" s="165"/>
      <c r="BC405" s="165">
        <f t="shared" si="386"/>
        <v>0</v>
      </c>
      <c r="BD405" s="165"/>
      <c r="BE405" s="165"/>
      <c r="BF405" s="165">
        <f t="shared" si="387"/>
        <v>0</v>
      </c>
      <c r="BG405" s="165">
        <v>4</v>
      </c>
      <c r="BH405" s="165">
        <v>30000</v>
      </c>
      <c r="BI405" s="165">
        <f t="shared" si="388"/>
        <v>120000</v>
      </c>
      <c r="BJ405" s="165">
        <v>1</v>
      </c>
      <c r="BK405" s="165">
        <v>30000</v>
      </c>
      <c r="BL405" s="165">
        <f t="shared" si="389"/>
        <v>30000</v>
      </c>
      <c r="BM405" s="165"/>
      <c r="BN405" s="165"/>
      <c r="BO405" s="165">
        <f t="shared" si="390"/>
        <v>0</v>
      </c>
      <c r="BP405" s="165"/>
      <c r="BQ405" s="165"/>
      <c r="BR405" s="165">
        <f t="shared" si="391"/>
        <v>0</v>
      </c>
      <c r="BS405" s="165">
        <v>4</v>
      </c>
      <c r="BT405" s="165"/>
      <c r="BU405" s="165">
        <f t="shared" si="392"/>
        <v>0</v>
      </c>
      <c r="BV405" s="165">
        <v>2.5</v>
      </c>
      <c r="BW405" s="165"/>
      <c r="BX405" s="165">
        <f t="shared" si="393"/>
        <v>0</v>
      </c>
      <c r="BY405" s="165">
        <v>7</v>
      </c>
      <c r="BZ405" s="165"/>
      <c r="CA405" s="165">
        <f t="shared" si="394"/>
        <v>0</v>
      </c>
      <c r="CB405" s="165"/>
      <c r="CC405" s="165"/>
      <c r="CD405" s="165">
        <f t="shared" si="395"/>
        <v>0</v>
      </c>
      <c r="CE405" s="165"/>
      <c r="CF405" s="165"/>
      <c r="CG405" s="165">
        <f t="shared" si="396"/>
        <v>0</v>
      </c>
      <c r="CH405" s="165"/>
      <c r="CI405" s="165"/>
      <c r="CJ405" s="165">
        <f t="shared" si="397"/>
        <v>0</v>
      </c>
      <c r="CK405" s="165">
        <v>3</v>
      </c>
      <c r="CL405" s="165"/>
      <c r="CM405" s="165">
        <f t="shared" si="398"/>
        <v>0</v>
      </c>
      <c r="CN405" s="165"/>
      <c r="CO405" s="165"/>
      <c r="CP405" s="165">
        <f t="shared" si="399"/>
        <v>0</v>
      </c>
      <c r="CQ405" s="165"/>
      <c r="CR405" s="165"/>
      <c r="CS405" s="165">
        <f t="shared" si="400"/>
        <v>0</v>
      </c>
      <c r="CT405" s="168">
        <f t="shared" si="401"/>
        <v>54.2</v>
      </c>
      <c r="CU405" s="167">
        <f t="shared" si="402"/>
        <v>1131000</v>
      </c>
    </row>
    <row r="406" spans="2:99" x14ac:dyDescent="0.25">
      <c r="B406" s="165" t="s">
        <v>258</v>
      </c>
      <c r="C406" s="165" t="s">
        <v>215</v>
      </c>
      <c r="D406" s="166">
        <v>60000</v>
      </c>
      <c r="E406" s="42"/>
      <c r="F406" s="42"/>
      <c r="G406" s="42">
        <f t="shared" si="370"/>
        <v>0</v>
      </c>
      <c r="H406" s="42"/>
      <c r="I406" s="42"/>
      <c r="J406" s="42">
        <f t="shared" si="371"/>
        <v>0</v>
      </c>
      <c r="K406" s="42"/>
      <c r="L406" s="42"/>
      <c r="M406" s="42">
        <f t="shared" si="372"/>
        <v>0</v>
      </c>
      <c r="N406" s="42"/>
      <c r="O406" s="42"/>
      <c r="P406" s="42">
        <f t="shared" si="373"/>
        <v>0</v>
      </c>
      <c r="Q406" s="42"/>
      <c r="R406" s="42"/>
      <c r="S406" s="42">
        <f t="shared" si="374"/>
        <v>0</v>
      </c>
      <c r="T406" s="42"/>
      <c r="U406" s="42"/>
      <c r="V406" s="42">
        <f t="shared" si="375"/>
        <v>0</v>
      </c>
      <c r="W406" s="42"/>
      <c r="X406" s="42"/>
      <c r="Y406" s="42">
        <f t="shared" si="376"/>
        <v>0</v>
      </c>
      <c r="Z406" s="42"/>
      <c r="AA406" s="42"/>
      <c r="AB406" s="42">
        <f t="shared" si="377"/>
        <v>0</v>
      </c>
      <c r="AC406" s="42">
        <v>1</v>
      </c>
      <c r="AD406" s="42">
        <v>35000</v>
      </c>
      <c r="AE406" s="42">
        <f t="shared" si="378"/>
        <v>35000</v>
      </c>
      <c r="AF406" s="42"/>
      <c r="AG406" s="42"/>
      <c r="AH406" s="42">
        <f t="shared" si="379"/>
        <v>0</v>
      </c>
      <c r="AI406" s="165"/>
      <c r="AJ406" s="165"/>
      <c r="AK406" s="165">
        <f t="shared" si="380"/>
        <v>0</v>
      </c>
      <c r="AL406" s="165"/>
      <c r="AM406" s="165"/>
      <c r="AN406" s="165">
        <f t="shared" si="381"/>
        <v>0</v>
      </c>
      <c r="AO406" s="165">
        <v>1</v>
      </c>
      <c r="AP406" s="165">
        <v>35000</v>
      </c>
      <c r="AQ406" s="165">
        <f t="shared" si="382"/>
        <v>35000</v>
      </c>
      <c r="AR406" s="165"/>
      <c r="AS406" s="165"/>
      <c r="AT406" s="165">
        <f t="shared" si="383"/>
        <v>0</v>
      </c>
      <c r="AU406" s="165"/>
      <c r="AV406" s="165"/>
      <c r="AW406" s="165">
        <f t="shared" si="384"/>
        <v>0</v>
      </c>
      <c r="AX406" s="165"/>
      <c r="AY406" s="165"/>
      <c r="AZ406" s="165">
        <f t="shared" si="385"/>
        <v>0</v>
      </c>
      <c r="BA406" s="165"/>
      <c r="BB406" s="165"/>
      <c r="BC406" s="165">
        <f t="shared" si="386"/>
        <v>0</v>
      </c>
      <c r="BD406" s="165"/>
      <c r="BE406" s="165"/>
      <c r="BF406" s="165">
        <f t="shared" si="387"/>
        <v>0</v>
      </c>
      <c r="BG406" s="165">
        <v>0.5</v>
      </c>
      <c r="BH406" s="165">
        <v>35000</v>
      </c>
      <c r="BI406" s="165">
        <f t="shared" si="388"/>
        <v>17500</v>
      </c>
      <c r="BJ406" s="165">
        <v>1</v>
      </c>
      <c r="BK406" s="165">
        <v>35000</v>
      </c>
      <c r="BL406" s="165">
        <f t="shared" si="389"/>
        <v>35000</v>
      </c>
      <c r="BM406" s="165"/>
      <c r="BN406" s="165"/>
      <c r="BO406" s="165">
        <f t="shared" si="390"/>
        <v>0</v>
      </c>
      <c r="BP406" s="165"/>
      <c r="BQ406" s="165"/>
      <c r="BR406" s="165">
        <f t="shared" si="391"/>
        <v>0</v>
      </c>
      <c r="BS406" s="165"/>
      <c r="BT406" s="165"/>
      <c r="BU406" s="165">
        <f t="shared" si="392"/>
        <v>0</v>
      </c>
      <c r="BV406" s="165"/>
      <c r="BW406" s="165"/>
      <c r="BX406" s="165">
        <f t="shared" si="393"/>
        <v>0</v>
      </c>
      <c r="BY406" s="165"/>
      <c r="BZ406" s="165"/>
      <c r="CA406" s="165">
        <f t="shared" si="394"/>
        <v>0</v>
      </c>
      <c r="CB406" s="165"/>
      <c r="CC406" s="165"/>
      <c r="CD406" s="165">
        <f t="shared" si="395"/>
        <v>0</v>
      </c>
      <c r="CE406" s="165">
        <v>1</v>
      </c>
      <c r="CF406" s="165"/>
      <c r="CG406" s="165">
        <f t="shared" si="396"/>
        <v>0</v>
      </c>
      <c r="CH406" s="165"/>
      <c r="CI406" s="165"/>
      <c r="CJ406" s="165">
        <f t="shared" si="397"/>
        <v>0</v>
      </c>
      <c r="CK406" s="165">
        <v>1</v>
      </c>
      <c r="CL406" s="165"/>
      <c r="CM406" s="165">
        <f t="shared" si="398"/>
        <v>0</v>
      </c>
      <c r="CN406" s="165"/>
      <c r="CO406" s="165"/>
      <c r="CP406" s="165">
        <f t="shared" si="399"/>
        <v>0</v>
      </c>
      <c r="CQ406" s="165"/>
      <c r="CR406" s="165"/>
      <c r="CS406" s="165">
        <f t="shared" si="400"/>
        <v>0</v>
      </c>
      <c r="CT406" s="168">
        <f t="shared" si="401"/>
        <v>5.5</v>
      </c>
      <c r="CU406" s="167">
        <f t="shared" si="402"/>
        <v>122500</v>
      </c>
    </row>
    <row r="407" spans="2:99" x14ac:dyDescent="0.25">
      <c r="B407" s="165" t="s">
        <v>259</v>
      </c>
      <c r="C407" s="165" t="s">
        <v>215</v>
      </c>
      <c r="D407" s="166">
        <v>30000</v>
      </c>
      <c r="E407" s="42"/>
      <c r="F407" s="42"/>
      <c r="G407" s="42">
        <f t="shared" si="370"/>
        <v>0</v>
      </c>
      <c r="H407" s="42"/>
      <c r="I407" s="42"/>
      <c r="J407" s="42">
        <f t="shared" si="371"/>
        <v>0</v>
      </c>
      <c r="K407" s="42"/>
      <c r="L407" s="42"/>
      <c r="M407" s="42">
        <f t="shared" si="372"/>
        <v>0</v>
      </c>
      <c r="N407" s="42"/>
      <c r="O407" s="42"/>
      <c r="P407" s="42">
        <f t="shared" si="373"/>
        <v>0</v>
      </c>
      <c r="Q407" s="42"/>
      <c r="R407" s="42"/>
      <c r="S407" s="42">
        <f t="shared" si="374"/>
        <v>0</v>
      </c>
      <c r="T407" s="42"/>
      <c r="U407" s="42"/>
      <c r="V407" s="42">
        <f t="shared" si="375"/>
        <v>0</v>
      </c>
      <c r="W407" s="42"/>
      <c r="X407" s="42"/>
      <c r="Y407" s="42">
        <f t="shared" si="376"/>
        <v>0</v>
      </c>
      <c r="Z407" s="42"/>
      <c r="AA407" s="42"/>
      <c r="AB407" s="42">
        <f t="shared" si="377"/>
        <v>0</v>
      </c>
      <c r="AC407" s="42"/>
      <c r="AD407" s="42"/>
      <c r="AE407" s="42">
        <f t="shared" si="378"/>
        <v>0</v>
      </c>
      <c r="AF407" s="42">
        <v>0.25</v>
      </c>
      <c r="AG407" s="42">
        <v>32000</v>
      </c>
      <c r="AH407" s="42">
        <f t="shared" si="379"/>
        <v>8000</v>
      </c>
      <c r="AI407" s="165"/>
      <c r="AJ407" s="165"/>
      <c r="AK407" s="165">
        <f t="shared" si="380"/>
        <v>0</v>
      </c>
      <c r="AL407" s="165"/>
      <c r="AM407" s="165"/>
      <c r="AN407" s="165">
        <f t="shared" si="381"/>
        <v>0</v>
      </c>
      <c r="AO407" s="165"/>
      <c r="AP407" s="165"/>
      <c r="AQ407" s="165">
        <f t="shared" si="382"/>
        <v>0</v>
      </c>
      <c r="AR407" s="165"/>
      <c r="AS407" s="165"/>
      <c r="AT407" s="165">
        <f t="shared" si="383"/>
        <v>0</v>
      </c>
      <c r="AU407" s="165"/>
      <c r="AV407" s="165"/>
      <c r="AW407" s="165">
        <f t="shared" si="384"/>
        <v>0</v>
      </c>
      <c r="AX407" s="165"/>
      <c r="AY407" s="165"/>
      <c r="AZ407" s="165">
        <f t="shared" si="385"/>
        <v>0</v>
      </c>
      <c r="BA407" s="165"/>
      <c r="BB407" s="165"/>
      <c r="BC407" s="165">
        <f t="shared" si="386"/>
        <v>0</v>
      </c>
      <c r="BD407" s="165"/>
      <c r="BE407" s="165"/>
      <c r="BF407" s="165">
        <f t="shared" si="387"/>
        <v>0</v>
      </c>
      <c r="BG407" s="165"/>
      <c r="BH407" s="165"/>
      <c r="BI407" s="165">
        <f t="shared" si="388"/>
        <v>0</v>
      </c>
      <c r="BJ407" s="165"/>
      <c r="BK407" s="165"/>
      <c r="BL407" s="165">
        <f t="shared" si="389"/>
        <v>0</v>
      </c>
      <c r="BM407" s="165"/>
      <c r="BN407" s="165"/>
      <c r="BO407" s="165">
        <f t="shared" si="390"/>
        <v>0</v>
      </c>
      <c r="BP407" s="165"/>
      <c r="BQ407" s="165"/>
      <c r="BR407" s="165">
        <f t="shared" si="391"/>
        <v>0</v>
      </c>
      <c r="BS407" s="165">
        <v>0.25</v>
      </c>
      <c r="BT407" s="165"/>
      <c r="BU407" s="165">
        <f t="shared" si="392"/>
        <v>0</v>
      </c>
      <c r="BV407" s="165"/>
      <c r="BW407" s="165"/>
      <c r="BX407" s="165">
        <f t="shared" si="393"/>
        <v>0</v>
      </c>
      <c r="BY407" s="165"/>
      <c r="BZ407" s="165"/>
      <c r="CA407" s="165">
        <f t="shared" si="394"/>
        <v>0</v>
      </c>
      <c r="CB407" s="165"/>
      <c r="CC407" s="165"/>
      <c r="CD407" s="165">
        <f t="shared" si="395"/>
        <v>0</v>
      </c>
      <c r="CE407" s="165">
        <v>1</v>
      </c>
      <c r="CF407" s="165"/>
      <c r="CG407" s="165">
        <f t="shared" si="396"/>
        <v>0</v>
      </c>
      <c r="CH407" s="165"/>
      <c r="CI407" s="165"/>
      <c r="CJ407" s="165">
        <f t="shared" si="397"/>
        <v>0</v>
      </c>
      <c r="CK407" s="165"/>
      <c r="CL407" s="165"/>
      <c r="CM407" s="165">
        <f t="shared" si="398"/>
        <v>0</v>
      </c>
      <c r="CN407" s="165"/>
      <c r="CO407" s="165"/>
      <c r="CP407" s="165">
        <f t="shared" si="399"/>
        <v>0</v>
      </c>
      <c r="CQ407" s="165"/>
      <c r="CR407" s="165"/>
      <c r="CS407" s="165">
        <f t="shared" si="400"/>
        <v>0</v>
      </c>
      <c r="CT407" s="168">
        <f t="shared" si="401"/>
        <v>1.5</v>
      </c>
      <c r="CU407" s="167">
        <f t="shared" si="402"/>
        <v>8000</v>
      </c>
    </row>
    <row r="408" spans="2:99" x14ac:dyDescent="0.25">
      <c r="B408" s="165" t="s">
        <v>260</v>
      </c>
      <c r="C408" s="165" t="s">
        <v>215</v>
      </c>
      <c r="D408" s="166">
        <v>85000</v>
      </c>
      <c r="E408" s="42"/>
      <c r="F408" s="42"/>
      <c r="G408" s="42">
        <f t="shared" si="370"/>
        <v>0</v>
      </c>
      <c r="H408" s="42"/>
      <c r="I408" s="42"/>
      <c r="J408" s="42">
        <f t="shared" si="371"/>
        <v>0</v>
      </c>
      <c r="K408" s="42">
        <v>0.25</v>
      </c>
      <c r="L408" s="42">
        <v>60000</v>
      </c>
      <c r="M408" s="42">
        <f t="shared" si="372"/>
        <v>15000</v>
      </c>
      <c r="N408" s="42"/>
      <c r="O408" s="42"/>
      <c r="P408" s="42">
        <f t="shared" si="373"/>
        <v>0</v>
      </c>
      <c r="Q408" s="42"/>
      <c r="R408" s="42"/>
      <c r="S408" s="42">
        <f t="shared" si="374"/>
        <v>0</v>
      </c>
      <c r="T408" s="42">
        <v>0.25</v>
      </c>
      <c r="U408" s="42">
        <v>60000</v>
      </c>
      <c r="V408" s="42">
        <f t="shared" si="375"/>
        <v>15000</v>
      </c>
      <c r="W408" s="42"/>
      <c r="X408" s="42"/>
      <c r="Y408" s="42">
        <f t="shared" si="376"/>
        <v>0</v>
      </c>
      <c r="Z408" s="42"/>
      <c r="AA408" s="42"/>
      <c r="AB408" s="42">
        <f t="shared" si="377"/>
        <v>0</v>
      </c>
      <c r="AC408" s="42"/>
      <c r="AD408" s="42"/>
      <c r="AE408" s="42">
        <f t="shared" si="378"/>
        <v>0</v>
      </c>
      <c r="AF408" s="42">
        <v>0.25</v>
      </c>
      <c r="AG408" s="42">
        <v>60000</v>
      </c>
      <c r="AH408" s="42">
        <f t="shared" si="379"/>
        <v>15000</v>
      </c>
      <c r="AI408" s="165"/>
      <c r="AJ408" s="165"/>
      <c r="AK408" s="165">
        <f t="shared" si="380"/>
        <v>0</v>
      </c>
      <c r="AL408" s="165"/>
      <c r="AM408" s="165"/>
      <c r="AN408" s="165">
        <f t="shared" si="381"/>
        <v>0</v>
      </c>
      <c r="AO408" s="165">
        <v>0.25</v>
      </c>
      <c r="AP408" s="165">
        <v>60000</v>
      </c>
      <c r="AQ408" s="165">
        <f t="shared" si="382"/>
        <v>15000</v>
      </c>
      <c r="AR408" s="165"/>
      <c r="AS408" s="165"/>
      <c r="AT408" s="165">
        <f t="shared" si="383"/>
        <v>0</v>
      </c>
      <c r="AU408" s="165"/>
      <c r="AV408" s="165"/>
      <c r="AW408" s="165">
        <f t="shared" si="384"/>
        <v>0</v>
      </c>
      <c r="AX408" s="165"/>
      <c r="AY408" s="165"/>
      <c r="AZ408" s="165">
        <f t="shared" si="385"/>
        <v>0</v>
      </c>
      <c r="BA408" s="165"/>
      <c r="BB408" s="165"/>
      <c r="BC408" s="165">
        <f t="shared" si="386"/>
        <v>0</v>
      </c>
      <c r="BD408" s="165">
        <v>0.25</v>
      </c>
      <c r="BE408" s="165">
        <v>60000</v>
      </c>
      <c r="BF408" s="165">
        <f t="shared" si="387"/>
        <v>15000</v>
      </c>
      <c r="BG408" s="165"/>
      <c r="BH408" s="165"/>
      <c r="BI408" s="165">
        <f t="shared" si="388"/>
        <v>0</v>
      </c>
      <c r="BJ408" s="165"/>
      <c r="BK408" s="165"/>
      <c r="BL408" s="165">
        <f t="shared" si="389"/>
        <v>0</v>
      </c>
      <c r="BM408" s="165"/>
      <c r="BN408" s="165"/>
      <c r="BO408" s="165">
        <f t="shared" si="390"/>
        <v>0</v>
      </c>
      <c r="BP408" s="165"/>
      <c r="BQ408" s="165"/>
      <c r="BR408" s="165">
        <f t="shared" si="391"/>
        <v>0</v>
      </c>
      <c r="BS408" s="165">
        <v>0.25</v>
      </c>
      <c r="BT408" s="165"/>
      <c r="BU408" s="165">
        <f t="shared" si="392"/>
        <v>0</v>
      </c>
      <c r="BV408" s="165"/>
      <c r="BW408" s="165"/>
      <c r="BX408" s="165">
        <f t="shared" si="393"/>
        <v>0</v>
      </c>
      <c r="BY408" s="165"/>
      <c r="BZ408" s="165"/>
      <c r="CA408" s="165">
        <f t="shared" si="394"/>
        <v>0</v>
      </c>
      <c r="CB408" s="165">
        <v>0.25</v>
      </c>
      <c r="CC408" s="165"/>
      <c r="CD408" s="165">
        <f t="shared" si="395"/>
        <v>0</v>
      </c>
      <c r="CE408" s="165"/>
      <c r="CF408" s="165"/>
      <c r="CG408" s="165">
        <f t="shared" si="396"/>
        <v>0</v>
      </c>
      <c r="CH408" s="165"/>
      <c r="CI408" s="165"/>
      <c r="CJ408" s="165">
        <f t="shared" si="397"/>
        <v>0</v>
      </c>
      <c r="CK408" s="165"/>
      <c r="CL408" s="165"/>
      <c r="CM408" s="165">
        <f t="shared" si="398"/>
        <v>0</v>
      </c>
      <c r="CN408" s="165"/>
      <c r="CO408" s="165"/>
      <c r="CP408" s="165">
        <f t="shared" si="399"/>
        <v>0</v>
      </c>
      <c r="CQ408" s="165"/>
      <c r="CR408" s="165"/>
      <c r="CS408" s="165">
        <f t="shared" si="400"/>
        <v>0</v>
      </c>
      <c r="CT408" s="168">
        <f t="shared" si="401"/>
        <v>1.75</v>
      </c>
      <c r="CU408" s="167">
        <f t="shared" si="402"/>
        <v>75000</v>
      </c>
    </row>
    <row r="409" spans="2:99" x14ac:dyDescent="0.25">
      <c r="B409" s="165" t="s">
        <v>261</v>
      </c>
      <c r="C409" s="165" t="s">
        <v>215</v>
      </c>
      <c r="D409" s="166"/>
      <c r="E409" s="42"/>
      <c r="F409" s="42"/>
      <c r="G409" s="42">
        <f t="shared" si="370"/>
        <v>0</v>
      </c>
      <c r="H409" s="42"/>
      <c r="I409" s="42"/>
      <c r="J409" s="42">
        <f t="shared" si="371"/>
        <v>0</v>
      </c>
      <c r="K409" s="42"/>
      <c r="L409" s="42"/>
      <c r="M409" s="42">
        <f t="shared" si="372"/>
        <v>0</v>
      </c>
      <c r="N409" s="42"/>
      <c r="O409" s="42"/>
      <c r="P409" s="42">
        <f t="shared" si="373"/>
        <v>0</v>
      </c>
      <c r="Q409" s="42"/>
      <c r="R409" s="42"/>
      <c r="S409" s="42">
        <f t="shared" si="374"/>
        <v>0</v>
      </c>
      <c r="T409" s="42"/>
      <c r="U409" s="42"/>
      <c r="V409" s="42">
        <f t="shared" si="375"/>
        <v>0</v>
      </c>
      <c r="W409" s="42"/>
      <c r="X409" s="42"/>
      <c r="Y409" s="42">
        <f t="shared" si="376"/>
        <v>0</v>
      </c>
      <c r="Z409" s="42"/>
      <c r="AA409" s="42"/>
      <c r="AB409" s="42">
        <f t="shared" si="377"/>
        <v>0</v>
      </c>
      <c r="AC409" s="42"/>
      <c r="AD409" s="42"/>
      <c r="AE409" s="42">
        <f t="shared" si="378"/>
        <v>0</v>
      </c>
      <c r="AF409" s="42"/>
      <c r="AG409" s="42"/>
      <c r="AH409" s="42">
        <f t="shared" si="379"/>
        <v>0</v>
      </c>
      <c r="AI409" s="165"/>
      <c r="AJ409" s="165"/>
      <c r="AK409" s="165">
        <f t="shared" si="380"/>
        <v>0</v>
      </c>
      <c r="AL409" s="165"/>
      <c r="AM409" s="165"/>
      <c r="AN409" s="165">
        <f t="shared" si="381"/>
        <v>0</v>
      </c>
      <c r="AO409" s="165"/>
      <c r="AP409" s="165"/>
      <c r="AQ409" s="165">
        <f t="shared" si="382"/>
        <v>0</v>
      </c>
      <c r="AR409" s="165"/>
      <c r="AS409" s="165"/>
      <c r="AT409" s="165">
        <f t="shared" si="383"/>
        <v>0</v>
      </c>
      <c r="AU409" s="165"/>
      <c r="AV409" s="165"/>
      <c r="AW409" s="165">
        <f t="shared" si="384"/>
        <v>0</v>
      </c>
      <c r="AX409" s="165"/>
      <c r="AY409" s="165"/>
      <c r="AZ409" s="165">
        <f t="shared" si="385"/>
        <v>0</v>
      </c>
      <c r="BA409" s="165"/>
      <c r="BB409" s="165"/>
      <c r="BC409" s="165">
        <f t="shared" si="386"/>
        <v>0</v>
      </c>
      <c r="BD409" s="165"/>
      <c r="BE409" s="165"/>
      <c r="BF409" s="165">
        <f t="shared" si="387"/>
        <v>0</v>
      </c>
      <c r="BG409" s="165"/>
      <c r="BH409" s="165"/>
      <c r="BI409" s="165">
        <f t="shared" si="388"/>
        <v>0</v>
      </c>
      <c r="BJ409" s="165"/>
      <c r="BK409" s="165"/>
      <c r="BL409" s="165">
        <f t="shared" si="389"/>
        <v>0</v>
      </c>
      <c r="BM409" s="165"/>
      <c r="BN409" s="165"/>
      <c r="BO409" s="165">
        <f t="shared" si="390"/>
        <v>0</v>
      </c>
      <c r="BP409" s="165"/>
      <c r="BQ409" s="165"/>
      <c r="BR409" s="165">
        <f t="shared" si="391"/>
        <v>0</v>
      </c>
      <c r="BS409" s="165"/>
      <c r="BT409" s="165"/>
      <c r="BU409" s="165">
        <f t="shared" si="392"/>
        <v>0</v>
      </c>
      <c r="BV409" s="165"/>
      <c r="BW409" s="165"/>
      <c r="BX409" s="165">
        <f t="shared" si="393"/>
        <v>0</v>
      </c>
      <c r="BY409" s="165"/>
      <c r="BZ409" s="165"/>
      <c r="CA409" s="165">
        <f t="shared" si="394"/>
        <v>0</v>
      </c>
      <c r="CB409" s="165"/>
      <c r="CC409" s="165"/>
      <c r="CD409" s="165">
        <f t="shared" si="395"/>
        <v>0</v>
      </c>
      <c r="CE409" s="165"/>
      <c r="CF409" s="165"/>
      <c r="CG409" s="165">
        <f t="shared" si="396"/>
        <v>0</v>
      </c>
      <c r="CH409" s="165"/>
      <c r="CI409" s="165"/>
      <c r="CJ409" s="165">
        <f t="shared" si="397"/>
        <v>0</v>
      </c>
      <c r="CK409" s="165"/>
      <c r="CL409" s="165"/>
      <c r="CM409" s="165">
        <f t="shared" si="398"/>
        <v>0</v>
      </c>
      <c r="CN409" s="165"/>
      <c r="CO409" s="165"/>
      <c r="CP409" s="165">
        <f t="shared" si="399"/>
        <v>0</v>
      </c>
      <c r="CQ409" s="165"/>
      <c r="CR409" s="165"/>
      <c r="CS409" s="165">
        <f t="shared" si="400"/>
        <v>0</v>
      </c>
      <c r="CT409" s="168">
        <f t="shared" si="401"/>
        <v>0</v>
      </c>
      <c r="CU409" s="167">
        <f t="shared" si="402"/>
        <v>0</v>
      </c>
    </row>
    <row r="410" spans="2:99" x14ac:dyDescent="0.25">
      <c r="B410" s="165" t="s">
        <v>262</v>
      </c>
      <c r="C410" s="165" t="s">
        <v>215</v>
      </c>
      <c r="D410" s="166">
        <v>65000</v>
      </c>
      <c r="E410" s="42"/>
      <c r="F410" s="42"/>
      <c r="G410" s="42">
        <f t="shared" si="370"/>
        <v>0</v>
      </c>
      <c r="H410" s="42"/>
      <c r="I410" s="42"/>
      <c r="J410" s="42">
        <f t="shared" si="371"/>
        <v>0</v>
      </c>
      <c r="K410" s="42">
        <v>0.25</v>
      </c>
      <c r="L410" s="42">
        <v>45000</v>
      </c>
      <c r="M410" s="42">
        <f t="shared" si="372"/>
        <v>11250</v>
      </c>
      <c r="N410" s="42"/>
      <c r="O410" s="42"/>
      <c r="P410" s="42">
        <f t="shared" si="373"/>
        <v>0</v>
      </c>
      <c r="Q410" s="42"/>
      <c r="R410" s="42"/>
      <c r="S410" s="42">
        <f t="shared" si="374"/>
        <v>0</v>
      </c>
      <c r="T410" s="42">
        <v>0.25</v>
      </c>
      <c r="U410" s="42">
        <v>45000</v>
      </c>
      <c r="V410" s="42">
        <f t="shared" si="375"/>
        <v>11250</v>
      </c>
      <c r="W410" s="42"/>
      <c r="X410" s="42"/>
      <c r="Y410" s="42">
        <f t="shared" si="376"/>
        <v>0</v>
      </c>
      <c r="Z410" s="42"/>
      <c r="AA410" s="42"/>
      <c r="AB410" s="42">
        <f t="shared" si="377"/>
        <v>0</v>
      </c>
      <c r="AC410" s="42"/>
      <c r="AD410" s="42"/>
      <c r="AE410" s="42">
        <f t="shared" si="378"/>
        <v>0</v>
      </c>
      <c r="AF410" s="42">
        <v>0.25</v>
      </c>
      <c r="AG410" s="42">
        <v>45000</v>
      </c>
      <c r="AH410" s="42">
        <f t="shared" si="379"/>
        <v>11250</v>
      </c>
      <c r="AI410" s="165"/>
      <c r="AJ410" s="165"/>
      <c r="AK410" s="165">
        <f t="shared" si="380"/>
        <v>0</v>
      </c>
      <c r="AL410" s="165"/>
      <c r="AM410" s="165"/>
      <c r="AN410" s="165">
        <f t="shared" si="381"/>
        <v>0</v>
      </c>
      <c r="AO410" s="165">
        <v>0.25</v>
      </c>
      <c r="AP410" s="165">
        <v>45000</v>
      </c>
      <c r="AQ410" s="165">
        <f t="shared" si="382"/>
        <v>11250</v>
      </c>
      <c r="AR410" s="165"/>
      <c r="AS410" s="165"/>
      <c r="AT410" s="165">
        <f t="shared" si="383"/>
        <v>0</v>
      </c>
      <c r="AU410" s="165"/>
      <c r="AV410" s="165"/>
      <c r="AW410" s="165">
        <f t="shared" si="384"/>
        <v>0</v>
      </c>
      <c r="AX410" s="165"/>
      <c r="AY410" s="165"/>
      <c r="AZ410" s="165">
        <f t="shared" si="385"/>
        <v>0</v>
      </c>
      <c r="BA410" s="165"/>
      <c r="BB410" s="165"/>
      <c r="BC410" s="165">
        <f t="shared" si="386"/>
        <v>0</v>
      </c>
      <c r="BD410" s="165">
        <v>0.25</v>
      </c>
      <c r="BE410" s="165">
        <v>45000</v>
      </c>
      <c r="BF410" s="165">
        <f t="shared" si="387"/>
        <v>11250</v>
      </c>
      <c r="BG410" s="165"/>
      <c r="BH410" s="165"/>
      <c r="BI410" s="165">
        <f t="shared" si="388"/>
        <v>0</v>
      </c>
      <c r="BJ410" s="165">
        <v>0.25</v>
      </c>
      <c r="BK410" s="165">
        <v>45000</v>
      </c>
      <c r="BL410" s="165">
        <f t="shared" si="389"/>
        <v>11250</v>
      </c>
      <c r="BM410" s="165"/>
      <c r="BN410" s="165"/>
      <c r="BO410" s="165">
        <f t="shared" si="390"/>
        <v>0</v>
      </c>
      <c r="BP410" s="165"/>
      <c r="BQ410" s="165"/>
      <c r="BR410" s="165">
        <f t="shared" si="391"/>
        <v>0</v>
      </c>
      <c r="BS410" s="165"/>
      <c r="BT410" s="165"/>
      <c r="BU410" s="165">
        <f t="shared" si="392"/>
        <v>0</v>
      </c>
      <c r="BV410" s="165"/>
      <c r="BW410" s="165"/>
      <c r="BX410" s="165">
        <f t="shared" si="393"/>
        <v>0</v>
      </c>
      <c r="BY410" s="165"/>
      <c r="BZ410" s="165"/>
      <c r="CA410" s="165">
        <f t="shared" si="394"/>
        <v>0</v>
      </c>
      <c r="CB410" s="165">
        <v>0.25</v>
      </c>
      <c r="CC410" s="165"/>
      <c r="CD410" s="165">
        <f t="shared" si="395"/>
        <v>0</v>
      </c>
      <c r="CE410" s="165"/>
      <c r="CF410" s="165"/>
      <c r="CG410" s="165">
        <f t="shared" si="396"/>
        <v>0</v>
      </c>
      <c r="CH410" s="165"/>
      <c r="CI410" s="165"/>
      <c r="CJ410" s="165">
        <f t="shared" si="397"/>
        <v>0</v>
      </c>
      <c r="CK410" s="165">
        <v>0.25</v>
      </c>
      <c r="CL410" s="165"/>
      <c r="CM410" s="165">
        <f t="shared" si="398"/>
        <v>0</v>
      </c>
      <c r="CN410" s="165"/>
      <c r="CO410" s="165"/>
      <c r="CP410" s="165">
        <f t="shared" si="399"/>
        <v>0</v>
      </c>
      <c r="CQ410" s="165"/>
      <c r="CR410" s="165"/>
      <c r="CS410" s="165">
        <f t="shared" si="400"/>
        <v>0</v>
      </c>
      <c r="CT410" s="168">
        <f t="shared" si="401"/>
        <v>2</v>
      </c>
      <c r="CU410" s="167">
        <f t="shared" si="402"/>
        <v>67500</v>
      </c>
    </row>
    <row r="411" spans="2:99" x14ac:dyDescent="0.25">
      <c r="B411" s="165" t="s">
        <v>263</v>
      </c>
      <c r="C411" s="165" t="s">
        <v>255</v>
      </c>
      <c r="D411" s="166"/>
      <c r="E411" s="42"/>
      <c r="F411" s="42"/>
      <c r="G411" s="42">
        <f t="shared" si="370"/>
        <v>0</v>
      </c>
      <c r="H411" s="42"/>
      <c r="I411" s="42"/>
      <c r="J411" s="42">
        <f t="shared" si="371"/>
        <v>0</v>
      </c>
      <c r="K411" s="42"/>
      <c r="L411" s="42"/>
      <c r="M411" s="42">
        <f t="shared" si="372"/>
        <v>0</v>
      </c>
      <c r="N411" s="42"/>
      <c r="O411" s="42"/>
      <c r="P411" s="42">
        <f t="shared" si="373"/>
        <v>0</v>
      </c>
      <c r="Q411" s="42"/>
      <c r="R411" s="42"/>
      <c r="S411" s="42">
        <f t="shared" si="374"/>
        <v>0</v>
      </c>
      <c r="T411" s="42"/>
      <c r="U411" s="42"/>
      <c r="V411" s="42">
        <f t="shared" si="375"/>
        <v>0</v>
      </c>
      <c r="W411" s="42"/>
      <c r="X411" s="42"/>
      <c r="Y411" s="42">
        <f t="shared" si="376"/>
        <v>0</v>
      </c>
      <c r="Z411" s="42"/>
      <c r="AA411" s="42"/>
      <c r="AB411" s="42">
        <f t="shared" si="377"/>
        <v>0</v>
      </c>
      <c r="AC411" s="42"/>
      <c r="AD411" s="42"/>
      <c r="AE411" s="42">
        <f t="shared" si="378"/>
        <v>0</v>
      </c>
      <c r="AF411" s="42"/>
      <c r="AG411" s="42"/>
      <c r="AH411" s="42">
        <f t="shared" si="379"/>
        <v>0</v>
      </c>
      <c r="AI411" s="165"/>
      <c r="AJ411" s="165"/>
      <c r="AK411" s="165">
        <f t="shared" si="380"/>
        <v>0</v>
      </c>
      <c r="AL411" s="165"/>
      <c r="AM411" s="165"/>
      <c r="AN411" s="165">
        <f t="shared" si="381"/>
        <v>0</v>
      </c>
      <c r="AO411" s="165"/>
      <c r="AP411" s="165"/>
      <c r="AQ411" s="165">
        <f t="shared" si="382"/>
        <v>0</v>
      </c>
      <c r="AR411" s="165"/>
      <c r="AS411" s="165"/>
      <c r="AT411" s="165">
        <f t="shared" si="383"/>
        <v>0</v>
      </c>
      <c r="AU411" s="165"/>
      <c r="AV411" s="165"/>
      <c r="AW411" s="165">
        <f t="shared" si="384"/>
        <v>0</v>
      </c>
      <c r="AX411" s="165"/>
      <c r="AY411" s="165"/>
      <c r="AZ411" s="165">
        <f t="shared" si="385"/>
        <v>0</v>
      </c>
      <c r="BA411" s="165"/>
      <c r="BB411" s="165"/>
      <c r="BC411" s="165">
        <f t="shared" si="386"/>
        <v>0</v>
      </c>
      <c r="BD411" s="165"/>
      <c r="BE411" s="165"/>
      <c r="BF411" s="165">
        <f t="shared" si="387"/>
        <v>0</v>
      </c>
      <c r="BG411" s="165"/>
      <c r="BH411" s="165"/>
      <c r="BI411" s="165">
        <f t="shared" si="388"/>
        <v>0</v>
      </c>
      <c r="BJ411" s="165"/>
      <c r="BK411" s="165"/>
      <c r="BL411" s="165">
        <f t="shared" si="389"/>
        <v>0</v>
      </c>
      <c r="BM411" s="165"/>
      <c r="BN411" s="165"/>
      <c r="BO411" s="165">
        <f t="shared" si="390"/>
        <v>0</v>
      </c>
      <c r="BP411" s="165"/>
      <c r="BQ411" s="165"/>
      <c r="BR411" s="165">
        <f t="shared" si="391"/>
        <v>0</v>
      </c>
      <c r="BS411" s="165"/>
      <c r="BT411" s="165"/>
      <c r="BU411" s="165">
        <f t="shared" si="392"/>
        <v>0</v>
      </c>
      <c r="BV411" s="165"/>
      <c r="BW411" s="165"/>
      <c r="BX411" s="165">
        <f t="shared" si="393"/>
        <v>0</v>
      </c>
      <c r="BY411" s="165"/>
      <c r="BZ411" s="165"/>
      <c r="CA411" s="165">
        <f t="shared" si="394"/>
        <v>0</v>
      </c>
      <c r="CB411" s="165"/>
      <c r="CC411" s="165"/>
      <c r="CD411" s="165">
        <f t="shared" si="395"/>
        <v>0</v>
      </c>
      <c r="CE411" s="165"/>
      <c r="CF411" s="165"/>
      <c r="CG411" s="165">
        <f t="shared" si="396"/>
        <v>0</v>
      </c>
      <c r="CH411" s="165"/>
      <c r="CI411" s="165"/>
      <c r="CJ411" s="165">
        <f t="shared" si="397"/>
        <v>0</v>
      </c>
      <c r="CK411" s="165"/>
      <c r="CL411" s="165"/>
      <c r="CM411" s="165">
        <f t="shared" si="398"/>
        <v>0</v>
      </c>
      <c r="CN411" s="165"/>
      <c r="CO411" s="165"/>
      <c r="CP411" s="165">
        <f t="shared" si="399"/>
        <v>0</v>
      </c>
      <c r="CQ411" s="165"/>
      <c r="CR411" s="165"/>
      <c r="CS411" s="165">
        <f t="shared" si="400"/>
        <v>0</v>
      </c>
      <c r="CT411" s="168">
        <f t="shared" si="401"/>
        <v>0</v>
      </c>
      <c r="CU411" s="167">
        <f t="shared" si="402"/>
        <v>0</v>
      </c>
    </row>
    <row r="412" spans="2:99" x14ac:dyDescent="0.25">
      <c r="B412" s="165" t="s">
        <v>264</v>
      </c>
      <c r="C412" s="165" t="s">
        <v>265</v>
      </c>
      <c r="D412" s="166">
        <v>5000</v>
      </c>
      <c r="E412" s="42"/>
      <c r="F412" s="42"/>
      <c r="G412" s="42">
        <f t="shared" si="370"/>
        <v>0</v>
      </c>
      <c r="H412" s="42">
        <v>1</v>
      </c>
      <c r="I412" s="42">
        <v>10000</v>
      </c>
      <c r="J412" s="42">
        <f t="shared" si="371"/>
        <v>10000</v>
      </c>
      <c r="K412" s="42"/>
      <c r="L412" s="42"/>
      <c r="M412" s="42">
        <f t="shared" si="372"/>
        <v>0</v>
      </c>
      <c r="N412" s="42"/>
      <c r="O412" s="42"/>
      <c r="P412" s="42">
        <f t="shared" si="373"/>
        <v>0</v>
      </c>
      <c r="Q412" s="42">
        <v>1</v>
      </c>
      <c r="R412" s="42">
        <v>10000</v>
      </c>
      <c r="S412" s="42">
        <f t="shared" si="374"/>
        <v>10000</v>
      </c>
      <c r="T412" s="42"/>
      <c r="U412" s="42"/>
      <c r="V412" s="42">
        <f t="shared" si="375"/>
        <v>0</v>
      </c>
      <c r="W412" s="42"/>
      <c r="X412" s="42"/>
      <c r="Y412" s="42">
        <f t="shared" si="376"/>
        <v>0</v>
      </c>
      <c r="Z412" s="42"/>
      <c r="AA412" s="42"/>
      <c r="AB412" s="42">
        <f t="shared" si="377"/>
        <v>0</v>
      </c>
      <c r="AC412" s="42">
        <v>1</v>
      </c>
      <c r="AD412" s="42">
        <v>10000</v>
      </c>
      <c r="AE412" s="42">
        <f t="shared" si="378"/>
        <v>10000</v>
      </c>
      <c r="AF412" s="42"/>
      <c r="AG412" s="42"/>
      <c r="AH412" s="42">
        <f t="shared" si="379"/>
        <v>0</v>
      </c>
      <c r="AI412" s="165"/>
      <c r="AJ412" s="165"/>
      <c r="AK412" s="165">
        <f t="shared" si="380"/>
        <v>0</v>
      </c>
      <c r="AL412" s="165"/>
      <c r="AM412" s="165"/>
      <c r="AN412" s="165">
        <f t="shared" si="381"/>
        <v>0</v>
      </c>
      <c r="AO412" s="165"/>
      <c r="AP412" s="165"/>
      <c r="AQ412" s="165">
        <f t="shared" si="382"/>
        <v>0</v>
      </c>
      <c r="AR412" s="165">
        <v>1</v>
      </c>
      <c r="AS412" s="165">
        <v>10000</v>
      </c>
      <c r="AT412" s="165">
        <f t="shared" si="383"/>
        <v>10000</v>
      </c>
      <c r="AU412" s="165"/>
      <c r="AV412" s="165"/>
      <c r="AW412" s="165">
        <f t="shared" si="384"/>
        <v>0</v>
      </c>
      <c r="AX412" s="165"/>
      <c r="AY412" s="165"/>
      <c r="AZ412" s="165">
        <f t="shared" si="385"/>
        <v>0</v>
      </c>
      <c r="BA412" s="165"/>
      <c r="BB412" s="165"/>
      <c r="BC412" s="165">
        <f t="shared" si="386"/>
        <v>0</v>
      </c>
      <c r="BD412" s="165"/>
      <c r="BE412" s="165"/>
      <c r="BF412" s="165">
        <f t="shared" si="387"/>
        <v>0</v>
      </c>
      <c r="BG412" s="165">
        <v>1</v>
      </c>
      <c r="BH412" s="165">
        <v>10000</v>
      </c>
      <c r="BI412" s="165">
        <f t="shared" si="388"/>
        <v>10000</v>
      </c>
      <c r="BJ412" s="165"/>
      <c r="BK412" s="165"/>
      <c r="BL412" s="165">
        <f t="shared" si="389"/>
        <v>0</v>
      </c>
      <c r="BM412" s="165"/>
      <c r="BN412" s="165"/>
      <c r="BO412" s="165">
        <f t="shared" si="390"/>
        <v>0</v>
      </c>
      <c r="BP412" s="165"/>
      <c r="BQ412" s="165"/>
      <c r="BR412" s="165">
        <f t="shared" si="391"/>
        <v>0</v>
      </c>
      <c r="BS412" s="165"/>
      <c r="BT412" s="165"/>
      <c r="BU412" s="165">
        <f t="shared" si="392"/>
        <v>0</v>
      </c>
      <c r="BV412" s="165">
        <v>1</v>
      </c>
      <c r="BW412" s="165"/>
      <c r="BX412" s="165">
        <f t="shared" si="393"/>
        <v>0</v>
      </c>
      <c r="BY412" s="165"/>
      <c r="BZ412" s="165"/>
      <c r="CA412" s="165">
        <f t="shared" si="394"/>
        <v>0</v>
      </c>
      <c r="CB412" s="165"/>
      <c r="CC412" s="165"/>
      <c r="CD412" s="165">
        <f t="shared" si="395"/>
        <v>0</v>
      </c>
      <c r="CE412" s="165"/>
      <c r="CF412" s="165"/>
      <c r="CG412" s="165">
        <f t="shared" si="396"/>
        <v>0</v>
      </c>
      <c r="CH412" s="165"/>
      <c r="CI412" s="165"/>
      <c r="CJ412" s="165">
        <f t="shared" si="397"/>
        <v>0</v>
      </c>
      <c r="CK412" s="165">
        <v>1</v>
      </c>
      <c r="CL412" s="165"/>
      <c r="CM412" s="165">
        <f t="shared" si="398"/>
        <v>0</v>
      </c>
      <c r="CN412" s="165"/>
      <c r="CO412" s="165"/>
      <c r="CP412" s="165">
        <f t="shared" si="399"/>
        <v>0</v>
      </c>
      <c r="CQ412" s="165"/>
      <c r="CR412" s="165"/>
      <c r="CS412" s="165">
        <f t="shared" si="400"/>
        <v>0</v>
      </c>
      <c r="CT412" s="168">
        <f t="shared" si="401"/>
        <v>7</v>
      </c>
      <c r="CU412" s="167">
        <f t="shared" si="402"/>
        <v>50000</v>
      </c>
    </row>
    <row r="413" spans="2:99" x14ac:dyDescent="0.25">
      <c r="B413" s="165" t="s">
        <v>266</v>
      </c>
      <c r="C413" s="165" t="s">
        <v>255</v>
      </c>
      <c r="D413" s="166">
        <v>7500</v>
      </c>
      <c r="E413" s="42"/>
      <c r="F413" s="42"/>
      <c r="G413" s="42">
        <f t="shared" si="370"/>
        <v>0</v>
      </c>
      <c r="H413" s="42"/>
      <c r="I413" s="42"/>
      <c r="J413" s="42">
        <f t="shared" si="371"/>
        <v>0</v>
      </c>
      <c r="K413" s="42"/>
      <c r="L413" s="42"/>
      <c r="M413" s="42">
        <f t="shared" si="372"/>
        <v>0</v>
      </c>
      <c r="N413" s="42"/>
      <c r="O413" s="42"/>
      <c r="P413" s="42">
        <f t="shared" si="373"/>
        <v>0</v>
      </c>
      <c r="Q413" s="42"/>
      <c r="R413" s="42"/>
      <c r="S413" s="42">
        <f t="shared" si="374"/>
        <v>0</v>
      </c>
      <c r="T413" s="42"/>
      <c r="U413" s="42"/>
      <c r="V413" s="42">
        <f t="shared" si="375"/>
        <v>0</v>
      </c>
      <c r="W413" s="42"/>
      <c r="X413" s="42"/>
      <c r="Y413" s="42">
        <f t="shared" si="376"/>
        <v>0</v>
      </c>
      <c r="Z413" s="42"/>
      <c r="AA413" s="42"/>
      <c r="AB413" s="42">
        <f t="shared" si="377"/>
        <v>0</v>
      </c>
      <c r="AC413" s="42"/>
      <c r="AD413" s="42"/>
      <c r="AE413" s="42">
        <f t="shared" si="378"/>
        <v>0</v>
      </c>
      <c r="AF413" s="42">
        <v>1</v>
      </c>
      <c r="AG413" s="42">
        <v>7500</v>
      </c>
      <c r="AH413" s="42">
        <f t="shared" si="379"/>
        <v>7500</v>
      </c>
      <c r="AI413" s="165"/>
      <c r="AJ413" s="165"/>
      <c r="AK413" s="165">
        <f t="shared" si="380"/>
        <v>0</v>
      </c>
      <c r="AL413" s="165"/>
      <c r="AM413" s="165"/>
      <c r="AN413" s="165">
        <f t="shared" si="381"/>
        <v>0</v>
      </c>
      <c r="AO413" s="165"/>
      <c r="AP413" s="165"/>
      <c r="AQ413" s="165">
        <f t="shared" si="382"/>
        <v>0</v>
      </c>
      <c r="AR413" s="165"/>
      <c r="AS413" s="165"/>
      <c r="AT413" s="165">
        <f t="shared" si="383"/>
        <v>0</v>
      </c>
      <c r="AU413" s="165"/>
      <c r="AV413" s="165"/>
      <c r="AW413" s="165">
        <f t="shared" si="384"/>
        <v>0</v>
      </c>
      <c r="AX413" s="165"/>
      <c r="AY413" s="165"/>
      <c r="AZ413" s="165">
        <f t="shared" si="385"/>
        <v>0</v>
      </c>
      <c r="BA413" s="165"/>
      <c r="BB413" s="165"/>
      <c r="BC413" s="165">
        <f t="shared" si="386"/>
        <v>0</v>
      </c>
      <c r="BD413" s="165"/>
      <c r="BE413" s="165"/>
      <c r="BF413" s="165">
        <f t="shared" si="387"/>
        <v>0</v>
      </c>
      <c r="BG413" s="165">
        <v>1</v>
      </c>
      <c r="BH413" s="165">
        <v>7500</v>
      </c>
      <c r="BI413" s="165">
        <f t="shared" si="388"/>
        <v>7500</v>
      </c>
      <c r="BJ413" s="165"/>
      <c r="BK413" s="165"/>
      <c r="BL413" s="165">
        <f t="shared" si="389"/>
        <v>0</v>
      </c>
      <c r="BM413" s="165"/>
      <c r="BN413" s="165"/>
      <c r="BO413" s="165">
        <f t="shared" si="390"/>
        <v>0</v>
      </c>
      <c r="BP413" s="165"/>
      <c r="BQ413" s="165"/>
      <c r="BR413" s="165">
        <f t="shared" si="391"/>
        <v>0</v>
      </c>
      <c r="BS413" s="165"/>
      <c r="BT413" s="165"/>
      <c r="BU413" s="165">
        <f t="shared" si="392"/>
        <v>0</v>
      </c>
      <c r="BV413" s="165"/>
      <c r="BW413" s="165"/>
      <c r="BX413" s="165">
        <f t="shared" si="393"/>
        <v>0</v>
      </c>
      <c r="BY413" s="165"/>
      <c r="BZ413" s="165"/>
      <c r="CA413" s="165">
        <f t="shared" si="394"/>
        <v>0</v>
      </c>
      <c r="CB413" s="165"/>
      <c r="CC413" s="165"/>
      <c r="CD413" s="165">
        <f t="shared" si="395"/>
        <v>0</v>
      </c>
      <c r="CE413" s="165"/>
      <c r="CF413" s="165"/>
      <c r="CG413" s="165">
        <f t="shared" si="396"/>
        <v>0</v>
      </c>
      <c r="CH413" s="165"/>
      <c r="CI413" s="165"/>
      <c r="CJ413" s="165">
        <f t="shared" si="397"/>
        <v>0</v>
      </c>
      <c r="CK413" s="165"/>
      <c r="CL413" s="165"/>
      <c r="CM413" s="165">
        <f t="shared" si="398"/>
        <v>0</v>
      </c>
      <c r="CN413" s="165"/>
      <c r="CO413" s="165"/>
      <c r="CP413" s="165">
        <f t="shared" si="399"/>
        <v>0</v>
      </c>
      <c r="CQ413" s="165"/>
      <c r="CR413" s="165"/>
      <c r="CS413" s="165">
        <f t="shared" si="400"/>
        <v>0</v>
      </c>
      <c r="CT413" s="168">
        <f t="shared" si="401"/>
        <v>2</v>
      </c>
      <c r="CU413" s="167">
        <f t="shared" si="402"/>
        <v>15000</v>
      </c>
    </row>
    <row r="414" spans="2:99" x14ac:dyDescent="0.25">
      <c r="B414" s="165" t="s">
        <v>267</v>
      </c>
      <c r="C414" s="165" t="s">
        <v>265</v>
      </c>
      <c r="D414" s="166">
        <v>8000</v>
      </c>
      <c r="E414" s="42"/>
      <c r="F414" s="42"/>
      <c r="G414" s="42">
        <f t="shared" si="370"/>
        <v>0</v>
      </c>
      <c r="H414" s="42"/>
      <c r="I414" s="42"/>
      <c r="J414" s="42">
        <f t="shared" si="371"/>
        <v>0</v>
      </c>
      <c r="K414" s="42"/>
      <c r="L414" s="42"/>
      <c r="M414" s="42">
        <f t="shared" si="372"/>
        <v>0</v>
      </c>
      <c r="N414" s="42"/>
      <c r="O414" s="42"/>
      <c r="P414" s="42">
        <f t="shared" si="373"/>
        <v>0</v>
      </c>
      <c r="Q414" s="42"/>
      <c r="R414" s="42"/>
      <c r="S414" s="42">
        <f t="shared" si="374"/>
        <v>0</v>
      </c>
      <c r="T414" s="42"/>
      <c r="U414" s="42"/>
      <c r="V414" s="42">
        <f t="shared" si="375"/>
        <v>0</v>
      </c>
      <c r="W414" s="42"/>
      <c r="X414" s="42"/>
      <c r="Y414" s="42">
        <f t="shared" si="376"/>
        <v>0</v>
      </c>
      <c r="Z414" s="42"/>
      <c r="AA414" s="42"/>
      <c r="AB414" s="42">
        <f t="shared" si="377"/>
        <v>0</v>
      </c>
      <c r="AC414" s="42"/>
      <c r="AD414" s="42"/>
      <c r="AE414" s="42">
        <f t="shared" si="378"/>
        <v>0</v>
      </c>
      <c r="AF414" s="42"/>
      <c r="AG414" s="42"/>
      <c r="AH414" s="42">
        <f t="shared" si="379"/>
        <v>0</v>
      </c>
      <c r="AI414" s="165"/>
      <c r="AJ414" s="165"/>
      <c r="AK414" s="165">
        <f t="shared" si="380"/>
        <v>0</v>
      </c>
      <c r="AL414" s="165"/>
      <c r="AM414" s="165"/>
      <c r="AN414" s="165">
        <f t="shared" si="381"/>
        <v>0</v>
      </c>
      <c r="AO414" s="165"/>
      <c r="AP414" s="165"/>
      <c r="AQ414" s="165">
        <f t="shared" si="382"/>
        <v>0</v>
      </c>
      <c r="AR414" s="165"/>
      <c r="AS414" s="165"/>
      <c r="AT414" s="165">
        <f t="shared" si="383"/>
        <v>0</v>
      </c>
      <c r="AU414" s="165">
        <v>1</v>
      </c>
      <c r="AV414" s="165">
        <v>8000</v>
      </c>
      <c r="AW414" s="165">
        <f t="shared" si="384"/>
        <v>8000</v>
      </c>
      <c r="AX414" s="165"/>
      <c r="AY414" s="165"/>
      <c r="AZ414" s="165">
        <f t="shared" si="385"/>
        <v>0</v>
      </c>
      <c r="BA414" s="165"/>
      <c r="BB414" s="165"/>
      <c r="BC414" s="165">
        <f t="shared" si="386"/>
        <v>0</v>
      </c>
      <c r="BD414" s="165"/>
      <c r="BE414" s="165"/>
      <c r="BF414" s="165">
        <f t="shared" si="387"/>
        <v>0</v>
      </c>
      <c r="BG414" s="165"/>
      <c r="BH414" s="165"/>
      <c r="BI414" s="165">
        <f t="shared" si="388"/>
        <v>0</v>
      </c>
      <c r="BJ414" s="165"/>
      <c r="BK414" s="165"/>
      <c r="BL414" s="165">
        <f t="shared" si="389"/>
        <v>0</v>
      </c>
      <c r="BM414" s="165"/>
      <c r="BN414" s="165"/>
      <c r="BO414" s="165">
        <f t="shared" si="390"/>
        <v>0</v>
      </c>
      <c r="BP414" s="165"/>
      <c r="BQ414" s="165"/>
      <c r="BR414" s="165">
        <f t="shared" si="391"/>
        <v>0</v>
      </c>
      <c r="BS414" s="165"/>
      <c r="BT414" s="165"/>
      <c r="BU414" s="165">
        <f t="shared" si="392"/>
        <v>0</v>
      </c>
      <c r="BV414" s="165"/>
      <c r="BW414" s="165"/>
      <c r="BX414" s="165">
        <f t="shared" si="393"/>
        <v>0</v>
      </c>
      <c r="BY414" s="165"/>
      <c r="BZ414" s="165"/>
      <c r="CA414" s="165">
        <f t="shared" si="394"/>
        <v>0</v>
      </c>
      <c r="CB414" s="165"/>
      <c r="CC414" s="165"/>
      <c r="CD414" s="165">
        <f t="shared" si="395"/>
        <v>0</v>
      </c>
      <c r="CE414" s="165">
        <v>1</v>
      </c>
      <c r="CF414" s="165"/>
      <c r="CG414" s="165">
        <f t="shared" si="396"/>
        <v>0</v>
      </c>
      <c r="CH414" s="165"/>
      <c r="CI414" s="165"/>
      <c r="CJ414" s="165">
        <f t="shared" si="397"/>
        <v>0</v>
      </c>
      <c r="CK414" s="165"/>
      <c r="CL414" s="165"/>
      <c r="CM414" s="165">
        <f t="shared" si="398"/>
        <v>0</v>
      </c>
      <c r="CN414" s="165"/>
      <c r="CO414" s="165"/>
      <c r="CP414" s="165">
        <f t="shared" si="399"/>
        <v>0</v>
      </c>
      <c r="CQ414" s="165"/>
      <c r="CR414" s="165"/>
      <c r="CS414" s="165">
        <f t="shared" si="400"/>
        <v>0</v>
      </c>
      <c r="CT414" s="168">
        <f t="shared" si="401"/>
        <v>2</v>
      </c>
      <c r="CU414" s="167">
        <f t="shared" si="402"/>
        <v>8000</v>
      </c>
    </row>
    <row r="415" spans="2:99" x14ac:dyDescent="0.25">
      <c r="B415" s="165" t="s">
        <v>452</v>
      </c>
      <c r="C415" s="165" t="s">
        <v>453</v>
      </c>
      <c r="D415" s="166">
        <v>5000</v>
      </c>
      <c r="E415" s="42">
        <v>1</v>
      </c>
      <c r="F415" s="42">
        <v>7000</v>
      </c>
      <c r="G415" s="42">
        <f t="shared" si="370"/>
        <v>7000</v>
      </c>
      <c r="H415" s="42"/>
      <c r="I415" s="42"/>
      <c r="J415" s="42">
        <f t="shared" si="371"/>
        <v>0</v>
      </c>
      <c r="K415" s="42">
        <v>1</v>
      </c>
      <c r="L415" s="42">
        <v>7000</v>
      </c>
      <c r="M415" s="42">
        <f t="shared" si="372"/>
        <v>7000</v>
      </c>
      <c r="N415" s="42"/>
      <c r="O415" s="42"/>
      <c r="P415" s="42">
        <f t="shared" si="373"/>
        <v>0</v>
      </c>
      <c r="Q415" s="42"/>
      <c r="R415" s="42"/>
      <c r="S415" s="42">
        <f t="shared" si="374"/>
        <v>0</v>
      </c>
      <c r="T415" s="42"/>
      <c r="U415" s="42"/>
      <c r="V415" s="42">
        <f t="shared" si="375"/>
        <v>0</v>
      </c>
      <c r="W415" s="42"/>
      <c r="X415" s="42"/>
      <c r="Y415" s="42">
        <f t="shared" si="376"/>
        <v>0</v>
      </c>
      <c r="Z415" s="42"/>
      <c r="AA415" s="42"/>
      <c r="AB415" s="42">
        <f t="shared" si="377"/>
        <v>0</v>
      </c>
      <c r="AC415" s="42"/>
      <c r="AD415" s="42"/>
      <c r="AE415" s="42">
        <f t="shared" si="378"/>
        <v>0</v>
      </c>
      <c r="AF415" s="42"/>
      <c r="AG415" s="42"/>
      <c r="AH415" s="42">
        <f t="shared" si="379"/>
        <v>0</v>
      </c>
      <c r="AI415" s="165"/>
      <c r="AJ415" s="165"/>
      <c r="AK415" s="165">
        <f t="shared" si="380"/>
        <v>0</v>
      </c>
      <c r="AL415" s="165"/>
      <c r="AM415" s="165"/>
      <c r="AN415" s="165">
        <f t="shared" si="381"/>
        <v>0</v>
      </c>
      <c r="AO415" s="165"/>
      <c r="AP415" s="165"/>
      <c r="AQ415" s="165">
        <f t="shared" si="382"/>
        <v>0</v>
      </c>
      <c r="AR415" s="165"/>
      <c r="AS415" s="165"/>
      <c r="AT415" s="165">
        <f t="shared" si="383"/>
        <v>0</v>
      </c>
      <c r="AU415" s="165">
        <v>1</v>
      </c>
      <c r="AV415" s="165">
        <v>7000</v>
      </c>
      <c r="AW415" s="165">
        <f t="shared" si="384"/>
        <v>7000</v>
      </c>
      <c r="AX415" s="165"/>
      <c r="AY415" s="165"/>
      <c r="AZ415" s="165">
        <f t="shared" si="385"/>
        <v>0</v>
      </c>
      <c r="BA415" s="165"/>
      <c r="BB415" s="165"/>
      <c r="BC415" s="165">
        <f t="shared" si="386"/>
        <v>0</v>
      </c>
      <c r="BD415" s="165"/>
      <c r="BE415" s="165"/>
      <c r="BF415" s="165">
        <f t="shared" si="387"/>
        <v>0</v>
      </c>
      <c r="BG415" s="165"/>
      <c r="BH415" s="165"/>
      <c r="BI415" s="165">
        <f t="shared" si="388"/>
        <v>0</v>
      </c>
      <c r="BJ415" s="165">
        <v>1</v>
      </c>
      <c r="BK415" s="165">
        <v>7000</v>
      </c>
      <c r="BL415" s="165">
        <f t="shared" si="389"/>
        <v>7000</v>
      </c>
      <c r="BM415" s="165"/>
      <c r="BN415" s="165"/>
      <c r="BO415" s="165">
        <f t="shared" si="390"/>
        <v>0</v>
      </c>
      <c r="BP415" s="165"/>
      <c r="BQ415" s="165"/>
      <c r="BR415" s="165">
        <f t="shared" si="391"/>
        <v>0</v>
      </c>
      <c r="BS415" s="165"/>
      <c r="BT415" s="165"/>
      <c r="BU415" s="165">
        <f t="shared" si="392"/>
        <v>0</v>
      </c>
      <c r="BV415" s="165">
        <v>1</v>
      </c>
      <c r="BW415" s="165"/>
      <c r="BX415" s="165">
        <f t="shared" si="393"/>
        <v>0</v>
      </c>
      <c r="BY415" s="165"/>
      <c r="BZ415" s="165"/>
      <c r="CA415" s="165">
        <f t="shared" si="394"/>
        <v>0</v>
      </c>
      <c r="CB415" s="165"/>
      <c r="CC415" s="165"/>
      <c r="CD415" s="165">
        <f t="shared" si="395"/>
        <v>0</v>
      </c>
      <c r="CE415" s="165">
        <v>1</v>
      </c>
      <c r="CF415" s="165"/>
      <c r="CG415" s="165">
        <f t="shared" si="396"/>
        <v>0</v>
      </c>
      <c r="CH415" s="165"/>
      <c r="CI415" s="165"/>
      <c r="CJ415" s="165">
        <f t="shared" si="397"/>
        <v>0</v>
      </c>
      <c r="CK415" s="165"/>
      <c r="CL415" s="165"/>
      <c r="CM415" s="165">
        <f t="shared" si="398"/>
        <v>0</v>
      </c>
      <c r="CN415" s="165"/>
      <c r="CO415" s="165"/>
      <c r="CP415" s="165">
        <f t="shared" si="399"/>
        <v>0</v>
      </c>
      <c r="CQ415" s="165"/>
      <c r="CR415" s="165"/>
      <c r="CS415" s="165">
        <f t="shared" si="400"/>
        <v>0</v>
      </c>
      <c r="CT415" s="168">
        <f t="shared" si="401"/>
        <v>6</v>
      </c>
      <c r="CU415" s="167">
        <f t="shared" si="402"/>
        <v>28000</v>
      </c>
    </row>
    <row r="416" spans="2:99" x14ac:dyDescent="0.25">
      <c r="B416" s="165" t="s">
        <v>268</v>
      </c>
      <c r="C416" s="165" t="s">
        <v>215</v>
      </c>
      <c r="D416" s="166">
        <v>100000</v>
      </c>
      <c r="E416" s="42"/>
      <c r="F416" s="42"/>
      <c r="G416" s="42">
        <f t="shared" si="370"/>
        <v>0</v>
      </c>
      <c r="H416" s="42"/>
      <c r="I416" s="42"/>
      <c r="J416" s="42">
        <f t="shared" si="371"/>
        <v>0</v>
      </c>
      <c r="K416" s="42"/>
      <c r="L416" s="42"/>
      <c r="M416" s="42">
        <f t="shared" si="372"/>
        <v>0</v>
      </c>
      <c r="N416" s="42"/>
      <c r="O416" s="42"/>
      <c r="P416" s="42">
        <f t="shared" si="373"/>
        <v>0</v>
      </c>
      <c r="Q416" s="42"/>
      <c r="R416" s="42"/>
      <c r="S416" s="42">
        <f t="shared" si="374"/>
        <v>0</v>
      </c>
      <c r="T416" s="42"/>
      <c r="U416" s="42"/>
      <c r="V416" s="42">
        <f t="shared" si="375"/>
        <v>0</v>
      </c>
      <c r="W416" s="42"/>
      <c r="X416" s="42"/>
      <c r="Y416" s="42">
        <f t="shared" si="376"/>
        <v>0</v>
      </c>
      <c r="Z416" s="42"/>
      <c r="AA416" s="42"/>
      <c r="AB416" s="42">
        <f t="shared" si="377"/>
        <v>0</v>
      </c>
      <c r="AC416" s="42"/>
      <c r="AD416" s="42"/>
      <c r="AE416" s="42">
        <f t="shared" si="378"/>
        <v>0</v>
      </c>
      <c r="AF416" s="42"/>
      <c r="AG416" s="42"/>
      <c r="AH416" s="42">
        <f t="shared" si="379"/>
        <v>0</v>
      </c>
      <c r="AI416" s="165"/>
      <c r="AJ416" s="165"/>
      <c r="AK416" s="165">
        <f t="shared" si="380"/>
        <v>0</v>
      </c>
      <c r="AL416" s="165"/>
      <c r="AM416" s="165"/>
      <c r="AN416" s="165">
        <f t="shared" si="381"/>
        <v>0</v>
      </c>
      <c r="AO416" s="165"/>
      <c r="AP416" s="165"/>
      <c r="AQ416" s="165">
        <f t="shared" si="382"/>
        <v>0</v>
      </c>
      <c r="AR416" s="165">
        <v>0.5</v>
      </c>
      <c r="AS416" s="165">
        <v>22000</v>
      </c>
      <c r="AT416" s="165">
        <f t="shared" si="383"/>
        <v>11000</v>
      </c>
      <c r="AU416" s="165"/>
      <c r="AV416" s="165"/>
      <c r="AW416" s="165">
        <f t="shared" si="384"/>
        <v>0</v>
      </c>
      <c r="AX416" s="165"/>
      <c r="AY416" s="165"/>
      <c r="AZ416" s="165">
        <f t="shared" si="385"/>
        <v>0</v>
      </c>
      <c r="BA416" s="165"/>
      <c r="BB416" s="165"/>
      <c r="BC416" s="165">
        <f t="shared" si="386"/>
        <v>0</v>
      </c>
      <c r="BD416" s="165"/>
      <c r="BE416" s="165"/>
      <c r="BF416" s="165">
        <f t="shared" si="387"/>
        <v>0</v>
      </c>
      <c r="BG416" s="165"/>
      <c r="BH416" s="165"/>
      <c r="BI416" s="165">
        <f t="shared" si="388"/>
        <v>0</v>
      </c>
      <c r="BJ416" s="165"/>
      <c r="BK416" s="165"/>
      <c r="BL416" s="165">
        <f t="shared" si="389"/>
        <v>0</v>
      </c>
      <c r="BM416" s="165"/>
      <c r="BN416" s="165"/>
      <c r="BO416" s="165">
        <f t="shared" si="390"/>
        <v>0</v>
      </c>
      <c r="BP416" s="165"/>
      <c r="BQ416" s="165"/>
      <c r="BR416" s="165">
        <f t="shared" si="391"/>
        <v>0</v>
      </c>
      <c r="BS416" s="165"/>
      <c r="BT416" s="165"/>
      <c r="BU416" s="165">
        <f t="shared" si="392"/>
        <v>0</v>
      </c>
      <c r="BV416" s="165"/>
      <c r="BW416" s="165"/>
      <c r="BX416" s="165">
        <f t="shared" si="393"/>
        <v>0</v>
      </c>
      <c r="BY416" s="165"/>
      <c r="BZ416" s="165"/>
      <c r="CA416" s="165">
        <f t="shared" si="394"/>
        <v>0</v>
      </c>
      <c r="CB416" s="165"/>
      <c r="CC416" s="165"/>
      <c r="CD416" s="165">
        <f t="shared" si="395"/>
        <v>0</v>
      </c>
      <c r="CE416" s="165"/>
      <c r="CF416" s="165"/>
      <c r="CG416" s="165">
        <f t="shared" si="396"/>
        <v>0</v>
      </c>
      <c r="CH416" s="165"/>
      <c r="CI416" s="165"/>
      <c r="CJ416" s="165">
        <f t="shared" si="397"/>
        <v>0</v>
      </c>
      <c r="CK416" s="165"/>
      <c r="CL416" s="165"/>
      <c r="CM416" s="165">
        <f t="shared" si="398"/>
        <v>0</v>
      </c>
      <c r="CN416" s="165"/>
      <c r="CO416" s="165"/>
      <c r="CP416" s="165">
        <f t="shared" si="399"/>
        <v>0</v>
      </c>
      <c r="CQ416" s="165"/>
      <c r="CR416" s="165"/>
      <c r="CS416" s="165">
        <f t="shared" si="400"/>
        <v>0</v>
      </c>
      <c r="CT416" s="168">
        <f t="shared" si="401"/>
        <v>0.5</v>
      </c>
      <c r="CU416" s="167">
        <f t="shared" si="402"/>
        <v>11000</v>
      </c>
    </row>
    <row r="417" spans="2:99" x14ac:dyDescent="0.25">
      <c r="B417" s="165" t="s">
        <v>269</v>
      </c>
      <c r="C417" s="165" t="s">
        <v>215</v>
      </c>
      <c r="D417" s="166">
        <v>50000</v>
      </c>
      <c r="E417" s="42"/>
      <c r="F417" s="42"/>
      <c r="G417" s="42">
        <f t="shared" si="370"/>
        <v>0</v>
      </c>
      <c r="H417" s="42"/>
      <c r="I417" s="42"/>
      <c r="J417" s="42">
        <f t="shared" si="371"/>
        <v>0</v>
      </c>
      <c r="K417" s="42">
        <v>0.25</v>
      </c>
      <c r="L417" s="42">
        <v>50000</v>
      </c>
      <c r="M417" s="42">
        <f t="shared" si="372"/>
        <v>12500</v>
      </c>
      <c r="N417" s="42"/>
      <c r="O417" s="42"/>
      <c r="P417" s="42">
        <f t="shared" si="373"/>
        <v>0</v>
      </c>
      <c r="Q417" s="42"/>
      <c r="R417" s="42"/>
      <c r="S417" s="42">
        <f t="shared" si="374"/>
        <v>0</v>
      </c>
      <c r="T417" s="42"/>
      <c r="U417" s="42"/>
      <c r="V417" s="42">
        <f t="shared" si="375"/>
        <v>0</v>
      </c>
      <c r="W417" s="42">
        <v>0.25</v>
      </c>
      <c r="X417" s="42">
        <v>50000</v>
      </c>
      <c r="Y417" s="42">
        <f t="shared" si="376"/>
        <v>12500</v>
      </c>
      <c r="Z417" s="42"/>
      <c r="AA417" s="42"/>
      <c r="AB417" s="42">
        <f t="shared" si="377"/>
        <v>0</v>
      </c>
      <c r="AC417" s="42"/>
      <c r="AD417" s="42"/>
      <c r="AE417" s="42">
        <f t="shared" si="378"/>
        <v>0</v>
      </c>
      <c r="AF417" s="42"/>
      <c r="AG417" s="42"/>
      <c r="AH417" s="42">
        <f t="shared" si="379"/>
        <v>0</v>
      </c>
      <c r="AI417" s="165"/>
      <c r="AJ417" s="165"/>
      <c r="AK417" s="165">
        <f t="shared" si="380"/>
        <v>0</v>
      </c>
      <c r="AL417" s="165"/>
      <c r="AM417" s="165"/>
      <c r="AN417" s="165">
        <f t="shared" si="381"/>
        <v>0</v>
      </c>
      <c r="AO417" s="165">
        <v>0.5</v>
      </c>
      <c r="AP417" s="165">
        <v>50000</v>
      </c>
      <c r="AQ417" s="165">
        <f t="shared" si="382"/>
        <v>25000</v>
      </c>
      <c r="AR417" s="165"/>
      <c r="AS417" s="165"/>
      <c r="AT417" s="165">
        <f t="shared" si="383"/>
        <v>0</v>
      </c>
      <c r="AU417" s="165"/>
      <c r="AV417" s="165"/>
      <c r="AW417" s="165">
        <f t="shared" si="384"/>
        <v>0</v>
      </c>
      <c r="AX417" s="165"/>
      <c r="AY417" s="165"/>
      <c r="AZ417" s="165">
        <f t="shared" si="385"/>
        <v>0</v>
      </c>
      <c r="BA417" s="165"/>
      <c r="BB417" s="165"/>
      <c r="BC417" s="165">
        <f t="shared" si="386"/>
        <v>0</v>
      </c>
      <c r="BD417" s="165"/>
      <c r="BE417" s="165"/>
      <c r="BF417" s="165">
        <f t="shared" si="387"/>
        <v>0</v>
      </c>
      <c r="BG417" s="165"/>
      <c r="BH417" s="165"/>
      <c r="BI417" s="165">
        <f t="shared" si="388"/>
        <v>0</v>
      </c>
      <c r="BJ417" s="165">
        <v>0.5</v>
      </c>
      <c r="BK417" s="165">
        <v>50000</v>
      </c>
      <c r="BL417" s="165">
        <f t="shared" si="389"/>
        <v>25000</v>
      </c>
      <c r="BM417" s="165"/>
      <c r="BN417" s="165"/>
      <c r="BO417" s="165">
        <f t="shared" si="390"/>
        <v>0</v>
      </c>
      <c r="BP417" s="165"/>
      <c r="BQ417" s="165"/>
      <c r="BR417" s="165">
        <f t="shared" si="391"/>
        <v>0</v>
      </c>
      <c r="BS417" s="165">
        <v>0.5</v>
      </c>
      <c r="BT417" s="165"/>
      <c r="BU417" s="165">
        <f t="shared" si="392"/>
        <v>0</v>
      </c>
      <c r="BV417" s="165"/>
      <c r="BW417" s="165"/>
      <c r="BX417" s="165">
        <f t="shared" si="393"/>
        <v>0</v>
      </c>
      <c r="BY417" s="165"/>
      <c r="BZ417" s="165"/>
      <c r="CA417" s="165">
        <f t="shared" si="394"/>
        <v>0</v>
      </c>
      <c r="CB417" s="165"/>
      <c r="CC417" s="165"/>
      <c r="CD417" s="165">
        <f t="shared" si="395"/>
        <v>0</v>
      </c>
      <c r="CE417" s="165"/>
      <c r="CF417" s="165"/>
      <c r="CG417" s="165">
        <f t="shared" si="396"/>
        <v>0</v>
      </c>
      <c r="CH417" s="165"/>
      <c r="CI417" s="165"/>
      <c r="CJ417" s="165">
        <f t="shared" si="397"/>
        <v>0</v>
      </c>
      <c r="CK417" s="165"/>
      <c r="CL417" s="165"/>
      <c r="CM417" s="165">
        <f t="shared" si="398"/>
        <v>0</v>
      </c>
      <c r="CN417" s="165"/>
      <c r="CO417" s="165"/>
      <c r="CP417" s="165">
        <f t="shared" si="399"/>
        <v>0</v>
      </c>
      <c r="CQ417" s="165"/>
      <c r="CR417" s="165"/>
      <c r="CS417" s="165">
        <f t="shared" si="400"/>
        <v>0</v>
      </c>
      <c r="CT417" s="168">
        <f t="shared" si="401"/>
        <v>2</v>
      </c>
      <c r="CU417" s="167">
        <f t="shared" si="402"/>
        <v>75000</v>
      </c>
    </row>
    <row r="418" spans="2:99" x14ac:dyDescent="0.25">
      <c r="B418" s="165" t="s">
        <v>270</v>
      </c>
      <c r="C418" s="165" t="s">
        <v>215</v>
      </c>
      <c r="D418" s="166">
        <v>22000</v>
      </c>
      <c r="E418" s="42"/>
      <c r="F418" s="42"/>
      <c r="G418" s="42">
        <f t="shared" si="370"/>
        <v>0</v>
      </c>
      <c r="H418" s="42"/>
      <c r="I418" s="42"/>
      <c r="J418" s="42">
        <f t="shared" si="371"/>
        <v>0</v>
      </c>
      <c r="K418" s="42"/>
      <c r="L418" s="42"/>
      <c r="M418" s="42">
        <f t="shared" si="372"/>
        <v>0</v>
      </c>
      <c r="N418" s="42"/>
      <c r="O418" s="42"/>
      <c r="P418" s="42">
        <f t="shared" si="373"/>
        <v>0</v>
      </c>
      <c r="Q418" s="42"/>
      <c r="R418" s="42"/>
      <c r="S418" s="42">
        <f t="shared" si="374"/>
        <v>0</v>
      </c>
      <c r="T418" s="42">
        <v>2.5</v>
      </c>
      <c r="U418" s="42">
        <v>25000</v>
      </c>
      <c r="V418" s="42">
        <f t="shared" si="375"/>
        <v>62500</v>
      </c>
      <c r="W418" s="42"/>
      <c r="X418" s="42"/>
      <c r="Y418" s="42">
        <f t="shared" si="376"/>
        <v>0</v>
      </c>
      <c r="Z418" s="42"/>
      <c r="AA418" s="42"/>
      <c r="AB418" s="42">
        <f t="shared" si="377"/>
        <v>0</v>
      </c>
      <c r="AC418" s="42"/>
      <c r="AD418" s="42"/>
      <c r="AE418" s="42">
        <f t="shared" si="378"/>
        <v>0</v>
      </c>
      <c r="AF418" s="42"/>
      <c r="AG418" s="42"/>
      <c r="AH418" s="42">
        <f t="shared" si="379"/>
        <v>0</v>
      </c>
      <c r="AI418" s="165"/>
      <c r="AJ418" s="165"/>
      <c r="AK418" s="165">
        <f t="shared" si="380"/>
        <v>0</v>
      </c>
      <c r="AL418" s="165"/>
      <c r="AM418" s="165"/>
      <c r="AN418" s="165">
        <f t="shared" si="381"/>
        <v>0</v>
      </c>
      <c r="AO418" s="165"/>
      <c r="AP418" s="165"/>
      <c r="AQ418" s="165">
        <f t="shared" si="382"/>
        <v>0</v>
      </c>
      <c r="AR418" s="165"/>
      <c r="AS418" s="165"/>
      <c r="AT418" s="165">
        <f t="shared" si="383"/>
        <v>0</v>
      </c>
      <c r="AU418" s="165"/>
      <c r="AV418" s="165"/>
      <c r="AW418" s="165">
        <f t="shared" si="384"/>
        <v>0</v>
      </c>
      <c r="AX418" s="165">
        <v>3</v>
      </c>
      <c r="AY418" s="165">
        <v>25000</v>
      </c>
      <c r="AZ418" s="165">
        <f t="shared" si="385"/>
        <v>75000</v>
      </c>
      <c r="BA418" s="165"/>
      <c r="BB418" s="165"/>
      <c r="BC418" s="165">
        <f t="shared" si="386"/>
        <v>0</v>
      </c>
      <c r="BD418" s="165"/>
      <c r="BE418" s="165"/>
      <c r="BF418" s="165">
        <f t="shared" si="387"/>
        <v>0</v>
      </c>
      <c r="BG418" s="165"/>
      <c r="BH418" s="165"/>
      <c r="BI418" s="165">
        <f t="shared" si="388"/>
        <v>0</v>
      </c>
      <c r="BJ418" s="165"/>
      <c r="BK418" s="165"/>
      <c r="BL418" s="165">
        <f t="shared" si="389"/>
        <v>0</v>
      </c>
      <c r="BM418" s="165"/>
      <c r="BN418" s="165"/>
      <c r="BO418" s="165">
        <f t="shared" si="390"/>
        <v>0</v>
      </c>
      <c r="BP418" s="165"/>
      <c r="BQ418" s="165"/>
      <c r="BR418" s="165">
        <f t="shared" si="391"/>
        <v>0</v>
      </c>
      <c r="BS418" s="165"/>
      <c r="BT418" s="165"/>
      <c r="BU418" s="165">
        <f t="shared" si="392"/>
        <v>0</v>
      </c>
      <c r="BV418" s="165"/>
      <c r="BW418" s="165"/>
      <c r="BX418" s="165">
        <f t="shared" si="393"/>
        <v>0</v>
      </c>
      <c r="BY418" s="165"/>
      <c r="BZ418" s="165"/>
      <c r="CA418" s="165">
        <f t="shared" si="394"/>
        <v>0</v>
      </c>
      <c r="CB418" s="165">
        <v>2.5</v>
      </c>
      <c r="CC418" s="165"/>
      <c r="CD418" s="165">
        <f t="shared" si="395"/>
        <v>0</v>
      </c>
      <c r="CE418" s="165"/>
      <c r="CF418" s="165"/>
      <c r="CG418" s="165">
        <f t="shared" si="396"/>
        <v>0</v>
      </c>
      <c r="CH418" s="165"/>
      <c r="CI418" s="165"/>
      <c r="CJ418" s="165">
        <f t="shared" si="397"/>
        <v>0</v>
      </c>
      <c r="CK418" s="165"/>
      <c r="CL418" s="165"/>
      <c r="CM418" s="165">
        <f t="shared" si="398"/>
        <v>0</v>
      </c>
      <c r="CN418" s="165"/>
      <c r="CO418" s="165"/>
      <c r="CP418" s="165">
        <f t="shared" si="399"/>
        <v>0</v>
      </c>
      <c r="CQ418" s="165"/>
      <c r="CR418" s="165"/>
      <c r="CS418" s="165">
        <f t="shared" si="400"/>
        <v>0</v>
      </c>
      <c r="CT418" s="168">
        <f t="shared" si="401"/>
        <v>8</v>
      </c>
      <c r="CU418" s="167">
        <f t="shared" si="402"/>
        <v>137500</v>
      </c>
    </row>
    <row r="419" spans="2:99" x14ac:dyDescent="0.25">
      <c r="B419" s="165" t="s">
        <v>271</v>
      </c>
      <c r="C419" s="165" t="s">
        <v>215</v>
      </c>
      <c r="D419" s="166">
        <v>9000</v>
      </c>
      <c r="E419" s="42">
        <v>2</v>
      </c>
      <c r="F419" s="42">
        <v>13000</v>
      </c>
      <c r="G419" s="42">
        <f t="shared" si="370"/>
        <v>26000</v>
      </c>
      <c r="H419" s="42">
        <v>2</v>
      </c>
      <c r="I419" s="42">
        <v>13000</v>
      </c>
      <c r="J419" s="42">
        <f t="shared" si="371"/>
        <v>26000</v>
      </c>
      <c r="K419" s="42"/>
      <c r="L419" s="42"/>
      <c r="M419" s="42">
        <f t="shared" si="372"/>
        <v>0</v>
      </c>
      <c r="N419" s="42">
        <v>4</v>
      </c>
      <c r="O419" s="42">
        <v>13000</v>
      </c>
      <c r="P419" s="42">
        <f t="shared" si="373"/>
        <v>52000</v>
      </c>
      <c r="Q419" s="42">
        <v>4</v>
      </c>
      <c r="R419" s="42">
        <v>13000</v>
      </c>
      <c r="S419" s="42">
        <f t="shared" si="374"/>
        <v>52000</v>
      </c>
      <c r="T419" s="42">
        <v>3.5</v>
      </c>
      <c r="U419" s="42">
        <v>13000</v>
      </c>
      <c r="V419" s="42">
        <f t="shared" si="375"/>
        <v>45500</v>
      </c>
      <c r="W419" s="42">
        <v>2</v>
      </c>
      <c r="X419" s="42">
        <v>13000</v>
      </c>
      <c r="Y419" s="42">
        <f t="shared" si="376"/>
        <v>26000</v>
      </c>
      <c r="Z419" s="42">
        <v>2.5</v>
      </c>
      <c r="AA419" s="42">
        <v>13000</v>
      </c>
      <c r="AB419" s="42">
        <f t="shared" si="377"/>
        <v>32500</v>
      </c>
      <c r="AC419" s="42">
        <v>3</v>
      </c>
      <c r="AD419" s="42">
        <v>13000</v>
      </c>
      <c r="AE419" s="42">
        <f t="shared" si="378"/>
        <v>39000</v>
      </c>
      <c r="AF419" s="42"/>
      <c r="AG419" s="42"/>
      <c r="AH419" s="42">
        <f t="shared" si="379"/>
        <v>0</v>
      </c>
      <c r="AI419" s="165">
        <v>2</v>
      </c>
      <c r="AJ419" s="165">
        <v>13000</v>
      </c>
      <c r="AK419" s="165">
        <f t="shared" si="380"/>
        <v>26000</v>
      </c>
      <c r="AL419" s="165">
        <v>3.5</v>
      </c>
      <c r="AM419" s="165">
        <v>13000</v>
      </c>
      <c r="AN419" s="165">
        <f t="shared" si="381"/>
        <v>45500</v>
      </c>
      <c r="AO419" s="165"/>
      <c r="AP419" s="165"/>
      <c r="AQ419" s="165">
        <f t="shared" si="382"/>
        <v>0</v>
      </c>
      <c r="AR419" s="165">
        <v>3</v>
      </c>
      <c r="AS419" s="165">
        <v>13000</v>
      </c>
      <c r="AT419" s="165">
        <f t="shared" si="383"/>
        <v>39000</v>
      </c>
      <c r="AU419" s="165">
        <v>4</v>
      </c>
      <c r="AV419" s="165">
        <v>13000</v>
      </c>
      <c r="AW419" s="165">
        <f t="shared" si="384"/>
        <v>52000</v>
      </c>
      <c r="AX419" s="165">
        <v>5</v>
      </c>
      <c r="AY419" s="165">
        <v>13000</v>
      </c>
      <c r="AZ419" s="165">
        <f t="shared" si="385"/>
        <v>65000</v>
      </c>
      <c r="BA419" s="165">
        <v>2.5</v>
      </c>
      <c r="BB419" s="165">
        <v>13000</v>
      </c>
      <c r="BC419" s="165">
        <f t="shared" si="386"/>
        <v>32500</v>
      </c>
      <c r="BD419" s="165">
        <v>1</v>
      </c>
      <c r="BE419" s="165">
        <v>13000</v>
      </c>
      <c r="BF419" s="165">
        <f t="shared" si="387"/>
        <v>13000</v>
      </c>
      <c r="BG419" s="165">
        <v>2.5</v>
      </c>
      <c r="BH419" s="165">
        <v>13000</v>
      </c>
      <c r="BI419" s="165">
        <f t="shared" si="388"/>
        <v>32500</v>
      </c>
      <c r="BJ419" s="165"/>
      <c r="BK419" s="165"/>
      <c r="BL419" s="165">
        <f t="shared" si="389"/>
        <v>0</v>
      </c>
      <c r="BM419" s="165">
        <v>2</v>
      </c>
      <c r="BN419" s="165">
        <v>13000</v>
      </c>
      <c r="BO419" s="165">
        <f t="shared" si="390"/>
        <v>26000</v>
      </c>
      <c r="BP419" s="165">
        <v>2</v>
      </c>
      <c r="BQ419" s="165">
        <v>13000</v>
      </c>
      <c r="BR419" s="165">
        <f t="shared" si="391"/>
        <v>26000</v>
      </c>
      <c r="BS419" s="165"/>
      <c r="BT419" s="165"/>
      <c r="BU419" s="165">
        <f t="shared" si="392"/>
        <v>0</v>
      </c>
      <c r="BV419" s="165">
        <v>2</v>
      </c>
      <c r="BW419" s="165"/>
      <c r="BX419" s="165">
        <f t="shared" si="393"/>
        <v>0</v>
      </c>
      <c r="BY419" s="165">
        <v>4</v>
      </c>
      <c r="BZ419" s="165"/>
      <c r="CA419" s="165">
        <f t="shared" si="394"/>
        <v>0</v>
      </c>
      <c r="CB419" s="165">
        <v>2</v>
      </c>
      <c r="CC419" s="165"/>
      <c r="CD419" s="165">
        <f t="shared" si="395"/>
        <v>0</v>
      </c>
      <c r="CE419" s="165">
        <v>3</v>
      </c>
      <c r="CF419" s="165"/>
      <c r="CG419" s="165">
        <f t="shared" si="396"/>
        <v>0</v>
      </c>
      <c r="CH419" s="165">
        <v>1</v>
      </c>
      <c r="CI419" s="165"/>
      <c r="CJ419" s="165">
        <f t="shared" si="397"/>
        <v>0</v>
      </c>
      <c r="CK419" s="165">
        <v>2</v>
      </c>
      <c r="CL419" s="165"/>
      <c r="CM419" s="165">
        <f t="shared" si="398"/>
        <v>0</v>
      </c>
      <c r="CN419" s="165"/>
      <c r="CO419" s="165"/>
      <c r="CP419" s="165">
        <f t="shared" si="399"/>
        <v>0</v>
      </c>
      <c r="CQ419" s="165"/>
      <c r="CR419" s="165"/>
      <c r="CS419" s="165">
        <f t="shared" si="400"/>
        <v>0</v>
      </c>
      <c r="CT419" s="168">
        <f t="shared" si="401"/>
        <v>64.5</v>
      </c>
      <c r="CU419" s="167">
        <f t="shared" si="402"/>
        <v>656500</v>
      </c>
    </row>
    <row r="420" spans="2:99" x14ac:dyDescent="0.25">
      <c r="B420" s="165" t="s">
        <v>272</v>
      </c>
      <c r="C420" s="165" t="s">
        <v>215</v>
      </c>
      <c r="D420" s="166">
        <v>9000</v>
      </c>
      <c r="E420" s="42"/>
      <c r="F420" s="42"/>
      <c r="G420" s="42">
        <f t="shared" si="370"/>
        <v>0</v>
      </c>
      <c r="H420" s="42"/>
      <c r="I420" s="42"/>
      <c r="J420" s="42">
        <f t="shared" si="371"/>
        <v>0</v>
      </c>
      <c r="K420" s="42">
        <v>4</v>
      </c>
      <c r="L420" s="42">
        <v>20000</v>
      </c>
      <c r="M420" s="42">
        <f t="shared" si="372"/>
        <v>80000</v>
      </c>
      <c r="N420" s="42">
        <v>2</v>
      </c>
      <c r="O420" s="42">
        <v>20000</v>
      </c>
      <c r="P420" s="42">
        <f t="shared" si="373"/>
        <v>40000</v>
      </c>
      <c r="Q420" s="42"/>
      <c r="R420" s="42"/>
      <c r="S420" s="42">
        <f t="shared" si="374"/>
        <v>0</v>
      </c>
      <c r="T420" s="42"/>
      <c r="U420" s="42"/>
      <c r="V420" s="42">
        <f t="shared" si="375"/>
        <v>0</v>
      </c>
      <c r="W420" s="42"/>
      <c r="X420" s="42"/>
      <c r="Y420" s="42">
        <f t="shared" si="376"/>
        <v>0</v>
      </c>
      <c r="Z420" s="42"/>
      <c r="AA420" s="42"/>
      <c r="AB420" s="42">
        <f t="shared" si="377"/>
        <v>0</v>
      </c>
      <c r="AC420" s="42"/>
      <c r="AD420" s="42"/>
      <c r="AE420" s="42">
        <f t="shared" si="378"/>
        <v>0</v>
      </c>
      <c r="AF420" s="42"/>
      <c r="AG420" s="42"/>
      <c r="AH420" s="42">
        <f t="shared" si="379"/>
        <v>0</v>
      </c>
      <c r="AI420" s="165"/>
      <c r="AJ420" s="165"/>
      <c r="AK420" s="165">
        <f t="shared" si="380"/>
        <v>0</v>
      </c>
      <c r="AL420" s="165"/>
      <c r="AM420" s="165"/>
      <c r="AN420" s="165">
        <f t="shared" si="381"/>
        <v>0</v>
      </c>
      <c r="AO420" s="165">
        <v>3.5</v>
      </c>
      <c r="AP420" s="165">
        <v>20000</v>
      </c>
      <c r="AQ420" s="165">
        <f t="shared" si="382"/>
        <v>70000</v>
      </c>
      <c r="AR420" s="165">
        <v>2</v>
      </c>
      <c r="AS420" s="165">
        <v>20000</v>
      </c>
      <c r="AT420" s="165">
        <f t="shared" si="383"/>
        <v>40000</v>
      </c>
      <c r="AU420" s="165"/>
      <c r="AV420" s="165"/>
      <c r="AW420" s="165">
        <f t="shared" si="384"/>
        <v>0</v>
      </c>
      <c r="AX420" s="165"/>
      <c r="AY420" s="165"/>
      <c r="AZ420" s="165">
        <f t="shared" si="385"/>
        <v>0</v>
      </c>
      <c r="BA420" s="165"/>
      <c r="BB420" s="165"/>
      <c r="BC420" s="165">
        <f t="shared" si="386"/>
        <v>0</v>
      </c>
      <c r="BD420" s="165"/>
      <c r="BE420" s="165"/>
      <c r="BF420" s="165">
        <f t="shared" si="387"/>
        <v>0</v>
      </c>
      <c r="BG420" s="165"/>
      <c r="BH420" s="165"/>
      <c r="BI420" s="165">
        <f t="shared" si="388"/>
        <v>0</v>
      </c>
      <c r="BJ420" s="165"/>
      <c r="BK420" s="165"/>
      <c r="BL420" s="165">
        <f t="shared" si="389"/>
        <v>0</v>
      </c>
      <c r="BM420" s="165"/>
      <c r="BN420" s="165"/>
      <c r="BO420" s="165">
        <f t="shared" si="390"/>
        <v>0</v>
      </c>
      <c r="BP420" s="165"/>
      <c r="BQ420" s="165"/>
      <c r="BR420" s="165">
        <f t="shared" si="391"/>
        <v>0</v>
      </c>
      <c r="BS420" s="165">
        <v>2.5</v>
      </c>
      <c r="BT420" s="165"/>
      <c r="BU420" s="165">
        <f t="shared" si="392"/>
        <v>0</v>
      </c>
      <c r="BV420" s="165">
        <v>2.5</v>
      </c>
      <c r="BW420" s="165"/>
      <c r="BX420" s="165">
        <f t="shared" si="393"/>
        <v>0</v>
      </c>
      <c r="BY420" s="165"/>
      <c r="BZ420" s="165"/>
      <c r="CA420" s="165">
        <f t="shared" si="394"/>
        <v>0</v>
      </c>
      <c r="CB420" s="165"/>
      <c r="CC420" s="165"/>
      <c r="CD420" s="165">
        <f t="shared" si="395"/>
        <v>0</v>
      </c>
      <c r="CE420" s="165"/>
      <c r="CF420" s="165"/>
      <c r="CG420" s="165">
        <f t="shared" si="396"/>
        <v>0</v>
      </c>
      <c r="CH420" s="165"/>
      <c r="CI420" s="165"/>
      <c r="CJ420" s="165">
        <f t="shared" si="397"/>
        <v>0</v>
      </c>
      <c r="CK420" s="165"/>
      <c r="CL420" s="165"/>
      <c r="CM420" s="165">
        <f t="shared" si="398"/>
        <v>0</v>
      </c>
      <c r="CN420" s="165"/>
      <c r="CO420" s="165"/>
      <c r="CP420" s="165">
        <f t="shared" si="399"/>
        <v>0</v>
      </c>
      <c r="CQ420" s="165"/>
      <c r="CR420" s="165"/>
      <c r="CS420" s="165">
        <f t="shared" si="400"/>
        <v>0</v>
      </c>
      <c r="CT420" s="168">
        <f t="shared" si="401"/>
        <v>16.5</v>
      </c>
      <c r="CU420" s="167">
        <f t="shared" si="402"/>
        <v>230000</v>
      </c>
    </row>
    <row r="421" spans="2:99" x14ac:dyDescent="0.25">
      <c r="B421" s="165" t="s">
        <v>273</v>
      </c>
      <c r="C421" s="165" t="s">
        <v>215</v>
      </c>
      <c r="D421" s="166">
        <v>25000</v>
      </c>
      <c r="E421" s="42"/>
      <c r="F421" s="42"/>
      <c r="G421" s="42">
        <f t="shared" si="370"/>
        <v>0</v>
      </c>
      <c r="H421" s="42"/>
      <c r="I421" s="42"/>
      <c r="J421" s="42">
        <f t="shared" si="371"/>
        <v>0</v>
      </c>
      <c r="K421" s="42"/>
      <c r="L421" s="42"/>
      <c r="M421" s="42">
        <f t="shared" si="372"/>
        <v>0</v>
      </c>
      <c r="N421" s="42">
        <v>1</v>
      </c>
      <c r="O421" s="42">
        <v>25000</v>
      </c>
      <c r="P421" s="42">
        <f t="shared" si="373"/>
        <v>25000</v>
      </c>
      <c r="Q421" s="42"/>
      <c r="R421" s="42"/>
      <c r="S421" s="42">
        <f t="shared" si="374"/>
        <v>0</v>
      </c>
      <c r="T421" s="42"/>
      <c r="U421" s="42"/>
      <c r="V421" s="42">
        <f t="shared" si="375"/>
        <v>0</v>
      </c>
      <c r="W421" s="42"/>
      <c r="X421" s="42"/>
      <c r="Y421" s="42">
        <f t="shared" si="376"/>
        <v>0</v>
      </c>
      <c r="Z421" s="42">
        <v>1</v>
      </c>
      <c r="AA421" s="42">
        <v>25000</v>
      </c>
      <c r="AB421" s="42">
        <f t="shared" si="377"/>
        <v>25000</v>
      </c>
      <c r="AC421" s="42"/>
      <c r="AD421" s="42"/>
      <c r="AE421" s="42">
        <f t="shared" si="378"/>
        <v>0</v>
      </c>
      <c r="AF421" s="42"/>
      <c r="AG421" s="42"/>
      <c r="AH421" s="42">
        <f t="shared" si="379"/>
        <v>0</v>
      </c>
      <c r="AI421" s="165"/>
      <c r="AJ421" s="165"/>
      <c r="AK421" s="165">
        <f t="shared" si="380"/>
        <v>0</v>
      </c>
      <c r="AL421" s="165">
        <v>1</v>
      </c>
      <c r="AM421" s="165">
        <v>25000</v>
      </c>
      <c r="AN421" s="165">
        <f t="shared" si="381"/>
        <v>25000</v>
      </c>
      <c r="AO421" s="165"/>
      <c r="AP421" s="165"/>
      <c r="AQ421" s="165">
        <f t="shared" si="382"/>
        <v>0</v>
      </c>
      <c r="AR421" s="165"/>
      <c r="AS421" s="165"/>
      <c r="AT421" s="165">
        <f t="shared" si="383"/>
        <v>0</v>
      </c>
      <c r="AU421" s="165"/>
      <c r="AV421" s="165"/>
      <c r="AW421" s="165">
        <f t="shared" si="384"/>
        <v>0</v>
      </c>
      <c r="AX421" s="165">
        <v>1</v>
      </c>
      <c r="AY421" s="165">
        <v>25000</v>
      </c>
      <c r="AZ421" s="165">
        <f t="shared" si="385"/>
        <v>25000</v>
      </c>
      <c r="BA421" s="165"/>
      <c r="BB421" s="165"/>
      <c r="BC421" s="165">
        <f t="shared" si="386"/>
        <v>0</v>
      </c>
      <c r="BD421" s="165"/>
      <c r="BE421" s="165"/>
      <c r="BF421" s="165">
        <f t="shared" si="387"/>
        <v>0</v>
      </c>
      <c r="BG421" s="165"/>
      <c r="BH421" s="165"/>
      <c r="BI421" s="165">
        <f t="shared" si="388"/>
        <v>0</v>
      </c>
      <c r="BJ421" s="165"/>
      <c r="BK421" s="165"/>
      <c r="BL421" s="165">
        <f t="shared" si="389"/>
        <v>0</v>
      </c>
      <c r="BM421" s="165"/>
      <c r="BN421" s="165"/>
      <c r="BO421" s="165">
        <f t="shared" si="390"/>
        <v>0</v>
      </c>
      <c r="BP421" s="165">
        <v>1</v>
      </c>
      <c r="BQ421" s="165">
        <v>25000</v>
      </c>
      <c r="BR421" s="165">
        <f t="shared" si="391"/>
        <v>25000</v>
      </c>
      <c r="BS421" s="165"/>
      <c r="BT421" s="165"/>
      <c r="BU421" s="165">
        <f t="shared" si="392"/>
        <v>0</v>
      </c>
      <c r="BV421" s="165">
        <v>1</v>
      </c>
      <c r="BW421" s="165"/>
      <c r="BX421" s="165">
        <f t="shared" si="393"/>
        <v>0</v>
      </c>
      <c r="BY421" s="165"/>
      <c r="BZ421" s="165"/>
      <c r="CA421" s="165">
        <f t="shared" si="394"/>
        <v>0</v>
      </c>
      <c r="CB421" s="165"/>
      <c r="CC421" s="165"/>
      <c r="CD421" s="165">
        <f t="shared" si="395"/>
        <v>0</v>
      </c>
      <c r="CE421" s="165"/>
      <c r="CF421" s="165"/>
      <c r="CG421" s="165">
        <f t="shared" si="396"/>
        <v>0</v>
      </c>
      <c r="CH421" s="165"/>
      <c r="CI421" s="165"/>
      <c r="CJ421" s="165">
        <f t="shared" si="397"/>
        <v>0</v>
      </c>
      <c r="CK421" s="165">
        <v>1</v>
      </c>
      <c r="CL421" s="165"/>
      <c r="CM421" s="165">
        <f t="shared" si="398"/>
        <v>0</v>
      </c>
      <c r="CN421" s="165"/>
      <c r="CO421" s="165"/>
      <c r="CP421" s="165">
        <f t="shared" si="399"/>
        <v>0</v>
      </c>
      <c r="CQ421" s="165"/>
      <c r="CR421" s="165"/>
      <c r="CS421" s="165">
        <f t="shared" si="400"/>
        <v>0</v>
      </c>
      <c r="CT421" s="168">
        <f t="shared" si="401"/>
        <v>7</v>
      </c>
      <c r="CU421" s="167">
        <f t="shared" si="402"/>
        <v>125000</v>
      </c>
    </row>
    <row r="422" spans="2:99" x14ac:dyDescent="0.25">
      <c r="B422" s="165" t="s">
        <v>274</v>
      </c>
      <c r="C422" s="165" t="s">
        <v>215</v>
      </c>
      <c r="D422" s="166">
        <v>20000</v>
      </c>
      <c r="E422" s="42"/>
      <c r="F422" s="42"/>
      <c r="G422" s="42">
        <f t="shared" si="370"/>
        <v>0</v>
      </c>
      <c r="H422" s="42">
        <v>4</v>
      </c>
      <c r="I422" s="42">
        <v>22000</v>
      </c>
      <c r="J422" s="42">
        <f t="shared" si="371"/>
        <v>88000</v>
      </c>
      <c r="K422" s="42"/>
      <c r="L422" s="42"/>
      <c r="M422" s="42">
        <f t="shared" si="372"/>
        <v>0</v>
      </c>
      <c r="N422" s="42"/>
      <c r="O422" s="42"/>
      <c r="P422" s="42">
        <f t="shared" si="373"/>
        <v>0</v>
      </c>
      <c r="Q422" s="42">
        <v>4</v>
      </c>
      <c r="R422" s="42">
        <v>22000</v>
      </c>
      <c r="S422" s="42">
        <f t="shared" si="374"/>
        <v>88000</v>
      </c>
      <c r="T422" s="42"/>
      <c r="U422" s="42"/>
      <c r="V422" s="42">
        <f t="shared" si="375"/>
        <v>0</v>
      </c>
      <c r="W422" s="42"/>
      <c r="X422" s="42"/>
      <c r="Y422" s="42">
        <f t="shared" si="376"/>
        <v>0</v>
      </c>
      <c r="Z422" s="42">
        <v>0.5</v>
      </c>
      <c r="AA422" s="42">
        <v>22000</v>
      </c>
      <c r="AB422" s="42">
        <f t="shared" si="377"/>
        <v>11000</v>
      </c>
      <c r="AC422" s="42"/>
      <c r="AD422" s="42"/>
      <c r="AE422" s="42">
        <f t="shared" si="378"/>
        <v>0</v>
      </c>
      <c r="AF422" s="42"/>
      <c r="AG422" s="42"/>
      <c r="AH422" s="42">
        <f t="shared" si="379"/>
        <v>0</v>
      </c>
      <c r="AI422" s="165"/>
      <c r="AJ422" s="165"/>
      <c r="AK422" s="165">
        <f t="shared" si="380"/>
        <v>0</v>
      </c>
      <c r="AL422" s="165">
        <v>4.5</v>
      </c>
      <c r="AM422" s="165">
        <v>22000</v>
      </c>
      <c r="AN422" s="165">
        <f t="shared" si="381"/>
        <v>99000</v>
      </c>
      <c r="AO422" s="165"/>
      <c r="AP422" s="165"/>
      <c r="AQ422" s="165">
        <f t="shared" si="382"/>
        <v>0</v>
      </c>
      <c r="AR422" s="165"/>
      <c r="AS422" s="165"/>
      <c r="AT422" s="165">
        <f t="shared" si="383"/>
        <v>0</v>
      </c>
      <c r="AU422" s="165">
        <v>4</v>
      </c>
      <c r="AV422" s="165">
        <v>22000</v>
      </c>
      <c r="AW422" s="165">
        <f t="shared" si="384"/>
        <v>88000</v>
      </c>
      <c r="AX422" s="165"/>
      <c r="AY422" s="165"/>
      <c r="AZ422" s="165">
        <f t="shared" si="385"/>
        <v>0</v>
      </c>
      <c r="BA422" s="165"/>
      <c r="BB422" s="165"/>
      <c r="BC422" s="165">
        <f t="shared" si="386"/>
        <v>0</v>
      </c>
      <c r="BD422" s="165"/>
      <c r="BE422" s="165"/>
      <c r="BF422" s="165">
        <f t="shared" si="387"/>
        <v>0</v>
      </c>
      <c r="BG422" s="165"/>
      <c r="BH422" s="165"/>
      <c r="BI422" s="165">
        <f t="shared" si="388"/>
        <v>0</v>
      </c>
      <c r="BJ422" s="165"/>
      <c r="BK422" s="165"/>
      <c r="BL422" s="165">
        <f t="shared" si="389"/>
        <v>0</v>
      </c>
      <c r="BM422" s="165"/>
      <c r="BN422" s="165"/>
      <c r="BO422" s="165">
        <f t="shared" si="390"/>
        <v>0</v>
      </c>
      <c r="BP422" s="165">
        <v>3.5</v>
      </c>
      <c r="BQ422" s="165">
        <v>22000</v>
      </c>
      <c r="BR422" s="165">
        <f t="shared" si="391"/>
        <v>77000</v>
      </c>
      <c r="BS422" s="165"/>
      <c r="BT422" s="165"/>
      <c r="BU422" s="165">
        <f t="shared" si="392"/>
        <v>0</v>
      </c>
      <c r="BV422" s="165"/>
      <c r="BW422" s="165"/>
      <c r="BX422" s="165">
        <f t="shared" si="393"/>
        <v>0</v>
      </c>
      <c r="BY422" s="165">
        <v>4</v>
      </c>
      <c r="BZ422" s="165"/>
      <c r="CA422" s="165">
        <f t="shared" si="394"/>
        <v>0</v>
      </c>
      <c r="CB422" s="165"/>
      <c r="CC422" s="165"/>
      <c r="CD422" s="165">
        <f t="shared" si="395"/>
        <v>0</v>
      </c>
      <c r="CE422" s="165"/>
      <c r="CF422" s="165"/>
      <c r="CG422" s="165">
        <f t="shared" si="396"/>
        <v>0</v>
      </c>
      <c r="CH422" s="165"/>
      <c r="CI422" s="165"/>
      <c r="CJ422" s="165">
        <f t="shared" si="397"/>
        <v>0</v>
      </c>
      <c r="CK422" s="165"/>
      <c r="CL422" s="165"/>
      <c r="CM422" s="165">
        <f t="shared" si="398"/>
        <v>0</v>
      </c>
      <c r="CN422" s="165"/>
      <c r="CO422" s="165"/>
      <c r="CP422" s="165">
        <f t="shared" si="399"/>
        <v>0</v>
      </c>
      <c r="CQ422" s="165"/>
      <c r="CR422" s="165"/>
      <c r="CS422" s="165">
        <f t="shared" si="400"/>
        <v>0</v>
      </c>
      <c r="CT422" s="168">
        <f t="shared" si="401"/>
        <v>24.5</v>
      </c>
      <c r="CU422" s="167">
        <f t="shared" si="402"/>
        <v>451000</v>
      </c>
    </row>
    <row r="423" spans="2:99" x14ac:dyDescent="0.25">
      <c r="B423" s="165" t="s">
        <v>275</v>
      </c>
      <c r="C423" s="165" t="s">
        <v>215</v>
      </c>
      <c r="D423" s="166">
        <v>65000</v>
      </c>
      <c r="E423" s="42"/>
      <c r="F423" s="42"/>
      <c r="G423" s="42">
        <f t="shared" si="370"/>
        <v>0</v>
      </c>
      <c r="H423" s="42"/>
      <c r="I423" s="42"/>
      <c r="J423" s="42">
        <f t="shared" si="371"/>
        <v>0</v>
      </c>
      <c r="K423" s="42"/>
      <c r="L423" s="42"/>
      <c r="M423" s="42">
        <f t="shared" si="372"/>
        <v>0</v>
      </c>
      <c r="N423" s="42"/>
      <c r="O423" s="42"/>
      <c r="P423" s="42">
        <f t="shared" si="373"/>
        <v>0</v>
      </c>
      <c r="Q423" s="42"/>
      <c r="R423" s="42"/>
      <c r="S423" s="42">
        <f t="shared" si="374"/>
        <v>0</v>
      </c>
      <c r="T423" s="42"/>
      <c r="U423" s="42"/>
      <c r="V423" s="42">
        <f t="shared" si="375"/>
        <v>0</v>
      </c>
      <c r="W423" s="42"/>
      <c r="X423" s="42"/>
      <c r="Y423" s="42">
        <f t="shared" si="376"/>
        <v>0</v>
      </c>
      <c r="Z423" s="42"/>
      <c r="AA423" s="42"/>
      <c r="AB423" s="42">
        <f t="shared" si="377"/>
        <v>0</v>
      </c>
      <c r="AC423" s="42"/>
      <c r="AD423" s="42"/>
      <c r="AE423" s="42">
        <f t="shared" si="378"/>
        <v>0</v>
      </c>
      <c r="AF423" s="42"/>
      <c r="AG423" s="42"/>
      <c r="AH423" s="42">
        <f t="shared" si="379"/>
        <v>0</v>
      </c>
      <c r="AI423" s="165"/>
      <c r="AJ423" s="165"/>
      <c r="AK423" s="165">
        <f t="shared" si="380"/>
        <v>0</v>
      </c>
      <c r="AL423" s="165"/>
      <c r="AM423" s="165"/>
      <c r="AN423" s="165">
        <f t="shared" si="381"/>
        <v>0</v>
      </c>
      <c r="AO423" s="165"/>
      <c r="AP423" s="165"/>
      <c r="AQ423" s="165">
        <f t="shared" si="382"/>
        <v>0</v>
      </c>
      <c r="AR423" s="165"/>
      <c r="AS423" s="165"/>
      <c r="AT423" s="165">
        <f t="shared" si="383"/>
        <v>0</v>
      </c>
      <c r="AU423" s="165"/>
      <c r="AV423" s="165"/>
      <c r="AW423" s="165">
        <f t="shared" si="384"/>
        <v>0</v>
      </c>
      <c r="AX423" s="165"/>
      <c r="AY423" s="165"/>
      <c r="AZ423" s="165">
        <f t="shared" si="385"/>
        <v>0</v>
      </c>
      <c r="BA423" s="165"/>
      <c r="BB423" s="165"/>
      <c r="BC423" s="165">
        <f t="shared" si="386"/>
        <v>0</v>
      </c>
      <c r="BD423" s="165"/>
      <c r="BE423" s="165"/>
      <c r="BF423" s="165">
        <f t="shared" si="387"/>
        <v>0</v>
      </c>
      <c r="BG423" s="165"/>
      <c r="BH423" s="165"/>
      <c r="BI423" s="165">
        <f t="shared" si="388"/>
        <v>0</v>
      </c>
      <c r="BJ423" s="165"/>
      <c r="BK423" s="165"/>
      <c r="BL423" s="165">
        <f t="shared" si="389"/>
        <v>0</v>
      </c>
      <c r="BM423" s="165"/>
      <c r="BN423" s="165"/>
      <c r="BO423" s="165">
        <f t="shared" si="390"/>
        <v>0</v>
      </c>
      <c r="BP423" s="165"/>
      <c r="BQ423" s="165"/>
      <c r="BR423" s="165">
        <f t="shared" si="391"/>
        <v>0</v>
      </c>
      <c r="BS423" s="165"/>
      <c r="BT423" s="165"/>
      <c r="BU423" s="165">
        <f t="shared" si="392"/>
        <v>0</v>
      </c>
      <c r="BV423" s="165"/>
      <c r="BW423" s="165"/>
      <c r="BX423" s="165">
        <f t="shared" si="393"/>
        <v>0</v>
      </c>
      <c r="BY423" s="165"/>
      <c r="BZ423" s="165"/>
      <c r="CA423" s="165">
        <f t="shared" si="394"/>
        <v>0</v>
      </c>
      <c r="CB423" s="165"/>
      <c r="CC423" s="165"/>
      <c r="CD423" s="165">
        <f t="shared" si="395"/>
        <v>0</v>
      </c>
      <c r="CE423" s="165"/>
      <c r="CF423" s="165"/>
      <c r="CG423" s="165">
        <f t="shared" si="396"/>
        <v>0</v>
      </c>
      <c r="CH423" s="165"/>
      <c r="CI423" s="165"/>
      <c r="CJ423" s="165">
        <f t="shared" si="397"/>
        <v>0</v>
      </c>
      <c r="CK423" s="165"/>
      <c r="CL423" s="165"/>
      <c r="CM423" s="165">
        <f t="shared" si="398"/>
        <v>0</v>
      </c>
      <c r="CN423" s="165"/>
      <c r="CO423" s="165"/>
      <c r="CP423" s="165">
        <f t="shared" si="399"/>
        <v>0</v>
      </c>
      <c r="CQ423" s="165"/>
      <c r="CR423" s="165"/>
      <c r="CS423" s="165">
        <f t="shared" si="400"/>
        <v>0</v>
      </c>
      <c r="CT423" s="168">
        <f t="shared" si="401"/>
        <v>0</v>
      </c>
      <c r="CU423" s="167">
        <f t="shared" si="402"/>
        <v>0</v>
      </c>
    </row>
    <row r="424" spans="2:99" x14ac:dyDescent="0.25">
      <c r="B424" s="165" t="s">
        <v>276</v>
      </c>
      <c r="C424" s="165" t="s">
        <v>255</v>
      </c>
      <c r="D424" s="166">
        <v>5000</v>
      </c>
      <c r="E424" s="42"/>
      <c r="F424" s="42"/>
      <c r="G424" s="42">
        <f t="shared" si="370"/>
        <v>0</v>
      </c>
      <c r="H424" s="42"/>
      <c r="I424" s="42"/>
      <c r="J424" s="42">
        <f t="shared" si="371"/>
        <v>0</v>
      </c>
      <c r="K424" s="42"/>
      <c r="L424" s="42"/>
      <c r="M424" s="42">
        <f t="shared" si="372"/>
        <v>0</v>
      </c>
      <c r="N424" s="42"/>
      <c r="O424" s="42"/>
      <c r="P424" s="42">
        <f t="shared" si="373"/>
        <v>0</v>
      </c>
      <c r="Q424" s="42"/>
      <c r="R424" s="42"/>
      <c r="S424" s="42">
        <f t="shared" si="374"/>
        <v>0</v>
      </c>
      <c r="T424" s="42"/>
      <c r="U424" s="42"/>
      <c r="V424" s="42">
        <f t="shared" si="375"/>
        <v>0</v>
      </c>
      <c r="W424" s="42"/>
      <c r="X424" s="42"/>
      <c r="Y424" s="42">
        <f t="shared" si="376"/>
        <v>0</v>
      </c>
      <c r="Z424" s="42"/>
      <c r="AA424" s="42"/>
      <c r="AB424" s="42">
        <f t="shared" si="377"/>
        <v>0</v>
      </c>
      <c r="AC424" s="42"/>
      <c r="AD424" s="42"/>
      <c r="AE424" s="42">
        <f t="shared" si="378"/>
        <v>0</v>
      </c>
      <c r="AF424" s="42"/>
      <c r="AG424" s="42"/>
      <c r="AH424" s="42">
        <f t="shared" si="379"/>
        <v>0</v>
      </c>
      <c r="AI424" s="165"/>
      <c r="AJ424" s="165"/>
      <c r="AK424" s="165">
        <f t="shared" si="380"/>
        <v>0</v>
      </c>
      <c r="AL424" s="165"/>
      <c r="AM424" s="165"/>
      <c r="AN424" s="165">
        <f t="shared" si="381"/>
        <v>0</v>
      </c>
      <c r="AO424" s="165"/>
      <c r="AP424" s="165"/>
      <c r="AQ424" s="165">
        <f t="shared" si="382"/>
        <v>0</v>
      </c>
      <c r="AR424" s="165"/>
      <c r="AS424" s="165"/>
      <c r="AT424" s="165">
        <f t="shared" si="383"/>
        <v>0</v>
      </c>
      <c r="AU424" s="165"/>
      <c r="AV424" s="165"/>
      <c r="AW424" s="165">
        <f t="shared" si="384"/>
        <v>0</v>
      </c>
      <c r="AX424" s="165"/>
      <c r="AY424" s="165"/>
      <c r="AZ424" s="165">
        <f t="shared" si="385"/>
        <v>0</v>
      </c>
      <c r="BA424" s="165"/>
      <c r="BB424" s="165"/>
      <c r="BC424" s="165">
        <f t="shared" si="386"/>
        <v>0</v>
      </c>
      <c r="BD424" s="165">
        <v>5</v>
      </c>
      <c r="BE424" s="165">
        <v>7000</v>
      </c>
      <c r="BF424" s="165">
        <f t="shared" si="387"/>
        <v>35000</v>
      </c>
      <c r="BG424" s="165"/>
      <c r="BH424" s="165"/>
      <c r="BI424" s="165">
        <f t="shared" si="388"/>
        <v>0</v>
      </c>
      <c r="BJ424" s="165"/>
      <c r="BK424" s="165"/>
      <c r="BL424" s="165">
        <f t="shared" si="389"/>
        <v>0</v>
      </c>
      <c r="BM424" s="165"/>
      <c r="BN424" s="165"/>
      <c r="BO424" s="165">
        <f t="shared" si="390"/>
        <v>0</v>
      </c>
      <c r="BP424" s="165"/>
      <c r="BQ424" s="165"/>
      <c r="BR424" s="165">
        <f t="shared" si="391"/>
        <v>0</v>
      </c>
      <c r="BS424" s="165"/>
      <c r="BT424" s="165"/>
      <c r="BU424" s="165">
        <f t="shared" si="392"/>
        <v>0</v>
      </c>
      <c r="BV424" s="165"/>
      <c r="BW424" s="165"/>
      <c r="BX424" s="165">
        <f t="shared" si="393"/>
        <v>0</v>
      </c>
      <c r="BY424" s="165"/>
      <c r="BZ424" s="165"/>
      <c r="CA424" s="165">
        <f t="shared" si="394"/>
        <v>0</v>
      </c>
      <c r="CB424" s="165"/>
      <c r="CC424" s="165"/>
      <c r="CD424" s="165">
        <f t="shared" si="395"/>
        <v>0</v>
      </c>
      <c r="CE424" s="165"/>
      <c r="CF424" s="165"/>
      <c r="CG424" s="165">
        <f t="shared" si="396"/>
        <v>0</v>
      </c>
      <c r="CH424" s="165"/>
      <c r="CI424" s="165"/>
      <c r="CJ424" s="165">
        <f t="shared" si="397"/>
        <v>0</v>
      </c>
      <c r="CK424" s="165"/>
      <c r="CL424" s="165"/>
      <c r="CM424" s="165">
        <f t="shared" si="398"/>
        <v>0</v>
      </c>
      <c r="CN424" s="165"/>
      <c r="CO424" s="165"/>
      <c r="CP424" s="165">
        <f t="shared" si="399"/>
        <v>0</v>
      </c>
      <c r="CQ424" s="165"/>
      <c r="CR424" s="165"/>
      <c r="CS424" s="165">
        <f t="shared" si="400"/>
        <v>0</v>
      </c>
      <c r="CT424" s="168">
        <f t="shared" si="401"/>
        <v>5</v>
      </c>
      <c r="CU424" s="167">
        <f t="shared" si="402"/>
        <v>35000</v>
      </c>
    </row>
    <row r="425" spans="2:99" x14ac:dyDescent="0.25">
      <c r="B425" s="165" t="s">
        <v>277</v>
      </c>
      <c r="C425" s="165" t="s">
        <v>215</v>
      </c>
      <c r="D425" s="166">
        <v>27000</v>
      </c>
      <c r="E425" s="42">
        <v>3</v>
      </c>
      <c r="F425" s="42">
        <v>30000</v>
      </c>
      <c r="G425" s="42">
        <f t="shared" si="370"/>
        <v>90000</v>
      </c>
      <c r="H425" s="42"/>
      <c r="I425" s="42"/>
      <c r="J425" s="42">
        <f t="shared" si="371"/>
        <v>0</v>
      </c>
      <c r="K425" s="42"/>
      <c r="L425" s="42"/>
      <c r="M425" s="42">
        <f t="shared" si="372"/>
        <v>0</v>
      </c>
      <c r="N425" s="42"/>
      <c r="O425" s="42"/>
      <c r="P425" s="42">
        <f t="shared" si="373"/>
        <v>0</v>
      </c>
      <c r="Q425" s="42"/>
      <c r="R425" s="42"/>
      <c r="S425" s="42">
        <f t="shared" si="374"/>
        <v>0</v>
      </c>
      <c r="T425" s="42"/>
      <c r="U425" s="42"/>
      <c r="V425" s="42">
        <f t="shared" si="375"/>
        <v>0</v>
      </c>
      <c r="W425" s="42"/>
      <c r="X425" s="42"/>
      <c r="Y425" s="42">
        <f t="shared" si="376"/>
        <v>0</v>
      </c>
      <c r="Z425" s="42"/>
      <c r="AA425" s="42"/>
      <c r="AB425" s="42">
        <f t="shared" si="377"/>
        <v>0</v>
      </c>
      <c r="AC425" s="42"/>
      <c r="AD425" s="42"/>
      <c r="AE425" s="42">
        <f t="shared" si="378"/>
        <v>0</v>
      </c>
      <c r="AF425" s="42"/>
      <c r="AG425" s="42"/>
      <c r="AH425" s="42">
        <f t="shared" si="379"/>
        <v>0</v>
      </c>
      <c r="AI425" s="165">
        <v>2.5</v>
      </c>
      <c r="AJ425" s="165">
        <v>30000</v>
      </c>
      <c r="AK425" s="165">
        <f t="shared" si="380"/>
        <v>75000</v>
      </c>
      <c r="AL425" s="165"/>
      <c r="AM425" s="165"/>
      <c r="AN425" s="165">
        <f t="shared" si="381"/>
        <v>0</v>
      </c>
      <c r="AO425" s="165"/>
      <c r="AP425" s="165"/>
      <c r="AQ425" s="165">
        <f t="shared" si="382"/>
        <v>0</v>
      </c>
      <c r="AR425" s="165"/>
      <c r="AS425" s="165"/>
      <c r="AT425" s="165">
        <f t="shared" si="383"/>
        <v>0</v>
      </c>
      <c r="AU425" s="165"/>
      <c r="AV425" s="165"/>
      <c r="AW425" s="165">
        <f t="shared" si="384"/>
        <v>0</v>
      </c>
      <c r="AX425" s="165"/>
      <c r="AY425" s="165"/>
      <c r="AZ425" s="165">
        <f t="shared" si="385"/>
        <v>0</v>
      </c>
      <c r="BA425" s="165"/>
      <c r="BB425" s="165"/>
      <c r="BC425" s="165">
        <f t="shared" si="386"/>
        <v>0</v>
      </c>
      <c r="BD425" s="165"/>
      <c r="BE425" s="165"/>
      <c r="BF425" s="165">
        <f t="shared" si="387"/>
        <v>0</v>
      </c>
      <c r="BG425" s="165"/>
      <c r="BH425" s="165"/>
      <c r="BI425" s="165">
        <f t="shared" si="388"/>
        <v>0</v>
      </c>
      <c r="BJ425" s="165"/>
      <c r="BK425" s="165"/>
      <c r="BL425" s="165">
        <f t="shared" si="389"/>
        <v>0</v>
      </c>
      <c r="BM425" s="165">
        <v>2.5</v>
      </c>
      <c r="BN425" s="165">
        <v>30000</v>
      </c>
      <c r="BO425" s="165">
        <f t="shared" si="390"/>
        <v>75000</v>
      </c>
      <c r="BP425" s="165"/>
      <c r="BQ425" s="165"/>
      <c r="BR425" s="165">
        <f t="shared" si="391"/>
        <v>0</v>
      </c>
      <c r="BS425" s="165"/>
      <c r="BT425" s="165"/>
      <c r="BU425" s="165">
        <f t="shared" si="392"/>
        <v>0</v>
      </c>
      <c r="BV425" s="165"/>
      <c r="BW425" s="165"/>
      <c r="BX425" s="165">
        <f t="shared" si="393"/>
        <v>0</v>
      </c>
      <c r="BY425" s="165"/>
      <c r="BZ425" s="165"/>
      <c r="CA425" s="165">
        <f t="shared" si="394"/>
        <v>0</v>
      </c>
      <c r="CB425" s="165"/>
      <c r="CC425" s="165"/>
      <c r="CD425" s="165">
        <f t="shared" si="395"/>
        <v>0</v>
      </c>
      <c r="CE425" s="165"/>
      <c r="CF425" s="165"/>
      <c r="CG425" s="165">
        <f t="shared" si="396"/>
        <v>0</v>
      </c>
      <c r="CH425" s="165"/>
      <c r="CI425" s="165"/>
      <c r="CJ425" s="165">
        <f t="shared" si="397"/>
        <v>0</v>
      </c>
      <c r="CK425" s="165"/>
      <c r="CL425" s="165"/>
      <c r="CM425" s="165">
        <f t="shared" si="398"/>
        <v>0</v>
      </c>
      <c r="CN425" s="165"/>
      <c r="CO425" s="165"/>
      <c r="CP425" s="165">
        <f t="shared" si="399"/>
        <v>0</v>
      </c>
      <c r="CQ425" s="165"/>
      <c r="CR425" s="165"/>
      <c r="CS425" s="165">
        <f t="shared" si="400"/>
        <v>0</v>
      </c>
      <c r="CT425" s="168">
        <f t="shared" si="401"/>
        <v>8</v>
      </c>
      <c r="CU425" s="167">
        <f t="shared" si="402"/>
        <v>240000</v>
      </c>
    </row>
    <row r="426" spans="2:99" x14ac:dyDescent="0.25">
      <c r="B426" s="165" t="s">
        <v>375</v>
      </c>
      <c r="C426" s="165" t="s">
        <v>265</v>
      </c>
      <c r="D426" s="166"/>
      <c r="E426" s="42"/>
      <c r="F426" s="42"/>
      <c r="G426" s="42">
        <f t="shared" si="370"/>
        <v>0</v>
      </c>
      <c r="H426" s="42"/>
      <c r="I426" s="42"/>
      <c r="J426" s="42">
        <f t="shared" si="371"/>
        <v>0</v>
      </c>
      <c r="K426" s="42"/>
      <c r="L426" s="42"/>
      <c r="M426" s="42">
        <f t="shared" si="372"/>
        <v>0</v>
      </c>
      <c r="N426" s="42"/>
      <c r="O426" s="42"/>
      <c r="P426" s="42">
        <f t="shared" si="373"/>
        <v>0</v>
      </c>
      <c r="Q426" s="42"/>
      <c r="R426" s="42"/>
      <c r="S426" s="42">
        <f t="shared" si="374"/>
        <v>0</v>
      </c>
      <c r="T426" s="42"/>
      <c r="U426" s="42"/>
      <c r="V426" s="42">
        <f t="shared" si="375"/>
        <v>0</v>
      </c>
      <c r="W426" s="42"/>
      <c r="X426" s="42"/>
      <c r="Y426" s="42">
        <f t="shared" si="376"/>
        <v>0</v>
      </c>
      <c r="Z426" s="42"/>
      <c r="AA426" s="42"/>
      <c r="AB426" s="42">
        <f t="shared" si="377"/>
        <v>0</v>
      </c>
      <c r="AC426" s="42"/>
      <c r="AD426" s="42"/>
      <c r="AE426" s="42">
        <f t="shared" si="378"/>
        <v>0</v>
      </c>
      <c r="AF426" s="42">
        <v>2</v>
      </c>
      <c r="AG426" s="42">
        <v>22000</v>
      </c>
      <c r="AH426" s="42">
        <f t="shared" si="379"/>
        <v>44000</v>
      </c>
      <c r="AI426" s="165"/>
      <c r="AJ426" s="165"/>
      <c r="AK426" s="165">
        <f t="shared" si="380"/>
        <v>0</v>
      </c>
      <c r="AL426" s="165"/>
      <c r="AM426" s="165"/>
      <c r="AN426" s="165">
        <f t="shared" si="381"/>
        <v>0</v>
      </c>
      <c r="AO426" s="165"/>
      <c r="AP426" s="165"/>
      <c r="AQ426" s="165">
        <f t="shared" si="382"/>
        <v>0</v>
      </c>
      <c r="AR426" s="165"/>
      <c r="AS426" s="165"/>
      <c r="AT426" s="165">
        <f t="shared" si="383"/>
        <v>0</v>
      </c>
      <c r="AU426" s="165">
        <v>2</v>
      </c>
      <c r="AV426" s="165">
        <v>23000</v>
      </c>
      <c r="AW426" s="165">
        <f t="shared" si="384"/>
        <v>46000</v>
      </c>
      <c r="AX426" s="165"/>
      <c r="AY426" s="165"/>
      <c r="AZ426" s="165">
        <f t="shared" si="385"/>
        <v>0</v>
      </c>
      <c r="BA426" s="165"/>
      <c r="BB426" s="165"/>
      <c r="BC426" s="165">
        <f t="shared" si="386"/>
        <v>0</v>
      </c>
      <c r="BD426" s="165"/>
      <c r="BE426" s="165"/>
      <c r="BF426" s="165">
        <f t="shared" si="387"/>
        <v>0</v>
      </c>
      <c r="BG426" s="165"/>
      <c r="BH426" s="165"/>
      <c r="BI426" s="165">
        <f t="shared" si="388"/>
        <v>0</v>
      </c>
      <c r="BJ426" s="165"/>
      <c r="BK426" s="165"/>
      <c r="BL426" s="165">
        <f t="shared" si="389"/>
        <v>0</v>
      </c>
      <c r="BM426" s="165"/>
      <c r="BN426" s="165"/>
      <c r="BO426" s="165">
        <f t="shared" si="390"/>
        <v>0</v>
      </c>
      <c r="BP426" s="165"/>
      <c r="BQ426" s="165"/>
      <c r="BR426" s="165">
        <f t="shared" si="391"/>
        <v>0</v>
      </c>
      <c r="BS426" s="165"/>
      <c r="BT426" s="165"/>
      <c r="BU426" s="165">
        <f t="shared" si="392"/>
        <v>0</v>
      </c>
      <c r="BV426" s="165"/>
      <c r="BW426" s="165"/>
      <c r="BX426" s="165">
        <f t="shared" si="393"/>
        <v>0</v>
      </c>
      <c r="BY426" s="165"/>
      <c r="BZ426" s="165"/>
      <c r="CA426" s="165">
        <f t="shared" si="394"/>
        <v>0</v>
      </c>
      <c r="CB426" s="165"/>
      <c r="CC426" s="165"/>
      <c r="CD426" s="165">
        <f t="shared" si="395"/>
        <v>0</v>
      </c>
      <c r="CE426" s="165"/>
      <c r="CF426" s="165"/>
      <c r="CG426" s="165">
        <f t="shared" si="396"/>
        <v>0</v>
      </c>
      <c r="CH426" s="165"/>
      <c r="CI426" s="165"/>
      <c r="CJ426" s="165">
        <f t="shared" si="397"/>
        <v>0</v>
      </c>
      <c r="CK426" s="165"/>
      <c r="CL426" s="165"/>
      <c r="CM426" s="165">
        <f t="shared" si="398"/>
        <v>0</v>
      </c>
      <c r="CN426" s="165"/>
      <c r="CO426" s="165"/>
      <c r="CP426" s="165">
        <f t="shared" si="399"/>
        <v>0</v>
      </c>
      <c r="CQ426" s="165"/>
      <c r="CR426" s="165"/>
      <c r="CS426" s="165">
        <f t="shared" si="400"/>
        <v>0</v>
      </c>
      <c r="CT426" s="168">
        <f t="shared" si="401"/>
        <v>4</v>
      </c>
      <c r="CU426" s="167">
        <f t="shared" si="402"/>
        <v>90000</v>
      </c>
    </row>
    <row r="427" spans="2:99" x14ac:dyDescent="0.25">
      <c r="B427" s="165" t="s">
        <v>278</v>
      </c>
      <c r="C427" s="165" t="s">
        <v>215</v>
      </c>
      <c r="D427" s="166">
        <v>13000</v>
      </c>
      <c r="E427" s="42">
        <v>8</v>
      </c>
      <c r="F427" s="42">
        <v>17000</v>
      </c>
      <c r="G427" s="42">
        <f t="shared" si="370"/>
        <v>136000</v>
      </c>
      <c r="H427" s="42"/>
      <c r="I427" s="42"/>
      <c r="J427" s="42">
        <f t="shared" si="371"/>
        <v>0</v>
      </c>
      <c r="K427" s="42"/>
      <c r="L427" s="42"/>
      <c r="M427" s="42">
        <f t="shared" si="372"/>
        <v>0</v>
      </c>
      <c r="N427" s="42"/>
      <c r="O427" s="42"/>
      <c r="P427" s="42">
        <f t="shared" si="373"/>
        <v>0</v>
      </c>
      <c r="Q427" s="42">
        <v>1</v>
      </c>
      <c r="R427" s="42">
        <v>17000</v>
      </c>
      <c r="S427" s="42">
        <f t="shared" si="374"/>
        <v>17000</v>
      </c>
      <c r="T427" s="42">
        <v>3</v>
      </c>
      <c r="U427" s="42">
        <v>17000</v>
      </c>
      <c r="V427" s="42">
        <f t="shared" si="375"/>
        <v>51000</v>
      </c>
      <c r="W427" s="42">
        <v>0.5</v>
      </c>
      <c r="X427" s="42">
        <v>17000</v>
      </c>
      <c r="Y427" s="42">
        <f t="shared" si="376"/>
        <v>8500</v>
      </c>
      <c r="Z427" s="42">
        <v>3</v>
      </c>
      <c r="AA427" s="42">
        <v>17000</v>
      </c>
      <c r="AB427" s="42">
        <f t="shared" si="377"/>
        <v>51000</v>
      </c>
      <c r="AC427" s="42">
        <v>2</v>
      </c>
      <c r="AD427" s="42">
        <v>17000</v>
      </c>
      <c r="AE427" s="42">
        <f t="shared" si="378"/>
        <v>34000</v>
      </c>
      <c r="AF427" s="42">
        <v>1</v>
      </c>
      <c r="AG427" s="42">
        <v>17000</v>
      </c>
      <c r="AH427" s="42">
        <f t="shared" si="379"/>
        <v>17000</v>
      </c>
      <c r="AI427" s="165">
        <v>8</v>
      </c>
      <c r="AJ427" s="165">
        <v>17000</v>
      </c>
      <c r="AK427" s="165">
        <f t="shared" si="380"/>
        <v>136000</v>
      </c>
      <c r="AL427" s="165">
        <v>5</v>
      </c>
      <c r="AM427" s="165">
        <v>17000</v>
      </c>
      <c r="AN427" s="165">
        <f t="shared" si="381"/>
        <v>85000</v>
      </c>
      <c r="AO427" s="165"/>
      <c r="AP427" s="165"/>
      <c r="AQ427" s="165">
        <f t="shared" si="382"/>
        <v>0</v>
      </c>
      <c r="AR427" s="165"/>
      <c r="AS427" s="165"/>
      <c r="AT427" s="165">
        <f t="shared" si="383"/>
        <v>0</v>
      </c>
      <c r="AU427" s="165"/>
      <c r="AV427" s="165"/>
      <c r="AW427" s="165">
        <f t="shared" si="384"/>
        <v>0</v>
      </c>
      <c r="AX427" s="165">
        <v>3</v>
      </c>
      <c r="AY427" s="165">
        <v>17000</v>
      </c>
      <c r="AZ427" s="165">
        <f t="shared" si="385"/>
        <v>51000</v>
      </c>
      <c r="BA427" s="165"/>
      <c r="BB427" s="165"/>
      <c r="BC427" s="165">
        <f t="shared" si="386"/>
        <v>0</v>
      </c>
      <c r="BD427" s="165">
        <v>4</v>
      </c>
      <c r="BE427" s="165">
        <v>17000</v>
      </c>
      <c r="BF427" s="165">
        <f t="shared" si="387"/>
        <v>68000</v>
      </c>
      <c r="BG427" s="165">
        <v>3</v>
      </c>
      <c r="BH427" s="165">
        <v>17000</v>
      </c>
      <c r="BI427" s="165">
        <f t="shared" si="388"/>
        <v>51000</v>
      </c>
      <c r="BJ427" s="165"/>
      <c r="BK427" s="165"/>
      <c r="BL427" s="165">
        <f t="shared" si="389"/>
        <v>0</v>
      </c>
      <c r="BM427" s="165">
        <v>8</v>
      </c>
      <c r="BN427" s="165">
        <v>17000</v>
      </c>
      <c r="BO427" s="165">
        <f t="shared" si="390"/>
        <v>136000</v>
      </c>
      <c r="BP427" s="165">
        <v>5</v>
      </c>
      <c r="BQ427" s="165">
        <v>17000</v>
      </c>
      <c r="BR427" s="165">
        <f t="shared" si="391"/>
        <v>85000</v>
      </c>
      <c r="BS427" s="165">
        <v>1</v>
      </c>
      <c r="BT427" s="165"/>
      <c r="BU427" s="165">
        <f t="shared" si="392"/>
        <v>0</v>
      </c>
      <c r="BV427" s="165"/>
      <c r="BW427" s="165"/>
      <c r="BX427" s="165">
        <f t="shared" si="393"/>
        <v>0</v>
      </c>
      <c r="BY427" s="165"/>
      <c r="BZ427" s="165"/>
      <c r="CA427" s="165">
        <f t="shared" si="394"/>
        <v>0</v>
      </c>
      <c r="CB427" s="165">
        <v>4</v>
      </c>
      <c r="CC427" s="165"/>
      <c r="CD427" s="165">
        <f t="shared" si="395"/>
        <v>0</v>
      </c>
      <c r="CE427" s="165"/>
      <c r="CF427" s="165"/>
      <c r="CG427" s="165">
        <f t="shared" si="396"/>
        <v>0</v>
      </c>
      <c r="CH427" s="165">
        <v>4</v>
      </c>
      <c r="CI427" s="165"/>
      <c r="CJ427" s="165">
        <f t="shared" si="397"/>
        <v>0</v>
      </c>
      <c r="CK427" s="165">
        <v>2.5</v>
      </c>
      <c r="CL427" s="165"/>
      <c r="CM427" s="165">
        <f t="shared" si="398"/>
        <v>0</v>
      </c>
      <c r="CN427" s="165"/>
      <c r="CO427" s="165"/>
      <c r="CP427" s="165">
        <f t="shared" si="399"/>
        <v>0</v>
      </c>
      <c r="CQ427" s="165"/>
      <c r="CR427" s="165"/>
      <c r="CS427" s="165">
        <f t="shared" si="400"/>
        <v>0</v>
      </c>
      <c r="CT427" s="168">
        <f t="shared" si="401"/>
        <v>66</v>
      </c>
      <c r="CU427" s="167">
        <f t="shared" si="402"/>
        <v>926500</v>
      </c>
    </row>
    <row r="428" spans="2:99" x14ac:dyDescent="0.25">
      <c r="B428" s="165" t="s">
        <v>279</v>
      </c>
      <c r="C428" s="165" t="s">
        <v>215</v>
      </c>
      <c r="D428" s="166">
        <v>8000</v>
      </c>
      <c r="E428" s="42"/>
      <c r="F428" s="42"/>
      <c r="G428" s="42">
        <f t="shared" si="370"/>
        <v>0</v>
      </c>
      <c r="H428" s="42"/>
      <c r="I428" s="42"/>
      <c r="J428" s="42">
        <f t="shared" si="371"/>
        <v>0</v>
      </c>
      <c r="K428" s="42"/>
      <c r="L428" s="42"/>
      <c r="M428" s="42">
        <f t="shared" si="372"/>
        <v>0</v>
      </c>
      <c r="N428" s="42">
        <v>2</v>
      </c>
      <c r="O428" s="42">
        <v>9000</v>
      </c>
      <c r="P428" s="42">
        <f t="shared" si="373"/>
        <v>18000</v>
      </c>
      <c r="Q428" s="42"/>
      <c r="R428" s="42"/>
      <c r="S428" s="42">
        <f t="shared" si="374"/>
        <v>0</v>
      </c>
      <c r="T428" s="42"/>
      <c r="U428" s="42"/>
      <c r="V428" s="42">
        <f t="shared" si="375"/>
        <v>0</v>
      </c>
      <c r="W428" s="42"/>
      <c r="X428" s="42"/>
      <c r="Y428" s="42">
        <f t="shared" si="376"/>
        <v>0</v>
      </c>
      <c r="Z428" s="42"/>
      <c r="AA428" s="42"/>
      <c r="AB428" s="42">
        <f t="shared" si="377"/>
        <v>0</v>
      </c>
      <c r="AC428" s="42"/>
      <c r="AD428" s="42"/>
      <c r="AE428" s="42">
        <f t="shared" si="378"/>
        <v>0</v>
      </c>
      <c r="AF428" s="42"/>
      <c r="AG428" s="42"/>
      <c r="AH428" s="42">
        <f t="shared" si="379"/>
        <v>0</v>
      </c>
      <c r="AI428" s="165"/>
      <c r="AJ428" s="165"/>
      <c r="AK428" s="165">
        <f t="shared" si="380"/>
        <v>0</v>
      </c>
      <c r="AL428" s="165"/>
      <c r="AM428" s="165"/>
      <c r="AN428" s="165">
        <f t="shared" si="381"/>
        <v>0</v>
      </c>
      <c r="AO428" s="165"/>
      <c r="AP428" s="165"/>
      <c r="AQ428" s="165">
        <f t="shared" si="382"/>
        <v>0</v>
      </c>
      <c r="AR428" s="165">
        <v>1.8</v>
      </c>
      <c r="AS428" s="165">
        <v>9000</v>
      </c>
      <c r="AT428" s="165">
        <f t="shared" si="383"/>
        <v>16200</v>
      </c>
      <c r="AU428" s="165"/>
      <c r="AV428" s="165"/>
      <c r="AW428" s="165">
        <f t="shared" si="384"/>
        <v>0</v>
      </c>
      <c r="AX428" s="165"/>
      <c r="AY428" s="165"/>
      <c r="AZ428" s="165">
        <f t="shared" si="385"/>
        <v>0</v>
      </c>
      <c r="BA428" s="165"/>
      <c r="BB428" s="165"/>
      <c r="BC428" s="165">
        <f t="shared" si="386"/>
        <v>0</v>
      </c>
      <c r="BD428" s="165"/>
      <c r="BE428" s="165"/>
      <c r="BF428" s="165">
        <f t="shared" si="387"/>
        <v>0</v>
      </c>
      <c r="BG428" s="165"/>
      <c r="BH428" s="165"/>
      <c r="BI428" s="165">
        <f t="shared" si="388"/>
        <v>0</v>
      </c>
      <c r="BJ428" s="165"/>
      <c r="BK428" s="165"/>
      <c r="BL428" s="165">
        <f t="shared" si="389"/>
        <v>0</v>
      </c>
      <c r="BM428" s="165"/>
      <c r="BN428" s="165"/>
      <c r="BO428" s="165">
        <f t="shared" si="390"/>
        <v>0</v>
      </c>
      <c r="BP428" s="165"/>
      <c r="BQ428" s="165"/>
      <c r="BR428" s="165">
        <f t="shared" si="391"/>
        <v>0</v>
      </c>
      <c r="BS428" s="165">
        <v>0.5</v>
      </c>
      <c r="BT428" s="165"/>
      <c r="BU428" s="165">
        <f t="shared" si="392"/>
        <v>0</v>
      </c>
      <c r="BV428" s="165"/>
      <c r="BW428" s="165"/>
      <c r="BX428" s="165">
        <f t="shared" si="393"/>
        <v>0</v>
      </c>
      <c r="BY428" s="165"/>
      <c r="BZ428" s="165"/>
      <c r="CA428" s="165">
        <f t="shared" si="394"/>
        <v>0</v>
      </c>
      <c r="CB428" s="165"/>
      <c r="CC428" s="165"/>
      <c r="CD428" s="165">
        <f t="shared" si="395"/>
        <v>0</v>
      </c>
      <c r="CE428" s="165"/>
      <c r="CF428" s="165"/>
      <c r="CG428" s="165">
        <f t="shared" si="396"/>
        <v>0</v>
      </c>
      <c r="CH428" s="165"/>
      <c r="CI428" s="165"/>
      <c r="CJ428" s="165">
        <f t="shared" si="397"/>
        <v>0</v>
      </c>
      <c r="CK428" s="165"/>
      <c r="CL428" s="165"/>
      <c r="CM428" s="165">
        <f t="shared" si="398"/>
        <v>0</v>
      </c>
      <c r="CN428" s="165"/>
      <c r="CO428" s="165"/>
      <c r="CP428" s="165">
        <f t="shared" si="399"/>
        <v>0</v>
      </c>
      <c r="CQ428" s="165"/>
      <c r="CR428" s="165"/>
      <c r="CS428" s="165">
        <f t="shared" si="400"/>
        <v>0</v>
      </c>
      <c r="CT428" s="168">
        <f t="shared" si="401"/>
        <v>4.3</v>
      </c>
      <c r="CU428" s="167">
        <f t="shared" si="402"/>
        <v>34200</v>
      </c>
    </row>
    <row r="429" spans="2:99" x14ac:dyDescent="0.25">
      <c r="B429" s="165" t="s">
        <v>280</v>
      </c>
      <c r="C429" s="165" t="s">
        <v>215</v>
      </c>
      <c r="D429" s="166">
        <v>10000</v>
      </c>
      <c r="E429" s="42"/>
      <c r="F429" s="42"/>
      <c r="G429" s="42">
        <f t="shared" si="370"/>
        <v>0</v>
      </c>
      <c r="H429" s="42"/>
      <c r="I429" s="42"/>
      <c r="J429" s="42">
        <f t="shared" si="371"/>
        <v>0</v>
      </c>
      <c r="K429" s="42"/>
      <c r="L429" s="42"/>
      <c r="M429" s="42">
        <f t="shared" si="372"/>
        <v>0</v>
      </c>
      <c r="N429" s="42"/>
      <c r="O429" s="42"/>
      <c r="P429" s="42">
        <f t="shared" si="373"/>
        <v>0</v>
      </c>
      <c r="Q429" s="42">
        <v>4</v>
      </c>
      <c r="R429" s="42">
        <v>12000</v>
      </c>
      <c r="S429" s="42">
        <f t="shared" si="374"/>
        <v>48000</v>
      </c>
      <c r="T429" s="42"/>
      <c r="U429" s="42"/>
      <c r="V429" s="42">
        <f t="shared" si="375"/>
        <v>0</v>
      </c>
      <c r="W429" s="42"/>
      <c r="X429" s="42"/>
      <c r="Y429" s="42">
        <f t="shared" si="376"/>
        <v>0</v>
      </c>
      <c r="Z429" s="42">
        <v>4</v>
      </c>
      <c r="AA429" s="42">
        <v>12000</v>
      </c>
      <c r="AB429" s="42">
        <f t="shared" si="377"/>
        <v>48000</v>
      </c>
      <c r="AC429" s="42"/>
      <c r="AD429" s="42"/>
      <c r="AE429" s="42">
        <f t="shared" si="378"/>
        <v>0</v>
      </c>
      <c r="AF429" s="42"/>
      <c r="AG429" s="42"/>
      <c r="AH429" s="42">
        <f t="shared" si="379"/>
        <v>0</v>
      </c>
      <c r="AI429" s="165"/>
      <c r="AJ429" s="165"/>
      <c r="AK429" s="165">
        <f t="shared" si="380"/>
        <v>0</v>
      </c>
      <c r="AL429" s="165">
        <v>5</v>
      </c>
      <c r="AM429" s="165">
        <v>12000</v>
      </c>
      <c r="AN429" s="165">
        <f t="shared" si="381"/>
        <v>60000</v>
      </c>
      <c r="AO429" s="165"/>
      <c r="AP429" s="165"/>
      <c r="AQ429" s="165">
        <f t="shared" si="382"/>
        <v>0</v>
      </c>
      <c r="AR429" s="165"/>
      <c r="AS429" s="165"/>
      <c r="AT429" s="165">
        <f t="shared" si="383"/>
        <v>0</v>
      </c>
      <c r="AU429" s="165"/>
      <c r="AV429" s="165"/>
      <c r="AW429" s="165">
        <f t="shared" si="384"/>
        <v>0</v>
      </c>
      <c r="AX429" s="165"/>
      <c r="AY429" s="165"/>
      <c r="AZ429" s="165">
        <f t="shared" si="385"/>
        <v>0</v>
      </c>
      <c r="BA429" s="165"/>
      <c r="BB429" s="165"/>
      <c r="BC429" s="165">
        <f t="shared" si="386"/>
        <v>0</v>
      </c>
      <c r="BD429" s="165"/>
      <c r="BE429" s="165"/>
      <c r="BF429" s="165">
        <f t="shared" si="387"/>
        <v>0</v>
      </c>
      <c r="BG429" s="165"/>
      <c r="BH429" s="165"/>
      <c r="BI429" s="165">
        <f t="shared" si="388"/>
        <v>0</v>
      </c>
      <c r="BJ429" s="165"/>
      <c r="BK429" s="165"/>
      <c r="BL429" s="165">
        <f t="shared" si="389"/>
        <v>0</v>
      </c>
      <c r="BM429" s="165"/>
      <c r="BN429" s="165"/>
      <c r="BO429" s="165">
        <f t="shared" si="390"/>
        <v>0</v>
      </c>
      <c r="BP429" s="165">
        <v>4</v>
      </c>
      <c r="BQ429" s="165">
        <v>12000</v>
      </c>
      <c r="BR429" s="165">
        <f t="shared" si="391"/>
        <v>48000</v>
      </c>
      <c r="BS429" s="165"/>
      <c r="BT429" s="165"/>
      <c r="BU429" s="165">
        <f t="shared" si="392"/>
        <v>0</v>
      </c>
      <c r="BV429" s="165"/>
      <c r="BW429" s="165"/>
      <c r="BX429" s="165">
        <f t="shared" si="393"/>
        <v>0</v>
      </c>
      <c r="BY429" s="165">
        <v>4</v>
      </c>
      <c r="BZ429" s="165"/>
      <c r="CA429" s="165">
        <f t="shared" si="394"/>
        <v>0</v>
      </c>
      <c r="CB429" s="165"/>
      <c r="CC429" s="165"/>
      <c r="CD429" s="165">
        <f t="shared" si="395"/>
        <v>0</v>
      </c>
      <c r="CE429" s="165">
        <v>3</v>
      </c>
      <c r="CF429" s="165"/>
      <c r="CG429" s="165">
        <f t="shared" si="396"/>
        <v>0</v>
      </c>
      <c r="CH429" s="165"/>
      <c r="CI429" s="165"/>
      <c r="CJ429" s="165">
        <f t="shared" si="397"/>
        <v>0</v>
      </c>
      <c r="CK429" s="165"/>
      <c r="CL429" s="165"/>
      <c r="CM429" s="165">
        <f t="shared" si="398"/>
        <v>0</v>
      </c>
      <c r="CN429" s="165"/>
      <c r="CO429" s="165"/>
      <c r="CP429" s="165">
        <f t="shared" si="399"/>
        <v>0</v>
      </c>
      <c r="CQ429" s="165"/>
      <c r="CR429" s="165"/>
      <c r="CS429" s="165">
        <f t="shared" si="400"/>
        <v>0</v>
      </c>
      <c r="CT429" s="168">
        <f t="shared" si="401"/>
        <v>24</v>
      </c>
      <c r="CU429" s="167">
        <f t="shared" si="402"/>
        <v>204000</v>
      </c>
    </row>
    <row r="430" spans="2:99" x14ac:dyDescent="0.25">
      <c r="B430" s="165" t="s">
        <v>281</v>
      </c>
      <c r="C430" s="165" t="s">
        <v>215</v>
      </c>
      <c r="D430" s="166">
        <v>12000</v>
      </c>
      <c r="E430" s="42"/>
      <c r="F430" s="42"/>
      <c r="G430" s="42">
        <f t="shared" si="370"/>
        <v>0</v>
      </c>
      <c r="H430" s="42"/>
      <c r="I430" s="42"/>
      <c r="J430" s="42">
        <f t="shared" si="371"/>
        <v>0</v>
      </c>
      <c r="K430" s="42">
        <v>4</v>
      </c>
      <c r="L430" s="42">
        <v>22000</v>
      </c>
      <c r="M430" s="42">
        <f t="shared" si="372"/>
        <v>88000</v>
      </c>
      <c r="N430" s="42"/>
      <c r="O430" s="42"/>
      <c r="P430" s="42">
        <f t="shared" si="373"/>
        <v>0</v>
      </c>
      <c r="Q430" s="42"/>
      <c r="R430" s="42"/>
      <c r="S430" s="42">
        <f t="shared" si="374"/>
        <v>0</v>
      </c>
      <c r="T430" s="42"/>
      <c r="U430" s="42"/>
      <c r="V430" s="42">
        <f t="shared" si="375"/>
        <v>0</v>
      </c>
      <c r="W430" s="42"/>
      <c r="X430" s="42"/>
      <c r="Y430" s="42">
        <f t="shared" si="376"/>
        <v>0</v>
      </c>
      <c r="Z430" s="42">
        <v>5</v>
      </c>
      <c r="AA430" s="42">
        <v>22000</v>
      </c>
      <c r="AB430" s="42">
        <f t="shared" si="377"/>
        <v>110000</v>
      </c>
      <c r="AC430" s="42"/>
      <c r="AD430" s="42"/>
      <c r="AE430" s="42">
        <f t="shared" si="378"/>
        <v>0</v>
      </c>
      <c r="AF430" s="42"/>
      <c r="AG430" s="42"/>
      <c r="AH430" s="42">
        <f t="shared" si="379"/>
        <v>0</v>
      </c>
      <c r="AI430" s="165"/>
      <c r="AJ430" s="165"/>
      <c r="AK430" s="165">
        <f t="shared" si="380"/>
        <v>0</v>
      </c>
      <c r="AL430" s="165"/>
      <c r="AM430" s="165"/>
      <c r="AN430" s="165">
        <f t="shared" si="381"/>
        <v>0</v>
      </c>
      <c r="AO430" s="165">
        <v>4.5</v>
      </c>
      <c r="AP430" s="165">
        <v>22000</v>
      </c>
      <c r="AQ430" s="165">
        <f t="shared" si="382"/>
        <v>99000</v>
      </c>
      <c r="AR430" s="165"/>
      <c r="AS430" s="165"/>
      <c r="AT430" s="165">
        <f t="shared" si="383"/>
        <v>0</v>
      </c>
      <c r="AU430" s="165"/>
      <c r="AV430" s="165"/>
      <c r="AW430" s="165">
        <f t="shared" si="384"/>
        <v>0</v>
      </c>
      <c r="AX430" s="165"/>
      <c r="AY430" s="165"/>
      <c r="AZ430" s="165">
        <f t="shared" si="385"/>
        <v>0</v>
      </c>
      <c r="BA430" s="165"/>
      <c r="BB430" s="165"/>
      <c r="BC430" s="165">
        <f t="shared" si="386"/>
        <v>0</v>
      </c>
      <c r="BD430" s="165">
        <v>4</v>
      </c>
      <c r="BE430" s="165">
        <v>22000</v>
      </c>
      <c r="BF430" s="165">
        <f t="shared" si="387"/>
        <v>88000</v>
      </c>
      <c r="BG430" s="165"/>
      <c r="BH430" s="165"/>
      <c r="BI430" s="165">
        <f t="shared" si="388"/>
        <v>0</v>
      </c>
      <c r="BJ430" s="165"/>
      <c r="BK430" s="165"/>
      <c r="BL430" s="165">
        <f t="shared" si="389"/>
        <v>0</v>
      </c>
      <c r="BM430" s="165"/>
      <c r="BN430" s="165"/>
      <c r="BO430" s="165">
        <f t="shared" si="390"/>
        <v>0</v>
      </c>
      <c r="BP430" s="165"/>
      <c r="BQ430" s="165"/>
      <c r="BR430" s="165">
        <f t="shared" si="391"/>
        <v>0</v>
      </c>
      <c r="BS430" s="165">
        <v>4</v>
      </c>
      <c r="BT430" s="165"/>
      <c r="BU430" s="165">
        <f t="shared" si="392"/>
        <v>0</v>
      </c>
      <c r="BV430" s="165"/>
      <c r="BW430" s="165"/>
      <c r="BX430" s="165">
        <f t="shared" si="393"/>
        <v>0</v>
      </c>
      <c r="BY430" s="165"/>
      <c r="BZ430" s="165"/>
      <c r="CA430" s="165">
        <f t="shared" si="394"/>
        <v>0</v>
      </c>
      <c r="CB430" s="165"/>
      <c r="CC430" s="165"/>
      <c r="CD430" s="165">
        <f t="shared" si="395"/>
        <v>0</v>
      </c>
      <c r="CE430" s="165"/>
      <c r="CF430" s="165"/>
      <c r="CG430" s="165">
        <f t="shared" si="396"/>
        <v>0</v>
      </c>
      <c r="CH430" s="165">
        <v>4</v>
      </c>
      <c r="CI430" s="165"/>
      <c r="CJ430" s="165">
        <f t="shared" si="397"/>
        <v>0</v>
      </c>
      <c r="CK430" s="165"/>
      <c r="CL430" s="165"/>
      <c r="CM430" s="165">
        <f t="shared" si="398"/>
        <v>0</v>
      </c>
      <c r="CN430" s="165"/>
      <c r="CO430" s="165"/>
      <c r="CP430" s="165">
        <f t="shared" si="399"/>
        <v>0</v>
      </c>
      <c r="CQ430" s="165"/>
      <c r="CR430" s="165"/>
      <c r="CS430" s="165">
        <f t="shared" si="400"/>
        <v>0</v>
      </c>
      <c r="CT430" s="168">
        <f t="shared" si="401"/>
        <v>25.5</v>
      </c>
      <c r="CU430" s="167">
        <f t="shared" si="402"/>
        <v>385000</v>
      </c>
    </row>
    <row r="431" spans="2:99" x14ac:dyDescent="0.25">
      <c r="B431" s="165" t="s">
        <v>282</v>
      </c>
      <c r="C431" s="165" t="s">
        <v>283</v>
      </c>
      <c r="D431" s="166"/>
      <c r="E431" s="42"/>
      <c r="F431" s="42"/>
      <c r="G431" s="42">
        <f t="shared" si="370"/>
        <v>0</v>
      </c>
      <c r="H431" s="42"/>
      <c r="I431" s="42"/>
      <c r="J431" s="42">
        <f t="shared" si="371"/>
        <v>0</v>
      </c>
      <c r="K431" s="42"/>
      <c r="L431" s="42"/>
      <c r="M431" s="42">
        <f t="shared" si="372"/>
        <v>0</v>
      </c>
      <c r="N431" s="42"/>
      <c r="O431" s="42"/>
      <c r="P431" s="42">
        <f t="shared" si="373"/>
        <v>0</v>
      </c>
      <c r="Q431" s="42"/>
      <c r="R431" s="42"/>
      <c r="S431" s="42">
        <f t="shared" si="374"/>
        <v>0</v>
      </c>
      <c r="T431" s="42"/>
      <c r="U431" s="42"/>
      <c r="V431" s="42">
        <f t="shared" si="375"/>
        <v>0</v>
      </c>
      <c r="W431" s="42"/>
      <c r="X431" s="42"/>
      <c r="Y431" s="42">
        <f t="shared" si="376"/>
        <v>0</v>
      </c>
      <c r="Z431" s="42"/>
      <c r="AA431" s="42"/>
      <c r="AB431" s="42">
        <f t="shared" si="377"/>
        <v>0</v>
      </c>
      <c r="AC431" s="42"/>
      <c r="AD431" s="42"/>
      <c r="AE431" s="42">
        <f t="shared" si="378"/>
        <v>0</v>
      </c>
      <c r="AF431" s="42"/>
      <c r="AG431" s="42"/>
      <c r="AH431" s="42">
        <f t="shared" si="379"/>
        <v>0</v>
      </c>
      <c r="AI431" s="165"/>
      <c r="AJ431" s="165"/>
      <c r="AK431" s="165">
        <f t="shared" si="380"/>
        <v>0</v>
      </c>
      <c r="AL431" s="165"/>
      <c r="AM431" s="165"/>
      <c r="AN431" s="165">
        <f t="shared" si="381"/>
        <v>0</v>
      </c>
      <c r="AO431" s="165"/>
      <c r="AP431" s="165"/>
      <c r="AQ431" s="165">
        <f t="shared" si="382"/>
        <v>0</v>
      </c>
      <c r="AR431" s="165"/>
      <c r="AS431" s="165"/>
      <c r="AT431" s="165">
        <f t="shared" si="383"/>
        <v>0</v>
      </c>
      <c r="AU431" s="165"/>
      <c r="AV431" s="165"/>
      <c r="AW431" s="165">
        <f t="shared" si="384"/>
        <v>0</v>
      </c>
      <c r="AX431" s="165"/>
      <c r="AY431" s="165"/>
      <c r="AZ431" s="165">
        <f t="shared" si="385"/>
        <v>0</v>
      </c>
      <c r="BA431" s="165"/>
      <c r="BB431" s="165"/>
      <c r="BC431" s="165">
        <f t="shared" si="386"/>
        <v>0</v>
      </c>
      <c r="BD431" s="165"/>
      <c r="BE431" s="165"/>
      <c r="BF431" s="165">
        <f t="shared" si="387"/>
        <v>0</v>
      </c>
      <c r="BG431" s="165"/>
      <c r="BH431" s="165"/>
      <c r="BI431" s="165">
        <f t="shared" si="388"/>
        <v>0</v>
      </c>
      <c r="BJ431" s="165"/>
      <c r="BK431" s="165"/>
      <c r="BL431" s="165">
        <f t="shared" si="389"/>
        <v>0</v>
      </c>
      <c r="BM431" s="165"/>
      <c r="BN431" s="165"/>
      <c r="BO431" s="165">
        <f t="shared" si="390"/>
        <v>0</v>
      </c>
      <c r="BP431" s="165"/>
      <c r="BQ431" s="165"/>
      <c r="BR431" s="165">
        <f t="shared" si="391"/>
        <v>0</v>
      </c>
      <c r="BS431" s="165"/>
      <c r="BT431" s="165"/>
      <c r="BU431" s="165">
        <f t="shared" si="392"/>
        <v>0</v>
      </c>
      <c r="BV431" s="165"/>
      <c r="BW431" s="165"/>
      <c r="BX431" s="165">
        <f t="shared" si="393"/>
        <v>0</v>
      </c>
      <c r="BY431" s="165"/>
      <c r="BZ431" s="165"/>
      <c r="CA431" s="165">
        <f t="shared" si="394"/>
        <v>0</v>
      </c>
      <c r="CB431" s="165"/>
      <c r="CC431" s="165"/>
      <c r="CD431" s="165">
        <f t="shared" si="395"/>
        <v>0</v>
      </c>
      <c r="CE431" s="165"/>
      <c r="CF431" s="165"/>
      <c r="CG431" s="165">
        <f t="shared" si="396"/>
        <v>0</v>
      </c>
      <c r="CH431" s="165"/>
      <c r="CI431" s="165"/>
      <c r="CJ431" s="165">
        <f t="shared" si="397"/>
        <v>0</v>
      </c>
      <c r="CK431" s="165"/>
      <c r="CL431" s="165"/>
      <c r="CM431" s="165">
        <f t="shared" si="398"/>
        <v>0</v>
      </c>
      <c r="CN431" s="165"/>
      <c r="CO431" s="165"/>
      <c r="CP431" s="165">
        <f t="shared" si="399"/>
        <v>0</v>
      </c>
      <c r="CQ431" s="165"/>
      <c r="CR431" s="165"/>
      <c r="CS431" s="165">
        <f t="shared" si="400"/>
        <v>0</v>
      </c>
      <c r="CT431" s="168">
        <f t="shared" si="401"/>
        <v>0</v>
      </c>
      <c r="CU431" s="167">
        <f t="shared" si="402"/>
        <v>0</v>
      </c>
    </row>
    <row r="432" spans="2:99" x14ac:dyDescent="0.25">
      <c r="B432" s="165" t="s">
        <v>454</v>
      </c>
      <c r="C432" s="165" t="s">
        <v>255</v>
      </c>
      <c r="D432" s="166"/>
      <c r="E432" s="42"/>
      <c r="F432" s="42"/>
      <c r="G432" s="42">
        <f t="shared" si="370"/>
        <v>0</v>
      </c>
      <c r="H432" s="42"/>
      <c r="I432" s="42"/>
      <c r="J432" s="42">
        <f t="shared" si="371"/>
        <v>0</v>
      </c>
      <c r="K432" s="42"/>
      <c r="L432" s="42"/>
      <c r="M432" s="42">
        <f t="shared" si="372"/>
        <v>0</v>
      </c>
      <c r="N432" s="42"/>
      <c r="O432" s="42"/>
      <c r="P432" s="42">
        <f t="shared" si="373"/>
        <v>0</v>
      </c>
      <c r="Q432" s="42"/>
      <c r="R432" s="42"/>
      <c r="S432" s="42">
        <f t="shared" si="374"/>
        <v>0</v>
      </c>
      <c r="T432" s="42"/>
      <c r="U432" s="42"/>
      <c r="V432" s="42">
        <f t="shared" si="375"/>
        <v>0</v>
      </c>
      <c r="W432" s="42"/>
      <c r="X432" s="42"/>
      <c r="Y432" s="42">
        <f t="shared" si="376"/>
        <v>0</v>
      </c>
      <c r="Z432" s="42"/>
      <c r="AA432" s="42"/>
      <c r="AB432" s="42">
        <f t="shared" si="377"/>
        <v>0</v>
      </c>
      <c r="AC432" s="42"/>
      <c r="AD432" s="42"/>
      <c r="AE432" s="42">
        <f t="shared" si="378"/>
        <v>0</v>
      </c>
      <c r="AF432" s="42"/>
      <c r="AG432" s="42"/>
      <c r="AH432" s="42">
        <f t="shared" si="379"/>
        <v>0</v>
      </c>
      <c r="AI432" s="165"/>
      <c r="AJ432" s="165"/>
      <c r="AK432" s="165">
        <f t="shared" si="380"/>
        <v>0</v>
      </c>
      <c r="AL432" s="165"/>
      <c r="AM432" s="165"/>
      <c r="AN432" s="165">
        <f t="shared" si="381"/>
        <v>0</v>
      </c>
      <c r="AO432" s="165"/>
      <c r="AP432" s="165"/>
      <c r="AQ432" s="165">
        <f t="shared" si="382"/>
        <v>0</v>
      </c>
      <c r="AR432" s="165"/>
      <c r="AS432" s="165"/>
      <c r="AT432" s="165">
        <f t="shared" si="383"/>
        <v>0</v>
      </c>
      <c r="AU432" s="165"/>
      <c r="AV432" s="165"/>
      <c r="AW432" s="165">
        <f t="shared" si="384"/>
        <v>0</v>
      </c>
      <c r="AX432" s="165"/>
      <c r="AY432" s="165"/>
      <c r="AZ432" s="165">
        <f t="shared" si="385"/>
        <v>0</v>
      </c>
      <c r="BA432" s="165"/>
      <c r="BB432" s="165"/>
      <c r="BC432" s="165">
        <f t="shared" si="386"/>
        <v>0</v>
      </c>
      <c r="BD432" s="165"/>
      <c r="BE432" s="165"/>
      <c r="BF432" s="165">
        <f t="shared" si="387"/>
        <v>0</v>
      </c>
      <c r="BG432" s="165"/>
      <c r="BH432" s="165"/>
      <c r="BI432" s="165">
        <f t="shared" si="388"/>
        <v>0</v>
      </c>
      <c r="BJ432" s="165"/>
      <c r="BK432" s="165"/>
      <c r="BL432" s="165">
        <f t="shared" si="389"/>
        <v>0</v>
      </c>
      <c r="BM432" s="165"/>
      <c r="BN432" s="165"/>
      <c r="BO432" s="165">
        <f t="shared" si="390"/>
        <v>0</v>
      </c>
      <c r="BP432" s="165"/>
      <c r="BQ432" s="165"/>
      <c r="BR432" s="165">
        <f t="shared" si="391"/>
        <v>0</v>
      </c>
      <c r="BS432" s="165"/>
      <c r="BT432" s="165"/>
      <c r="BU432" s="165">
        <f t="shared" si="392"/>
        <v>0</v>
      </c>
      <c r="BV432" s="165"/>
      <c r="BW432" s="165"/>
      <c r="BX432" s="165">
        <f t="shared" si="393"/>
        <v>0</v>
      </c>
      <c r="BY432" s="165"/>
      <c r="BZ432" s="165"/>
      <c r="CA432" s="165">
        <f t="shared" si="394"/>
        <v>0</v>
      </c>
      <c r="CB432" s="165"/>
      <c r="CC432" s="165"/>
      <c r="CD432" s="165">
        <f t="shared" si="395"/>
        <v>0</v>
      </c>
      <c r="CE432" s="165"/>
      <c r="CF432" s="165"/>
      <c r="CG432" s="165">
        <f t="shared" si="396"/>
        <v>0</v>
      </c>
      <c r="CH432" s="165"/>
      <c r="CI432" s="165"/>
      <c r="CJ432" s="165">
        <f t="shared" si="397"/>
        <v>0</v>
      </c>
      <c r="CK432" s="165"/>
      <c r="CL432" s="165"/>
      <c r="CM432" s="165">
        <f t="shared" si="398"/>
        <v>0</v>
      </c>
      <c r="CN432" s="165"/>
      <c r="CO432" s="165"/>
      <c r="CP432" s="165">
        <f t="shared" si="399"/>
        <v>0</v>
      </c>
      <c r="CQ432" s="165"/>
      <c r="CR432" s="165"/>
      <c r="CS432" s="165">
        <f t="shared" si="400"/>
        <v>0</v>
      </c>
      <c r="CT432" s="168">
        <f t="shared" si="401"/>
        <v>0</v>
      </c>
      <c r="CU432" s="167">
        <f t="shared" si="402"/>
        <v>0</v>
      </c>
    </row>
    <row r="433" spans="2:99" x14ac:dyDescent="0.25">
      <c r="B433" s="165" t="s">
        <v>284</v>
      </c>
      <c r="C433" s="165" t="s">
        <v>215</v>
      </c>
      <c r="D433" s="166">
        <v>10000</v>
      </c>
      <c r="E433" s="42">
        <v>3</v>
      </c>
      <c r="F433" s="42">
        <v>13000</v>
      </c>
      <c r="G433" s="42">
        <f t="shared" si="370"/>
        <v>39000</v>
      </c>
      <c r="H433" s="42"/>
      <c r="I433" s="42"/>
      <c r="J433" s="42">
        <f t="shared" si="371"/>
        <v>0</v>
      </c>
      <c r="K433" s="42"/>
      <c r="L433" s="42"/>
      <c r="M433" s="42">
        <f t="shared" si="372"/>
        <v>0</v>
      </c>
      <c r="N433" s="42"/>
      <c r="O433" s="42"/>
      <c r="P433" s="42">
        <f t="shared" si="373"/>
        <v>0</v>
      </c>
      <c r="Q433" s="42"/>
      <c r="R433" s="42"/>
      <c r="S433" s="42">
        <f t="shared" si="374"/>
        <v>0</v>
      </c>
      <c r="T433" s="42"/>
      <c r="U433" s="42"/>
      <c r="V433" s="42">
        <f t="shared" si="375"/>
        <v>0</v>
      </c>
      <c r="W433" s="42"/>
      <c r="X433" s="42"/>
      <c r="Y433" s="42">
        <f t="shared" si="376"/>
        <v>0</v>
      </c>
      <c r="Z433" s="42"/>
      <c r="AA433" s="42"/>
      <c r="AB433" s="42">
        <f t="shared" si="377"/>
        <v>0</v>
      </c>
      <c r="AC433" s="42"/>
      <c r="AD433" s="42"/>
      <c r="AE433" s="42">
        <f t="shared" si="378"/>
        <v>0</v>
      </c>
      <c r="AF433" s="42"/>
      <c r="AG433" s="42"/>
      <c r="AH433" s="42">
        <f t="shared" si="379"/>
        <v>0</v>
      </c>
      <c r="AI433" s="165">
        <v>3</v>
      </c>
      <c r="AJ433" s="165">
        <v>13000</v>
      </c>
      <c r="AK433" s="165">
        <f t="shared" si="380"/>
        <v>39000</v>
      </c>
      <c r="AL433" s="165"/>
      <c r="AM433" s="165"/>
      <c r="AN433" s="165">
        <f t="shared" si="381"/>
        <v>0</v>
      </c>
      <c r="AO433" s="165"/>
      <c r="AP433" s="165"/>
      <c r="AQ433" s="165">
        <f t="shared" si="382"/>
        <v>0</v>
      </c>
      <c r="AR433" s="165"/>
      <c r="AS433" s="165"/>
      <c r="AT433" s="165">
        <f t="shared" si="383"/>
        <v>0</v>
      </c>
      <c r="AU433" s="165"/>
      <c r="AV433" s="165"/>
      <c r="AW433" s="165">
        <f t="shared" si="384"/>
        <v>0</v>
      </c>
      <c r="AX433" s="165"/>
      <c r="AY433" s="165"/>
      <c r="AZ433" s="165">
        <f t="shared" si="385"/>
        <v>0</v>
      </c>
      <c r="BA433" s="165"/>
      <c r="BB433" s="165"/>
      <c r="BC433" s="165">
        <f t="shared" si="386"/>
        <v>0</v>
      </c>
      <c r="BD433" s="165"/>
      <c r="BE433" s="165"/>
      <c r="BF433" s="165">
        <f t="shared" si="387"/>
        <v>0</v>
      </c>
      <c r="BG433" s="165"/>
      <c r="BH433" s="165"/>
      <c r="BI433" s="165">
        <f t="shared" si="388"/>
        <v>0</v>
      </c>
      <c r="BJ433" s="165"/>
      <c r="BK433" s="165"/>
      <c r="BL433" s="165">
        <f t="shared" si="389"/>
        <v>0</v>
      </c>
      <c r="BM433" s="165">
        <v>3</v>
      </c>
      <c r="BN433" s="165">
        <v>13000</v>
      </c>
      <c r="BO433" s="165">
        <f t="shared" si="390"/>
        <v>39000</v>
      </c>
      <c r="BP433" s="165"/>
      <c r="BQ433" s="165"/>
      <c r="BR433" s="165">
        <f t="shared" si="391"/>
        <v>0</v>
      </c>
      <c r="BS433" s="165"/>
      <c r="BT433" s="165"/>
      <c r="BU433" s="165">
        <f t="shared" si="392"/>
        <v>0</v>
      </c>
      <c r="BV433" s="165"/>
      <c r="BW433" s="165"/>
      <c r="BX433" s="165">
        <f t="shared" si="393"/>
        <v>0</v>
      </c>
      <c r="BY433" s="165"/>
      <c r="BZ433" s="165"/>
      <c r="CA433" s="165">
        <f t="shared" si="394"/>
        <v>0</v>
      </c>
      <c r="CB433" s="165"/>
      <c r="CC433" s="165"/>
      <c r="CD433" s="165">
        <f t="shared" si="395"/>
        <v>0</v>
      </c>
      <c r="CE433" s="165"/>
      <c r="CF433" s="165"/>
      <c r="CG433" s="165">
        <f t="shared" si="396"/>
        <v>0</v>
      </c>
      <c r="CH433" s="165"/>
      <c r="CI433" s="165"/>
      <c r="CJ433" s="165">
        <f t="shared" si="397"/>
        <v>0</v>
      </c>
      <c r="CK433" s="165"/>
      <c r="CL433" s="165"/>
      <c r="CM433" s="165">
        <f t="shared" si="398"/>
        <v>0</v>
      </c>
      <c r="CN433" s="165"/>
      <c r="CO433" s="165"/>
      <c r="CP433" s="165">
        <f t="shared" si="399"/>
        <v>0</v>
      </c>
      <c r="CQ433" s="165"/>
      <c r="CR433" s="165"/>
      <c r="CS433" s="165">
        <f t="shared" si="400"/>
        <v>0</v>
      </c>
      <c r="CT433" s="168">
        <f t="shared" si="401"/>
        <v>9</v>
      </c>
      <c r="CU433" s="167">
        <f t="shared" si="402"/>
        <v>117000</v>
      </c>
    </row>
    <row r="434" spans="2:99" x14ac:dyDescent="0.25">
      <c r="B434" s="165" t="s">
        <v>285</v>
      </c>
      <c r="C434" s="165" t="s">
        <v>215</v>
      </c>
      <c r="D434" s="166">
        <v>15000</v>
      </c>
      <c r="E434" s="42">
        <v>0.5</v>
      </c>
      <c r="F434" s="42">
        <v>40000</v>
      </c>
      <c r="G434" s="42">
        <f t="shared" si="370"/>
        <v>20000</v>
      </c>
      <c r="H434" s="42">
        <v>0.5</v>
      </c>
      <c r="I434" s="42">
        <v>40000</v>
      </c>
      <c r="J434" s="42">
        <f t="shared" si="371"/>
        <v>20000</v>
      </c>
      <c r="K434" s="42">
        <v>0.5</v>
      </c>
      <c r="L434" s="42">
        <v>40000</v>
      </c>
      <c r="M434" s="42">
        <f t="shared" si="372"/>
        <v>20000</v>
      </c>
      <c r="N434" s="42">
        <v>0.5</v>
      </c>
      <c r="O434" s="42">
        <v>40000</v>
      </c>
      <c r="P434" s="42">
        <f t="shared" si="373"/>
        <v>20000</v>
      </c>
      <c r="Q434" s="42"/>
      <c r="R434" s="42"/>
      <c r="S434" s="42">
        <f t="shared" si="374"/>
        <v>0</v>
      </c>
      <c r="T434" s="42">
        <v>0.5</v>
      </c>
      <c r="U434" s="42">
        <v>40000</v>
      </c>
      <c r="V434" s="42">
        <f t="shared" si="375"/>
        <v>20000</v>
      </c>
      <c r="W434" s="42"/>
      <c r="X434" s="42"/>
      <c r="Y434" s="42">
        <f t="shared" si="376"/>
        <v>0</v>
      </c>
      <c r="Z434" s="42">
        <v>0.5</v>
      </c>
      <c r="AA434" s="42">
        <v>60000</v>
      </c>
      <c r="AB434" s="42">
        <f t="shared" si="377"/>
        <v>30000</v>
      </c>
      <c r="AC434" s="42">
        <v>0.25</v>
      </c>
      <c r="AD434" s="42">
        <v>40000</v>
      </c>
      <c r="AE434" s="42">
        <f t="shared" si="378"/>
        <v>10000</v>
      </c>
      <c r="AF434" s="42"/>
      <c r="AG434" s="42"/>
      <c r="AH434" s="42">
        <f t="shared" si="379"/>
        <v>0</v>
      </c>
      <c r="AI434" s="165">
        <v>0.5</v>
      </c>
      <c r="AJ434" s="165">
        <v>40000</v>
      </c>
      <c r="AK434" s="165">
        <f t="shared" si="380"/>
        <v>20000</v>
      </c>
      <c r="AL434" s="165">
        <v>0.5</v>
      </c>
      <c r="AM434" s="165">
        <v>40000</v>
      </c>
      <c r="AN434" s="165">
        <f t="shared" si="381"/>
        <v>20000</v>
      </c>
      <c r="AO434" s="165"/>
      <c r="AP434" s="165"/>
      <c r="AQ434" s="165">
        <f t="shared" si="382"/>
        <v>0</v>
      </c>
      <c r="AR434" s="165">
        <v>0.5</v>
      </c>
      <c r="AS434" s="165">
        <v>40000</v>
      </c>
      <c r="AT434" s="165">
        <f t="shared" si="383"/>
        <v>20000</v>
      </c>
      <c r="AU434" s="165"/>
      <c r="AV434" s="165"/>
      <c r="AW434" s="165">
        <f t="shared" si="384"/>
        <v>0</v>
      </c>
      <c r="AX434" s="165">
        <v>0.5</v>
      </c>
      <c r="AY434" s="165">
        <v>40000</v>
      </c>
      <c r="AZ434" s="165">
        <f t="shared" si="385"/>
        <v>20000</v>
      </c>
      <c r="BA434" s="165">
        <v>0.5</v>
      </c>
      <c r="BB434" s="165">
        <v>40000</v>
      </c>
      <c r="BC434" s="165">
        <f t="shared" si="386"/>
        <v>20000</v>
      </c>
      <c r="BD434" s="165"/>
      <c r="BE434" s="165"/>
      <c r="BF434" s="165">
        <f t="shared" si="387"/>
        <v>0</v>
      </c>
      <c r="BG434" s="165">
        <v>0.5</v>
      </c>
      <c r="BH434" s="165">
        <v>40000</v>
      </c>
      <c r="BI434" s="165">
        <f t="shared" si="388"/>
        <v>20000</v>
      </c>
      <c r="BJ434" s="165">
        <v>0.5</v>
      </c>
      <c r="BK434" s="165">
        <v>40000</v>
      </c>
      <c r="BL434" s="165">
        <f t="shared" si="389"/>
        <v>20000</v>
      </c>
      <c r="BM434" s="165">
        <v>0.5</v>
      </c>
      <c r="BN434" s="165">
        <v>40000</v>
      </c>
      <c r="BO434" s="165">
        <f t="shared" si="390"/>
        <v>20000</v>
      </c>
      <c r="BP434" s="165"/>
      <c r="BQ434" s="165"/>
      <c r="BR434" s="165">
        <f t="shared" si="391"/>
        <v>0</v>
      </c>
      <c r="BS434" s="165">
        <v>0.5</v>
      </c>
      <c r="BT434" s="165"/>
      <c r="BU434" s="165">
        <f t="shared" si="392"/>
        <v>0</v>
      </c>
      <c r="BV434" s="165">
        <v>0.5</v>
      </c>
      <c r="BW434" s="165"/>
      <c r="BX434" s="165">
        <f t="shared" si="393"/>
        <v>0</v>
      </c>
      <c r="BY434" s="165">
        <v>0.5</v>
      </c>
      <c r="BZ434" s="165"/>
      <c r="CA434" s="165">
        <f t="shared" si="394"/>
        <v>0</v>
      </c>
      <c r="CB434" s="165"/>
      <c r="CC434" s="165"/>
      <c r="CD434" s="165">
        <f t="shared" si="395"/>
        <v>0</v>
      </c>
      <c r="CE434" s="165">
        <v>0.5</v>
      </c>
      <c r="CF434" s="165"/>
      <c r="CG434" s="165">
        <f t="shared" si="396"/>
        <v>0</v>
      </c>
      <c r="CH434" s="165"/>
      <c r="CI434" s="165"/>
      <c r="CJ434" s="165">
        <f t="shared" si="397"/>
        <v>0</v>
      </c>
      <c r="CK434" s="165"/>
      <c r="CL434" s="165"/>
      <c r="CM434" s="165">
        <f t="shared" si="398"/>
        <v>0</v>
      </c>
      <c r="CN434" s="165"/>
      <c r="CO434" s="165"/>
      <c r="CP434" s="165">
        <f t="shared" si="399"/>
        <v>0</v>
      </c>
      <c r="CQ434" s="165"/>
      <c r="CR434" s="165"/>
      <c r="CS434" s="165">
        <f t="shared" si="400"/>
        <v>0</v>
      </c>
      <c r="CT434" s="168">
        <f t="shared" si="401"/>
        <v>9.25</v>
      </c>
      <c r="CU434" s="167">
        <f t="shared" si="402"/>
        <v>300000</v>
      </c>
    </row>
    <row r="435" spans="2:99" x14ac:dyDescent="0.25">
      <c r="B435" s="165" t="s">
        <v>455</v>
      </c>
      <c r="C435" s="165" t="s">
        <v>215</v>
      </c>
      <c r="D435" s="166">
        <v>10000</v>
      </c>
      <c r="E435" s="42"/>
      <c r="F435" s="42"/>
      <c r="G435" s="42">
        <f t="shared" si="370"/>
        <v>0</v>
      </c>
      <c r="H435" s="42"/>
      <c r="I435" s="42"/>
      <c r="J435" s="42">
        <f t="shared" si="371"/>
        <v>0</v>
      </c>
      <c r="K435" s="42"/>
      <c r="L435" s="42"/>
      <c r="M435" s="42">
        <f t="shared" si="372"/>
        <v>0</v>
      </c>
      <c r="N435" s="42"/>
      <c r="O435" s="42"/>
      <c r="P435" s="42">
        <f t="shared" si="373"/>
        <v>0</v>
      </c>
      <c r="Q435" s="42"/>
      <c r="R435" s="42"/>
      <c r="S435" s="42">
        <f t="shared" si="374"/>
        <v>0</v>
      </c>
      <c r="T435" s="42"/>
      <c r="U435" s="42"/>
      <c r="V435" s="42">
        <f t="shared" si="375"/>
        <v>0</v>
      </c>
      <c r="W435" s="42">
        <v>4</v>
      </c>
      <c r="X435" s="42">
        <v>12000</v>
      </c>
      <c r="Y435" s="42">
        <f t="shared" si="376"/>
        <v>48000</v>
      </c>
      <c r="Z435" s="42">
        <v>4</v>
      </c>
      <c r="AA435" s="42"/>
      <c r="AB435" s="42">
        <f t="shared" si="377"/>
        <v>0</v>
      </c>
      <c r="AC435" s="42"/>
      <c r="AD435" s="42"/>
      <c r="AE435" s="42">
        <f t="shared" si="378"/>
        <v>0</v>
      </c>
      <c r="AF435" s="42"/>
      <c r="AG435" s="42"/>
      <c r="AH435" s="42">
        <f t="shared" si="379"/>
        <v>0</v>
      </c>
      <c r="AI435" s="165"/>
      <c r="AJ435" s="165"/>
      <c r="AK435" s="165">
        <f t="shared" si="380"/>
        <v>0</v>
      </c>
      <c r="AL435" s="165"/>
      <c r="AM435" s="165"/>
      <c r="AN435" s="165">
        <f t="shared" si="381"/>
        <v>0</v>
      </c>
      <c r="AO435" s="165"/>
      <c r="AP435" s="165"/>
      <c r="AQ435" s="165">
        <f t="shared" si="382"/>
        <v>0</v>
      </c>
      <c r="AR435" s="165"/>
      <c r="AS435" s="165"/>
      <c r="AT435" s="165">
        <f t="shared" si="383"/>
        <v>0</v>
      </c>
      <c r="AU435" s="165">
        <v>4</v>
      </c>
      <c r="AV435" s="165">
        <v>12000</v>
      </c>
      <c r="AW435" s="165">
        <f t="shared" si="384"/>
        <v>48000</v>
      </c>
      <c r="AX435" s="165"/>
      <c r="AY435" s="165"/>
      <c r="AZ435" s="165">
        <f t="shared" si="385"/>
        <v>0</v>
      </c>
      <c r="BA435" s="165"/>
      <c r="BB435" s="165"/>
      <c r="BC435" s="165">
        <f t="shared" si="386"/>
        <v>0</v>
      </c>
      <c r="BD435" s="165"/>
      <c r="BE435" s="165"/>
      <c r="BF435" s="165">
        <f t="shared" si="387"/>
        <v>0</v>
      </c>
      <c r="BG435" s="165"/>
      <c r="BH435" s="165"/>
      <c r="BI435" s="165">
        <f t="shared" si="388"/>
        <v>0</v>
      </c>
      <c r="BJ435" s="165"/>
      <c r="BK435" s="165"/>
      <c r="BL435" s="165">
        <f t="shared" si="389"/>
        <v>0</v>
      </c>
      <c r="BM435" s="165"/>
      <c r="BN435" s="165"/>
      <c r="BO435" s="165">
        <f t="shared" si="390"/>
        <v>0</v>
      </c>
      <c r="BP435" s="165"/>
      <c r="BQ435" s="165"/>
      <c r="BR435" s="165">
        <f t="shared" si="391"/>
        <v>0</v>
      </c>
      <c r="BS435" s="165"/>
      <c r="BT435" s="165"/>
      <c r="BU435" s="165">
        <f t="shared" si="392"/>
        <v>0</v>
      </c>
      <c r="BV435" s="165"/>
      <c r="BW435" s="165"/>
      <c r="BX435" s="165">
        <f t="shared" si="393"/>
        <v>0</v>
      </c>
      <c r="BY435" s="165"/>
      <c r="BZ435" s="165"/>
      <c r="CA435" s="165">
        <f t="shared" si="394"/>
        <v>0</v>
      </c>
      <c r="CB435" s="165"/>
      <c r="CC435" s="165"/>
      <c r="CD435" s="165">
        <f t="shared" si="395"/>
        <v>0</v>
      </c>
      <c r="CE435" s="165"/>
      <c r="CF435" s="165"/>
      <c r="CG435" s="165">
        <f t="shared" si="396"/>
        <v>0</v>
      </c>
      <c r="CH435" s="165"/>
      <c r="CI435" s="165"/>
      <c r="CJ435" s="165">
        <f t="shared" si="397"/>
        <v>0</v>
      </c>
      <c r="CK435" s="165"/>
      <c r="CL435" s="165"/>
      <c r="CM435" s="165">
        <f t="shared" si="398"/>
        <v>0</v>
      </c>
      <c r="CN435" s="165"/>
      <c r="CO435" s="165"/>
      <c r="CP435" s="165">
        <f t="shared" si="399"/>
        <v>0</v>
      </c>
      <c r="CQ435" s="165"/>
      <c r="CR435" s="165"/>
      <c r="CS435" s="165">
        <f t="shared" si="400"/>
        <v>0</v>
      </c>
      <c r="CT435" s="168">
        <f t="shared" si="401"/>
        <v>12</v>
      </c>
      <c r="CU435" s="167">
        <f t="shared" si="402"/>
        <v>96000</v>
      </c>
    </row>
    <row r="436" spans="2:99" x14ac:dyDescent="0.25">
      <c r="B436" s="165" t="s">
        <v>286</v>
      </c>
      <c r="C436" s="165" t="s">
        <v>215</v>
      </c>
      <c r="D436" s="166">
        <v>10000</v>
      </c>
      <c r="E436" s="42"/>
      <c r="F436" s="42"/>
      <c r="G436" s="42">
        <f t="shared" si="370"/>
        <v>0</v>
      </c>
      <c r="H436" s="42"/>
      <c r="I436" s="42"/>
      <c r="J436" s="42">
        <f t="shared" si="371"/>
        <v>0</v>
      </c>
      <c r="K436" s="42"/>
      <c r="L436" s="42"/>
      <c r="M436" s="42">
        <f t="shared" si="372"/>
        <v>0</v>
      </c>
      <c r="N436" s="42"/>
      <c r="O436" s="42"/>
      <c r="P436" s="42">
        <f t="shared" si="373"/>
        <v>0</v>
      </c>
      <c r="Q436" s="42"/>
      <c r="R436" s="42"/>
      <c r="S436" s="42">
        <f t="shared" si="374"/>
        <v>0</v>
      </c>
      <c r="T436" s="42"/>
      <c r="U436" s="42"/>
      <c r="V436" s="42">
        <f t="shared" si="375"/>
        <v>0</v>
      </c>
      <c r="W436" s="42"/>
      <c r="X436" s="42"/>
      <c r="Y436" s="42">
        <f t="shared" si="376"/>
        <v>0</v>
      </c>
      <c r="Z436" s="42">
        <v>1.5</v>
      </c>
      <c r="AA436" s="42">
        <v>12000</v>
      </c>
      <c r="AB436" s="42">
        <f t="shared" si="377"/>
        <v>18000</v>
      </c>
      <c r="AC436" s="42"/>
      <c r="AD436" s="42"/>
      <c r="AE436" s="42">
        <f t="shared" si="378"/>
        <v>0</v>
      </c>
      <c r="AF436" s="42"/>
      <c r="AG436" s="42"/>
      <c r="AH436" s="42">
        <f t="shared" si="379"/>
        <v>0</v>
      </c>
      <c r="AI436" s="165"/>
      <c r="AJ436" s="165"/>
      <c r="AK436" s="165">
        <f t="shared" si="380"/>
        <v>0</v>
      </c>
      <c r="AL436" s="165"/>
      <c r="AM436" s="165"/>
      <c r="AN436" s="165">
        <f t="shared" si="381"/>
        <v>0</v>
      </c>
      <c r="AO436" s="165"/>
      <c r="AP436" s="165"/>
      <c r="AQ436" s="165">
        <f t="shared" si="382"/>
        <v>0</v>
      </c>
      <c r="AR436" s="165"/>
      <c r="AS436" s="165"/>
      <c r="AT436" s="165">
        <f t="shared" si="383"/>
        <v>0</v>
      </c>
      <c r="AU436" s="165"/>
      <c r="AV436" s="165"/>
      <c r="AW436" s="165">
        <f t="shared" si="384"/>
        <v>0</v>
      </c>
      <c r="AX436" s="165"/>
      <c r="AY436" s="165"/>
      <c r="AZ436" s="165">
        <f t="shared" si="385"/>
        <v>0</v>
      </c>
      <c r="BA436" s="165"/>
      <c r="BB436" s="165"/>
      <c r="BC436" s="165">
        <f t="shared" si="386"/>
        <v>0</v>
      </c>
      <c r="BD436" s="165">
        <v>2</v>
      </c>
      <c r="BE436" s="165">
        <v>12000</v>
      </c>
      <c r="BF436" s="165">
        <f t="shared" si="387"/>
        <v>24000</v>
      </c>
      <c r="BG436" s="165"/>
      <c r="BH436" s="165"/>
      <c r="BI436" s="165">
        <f t="shared" si="388"/>
        <v>0</v>
      </c>
      <c r="BJ436" s="165"/>
      <c r="BK436" s="165"/>
      <c r="BL436" s="165">
        <f t="shared" si="389"/>
        <v>0</v>
      </c>
      <c r="BM436" s="165"/>
      <c r="BN436" s="165"/>
      <c r="BO436" s="165">
        <f t="shared" si="390"/>
        <v>0</v>
      </c>
      <c r="BP436" s="165"/>
      <c r="BQ436" s="165"/>
      <c r="BR436" s="165">
        <f t="shared" si="391"/>
        <v>0</v>
      </c>
      <c r="BS436" s="165"/>
      <c r="BT436" s="165"/>
      <c r="BU436" s="165">
        <f t="shared" si="392"/>
        <v>0</v>
      </c>
      <c r="BV436" s="165"/>
      <c r="BW436" s="165"/>
      <c r="BX436" s="165">
        <f t="shared" si="393"/>
        <v>0</v>
      </c>
      <c r="BY436" s="165"/>
      <c r="BZ436" s="165"/>
      <c r="CA436" s="165">
        <f t="shared" si="394"/>
        <v>0</v>
      </c>
      <c r="CB436" s="165"/>
      <c r="CC436" s="165"/>
      <c r="CD436" s="165">
        <f t="shared" si="395"/>
        <v>0</v>
      </c>
      <c r="CE436" s="165"/>
      <c r="CF436" s="165"/>
      <c r="CG436" s="165">
        <f t="shared" si="396"/>
        <v>0</v>
      </c>
      <c r="CH436" s="165">
        <v>2</v>
      </c>
      <c r="CI436" s="165"/>
      <c r="CJ436" s="165">
        <f t="shared" si="397"/>
        <v>0</v>
      </c>
      <c r="CK436" s="165"/>
      <c r="CL436" s="165"/>
      <c r="CM436" s="165">
        <f t="shared" si="398"/>
        <v>0</v>
      </c>
      <c r="CN436" s="165"/>
      <c r="CO436" s="165"/>
      <c r="CP436" s="165">
        <f t="shared" si="399"/>
        <v>0</v>
      </c>
      <c r="CQ436" s="165"/>
      <c r="CR436" s="165"/>
      <c r="CS436" s="165">
        <f t="shared" si="400"/>
        <v>0</v>
      </c>
      <c r="CT436" s="168">
        <f t="shared" si="401"/>
        <v>5.5</v>
      </c>
      <c r="CU436" s="167">
        <f t="shared" si="402"/>
        <v>42000</v>
      </c>
    </row>
    <row r="437" spans="2:99" x14ac:dyDescent="0.25">
      <c r="B437" s="165" t="s">
        <v>287</v>
      </c>
      <c r="C437" s="165" t="s">
        <v>215</v>
      </c>
      <c r="D437" s="166">
        <v>15000</v>
      </c>
      <c r="E437" s="42"/>
      <c r="F437" s="42"/>
      <c r="G437" s="42">
        <f t="shared" si="370"/>
        <v>0</v>
      </c>
      <c r="H437" s="42"/>
      <c r="I437" s="42"/>
      <c r="J437" s="42">
        <f t="shared" si="371"/>
        <v>0</v>
      </c>
      <c r="K437" s="42"/>
      <c r="L437" s="42"/>
      <c r="M437" s="42">
        <f t="shared" si="372"/>
        <v>0</v>
      </c>
      <c r="N437" s="42"/>
      <c r="O437" s="42"/>
      <c r="P437" s="42">
        <f t="shared" si="373"/>
        <v>0</v>
      </c>
      <c r="Q437" s="42"/>
      <c r="R437" s="42"/>
      <c r="S437" s="42">
        <f t="shared" si="374"/>
        <v>0</v>
      </c>
      <c r="T437" s="42"/>
      <c r="U437" s="42"/>
      <c r="V437" s="42">
        <f t="shared" si="375"/>
        <v>0</v>
      </c>
      <c r="W437" s="42"/>
      <c r="X437" s="42"/>
      <c r="Y437" s="42">
        <f t="shared" si="376"/>
        <v>0</v>
      </c>
      <c r="Z437" s="42">
        <v>0.25</v>
      </c>
      <c r="AA437" s="42">
        <v>15000</v>
      </c>
      <c r="AB437" s="42">
        <f t="shared" si="377"/>
        <v>3750</v>
      </c>
      <c r="AC437" s="42"/>
      <c r="AD437" s="42"/>
      <c r="AE437" s="42">
        <f t="shared" si="378"/>
        <v>0</v>
      </c>
      <c r="AF437" s="42"/>
      <c r="AG437" s="42"/>
      <c r="AH437" s="42">
        <f t="shared" si="379"/>
        <v>0</v>
      </c>
      <c r="AI437" s="165"/>
      <c r="AJ437" s="165"/>
      <c r="AK437" s="165">
        <f t="shared" si="380"/>
        <v>0</v>
      </c>
      <c r="AL437" s="165"/>
      <c r="AM437" s="165"/>
      <c r="AN437" s="165">
        <f t="shared" si="381"/>
        <v>0</v>
      </c>
      <c r="AO437" s="165"/>
      <c r="AP437" s="165"/>
      <c r="AQ437" s="165">
        <f t="shared" si="382"/>
        <v>0</v>
      </c>
      <c r="AR437" s="165"/>
      <c r="AS437" s="165"/>
      <c r="AT437" s="165">
        <f t="shared" si="383"/>
        <v>0</v>
      </c>
      <c r="AU437" s="165"/>
      <c r="AV437" s="165"/>
      <c r="AW437" s="165">
        <f t="shared" si="384"/>
        <v>0</v>
      </c>
      <c r="AX437" s="165"/>
      <c r="AY437" s="165"/>
      <c r="AZ437" s="165">
        <f t="shared" si="385"/>
        <v>0</v>
      </c>
      <c r="BA437" s="165"/>
      <c r="BB437" s="165"/>
      <c r="BC437" s="165">
        <f t="shared" si="386"/>
        <v>0</v>
      </c>
      <c r="BD437" s="165"/>
      <c r="BE437" s="165"/>
      <c r="BF437" s="165">
        <f t="shared" si="387"/>
        <v>0</v>
      </c>
      <c r="BG437" s="165"/>
      <c r="BH437" s="165"/>
      <c r="BI437" s="165">
        <f t="shared" si="388"/>
        <v>0</v>
      </c>
      <c r="BJ437" s="165"/>
      <c r="BK437" s="165"/>
      <c r="BL437" s="165">
        <f t="shared" si="389"/>
        <v>0</v>
      </c>
      <c r="BM437" s="165"/>
      <c r="BN437" s="165"/>
      <c r="BO437" s="165">
        <f t="shared" si="390"/>
        <v>0</v>
      </c>
      <c r="BP437" s="165"/>
      <c r="BQ437" s="165"/>
      <c r="BR437" s="165">
        <f t="shared" si="391"/>
        <v>0</v>
      </c>
      <c r="BS437" s="165"/>
      <c r="BT437" s="165"/>
      <c r="BU437" s="165">
        <f t="shared" si="392"/>
        <v>0</v>
      </c>
      <c r="BV437" s="165"/>
      <c r="BW437" s="165"/>
      <c r="BX437" s="165">
        <f t="shared" si="393"/>
        <v>0</v>
      </c>
      <c r="BY437" s="165"/>
      <c r="BZ437" s="165"/>
      <c r="CA437" s="165">
        <f t="shared" si="394"/>
        <v>0</v>
      </c>
      <c r="CB437" s="165"/>
      <c r="CC437" s="165"/>
      <c r="CD437" s="165">
        <f t="shared" si="395"/>
        <v>0</v>
      </c>
      <c r="CE437" s="165">
        <v>0.25</v>
      </c>
      <c r="CF437" s="165"/>
      <c r="CG437" s="165">
        <f t="shared" si="396"/>
        <v>0</v>
      </c>
      <c r="CH437" s="165"/>
      <c r="CI437" s="165"/>
      <c r="CJ437" s="165">
        <f t="shared" si="397"/>
        <v>0</v>
      </c>
      <c r="CK437" s="165"/>
      <c r="CL437" s="165"/>
      <c r="CM437" s="165">
        <f t="shared" si="398"/>
        <v>0</v>
      </c>
      <c r="CN437" s="165"/>
      <c r="CO437" s="165"/>
      <c r="CP437" s="165">
        <f t="shared" si="399"/>
        <v>0</v>
      </c>
      <c r="CQ437" s="165"/>
      <c r="CR437" s="165"/>
      <c r="CS437" s="165">
        <f t="shared" si="400"/>
        <v>0</v>
      </c>
      <c r="CT437" s="168">
        <f t="shared" si="401"/>
        <v>0.5</v>
      </c>
      <c r="CU437" s="167">
        <f t="shared" si="402"/>
        <v>3750</v>
      </c>
    </row>
    <row r="438" spans="2:99" x14ac:dyDescent="0.25">
      <c r="B438" s="165" t="s">
        <v>456</v>
      </c>
      <c r="C438" s="165" t="s">
        <v>215</v>
      </c>
      <c r="D438" s="166"/>
      <c r="E438" s="42"/>
      <c r="F438" s="42"/>
      <c r="G438" s="42">
        <f t="shared" si="370"/>
        <v>0</v>
      </c>
      <c r="H438" s="42"/>
      <c r="I438" s="42"/>
      <c r="J438" s="42">
        <f t="shared" si="371"/>
        <v>0</v>
      </c>
      <c r="K438" s="42"/>
      <c r="L438" s="42"/>
      <c r="M438" s="42">
        <f t="shared" si="372"/>
        <v>0</v>
      </c>
      <c r="N438" s="42"/>
      <c r="O438" s="42"/>
      <c r="P438" s="42">
        <f t="shared" si="373"/>
        <v>0</v>
      </c>
      <c r="Q438" s="42"/>
      <c r="R438" s="42"/>
      <c r="S438" s="42">
        <f t="shared" si="374"/>
        <v>0</v>
      </c>
      <c r="T438" s="42"/>
      <c r="U438" s="42"/>
      <c r="V438" s="42">
        <f t="shared" si="375"/>
        <v>0</v>
      </c>
      <c r="W438" s="42"/>
      <c r="X438" s="42"/>
      <c r="Y438" s="42">
        <f t="shared" si="376"/>
        <v>0</v>
      </c>
      <c r="Z438" s="42"/>
      <c r="AA438" s="42"/>
      <c r="AB438" s="42">
        <f t="shared" si="377"/>
        <v>0</v>
      </c>
      <c r="AC438" s="42"/>
      <c r="AD438" s="42"/>
      <c r="AE438" s="42">
        <f t="shared" si="378"/>
        <v>0</v>
      </c>
      <c r="AF438" s="42"/>
      <c r="AG438" s="42"/>
      <c r="AH438" s="42">
        <f t="shared" si="379"/>
        <v>0</v>
      </c>
      <c r="AI438" s="165"/>
      <c r="AJ438" s="165"/>
      <c r="AK438" s="165">
        <f t="shared" si="380"/>
        <v>0</v>
      </c>
      <c r="AL438" s="165"/>
      <c r="AM438" s="165"/>
      <c r="AN438" s="165">
        <f t="shared" si="381"/>
        <v>0</v>
      </c>
      <c r="AO438" s="165"/>
      <c r="AP438" s="165"/>
      <c r="AQ438" s="165">
        <f t="shared" si="382"/>
        <v>0</v>
      </c>
      <c r="AR438" s="165"/>
      <c r="AS438" s="165"/>
      <c r="AT438" s="165">
        <f t="shared" si="383"/>
        <v>0</v>
      </c>
      <c r="AU438" s="165"/>
      <c r="AV438" s="165"/>
      <c r="AW438" s="165">
        <f t="shared" si="384"/>
        <v>0</v>
      </c>
      <c r="AX438" s="165"/>
      <c r="AY438" s="165"/>
      <c r="AZ438" s="165">
        <f t="shared" si="385"/>
        <v>0</v>
      </c>
      <c r="BA438" s="165"/>
      <c r="BB438" s="165"/>
      <c r="BC438" s="165">
        <f t="shared" si="386"/>
        <v>0</v>
      </c>
      <c r="BD438" s="165"/>
      <c r="BE438" s="165"/>
      <c r="BF438" s="165">
        <f t="shared" si="387"/>
        <v>0</v>
      </c>
      <c r="BG438" s="165"/>
      <c r="BH438" s="165"/>
      <c r="BI438" s="165">
        <f t="shared" si="388"/>
        <v>0</v>
      </c>
      <c r="BJ438" s="165"/>
      <c r="BK438" s="165"/>
      <c r="BL438" s="165">
        <f t="shared" si="389"/>
        <v>0</v>
      </c>
      <c r="BM438" s="165"/>
      <c r="BN438" s="165"/>
      <c r="BO438" s="165">
        <f t="shared" si="390"/>
        <v>0</v>
      </c>
      <c r="BP438" s="165"/>
      <c r="BQ438" s="165"/>
      <c r="BR438" s="165">
        <f t="shared" si="391"/>
        <v>0</v>
      </c>
      <c r="BS438" s="165"/>
      <c r="BT438" s="165"/>
      <c r="BU438" s="165">
        <f t="shared" si="392"/>
        <v>0</v>
      </c>
      <c r="BV438" s="165"/>
      <c r="BW438" s="165"/>
      <c r="BX438" s="165">
        <f t="shared" si="393"/>
        <v>0</v>
      </c>
      <c r="BY438" s="165"/>
      <c r="BZ438" s="165"/>
      <c r="CA438" s="165">
        <f t="shared" si="394"/>
        <v>0</v>
      </c>
      <c r="CB438" s="165"/>
      <c r="CC438" s="165"/>
      <c r="CD438" s="165">
        <f t="shared" si="395"/>
        <v>0</v>
      </c>
      <c r="CE438" s="165"/>
      <c r="CF438" s="165"/>
      <c r="CG438" s="165">
        <f t="shared" si="396"/>
        <v>0</v>
      </c>
      <c r="CH438" s="165"/>
      <c r="CI438" s="165"/>
      <c r="CJ438" s="165">
        <f t="shared" si="397"/>
        <v>0</v>
      </c>
      <c r="CK438" s="165"/>
      <c r="CL438" s="165"/>
      <c r="CM438" s="165">
        <f t="shared" si="398"/>
        <v>0</v>
      </c>
      <c r="CN438" s="165"/>
      <c r="CO438" s="165"/>
      <c r="CP438" s="165">
        <f t="shared" si="399"/>
        <v>0</v>
      </c>
      <c r="CQ438" s="165"/>
      <c r="CR438" s="165"/>
      <c r="CS438" s="165">
        <f t="shared" si="400"/>
        <v>0</v>
      </c>
      <c r="CT438" s="168">
        <f t="shared" si="401"/>
        <v>0</v>
      </c>
      <c r="CU438" s="167">
        <f t="shared" si="402"/>
        <v>0</v>
      </c>
    </row>
    <row r="439" spans="2:99" x14ac:dyDescent="0.25">
      <c r="B439" s="165" t="s">
        <v>288</v>
      </c>
      <c r="C439" s="165" t="s">
        <v>215</v>
      </c>
      <c r="D439" s="166">
        <v>7000</v>
      </c>
      <c r="E439" s="42"/>
      <c r="F439" s="42"/>
      <c r="G439" s="42">
        <f t="shared" si="370"/>
        <v>0</v>
      </c>
      <c r="H439" s="42">
        <v>1</v>
      </c>
      <c r="I439" s="42">
        <v>15000</v>
      </c>
      <c r="J439" s="42">
        <f t="shared" si="371"/>
        <v>15000</v>
      </c>
      <c r="K439" s="42"/>
      <c r="L439" s="42"/>
      <c r="M439" s="42">
        <f t="shared" si="372"/>
        <v>0</v>
      </c>
      <c r="N439" s="42">
        <v>0.5</v>
      </c>
      <c r="O439" s="42">
        <v>15000</v>
      </c>
      <c r="P439" s="42">
        <f t="shared" si="373"/>
        <v>7500</v>
      </c>
      <c r="Q439" s="42"/>
      <c r="R439" s="42"/>
      <c r="S439" s="42">
        <f t="shared" si="374"/>
        <v>0</v>
      </c>
      <c r="T439" s="42"/>
      <c r="U439" s="42"/>
      <c r="V439" s="42">
        <f t="shared" si="375"/>
        <v>0</v>
      </c>
      <c r="W439" s="42">
        <v>0.5</v>
      </c>
      <c r="X439" s="42">
        <v>15000</v>
      </c>
      <c r="Y439" s="42">
        <f t="shared" si="376"/>
        <v>7500</v>
      </c>
      <c r="Z439" s="42"/>
      <c r="AA439" s="42"/>
      <c r="AB439" s="42">
        <f t="shared" si="377"/>
        <v>0</v>
      </c>
      <c r="AC439" s="42"/>
      <c r="AD439" s="42"/>
      <c r="AE439" s="42">
        <f t="shared" si="378"/>
        <v>0</v>
      </c>
      <c r="AF439" s="42"/>
      <c r="AG439" s="42"/>
      <c r="AH439" s="42">
        <f t="shared" si="379"/>
        <v>0</v>
      </c>
      <c r="AI439" s="165">
        <v>1</v>
      </c>
      <c r="AJ439" s="165">
        <v>15000</v>
      </c>
      <c r="AK439" s="165">
        <f t="shared" si="380"/>
        <v>15000</v>
      </c>
      <c r="AL439" s="165"/>
      <c r="AM439" s="165"/>
      <c r="AN439" s="165">
        <f t="shared" si="381"/>
        <v>0</v>
      </c>
      <c r="AO439" s="165"/>
      <c r="AP439" s="165"/>
      <c r="AQ439" s="165">
        <f t="shared" si="382"/>
        <v>0</v>
      </c>
      <c r="AR439" s="165"/>
      <c r="AS439" s="165"/>
      <c r="AT439" s="165">
        <f t="shared" si="383"/>
        <v>0</v>
      </c>
      <c r="AU439" s="165"/>
      <c r="AV439" s="165"/>
      <c r="AW439" s="165">
        <f t="shared" si="384"/>
        <v>0</v>
      </c>
      <c r="AX439" s="165">
        <v>0.5</v>
      </c>
      <c r="AY439" s="165">
        <v>15000</v>
      </c>
      <c r="AZ439" s="165">
        <f t="shared" si="385"/>
        <v>7500</v>
      </c>
      <c r="BA439" s="165"/>
      <c r="BB439" s="165"/>
      <c r="BC439" s="165">
        <f t="shared" si="386"/>
        <v>0</v>
      </c>
      <c r="BD439" s="165"/>
      <c r="BE439" s="165"/>
      <c r="BF439" s="165">
        <f t="shared" si="387"/>
        <v>0</v>
      </c>
      <c r="BG439" s="165"/>
      <c r="BH439" s="165"/>
      <c r="BI439" s="165">
        <f t="shared" si="388"/>
        <v>0</v>
      </c>
      <c r="BJ439" s="165"/>
      <c r="BK439" s="165"/>
      <c r="BL439" s="165">
        <f t="shared" si="389"/>
        <v>0</v>
      </c>
      <c r="BM439" s="165">
        <v>1</v>
      </c>
      <c r="BN439" s="165">
        <v>15000</v>
      </c>
      <c r="BO439" s="165">
        <f t="shared" si="390"/>
        <v>15000</v>
      </c>
      <c r="BP439" s="165"/>
      <c r="BQ439" s="165"/>
      <c r="BR439" s="165">
        <f t="shared" si="391"/>
        <v>0</v>
      </c>
      <c r="BS439" s="165"/>
      <c r="BT439" s="165"/>
      <c r="BU439" s="165">
        <f t="shared" si="392"/>
        <v>0</v>
      </c>
      <c r="BV439" s="165"/>
      <c r="BW439" s="165"/>
      <c r="BX439" s="165">
        <f t="shared" si="393"/>
        <v>0</v>
      </c>
      <c r="BY439" s="165"/>
      <c r="BZ439" s="165"/>
      <c r="CA439" s="165">
        <f t="shared" si="394"/>
        <v>0</v>
      </c>
      <c r="CB439" s="165"/>
      <c r="CC439" s="165"/>
      <c r="CD439" s="165">
        <f t="shared" si="395"/>
        <v>0</v>
      </c>
      <c r="CE439" s="165"/>
      <c r="CF439" s="165"/>
      <c r="CG439" s="165">
        <f t="shared" si="396"/>
        <v>0</v>
      </c>
      <c r="CH439" s="165">
        <v>1</v>
      </c>
      <c r="CI439" s="165"/>
      <c r="CJ439" s="165">
        <f t="shared" si="397"/>
        <v>0</v>
      </c>
      <c r="CK439" s="165"/>
      <c r="CL439" s="165"/>
      <c r="CM439" s="165">
        <f t="shared" si="398"/>
        <v>0</v>
      </c>
      <c r="CN439" s="165"/>
      <c r="CO439" s="165"/>
      <c r="CP439" s="165">
        <f t="shared" si="399"/>
        <v>0</v>
      </c>
      <c r="CQ439" s="165"/>
      <c r="CR439" s="165"/>
      <c r="CS439" s="165">
        <f t="shared" si="400"/>
        <v>0</v>
      </c>
      <c r="CT439" s="168">
        <f t="shared" si="401"/>
        <v>5.5</v>
      </c>
      <c r="CU439" s="167">
        <f t="shared" si="402"/>
        <v>67500</v>
      </c>
    </row>
    <row r="440" spans="2:99" x14ac:dyDescent="0.25">
      <c r="B440" s="165" t="s">
        <v>289</v>
      </c>
      <c r="C440" s="165" t="s">
        <v>215</v>
      </c>
      <c r="D440" s="166">
        <v>12000</v>
      </c>
      <c r="E440" s="42"/>
      <c r="F440" s="42"/>
      <c r="G440" s="42">
        <f t="shared" si="370"/>
        <v>0</v>
      </c>
      <c r="H440" s="42"/>
      <c r="I440" s="42"/>
      <c r="J440" s="42">
        <f t="shared" si="371"/>
        <v>0</v>
      </c>
      <c r="K440" s="42"/>
      <c r="L440" s="42"/>
      <c r="M440" s="42">
        <f t="shared" si="372"/>
        <v>0</v>
      </c>
      <c r="N440" s="42"/>
      <c r="O440" s="42"/>
      <c r="P440" s="42">
        <f t="shared" si="373"/>
        <v>0</v>
      </c>
      <c r="Q440" s="42"/>
      <c r="R440" s="42"/>
      <c r="S440" s="42">
        <f t="shared" si="374"/>
        <v>0</v>
      </c>
      <c r="T440" s="42"/>
      <c r="U440" s="42"/>
      <c r="V440" s="42">
        <f t="shared" si="375"/>
        <v>0</v>
      </c>
      <c r="W440" s="42"/>
      <c r="X440" s="42"/>
      <c r="Y440" s="42">
        <f t="shared" si="376"/>
        <v>0</v>
      </c>
      <c r="Z440" s="42">
        <v>1</v>
      </c>
      <c r="AA440" s="42">
        <v>10000</v>
      </c>
      <c r="AB440" s="42">
        <f t="shared" si="377"/>
        <v>10000</v>
      </c>
      <c r="AC440" s="42"/>
      <c r="AD440" s="42"/>
      <c r="AE440" s="42">
        <f t="shared" si="378"/>
        <v>0</v>
      </c>
      <c r="AF440" s="42"/>
      <c r="AG440" s="42"/>
      <c r="AH440" s="42">
        <f t="shared" si="379"/>
        <v>0</v>
      </c>
      <c r="AI440" s="165"/>
      <c r="AJ440" s="165"/>
      <c r="AK440" s="165">
        <f t="shared" si="380"/>
        <v>0</v>
      </c>
      <c r="AL440" s="165">
        <v>0.5</v>
      </c>
      <c r="AM440" s="165">
        <v>10000</v>
      </c>
      <c r="AN440" s="165">
        <f t="shared" si="381"/>
        <v>5000</v>
      </c>
      <c r="AO440" s="165">
        <v>1</v>
      </c>
      <c r="AP440" s="165">
        <v>10000</v>
      </c>
      <c r="AQ440" s="165">
        <f t="shared" si="382"/>
        <v>10000</v>
      </c>
      <c r="AR440" s="165"/>
      <c r="AS440" s="165"/>
      <c r="AT440" s="165">
        <f t="shared" si="383"/>
        <v>0</v>
      </c>
      <c r="AU440" s="165"/>
      <c r="AV440" s="165"/>
      <c r="AW440" s="165">
        <f t="shared" si="384"/>
        <v>0</v>
      </c>
      <c r="AX440" s="165"/>
      <c r="AY440" s="165"/>
      <c r="AZ440" s="165">
        <f t="shared" si="385"/>
        <v>0</v>
      </c>
      <c r="BA440" s="165"/>
      <c r="BB440" s="165"/>
      <c r="BC440" s="165">
        <f t="shared" si="386"/>
        <v>0</v>
      </c>
      <c r="BD440" s="165">
        <v>1</v>
      </c>
      <c r="BE440" s="165">
        <v>10000</v>
      </c>
      <c r="BF440" s="165">
        <f t="shared" si="387"/>
        <v>10000</v>
      </c>
      <c r="BG440" s="165"/>
      <c r="BH440" s="165"/>
      <c r="BI440" s="165">
        <f t="shared" si="388"/>
        <v>0</v>
      </c>
      <c r="BJ440" s="165"/>
      <c r="BK440" s="165"/>
      <c r="BL440" s="165">
        <f t="shared" si="389"/>
        <v>0</v>
      </c>
      <c r="BM440" s="165"/>
      <c r="BN440" s="165"/>
      <c r="BO440" s="165">
        <f t="shared" si="390"/>
        <v>0</v>
      </c>
      <c r="BP440" s="165"/>
      <c r="BQ440" s="165"/>
      <c r="BR440" s="165">
        <f t="shared" si="391"/>
        <v>0</v>
      </c>
      <c r="BS440" s="165"/>
      <c r="BT440" s="165"/>
      <c r="BU440" s="165">
        <f t="shared" si="392"/>
        <v>0</v>
      </c>
      <c r="BV440" s="165"/>
      <c r="BW440" s="165"/>
      <c r="BX440" s="165">
        <f t="shared" si="393"/>
        <v>0</v>
      </c>
      <c r="BY440" s="165"/>
      <c r="BZ440" s="165"/>
      <c r="CA440" s="165">
        <f t="shared" si="394"/>
        <v>0</v>
      </c>
      <c r="CB440" s="165"/>
      <c r="CC440" s="165"/>
      <c r="CD440" s="165">
        <f t="shared" si="395"/>
        <v>0</v>
      </c>
      <c r="CE440" s="165"/>
      <c r="CF440" s="165"/>
      <c r="CG440" s="165">
        <f t="shared" si="396"/>
        <v>0</v>
      </c>
      <c r="CH440" s="165">
        <v>1</v>
      </c>
      <c r="CI440" s="165"/>
      <c r="CJ440" s="165">
        <f t="shared" si="397"/>
        <v>0</v>
      </c>
      <c r="CK440" s="165"/>
      <c r="CL440" s="165"/>
      <c r="CM440" s="165">
        <f t="shared" si="398"/>
        <v>0</v>
      </c>
      <c r="CN440" s="165"/>
      <c r="CO440" s="165"/>
      <c r="CP440" s="165">
        <f t="shared" si="399"/>
        <v>0</v>
      </c>
      <c r="CQ440" s="165"/>
      <c r="CR440" s="165"/>
      <c r="CS440" s="165">
        <f t="shared" si="400"/>
        <v>0</v>
      </c>
      <c r="CT440" s="168">
        <f t="shared" si="401"/>
        <v>4.5</v>
      </c>
      <c r="CU440" s="167">
        <f t="shared" si="402"/>
        <v>35000</v>
      </c>
    </row>
    <row r="441" spans="2:99" x14ac:dyDescent="0.25">
      <c r="B441" s="165" t="s">
        <v>457</v>
      </c>
      <c r="C441" s="165"/>
      <c r="D441" s="166"/>
      <c r="E441" s="42"/>
      <c r="F441" s="42"/>
      <c r="G441" s="42">
        <f t="shared" si="370"/>
        <v>0</v>
      </c>
      <c r="H441" s="42"/>
      <c r="I441" s="42"/>
      <c r="J441" s="42">
        <f t="shared" si="371"/>
        <v>0</v>
      </c>
      <c r="K441" s="42"/>
      <c r="L441" s="42"/>
      <c r="M441" s="42">
        <f t="shared" si="372"/>
        <v>0</v>
      </c>
      <c r="N441" s="42"/>
      <c r="O441" s="42"/>
      <c r="P441" s="42">
        <f t="shared" si="373"/>
        <v>0</v>
      </c>
      <c r="Q441" s="42"/>
      <c r="R441" s="42"/>
      <c r="S441" s="42">
        <f t="shared" si="374"/>
        <v>0</v>
      </c>
      <c r="T441" s="42"/>
      <c r="U441" s="42"/>
      <c r="V441" s="42">
        <f t="shared" si="375"/>
        <v>0</v>
      </c>
      <c r="W441" s="42"/>
      <c r="X441" s="42"/>
      <c r="Y441" s="42">
        <f t="shared" si="376"/>
        <v>0</v>
      </c>
      <c r="Z441" s="42"/>
      <c r="AA441" s="42"/>
      <c r="AB441" s="42">
        <f t="shared" si="377"/>
        <v>0</v>
      </c>
      <c r="AC441" s="42"/>
      <c r="AD441" s="42"/>
      <c r="AE441" s="42">
        <f t="shared" si="378"/>
        <v>0</v>
      </c>
      <c r="AF441" s="42"/>
      <c r="AG441" s="42"/>
      <c r="AH441" s="42">
        <f t="shared" si="379"/>
        <v>0</v>
      </c>
      <c r="AI441" s="165"/>
      <c r="AJ441" s="165"/>
      <c r="AK441" s="165">
        <f t="shared" si="380"/>
        <v>0</v>
      </c>
      <c r="AL441" s="165"/>
      <c r="AM441" s="165"/>
      <c r="AN441" s="165">
        <f t="shared" si="381"/>
        <v>0</v>
      </c>
      <c r="AO441" s="165"/>
      <c r="AP441" s="165"/>
      <c r="AQ441" s="165">
        <f t="shared" si="382"/>
        <v>0</v>
      </c>
      <c r="AR441" s="165"/>
      <c r="AS441" s="165"/>
      <c r="AT441" s="165">
        <f t="shared" si="383"/>
        <v>0</v>
      </c>
      <c r="AU441" s="165"/>
      <c r="AV441" s="165"/>
      <c r="AW441" s="165">
        <f t="shared" si="384"/>
        <v>0</v>
      </c>
      <c r="AX441" s="165"/>
      <c r="AY441" s="165"/>
      <c r="AZ441" s="165">
        <f t="shared" si="385"/>
        <v>0</v>
      </c>
      <c r="BA441" s="165"/>
      <c r="BB441" s="165"/>
      <c r="BC441" s="165">
        <f t="shared" si="386"/>
        <v>0</v>
      </c>
      <c r="BD441" s="165"/>
      <c r="BE441" s="165"/>
      <c r="BF441" s="165">
        <f t="shared" si="387"/>
        <v>0</v>
      </c>
      <c r="BG441" s="165"/>
      <c r="BH441" s="165"/>
      <c r="BI441" s="165">
        <f t="shared" si="388"/>
        <v>0</v>
      </c>
      <c r="BJ441" s="165"/>
      <c r="BK441" s="165"/>
      <c r="BL441" s="165">
        <f t="shared" si="389"/>
        <v>0</v>
      </c>
      <c r="BM441" s="165"/>
      <c r="BN441" s="165"/>
      <c r="BO441" s="165">
        <f t="shared" si="390"/>
        <v>0</v>
      </c>
      <c r="BP441" s="165"/>
      <c r="BQ441" s="165"/>
      <c r="BR441" s="165">
        <f t="shared" si="391"/>
        <v>0</v>
      </c>
      <c r="BS441" s="165"/>
      <c r="BT441" s="165"/>
      <c r="BU441" s="165">
        <f t="shared" si="392"/>
        <v>0</v>
      </c>
      <c r="BV441" s="165"/>
      <c r="BW441" s="165"/>
      <c r="BX441" s="165">
        <f t="shared" si="393"/>
        <v>0</v>
      </c>
      <c r="BY441" s="165"/>
      <c r="BZ441" s="165"/>
      <c r="CA441" s="165">
        <f t="shared" si="394"/>
        <v>0</v>
      </c>
      <c r="CB441" s="165"/>
      <c r="CC441" s="165"/>
      <c r="CD441" s="165">
        <f t="shared" si="395"/>
        <v>0</v>
      </c>
      <c r="CE441" s="165"/>
      <c r="CF441" s="165"/>
      <c r="CG441" s="165">
        <f t="shared" si="396"/>
        <v>0</v>
      </c>
      <c r="CH441" s="165"/>
      <c r="CI441" s="165"/>
      <c r="CJ441" s="165">
        <f t="shared" si="397"/>
        <v>0</v>
      </c>
      <c r="CK441" s="165"/>
      <c r="CL441" s="165"/>
      <c r="CM441" s="165">
        <f t="shared" si="398"/>
        <v>0</v>
      </c>
      <c r="CN441" s="165"/>
      <c r="CO441" s="165"/>
      <c r="CP441" s="165">
        <f t="shared" si="399"/>
        <v>0</v>
      </c>
      <c r="CQ441" s="165"/>
      <c r="CR441" s="165"/>
      <c r="CS441" s="165">
        <f t="shared" si="400"/>
        <v>0</v>
      </c>
      <c r="CT441" s="168">
        <f t="shared" si="401"/>
        <v>0</v>
      </c>
      <c r="CU441" s="167">
        <f t="shared" si="402"/>
        <v>0</v>
      </c>
    </row>
    <row r="442" spans="2:99" x14ac:dyDescent="0.25">
      <c r="B442" s="165" t="s">
        <v>290</v>
      </c>
      <c r="C442" s="165" t="s">
        <v>215</v>
      </c>
      <c r="D442" s="166">
        <v>10000</v>
      </c>
      <c r="E442" s="42"/>
      <c r="F442" s="42"/>
      <c r="G442" s="42">
        <f t="shared" si="370"/>
        <v>0</v>
      </c>
      <c r="H442" s="42"/>
      <c r="I442" s="42"/>
      <c r="J442" s="42">
        <f t="shared" si="371"/>
        <v>0</v>
      </c>
      <c r="K442" s="42">
        <v>8</v>
      </c>
      <c r="L442" s="42">
        <v>17000</v>
      </c>
      <c r="M442" s="42">
        <f t="shared" si="372"/>
        <v>136000</v>
      </c>
      <c r="N442" s="42">
        <v>7.5</v>
      </c>
      <c r="O442" s="42">
        <v>17000</v>
      </c>
      <c r="P442" s="42">
        <f t="shared" si="373"/>
        <v>127500</v>
      </c>
      <c r="Q442" s="42"/>
      <c r="R442" s="42"/>
      <c r="S442" s="42">
        <f t="shared" si="374"/>
        <v>0</v>
      </c>
      <c r="T442" s="42"/>
      <c r="U442" s="42"/>
      <c r="V442" s="42">
        <f t="shared" si="375"/>
        <v>0</v>
      </c>
      <c r="W442" s="42">
        <v>8</v>
      </c>
      <c r="X442" s="42">
        <v>17000</v>
      </c>
      <c r="Y442" s="42">
        <f t="shared" si="376"/>
        <v>136000</v>
      </c>
      <c r="Z442" s="42">
        <v>7</v>
      </c>
      <c r="AA442" s="42">
        <v>17000</v>
      </c>
      <c r="AB442" s="42">
        <f t="shared" si="377"/>
        <v>119000</v>
      </c>
      <c r="AC442" s="42">
        <v>12</v>
      </c>
      <c r="AD442" s="42">
        <v>17000</v>
      </c>
      <c r="AE442" s="42">
        <f t="shared" si="378"/>
        <v>204000</v>
      </c>
      <c r="AF442" s="42">
        <v>10</v>
      </c>
      <c r="AG442" s="42">
        <v>17000</v>
      </c>
      <c r="AH442" s="42">
        <f t="shared" si="379"/>
        <v>170000</v>
      </c>
      <c r="AI442" s="165"/>
      <c r="AJ442" s="165"/>
      <c r="AK442" s="165">
        <f t="shared" si="380"/>
        <v>0</v>
      </c>
      <c r="AL442" s="165">
        <v>12</v>
      </c>
      <c r="AM442" s="165">
        <v>17000</v>
      </c>
      <c r="AN442" s="165">
        <f t="shared" si="381"/>
        <v>204000</v>
      </c>
      <c r="AO442" s="165">
        <v>9</v>
      </c>
      <c r="AP442" s="165">
        <v>17000</v>
      </c>
      <c r="AQ442" s="165">
        <f t="shared" si="382"/>
        <v>153000</v>
      </c>
      <c r="AR442" s="165">
        <v>8.5</v>
      </c>
      <c r="AS442" s="165">
        <v>17000</v>
      </c>
      <c r="AT442" s="165">
        <f t="shared" si="383"/>
        <v>144500</v>
      </c>
      <c r="AU442" s="165">
        <v>7.5</v>
      </c>
      <c r="AV442" s="165">
        <v>17000</v>
      </c>
      <c r="AW442" s="165">
        <f t="shared" si="384"/>
        <v>127500</v>
      </c>
      <c r="AX442" s="165">
        <v>8</v>
      </c>
      <c r="AY442" s="165">
        <v>17000</v>
      </c>
      <c r="AZ442" s="165">
        <f t="shared" si="385"/>
        <v>136000</v>
      </c>
      <c r="BA442" s="165">
        <v>8</v>
      </c>
      <c r="BB442" s="165">
        <v>17000</v>
      </c>
      <c r="BC442" s="165">
        <f t="shared" si="386"/>
        <v>136000</v>
      </c>
      <c r="BD442" s="165">
        <v>8</v>
      </c>
      <c r="BE442" s="165">
        <v>17000</v>
      </c>
      <c r="BF442" s="165">
        <f t="shared" si="387"/>
        <v>136000</v>
      </c>
      <c r="BG442" s="165">
        <v>9</v>
      </c>
      <c r="BH442" s="165">
        <v>17000</v>
      </c>
      <c r="BI442" s="165">
        <f t="shared" si="388"/>
        <v>153000</v>
      </c>
      <c r="BJ442" s="165">
        <v>10</v>
      </c>
      <c r="BK442" s="165">
        <v>17000</v>
      </c>
      <c r="BL442" s="165">
        <f t="shared" si="389"/>
        <v>170000</v>
      </c>
      <c r="BM442" s="165">
        <v>5</v>
      </c>
      <c r="BN442" s="165">
        <v>17000</v>
      </c>
      <c r="BO442" s="165">
        <f t="shared" si="390"/>
        <v>85000</v>
      </c>
      <c r="BP442" s="165"/>
      <c r="BQ442" s="165"/>
      <c r="BR442" s="165">
        <f t="shared" si="391"/>
        <v>0</v>
      </c>
      <c r="BS442" s="165"/>
      <c r="BT442" s="165"/>
      <c r="BU442" s="165">
        <f t="shared" si="392"/>
        <v>0</v>
      </c>
      <c r="BV442" s="165">
        <v>8</v>
      </c>
      <c r="BW442" s="165"/>
      <c r="BX442" s="165">
        <f t="shared" si="393"/>
        <v>0</v>
      </c>
      <c r="BY442" s="165"/>
      <c r="BZ442" s="165"/>
      <c r="CA442" s="165">
        <f t="shared" si="394"/>
        <v>0</v>
      </c>
      <c r="CB442" s="165"/>
      <c r="CC442" s="165"/>
      <c r="CD442" s="165">
        <f t="shared" si="395"/>
        <v>0</v>
      </c>
      <c r="CE442" s="165">
        <v>7</v>
      </c>
      <c r="CF442" s="165"/>
      <c r="CG442" s="165">
        <f t="shared" si="396"/>
        <v>0</v>
      </c>
      <c r="CH442" s="165">
        <v>8.8000000000000007</v>
      </c>
      <c r="CI442" s="165"/>
      <c r="CJ442" s="165">
        <f t="shared" si="397"/>
        <v>0</v>
      </c>
      <c r="CK442" s="165">
        <v>8</v>
      </c>
      <c r="CL442" s="165"/>
      <c r="CM442" s="165">
        <f t="shared" si="398"/>
        <v>0</v>
      </c>
      <c r="CN442" s="165"/>
      <c r="CO442" s="165"/>
      <c r="CP442" s="165">
        <f t="shared" si="399"/>
        <v>0</v>
      </c>
      <c r="CQ442" s="165"/>
      <c r="CR442" s="165"/>
      <c r="CS442" s="165">
        <f t="shared" si="400"/>
        <v>0</v>
      </c>
      <c r="CT442" s="168">
        <f t="shared" si="401"/>
        <v>169.3</v>
      </c>
      <c r="CU442" s="167">
        <f t="shared" si="402"/>
        <v>2337500</v>
      </c>
    </row>
    <row r="443" spans="2:99" x14ac:dyDescent="0.25">
      <c r="B443" s="163" t="s">
        <v>291</v>
      </c>
      <c r="C443" s="164"/>
      <c r="D443" s="166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164"/>
      <c r="AJ443" s="164"/>
      <c r="AK443" s="164"/>
      <c r="AL443" s="164"/>
      <c r="AM443" s="164"/>
      <c r="AN443" s="164"/>
      <c r="AO443" s="164"/>
      <c r="AP443" s="164"/>
      <c r="AQ443" s="164"/>
      <c r="AR443" s="164"/>
      <c r="AS443" s="164"/>
      <c r="AT443" s="164"/>
      <c r="AU443" s="164"/>
      <c r="AV443" s="164"/>
      <c r="AW443" s="164"/>
      <c r="AX443" s="164"/>
      <c r="AY443" s="164"/>
      <c r="AZ443" s="164"/>
      <c r="BA443" s="164"/>
      <c r="BB443" s="164"/>
      <c r="BC443" s="164"/>
      <c r="BD443" s="164"/>
      <c r="BE443" s="164"/>
      <c r="BF443" s="164"/>
      <c r="BG443" s="164"/>
      <c r="BH443" s="164"/>
      <c r="BI443" s="164"/>
      <c r="BJ443" s="164"/>
      <c r="BK443" s="164"/>
      <c r="BL443" s="164"/>
      <c r="BM443" s="164"/>
      <c r="BN443" s="164"/>
      <c r="BO443" s="164"/>
      <c r="BP443" s="164"/>
      <c r="BQ443" s="164"/>
      <c r="BR443" s="164"/>
      <c r="BS443" s="164"/>
      <c r="BT443" s="164"/>
      <c r="BU443" s="164"/>
      <c r="BV443" s="164"/>
      <c r="BW443" s="164"/>
      <c r="BX443" s="164"/>
      <c r="BY443" s="164"/>
      <c r="BZ443" s="164"/>
      <c r="CA443" s="164"/>
      <c r="CB443" s="164"/>
      <c r="CC443" s="164"/>
      <c r="CD443" s="164"/>
      <c r="CE443" s="164"/>
      <c r="CF443" s="164"/>
      <c r="CG443" s="164"/>
      <c r="CH443" s="164"/>
      <c r="CI443" s="164"/>
      <c r="CJ443" s="164"/>
      <c r="CK443" s="169"/>
      <c r="CL443" s="164"/>
      <c r="CM443" s="164"/>
      <c r="CN443" s="164"/>
      <c r="CO443" s="164"/>
      <c r="CP443" s="164"/>
      <c r="CQ443" s="164"/>
      <c r="CR443" s="164"/>
      <c r="CS443" s="164"/>
      <c r="CT443" s="164"/>
      <c r="CU443" s="80"/>
    </row>
    <row r="444" spans="2:99" x14ac:dyDescent="0.25">
      <c r="B444" s="165" t="s">
        <v>292</v>
      </c>
      <c r="C444" s="165" t="s">
        <v>230</v>
      </c>
      <c r="D444" s="166"/>
      <c r="E444" s="42"/>
      <c r="F444" s="42"/>
      <c r="G444" s="42">
        <f>E444*F444</f>
        <v>0</v>
      </c>
      <c r="H444" s="42"/>
      <c r="I444" s="42"/>
      <c r="J444" s="42">
        <f>H444*I444</f>
        <v>0</v>
      </c>
      <c r="K444" s="42"/>
      <c r="L444" s="42"/>
      <c r="M444" s="42">
        <f>K444*L444</f>
        <v>0</v>
      </c>
      <c r="N444" s="42"/>
      <c r="O444" s="42"/>
      <c r="P444" s="42">
        <f>N444*O444</f>
        <v>0</v>
      </c>
      <c r="Q444" s="42"/>
      <c r="R444" s="42"/>
      <c r="S444" s="42">
        <f>Q444*R444</f>
        <v>0</v>
      </c>
      <c r="T444" s="42"/>
      <c r="U444" s="42"/>
      <c r="V444" s="42">
        <f>T444*U444</f>
        <v>0</v>
      </c>
      <c r="W444" s="42"/>
      <c r="X444" s="42"/>
      <c r="Y444" s="42">
        <f>W444*X444</f>
        <v>0</v>
      </c>
      <c r="Z444" s="42"/>
      <c r="AA444" s="42"/>
      <c r="AB444" s="42">
        <f>Z444*AA444</f>
        <v>0</v>
      </c>
      <c r="AC444" s="42"/>
      <c r="AD444" s="42"/>
      <c r="AE444" s="42">
        <f>AC444*AD444</f>
        <v>0</v>
      </c>
      <c r="AF444" s="42"/>
      <c r="AG444" s="42"/>
      <c r="AH444" s="42">
        <f>AF444*AG444</f>
        <v>0</v>
      </c>
      <c r="AI444" s="165"/>
      <c r="AJ444" s="165"/>
      <c r="AK444" s="165">
        <f>AI444*AJ444</f>
        <v>0</v>
      </c>
      <c r="AL444" s="165"/>
      <c r="AM444" s="165"/>
      <c r="AN444" s="165">
        <f>AL444*AM444</f>
        <v>0</v>
      </c>
      <c r="AO444" s="165"/>
      <c r="AP444" s="165"/>
      <c r="AQ444" s="165">
        <f>AO444*AP444</f>
        <v>0</v>
      </c>
      <c r="AR444" s="165"/>
      <c r="AS444" s="165"/>
      <c r="AT444" s="165">
        <f>AR444*AS444</f>
        <v>0</v>
      </c>
      <c r="AU444" s="165"/>
      <c r="AV444" s="165"/>
      <c r="AW444" s="165">
        <f>AU444*AV444</f>
        <v>0</v>
      </c>
      <c r="AX444" s="165"/>
      <c r="AY444" s="165"/>
      <c r="AZ444" s="165">
        <f>AX444*AY444</f>
        <v>0</v>
      </c>
      <c r="BA444" s="165"/>
      <c r="BB444" s="165"/>
      <c r="BC444" s="165">
        <f>BA444*BB444</f>
        <v>0</v>
      </c>
      <c r="BD444" s="165"/>
      <c r="BE444" s="165"/>
      <c r="BF444" s="165">
        <f>BD444*BE444</f>
        <v>0</v>
      </c>
      <c r="BG444" s="165"/>
      <c r="BH444" s="165"/>
      <c r="BI444" s="165">
        <f>BG444*BH444</f>
        <v>0</v>
      </c>
      <c r="BJ444" s="165"/>
      <c r="BK444" s="165"/>
      <c r="BL444" s="165">
        <f>BJ444*BK444</f>
        <v>0</v>
      </c>
      <c r="BM444" s="165"/>
      <c r="BN444" s="165"/>
      <c r="BO444" s="165">
        <f>BM444*BN444</f>
        <v>0</v>
      </c>
      <c r="BP444" s="165"/>
      <c r="BQ444" s="165"/>
      <c r="BR444" s="165">
        <f>BP444*BQ444</f>
        <v>0</v>
      </c>
      <c r="BS444" s="165"/>
      <c r="BT444" s="165"/>
      <c r="BU444" s="165">
        <f>BS444*BT444</f>
        <v>0</v>
      </c>
      <c r="BV444" s="165"/>
      <c r="BW444" s="165"/>
      <c r="BX444" s="165">
        <f>BV444*BW444</f>
        <v>0</v>
      </c>
      <c r="BY444" s="165"/>
      <c r="BZ444" s="165"/>
      <c r="CA444" s="165">
        <f>BY444*BZ444</f>
        <v>0</v>
      </c>
      <c r="CB444" s="165"/>
      <c r="CC444" s="165"/>
      <c r="CD444" s="165">
        <f>CB444*CC444</f>
        <v>0</v>
      </c>
      <c r="CE444" s="165"/>
      <c r="CF444" s="165"/>
      <c r="CG444" s="165">
        <f>CE444*CF444</f>
        <v>0</v>
      </c>
      <c r="CH444" s="165"/>
      <c r="CI444" s="165"/>
      <c r="CJ444" s="165">
        <f>CH444*CI444</f>
        <v>0</v>
      </c>
      <c r="CK444" s="165"/>
      <c r="CL444" s="165"/>
      <c r="CM444" s="165">
        <f>CK444*CL444</f>
        <v>0</v>
      </c>
      <c r="CN444" s="165"/>
      <c r="CO444" s="165"/>
      <c r="CP444" s="165">
        <f>CN444*CO444</f>
        <v>0</v>
      </c>
      <c r="CQ444" s="165"/>
      <c r="CR444" s="165"/>
      <c r="CS444" s="165">
        <f>CQ444*CR444</f>
        <v>0</v>
      </c>
      <c r="CT444" s="168">
        <f>E444+H444+K444+N444+Q444+T444+W444+Z444+AC444+AF444+AI444+AL444+AO444+AR444+AU444+AX444+BA444+BD444+BG444+BJ444+BM444+BP444+BS444+BV444+BY444+CB444+CE444+CH444+CK444+CN444+CQ444</f>
        <v>0</v>
      </c>
      <c r="CU444" s="167">
        <f>G444+J444+M444+P444+S444+V444+Y444+AB444+AE444+AH444+AK444+AN444+AQ444+AT444+AW444+AZ444+BC444+BF444+BI444+BL444+BO444+BR444+BU444+BX444+CA444+CD444+CG444+CJ444+CM444+CP444+CS444</f>
        <v>0</v>
      </c>
    </row>
    <row r="445" spans="2:99" x14ac:dyDescent="0.25">
      <c r="B445" s="165" t="s">
        <v>293</v>
      </c>
      <c r="C445" s="165" t="s">
        <v>219</v>
      </c>
      <c r="D445" s="166">
        <v>11000</v>
      </c>
      <c r="E445" s="42"/>
      <c r="F445" s="42"/>
      <c r="G445" s="42">
        <f>E445*F445</f>
        <v>0</v>
      </c>
      <c r="H445" s="42">
        <v>2</v>
      </c>
      <c r="I445" s="42">
        <v>22000</v>
      </c>
      <c r="J445" s="42">
        <f>H445*I445</f>
        <v>44000</v>
      </c>
      <c r="K445" s="42"/>
      <c r="L445" s="42"/>
      <c r="M445" s="42">
        <f>K445*L445</f>
        <v>0</v>
      </c>
      <c r="N445" s="42"/>
      <c r="O445" s="42"/>
      <c r="P445" s="42">
        <f>N445*O445</f>
        <v>0</v>
      </c>
      <c r="Q445" s="42"/>
      <c r="R445" s="42"/>
      <c r="S445" s="42">
        <f>Q445*R445</f>
        <v>0</v>
      </c>
      <c r="T445" s="42"/>
      <c r="U445" s="42"/>
      <c r="V445" s="42">
        <f>T445*U445</f>
        <v>0</v>
      </c>
      <c r="W445" s="42">
        <v>2</v>
      </c>
      <c r="X445" s="42">
        <v>22000</v>
      </c>
      <c r="Y445" s="42">
        <f>W445*X445</f>
        <v>44000</v>
      </c>
      <c r="Z445" s="42"/>
      <c r="AA445" s="42"/>
      <c r="AB445" s="42">
        <f>Z445*AA445</f>
        <v>0</v>
      </c>
      <c r="AC445" s="42"/>
      <c r="AD445" s="42"/>
      <c r="AE445" s="42">
        <f>AC445*AD445</f>
        <v>0</v>
      </c>
      <c r="AF445" s="42">
        <v>2</v>
      </c>
      <c r="AG445" s="42">
        <v>22000</v>
      </c>
      <c r="AH445" s="42">
        <f>AF445*AG445</f>
        <v>44000</v>
      </c>
      <c r="AI445" s="165"/>
      <c r="AJ445" s="165"/>
      <c r="AK445" s="165">
        <f>AI445*AJ445</f>
        <v>0</v>
      </c>
      <c r="AL445" s="165"/>
      <c r="AM445" s="165"/>
      <c r="AN445" s="165">
        <f>AL445*AM445</f>
        <v>0</v>
      </c>
      <c r="AO445" s="165"/>
      <c r="AP445" s="165"/>
      <c r="AQ445" s="165">
        <f>AO445*AP445</f>
        <v>0</v>
      </c>
      <c r="AR445" s="165">
        <v>2</v>
      </c>
      <c r="AS445" s="165">
        <v>22000</v>
      </c>
      <c r="AT445" s="165">
        <f>AR445*AS445</f>
        <v>44000</v>
      </c>
      <c r="AU445" s="165"/>
      <c r="AV445" s="165"/>
      <c r="AW445" s="165">
        <f>AU445*AV445</f>
        <v>0</v>
      </c>
      <c r="AX445" s="165"/>
      <c r="AY445" s="165"/>
      <c r="AZ445" s="165">
        <f>AX445*AY445</f>
        <v>0</v>
      </c>
      <c r="BA445" s="165"/>
      <c r="BB445" s="165"/>
      <c r="BC445" s="165">
        <f>BA445*BB445</f>
        <v>0</v>
      </c>
      <c r="BD445" s="165"/>
      <c r="BE445" s="165"/>
      <c r="BF445" s="165">
        <f>BD445*BE445</f>
        <v>0</v>
      </c>
      <c r="BG445" s="165"/>
      <c r="BH445" s="165"/>
      <c r="BI445" s="165">
        <f>BG445*BH445</f>
        <v>0</v>
      </c>
      <c r="BJ445" s="165"/>
      <c r="BK445" s="165"/>
      <c r="BL445" s="165">
        <f>BJ445*BK445</f>
        <v>0</v>
      </c>
      <c r="BM445" s="165">
        <v>1</v>
      </c>
      <c r="BN445" s="165">
        <v>22000</v>
      </c>
      <c r="BO445" s="165">
        <f>BM445*BN445</f>
        <v>22000</v>
      </c>
      <c r="BP445" s="165"/>
      <c r="BQ445" s="165"/>
      <c r="BR445" s="165">
        <f>BP445*BQ445</f>
        <v>0</v>
      </c>
      <c r="BS445" s="165"/>
      <c r="BT445" s="165"/>
      <c r="BU445" s="165">
        <f>BS445*BT445</f>
        <v>0</v>
      </c>
      <c r="BV445" s="165">
        <v>3</v>
      </c>
      <c r="BW445" s="165"/>
      <c r="BX445" s="165">
        <f>BV445*BW445</f>
        <v>0</v>
      </c>
      <c r="BY445" s="165"/>
      <c r="BZ445" s="165"/>
      <c r="CA445" s="165">
        <f>BY445*BZ445</f>
        <v>0</v>
      </c>
      <c r="CB445" s="165"/>
      <c r="CC445" s="165"/>
      <c r="CD445" s="165">
        <f>CB445*CC445</f>
        <v>0</v>
      </c>
      <c r="CE445" s="165"/>
      <c r="CF445" s="165"/>
      <c r="CG445" s="165">
        <f>CE445*CF445</f>
        <v>0</v>
      </c>
      <c r="CH445" s="165"/>
      <c r="CI445" s="165"/>
      <c r="CJ445" s="165">
        <f>CH445*CI445</f>
        <v>0</v>
      </c>
      <c r="CK445" s="165"/>
      <c r="CL445" s="165"/>
      <c r="CM445" s="165">
        <f>CK445*CL445</f>
        <v>0</v>
      </c>
      <c r="CN445" s="165"/>
      <c r="CO445" s="165"/>
      <c r="CP445" s="165">
        <f>CN445*CO445</f>
        <v>0</v>
      </c>
      <c r="CQ445" s="165"/>
      <c r="CR445" s="165"/>
      <c r="CS445" s="165">
        <f>CQ445*CR445</f>
        <v>0</v>
      </c>
      <c r="CT445" s="168">
        <f>E445+H445+K445+N445+Q445+T445+W445+Z445+AC445+AF445+AI445+AL445+AO445+AR445+AU445+AX445+BA445+BD445+BG445+BJ445+BM445+BP445+BS445+BV445+BY445+CB445+CE445+CH445+CK445+CN445+CQ445</f>
        <v>12</v>
      </c>
      <c r="CU445" s="167">
        <f>G445+J445+M445+P445+S445+V445+Y445+AB445+AE445+AH445+AK445+AN445+AQ445+AT445+AW445+AZ445+BC445+BF445+BI445+BL445+BO445+BR445+BU445+BX445+CA445+CD445+CG445+CJ445+CM445+CP445+CS445</f>
        <v>198000</v>
      </c>
    </row>
    <row r="446" spans="2:99" x14ac:dyDescent="0.25">
      <c r="B446" s="165"/>
      <c r="C446" s="165"/>
      <c r="D446" s="166"/>
      <c r="E446" s="42"/>
      <c r="F446" s="42"/>
      <c r="G446" s="42">
        <f>E446*F446</f>
        <v>0</v>
      </c>
      <c r="H446" s="42"/>
      <c r="I446" s="42"/>
      <c r="J446" s="42">
        <f>H446*I446</f>
        <v>0</v>
      </c>
      <c r="K446" s="42"/>
      <c r="L446" s="42"/>
      <c r="M446" s="42">
        <f>K446*L446</f>
        <v>0</v>
      </c>
      <c r="N446" s="42"/>
      <c r="O446" s="42"/>
      <c r="P446" s="42">
        <f>N446*O446</f>
        <v>0</v>
      </c>
      <c r="Q446" s="42"/>
      <c r="R446" s="42"/>
      <c r="S446" s="42">
        <f>Q446*R446</f>
        <v>0</v>
      </c>
      <c r="T446" s="42"/>
      <c r="U446" s="42"/>
      <c r="V446" s="42">
        <f>T446*U446</f>
        <v>0</v>
      </c>
      <c r="W446" s="42"/>
      <c r="X446" s="42"/>
      <c r="Y446" s="42">
        <f>W446*X446</f>
        <v>0</v>
      </c>
      <c r="Z446" s="42"/>
      <c r="AA446" s="42"/>
      <c r="AB446" s="42">
        <f>Z446*AA446</f>
        <v>0</v>
      </c>
      <c r="AC446" s="42"/>
      <c r="AD446" s="42"/>
      <c r="AE446" s="42">
        <f>AC446*AD446</f>
        <v>0</v>
      </c>
      <c r="AF446" s="42"/>
      <c r="AG446" s="42"/>
      <c r="AH446" s="42">
        <f>AF446*AG446</f>
        <v>0</v>
      </c>
      <c r="AI446" s="165"/>
      <c r="AJ446" s="165"/>
      <c r="AK446" s="165">
        <f>AI446*AJ446</f>
        <v>0</v>
      </c>
      <c r="AL446" s="165"/>
      <c r="AM446" s="165"/>
      <c r="AN446" s="165">
        <f>AL446*AM446</f>
        <v>0</v>
      </c>
      <c r="AO446" s="165"/>
      <c r="AP446" s="165"/>
      <c r="AQ446" s="165">
        <f>AO446*AP446</f>
        <v>0</v>
      </c>
      <c r="AR446" s="165"/>
      <c r="AS446" s="165"/>
      <c r="AT446" s="165">
        <f>AR446*AS446</f>
        <v>0</v>
      </c>
      <c r="AU446" s="165"/>
      <c r="AV446" s="165"/>
      <c r="AW446" s="165">
        <f>AU446*AV446</f>
        <v>0</v>
      </c>
      <c r="AX446" s="165"/>
      <c r="AY446" s="165"/>
      <c r="AZ446" s="165">
        <f>AX446*AY446</f>
        <v>0</v>
      </c>
      <c r="BA446" s="165"/>
      <c r="BB446" s="165"/>
      <c r="BC446" s="165">
        <f>BA446*BB446</f>
        <v>0</v>
      </c>
      <c r="BD446" s="165"/>
      <c r="BE446" s="165"/>
      <c r="BF446" s="165">
        <f>BD446*BE446</f>
        <v>0</v>
      </c>
      <c r="BG446" s="165"/>
      <c r="BH446" s="165"/>
      <c r="BI446" s="165">
        <f>BG446*BH446</f>
        <v>0</v>
      </c>
      <c r="BJ446" s="165"/>
      <c r="BK446" s="165"/>
      <c r="BL446" s="165">
        <f>BJ446*BK446</f>
        <v>0</v>
      </c>
      <c r="BM446" s="165"/>
      <c r="BN446" s="165"/>
      <c r="BO446" s="165">
        <f>BM446*BN446</f>
        <v>0</v>
      </c>
      <c r="BP446" s="165"/>
      <c r="BQ446" s="165"/>
      <c r="BR446" s="165">
        <f>BP446*BQ446</f>
        <v>0</v>
      </c>
      <c r="BS446" s="165"/>
      <c r="BT446" s="165"/>
      <c r="BU446" s="165">
        <f>BS446*BT446</f>
        <v>0</v>
      </c>
      <c r="BV446" s="165"/>
      <c r="BW446" s="165"/>
      <c r="BX446" s="165">
        <f>BV446*BW446</f>
        <v>0</v>
      </c>
      <c r="BY446" s="165"/>
      <c r="BZ446" s="165"/>
      <c r="CA446" s="165">
        <f>BY446*BZ446</f>
        <v>0</v>
      </c>
      <c r="CB446" s="165"/>
      <c r="CC446" s="165"/>
      <c r="CD446" s="165">
        <f>CB446*CC446</f>
        <v>0</v>
      </c>
      <c r="CE446" s="165"/>
      <c r="CF446" s="165"/>
      <c r="CG446" s="165">
        <f>CE446*CF446</f>
        <v>0</v>
      </c>
      <c r="CH446" s="165"/>
      <c r="CI446" s="165"/>
      <c r="CJ446" s="165">
        <f>CH446*CI446</f>
        <v>0</v>
      </c>
      <c r="CK446" s="165"/>
      <c r="CL446" s="165"/>
      <c r="CM446" s="165">
        <f>CK446*CL446</f>
        <v>0</v>
      </c>
      <c r="CN446" s="165"/>
      <c r="CO446" s="165"/>
      <c r="CP446" s="165">
        <f>CN446*CO446</f>
        <v>0</v>
      </c>
      <c r="CQ446" s="165"/>
      <c r="CR446" s="165"/>
      <c r="CS446" s="165">
        <f>CQ446*CR446</f>
        <v>0</v>
      </c>
      <c r="CT446" s="168">
        <f>E446+H446+K446+N446+Q446+T446+W446+Z446+AC446+AF446+AI446+AL446+AO446+AR446+AU446+AX446+BA446+BD446+BG446+BJ446+BM446+BP446+BS446+BV446+BY446+CB446+CE446+CH446+CK446+CN446+CQ446</f>
        <v>0</v>
      </c>
      <c r="CU446" s="167">
        <f>G446+J446+M446+P446+S446+V446+Y446+AB446+AE446+AH446+AK446+AN446+AQ446+AT446+AW446+AZ446+BC446+BF446+BI446+BL446+BO446+BR446+BU446+BX446+CA446+CD446+CG446+CJ446+CM446+CP446+CS446</f>
        <v>0</v>
      </c>
    </row>
    <row r="447" spans="2:99" x14ac:dyDescent="0.25">
      <c r="B447" s="165"/>
      <c r="C447" s="165"/>
      <c r="D447" s="166"/>
      <c r="E447" s="42"/>
      <c r="F447" s="42"/>
      <c r="G447" s="42">
        <f>E447*F447</f>
        <v>0</v>
      </c>
      <c r="H447" s="42"/>
      <c r="I447" s="42"/>
      <c r="J447" s="42">
        <f>H447*I447</f>
        <v>0</v>
      </c>
      <c r="K447" s="42"/>
      <c r="L447" s="42"/>
      <c r="M447" s="42">
        <f>K447*L447</f>
        <v>0</v>
      </c>
      <c r="N447" s="42"/>
      <c r="O447" s="42"/>
      <c r="P447" s="42">
        <f>N447*O447</f>
        <v>0</v>
      </c>
      <c r="Q447" s="42"/>
      <c r="R447" s="42"/>
      <c r="S447" s="42">
        <f>Q447*R447</f>
        <v>0</v>
      </c>
      <c r="T447" s="42"/>
      <c r="U447" s="42"/>
      <c r="V447" s="42">
        <f>T447*U447</f>
        <v>0</v>
      </c>
      <c r="W447" s="42"/>
      <c r="X447" s="42"/>
      <c r="Y447" s="42">
        <f>W447*X447</f>
        <v>0</v>
      </c>
      <c r="Z447" s="42"/>
      <c r="AA447" s="42"/>
      <c r="AB447" s="42">
        <f>Z447*AA447</f>
        <v>0</v>
      </c>
      <c r="AC447" s="42"/>
      <c r="AD447" s="42"/>
      <c r="AE447" s="42">
        <f>AC447*AD447</f>
        <v>0</v>
      </c>
      <c r="AF447" s="42"/>
      <c r="AG447" s="42"/>
      <c r="AH447" s="42">
        <f>AF447*AG447</f>
        <v>0</v>
      </c>
      <c r="AI447" s="165"/>
      <c r="AJ447" s="165"/>
      <c r="AK447" s="165">
        <f>AI447*AJ447</f>
        <v>0</v>
      </c>
      <c r="AL447" s="165"/>
      <c r="AM447" s="165"/>
      <c r="AN447" s="165">
        <f>AL447*AM447</f>
        <v>0</v>
      </c>
      <c r="AO447" s="165"/>
      <c r="AP447" s="165"/>
      <c r="AQ447" s="165">
        <f>AO447*AP447</f>
        <v>0</v>
      </c>
      <c r="AR447" s="165"/>
      <c r="AS447" s="165"/>
      <c r="AT447" s="165">
        <f>AR447*AS447</f>
        <v>0</v>
      </c>
      <c r="AU447" s="165"/>
      <c r="AV447" s="165"/>
      <c r="AW447" s="165">
        <f>AU447*AV447</f>
        <v>0</v>
      </c>
      <c r="AX447" s="165"/>
      <c r="AY447" s="165"/>
      <c r="AZ447" s="165">
        <f>AX447*AY447</f>
        <v>0</v>
      </c>
      <c r="BA447" s="165"/>
      <c r="BB447" s="165"/>
      <c r="BC447" s="165">
        <f>BA447*BB447</f>
        <v>0</v>
      </c>
      <c r="BD447" s="165"/>
      <c r="BE447" s="165"/>
      <c r="BF447" s="165">
        <f>BD447*BE447</f>
        <v>0</v>
      </c>
      <c r="BG447" s="165"/>
      <c r="BH447" s="165"/>
      <c r="BI447" s="165">
        <f>BG447*BH447</f>
        <v>0</v>
      </c>
      <c r="BJ447" s="165"/>
      <c r="BK447" s="165"/>
      <c r="BL447" s="165">
        <f>BJ447*BK447</f>
        <v>0</v>
      </c>
      <c r="BM447" s="165"/>
      <c r="BN447" s="165"/>
      <c r="BO447" s="165">
        <f>BM447*BN447</f>
        <v>0</v>
      </c>
      <c r="BP447" s="165"/>
      <c r="BQ447" s="165"/>
      <c r="BR447" s="165">
        <f>BP447*BQ447</f>
        <v>0</v>
      </c>
      <c r="BS447" s="165"/>
      <c r="BT447" s="165"/>
      <c r="BU447" s="165">
        <f>BS447*BT447</f>
        <v>0</v>
      </c>
      <c r="BV447" s="165"/>
      <c r="BW447" s="165"/>
      <c r="BX447" s="165">
        <f>BV447*BW447</f>
        <v>0</v>
      </c>
      <c r="BY447" s="165"/>
      <c r="BZ447" s="165"/>
      <c r="CA447" s="165">
        <f>BY447*BZ447</f>
        <v>0</v>
      </c>
      <c r="CB447" s="165"/>
      <c r="CC447" s="165"/>
      <c r="CD447" s="165">
        <f>CB447*CC447</f>
        <v>0</v>
      </c>
      <c r="CE447" s="165"/>
      <c r="CF447" s="165"/>
      <c r="CG447" s="165">
        <f>CE447*CF447</f>
        <v>0</v>
      </c>
      <c r="CH447" s="165"/>
      <c r="CI447" s="165"/>
      <c r="CJ447" s="165">
        <f>CH447*CI447</f>
        <v>0</v>
      </c>
      <c r="CK447" s="171"/>
      <c r="CL447" s="165"/>
      <c r="CM447" s="165">
        <f>CK447*CL447</f>
        <v>0</v>
      </c>
      <c r="CN447" s="165"/>
      <c r="CO447" s="165"/>
      <c r="CP447" s="165">
        <f>CN447*CO447</f>
        <v>0</v>
      </c>
      <c r="CQ447" s="165"/>
      <c r="CR447" s="165"/>
      <c r="CS447" s="165">
        <f>CQ447*CR447</f>
        <v>0</v>
      </c>
      <c r="CT447" s="168">
        <f>E447+H447+K447+N447+Q447+T447+W447+Z447+AC447+AF447+AI447+AL447+AO447+AR447+AU447+AX447+BA447+BD447+BG447+BJ447+BM447+BP447+BS447+BV447+BY447+CB447+CE447+CH447+CK447+CN447+CQ447</f>
        <v>0</v>
      </c>
      <c r="CU447" s="167">
        <f>G447+J447+M447+P447+S447+V447+Y447+AB447+AE447+AH447+AK447+AN447+AQ447+AT447+AW447+AZ447+BC447+BF447+BI447+BL447+BO447+BR447+BU447+BX447+CA447+CD447+CG447+CJ447+CM447+CP447+CS447</f>
        <v>0</v>
      </c>
    </row>
    <row r="448" spans="2:99" x14ac:dyDescent="0.25">
      <c r="B448" s="163" t="s">
        <v>294</v>
      </c>
      <c r="C448" s="164"/>
      <c r="D448" s="166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164"/>
      <c r="AJ448" s="164"/>
      <c r="AK448" s="164"/>
      <c r="AL448" s="164"/>
      <c r="AM448" s="164"/>
      <c r="AN448" s="164"/>
      <c r="AO448" s="164"/>
      <c r="AP448" s="164"/>
      <c r="AQ448" s="164"/>
      <c r="AR448" s="164"/>
      <c r="AS448" s="164"/>
      <c r="AT448" s="164"/>
      <c r="AU448" s="164"/>
      <c r="AV448" s="164"/>
      <c r="AW448" s="164"/>
      <c r="AX448" s="164"/>
      <c r="AY448" s="164"/>
      <c r="AZ448" s="164"/>
      <c r="BA448" s="164"/>
      <c r="BB448" s="164"/>
      <c r="BC448" s="164"/>
      <c r="BD448" s="164"/>
      <c r="BE448" s="164"/>
      <c r="BF448" s="164"/>
      <c r="BG448" s="164"/>
      <c r="BH448" s="164"/>
      <c r="BI448" s="164"/>
      <c r="BJ448" s="164"/>
      <c r="BK448" s="164"/>
      <c r="BL448" s="164"/>
      <c r="BM448" s="164"/>
      <c r="BN448" s="164"/>
      <c r="BO448" s="164"/>
      <c r="BP448" s="164"/>
      <c r="BQ448" s="164"/>
      <c r="BR448" s="164"/>
      <c r="BS448" s="164"/>
      <c r="BT448" s="164"/>
      <c r="BU448" s="164"/>
      <c r="BV448" s="164"/>
      <c r="BW448" s="164"/>
      <c r="BX448" s="164"/>
      <c r="BY448" s="164"/>
      <c r="BZ448" s="164"/>
      <c r="CA448" s="164"/>
      <c r="CB448" s="164"/>
      <c r="CC448" s="164"/>
      <c r="CD448" s="164"/>
      <c r="CE448" s="164"/>
      <c r="CF448" s="164"/>
      <c r="CG448" s="164"/>
      <c r="CH448" s="164"/>
      <c r="CI448" s="164"/>
      <c r="CJ448" s="164"/>
      <c r="CK448" s="169"/>
      <c r="CL448" s="164"/>
      <c r="CM448" s="164"/>
      <c r="CN448" s="164"/>
      <c r="CO448" s="164"/>
      <c r="CP448" s="164"/>
      <c r="CQ448" s="164"/>
      <c r="CR448" s="164"/>
      <c r="CS448" s="164"/>
      <c r="CT448" s="164"/>
      <c r="CU448" s="80"/>
    </row>
    <row r="449" spans="2:99" x14ac:dyDescent="0.25">
      <c r="B449" s="165" t="s">
        <v>295</v>
      </c>
      <c r="C449" s="165" t="s">
        <v>219</v>
      </c>
      <c r="D449" s="166">
        <v>9000</v>
      </c>
      <c r="E449" s="42"/>
      <c r="F449" s="42"/>
      <c r="G449" s="42">
        <f t="shared" ref="G449:G463" si="403">E449*F449</f>
        <v>0</v>
      </c>
      <c r="H449" s="42"/>
      <c r="I449" s="42"/>
      <c r="J449" s="42">
        <f t="shared" ref="J449:J463" si="404">H449*I449</f>
        <v>0</v>
      </c>
      <c r="K449" s="42"/>
      <c r="L449" s="42"/>
      <c r="M449" s="42">
        <f t="shared" ref="M449:M463" si="405">K449*L449</f>
        <v>0</v>
      </c>
      <c r="N449" s="42"/>
      <c r="O449" s="42"/>
      <c r="P449" s="42">
        <f t="shared" ref="P449:P463" si="406">N449*O449</f>
        <v>0</v>
      </c>
      <c r="Q449" s="42"/>
      <c r="R449" s="42"/>
      <c r="S449" s="42">
        <f t="shared" ref="S449:S463" si="407">Q449*R449</f>
        <v>0</v>
      </c>
      <c r="T449" s="42"/>
      <c r="U449" s="42"/>
      <c r="V449" s="42">
        <f t="shared" ref="V449:V463" si="408">T449*U449</f>
        <v>0</v>
      </c>
      <c r="W449" s="42"/>
      <c r="X449" s="42"/>
      <c r="Y449" s="42">
        <f t="shared" ref="Y449:Y463" si="409">W449*X449</f>
        <v>0</v>
      </c>
      <c r="Z449" s="42"/>
      <c r="AA449" s="42"/>
      <c r="AB449" s="42">
        <f t="shared" ref="AB449:AB463" si="410">Z449*AA449</f>
        <v>0</v>
      </c>
      <c r="AC449" s="42"/>
      <c r="AD449" s="42"/>
      <c r="AE449" s="42">
        <f t="shared" ref="AE449:AE463" si="411">AC449*AD449</f>
        <v>0</v>
      </c>
      <c r="AF449" s="42"/>
      <c r="AG449" s="42"/>
      <c r="AH449" s="42">
        <f t="shared" ref="AH449:AH463" si="412">AF449*AG449</f>
        <v>0</v>
      </c>
      <c r="AI449" s="165"/>
      <c r="AJ449" s="165"/>
      <c r="AK449" s="165">
        <f t="shared" ref="AK449:AK463" si="413">AI449*AJ449</f>
        <v>0</v>
      </c>
      <c r="AL449" s="165"/>
      <c r="AM449" s="165"/>
      <c r="AN449" s="165">
        <f t="shared" ref="AN449:AN463" si="414">AL449*AM449</f>
        <v>0</v>
      </c>
      <c r="AO449" s="165"/>
      <c r="AP449" s="165"/>
      <c r="AQ449" s="165">
        <f t="shared" ref="AQ449:AQ463" si="415">AO449*AP449</f>
        <v>0</v>
      </c>
      <c r="AR449" s="165"/>
      <c r="AS449" s="165"/>
      <c r="AT449" s="165">
        <f t="shared" ref="AT449:AT463" si="416">AR449*AS449</f>
        <v>0</v>
      </c>
      <c r="AU449" s="165"/>
      <c r="AV449" s="165"/>
      <c r="AW449" s="165">
        <f t="shared" ref="AW449:AW463" si="417">AU449*AV449</f>
        <v>0</v>
      </c>
      <c r="AX449" s="165"/>
      <c r="AY449" s="165"/>
      <c r="AZ449" s="165">
        <f t="shared" ref="AZ449:AZ463" si="418">AX449*AY449</f>
        <v>0</v>
      </c>
      <c r="BA449" s="165"/>
      <c r="BB449" s="165"/>
      <c r="BC449" s="165">
        <f t="shared" ref="BC449:BC463" si="419">BA449*BB449</f>
        <v>0</v>
      </c>
      <c r="BD449" s="165"/>
      <c r="BE449" s="165"/>
      <c r="BF449" s="165">
        <f t="shared" ref="BF449:BF463" si="420">BD449*BE449</f>
        <v>0</v>
      </c>
      <c r="BG449" s="165"/>
      <c r="BH449" s="165"/>
      <c r="BI449" s="165">
        <f t="shared" ref="BI449:BI463" si="421">BG449*BH449</f>
        <v>0</v>
      </c>
      <c r="BJ449" s="165"/>
      <c r="BK449" s="165"/>
      <c r="BL449" s="165">
        <f t="shared" ref="BL449:BL463" si="422">BJ449*BK449</f>
        <v>0</v>
      </c>
      <c r="BM449" s="165">
        <v>4</v>
      </c>
      <c r="BN449" s="165">
        <v>9000</v>
      </c>
      <c r="BO449" s="165">
        <f t="shared" ref="BO449:BO463" si="423">BM449*BN449</f>
        <v>36000</v>
      </c>
      <c r="BP449" s="165"/>
      <c r="BQ449" s="165"/>
      <c r="BR449" s="165">
        <f t="shared" ref="BR449:BR463" si="424">BP449*BQ449</f>
        <v>0</v>
      </c>
      <c r="BS449" s="165"/>
      <c r="BT449" s="165"/>
      <c r="BU449" s="165">
        <f t="shared" ref="BU449:BU463" si="425">BS449*BT449</f>
        <v>0</v>
      </c>
      <c r="BV449" s="165"/>
      <c r="BW449" s="165"/>
      <c r="BX449" s="165">
        <f t="shared" ref="BX449:BX463" si="426">BV449*BW449</f>
        <v>0</v>
      </c>
      <c r="BY449" s="165"/>
      <c r="BZ449" s="165"/>
      <c r="CA449" s="165">
        <f t="shared" ref="CA449:CA463" si="427">BY449*BZ449</f>
        <v>0</v>
      </c>
      <c r="CB449" s="165"/>
      <c r="CC449" s="165"/>
      <c r="CD449" s="165">
        <f t="shared" ref="CD449:CD463" si="428">CB449*CC449</f>
        <v>0</v>
      </c>
      <c r="CE449" s="165"/>
      <c r="CF449" s="165"/>
      <c r="CG449" s="165">
        <f t="shared" ref="CG449:CG463" si="429">CE449*CF449</f>
        <v>0</v>
      </c>
      <c r="CH449" s="165"/>
      <c r="CI449" s="165"/>
      <c r="CJ449" s="165">
        <f t="shared" ref="CJ449:CJ463" si="430">CH449*CI449</f>
        <v>0</v>
      </c>
      <c r="CK449" s="165"/>
      <c r="CL449" s="165"/>
      <c r="CM449" s="165">
        <f t="shared" ref="CM449:CM463" si="431">CK449*CL449</f>
        <v>0</v>
      </c>
      <c r="CN449" s="165"/>
      <c r="CO449" s="165"/>
      <c r="CP449" s="165">
        <f t="shared" ref="CP449:CP463" si="432">CN449*CO449</f>
        <v>0</v>
      </c>
      <c r="CQ449" s="165"/>
      <c r="CR449" s="165"/>
      <c r="CS449" s="165">
        <f t="shared" ref="CS449:CS463" si="433">CQ449*CR449</f>
        <v>0</v>
      </c>
      <c r="CT449" s="168">
        <f t="shared" ref="CT449:CT463" si="434">E449+H449+K449+N449+Q449+T449+W449+Z449+AC449+AF449+AI449+AL449+AO449+AR449+AU449+AX449+BA449+BD449+BG449+BJ449+BM449+BP449+BS449+BV449+BY449+CB449+CE449+CH449+CK449+CN449+CQ449</f>
        <v>4</v>
      </c>
      <c r="CU449" s="167">
        <f t="shared" ref="CU449:CU463" si="435">G449+J449+M449+P449+S449+V449+Y449+AB449+AE449+AH449+AK449+AN449+AQ449+AT449+AW449+AZ449+BC449+BF449+BI449+BL449+BO449+BR449+BU449+BX449+CA449+CD449+CG449+CJ449+CM449+CP449+CS449</f>
        <v>36000</v>
      </c>
    </row>
    <row r="450" spans="2:99" x14ac:dyDescent="0.25">
      <c r="B450" s="165" t="s">
        <v>298</v>
      </c>
      <c r="C450" s="165" t="s">
        <v>215</v>
      </c>
      <c r="D450" s="166">
        <v>47000</v>
      </c>
      <c r="E450" s="42"/>
      <c r="F450" s="42"/>
      <c r="G450" s="42">
        <f t="shared" si="403"/>
        <v>0</v>
      </c>
      <c r="H450" s="42"/>
      <c r="I450" s="42"/>
      <c r="J450" s="42">
        <f t="shared" si="404"/>
        <v>0</v>
      </c>
      <c r="K450" s="42"/>
      <c r="L450" s="42"/>
      <c r="M450" s="42">
        <f t="shared" si="405"/>
        <v>0</v>
      </c>
      <c r="N450" s="42">
        <v>1</v>
      </c>
      <c r="O450" s="42">
        <v>45000</v>
      </c>
      <c r="P450" s="42">
        <f t="shared" si="406"/>
        <v>45000</v>
      </c>
      <c r="Q450" s="42"/>
      <c r="R450" s="42"/>
      <c r="S450" s="42">
        <f t="shared" si="407"/>
        <v>0</v>
      </c>
      <c r="T450" s="42"/>
      <c r="U450" s="42"/>
      <c r="V450" s="42">
        <f t="shared" si="408"/>
        <v>0</v>
      </c>
      <c r="W450" s="42"/>
      <c r="X450" s="42"/>
      <c r="Y450" s="42">
        <f t="shared" si="409"/>
        <v>0</v>
      </c>
      <c r="Z450" s="42"/>
      <c r="AA450" s="42"/>
      <c r="AB450" s="42">
        <f t="shared" si="410"/>
        <v>0</v>
      </c>
      <c r="AC450" s="42"/>
      <c r="AD450" s="42"/>
      <c r="AE450" s="42">
        <f t="shared" si="411"/>
        <v>0</v>
      </c>
      <c r="AF450" s="42"/>
      <c r="AG450" s="42"/>
      <c r="AH450" s="42">
        <f t="shared" si="412"/>
        <v>0</v>
      </c>
      <c r="AI450" s="165"/>
      <c r="AJ450" s="165"/>
      <c r="AK450" s="165">
        <f t="shared" si="413"/>
        <v>0</v>
      </c>
      <c r="AL450" s="165"/>
      <c r="AM450" s="165"/>
      <c r="AN450" s="165">
        <f t="shared" si="414"/>
        <v>0</v>
      </c>
      <c r="AO450" s="165"/>
      <c r="AP450" s="165"/>
      <c r="AQ450" s="165">
        <f t="shared" si="415"/>
        <v>0</v>
      </c>
      <c r="AR450" s="165"/>
      <c r="AS450" s="165"/>
      <c r="AT450" s="165">
        <f t="shared" si="416"/>
        <v>0</v>
      </c>
      <c r="AU450" s="165"/>
      <c r="AV450" s="165"/>
      <c r="AW450" s="165">
        <f t="shared" si="417"/>
        <v>0</v>
      </c>
      <c r="AX450" s="165"/>
      <c r="AY450" s="165"/>
      <c r="AZ450" s="165">
        <f t="shared" si="418"/>
        <v>0</v>
      </c>
      <c r="BA450" s="165"/>
      <c r="BB450" s="165"/>
      <c r="BC450" s="165">
        <f t="shared" si="419"/>
        <v>0</v>
      </c>
      <c r="BD450" s="165"/>
      <c r="BE450" s="165"/>
      <c r="BF450" s="165">
        <f t="shared" si="420"/>
        <v>0</v>
      </c>
      <c r="BG450" s="165"/>
      <c r="BH450" s="165"/>
      <c r="BI450" s="165">
        <f t="shared" si="421"/>
        <v>0</v>
      </c>
      <c r="BJ450" s="165"/>
      <c r="BK450" s="165"/>
      <c r="BL450" s="165">
        <f t="shared" si="422"/>
        <v>0</v>
      </c>
      <c r="BM450" s="165"/>
      <c r="BN450" s="165"/>
      <c r="BO450" s="165">
        <f t="shared" si="423"/>
        <v>0</v>
      </c>
      <c r="BP450" s="165"/>
      <c r="BQ450" s="165"/>
      <c r="BR450" s="165">
        <f t="shared" si="424"/>
        <v>0</v>
      </c>
      <c r="BS450" s="165"/>
      <c r="BT450" s="165"/>
      <c r="BU450" s="165">
        <f t="shared" si="425"/>
        <v>0</v>
      </c>
      <c r="BV450" s="165"/>
      <c r="BW450" s="165"/>
      <c r="BX450" s="165">
        <f t="shared" si="426"/>
        <v>0</v>
      </c>
      <c r="BY450" s="165"/>
      <c r="BZ450" s="165"/>
      <c r="CA450" s="165">
        <f t="shared" si="427"/>
        <v>0</v>
      </c>
      <c r="CB450" s="165"/>
      <c r="CC450" s="165"/>
      <c r="CD450" s="165">
        <f t="shared" si="428"/>
        <v>0</v>
      </c>
      <c r="CE450" s="165"/>
      <c r="CF450" s="165"/>
      <c r="CG450" s="165">
        <f t="shared" si="429"/>
        <v>0</v>
      </c>
      <c r="CH450" s="165"/>
      <c r="CI450" s="165"/>
      <c r="CJ450" s="165">
        <f t="shared" si="430"/>
        <v>0</v>
      </c>
      <c r="CK450" s="165"/>
      <c r="CL450" s="165"/>
      <c r="CM450" s="165">
        <f t="shared" si="431"/>
        <v>0</v>
      </c>
      <c r="CN450" s="165"/>
      <c r="CO450" s="165"/>
      <c r="CP450" s="165">
        <f t="shared" si="432"/>
        <v>0</v>
      </c>
      <c r="CQ450" s="165"/>
      <c r="CR450" s="165"/>
      <c r="CS450" s="165">
        <f t="shared" si="433"/>
        <v>0</v>
      </c>
      <c r="CT450" s="168">
        <f t="shared" si="434"/>
        <v>1</v>
      </c>
      <c r="CU450" s="167">
        <f>G450+J450+M450+P450+S450+V450+Y450+AB450+AE450+AH450+AK450+AN450+AQ450+AT450+AW450+AZ450+BC450+BF450+BI450+BL450+BO451+BR450+BU450+BX450+CA450+CD450+CG450+CJ450+CM450+CP450+CS450</f>
        <v>89000</v>
      </c>
    </row>
    <row r="451" spans="2:99" x14ac:dyDescent="0.25">
      <c r="B451" s="165" t="s">
        <v>797</v>
      </c>
      <c r="C451" s="165" t="s">
        <v>300</v>
      </c>
      <c r="D451" s="166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>
        <v>1</v>
      </c>
      <c r="AG451" s="42">
        <v>22000</v>
      </c>
      <c r="AH451" s="42"/>
      <c r="AI451" s="165"/>
      <c r="AJ451" s="165"/>
      <c r="AK451" s="165"/>
      <c r="AL451" s="165"/>
      <c r="AM451" s="165"/>
      <c r="AN451" s="165"/>
      <c r="AO451" s="165"/>
      <c r="AP451" s="165"/>
      <c r="AQ451" s="165"/>
      <c r="AR451" s="165"/>
      <c r="AS451" s="165"/>
      <c r="AT451" s="165"/>
      <c r="AU451" s="165"/>
      <c r="AV451" s="165"/>
      <c r="AW451" s="165"/>
      <c r="AX451" s="165"/>
      <c r="AY451" s="165"/>
      <c r="AZ451" s="165"/>
      <c r="BA451" s="165"/>
      <c r="BB451" s="165"/>
      <c r="BC451" s="165"/>
      <c r="BD451" s="165">
        <v>2</v>
      </c>
      <c r="BE451" s="165">
        <v>22000</v>
      </c>
      <c r="BF451" s="165">
        <f t="shared" si="420"/>
        <v>44000</v>
      </c>
      <c r="BG451" s="165"/>
      <c r="BH451" s="165"/>
      <c r="BI451" s="165"/>
      <c r="BJ451" s="165"/>
      <c r="BK451" s="165"/>
      <c r="BL451" s="165"/>
      <c r="BM451" s="165">
        <v>2</v>
      </c>
      <c r="BN451" s="165">
        <v>22000</v>
      </c>
      <c r="BO451" s="165">
        <f t="shared" si="423"/>
        <v>44000</v>
      </c>
      <c r="BP451" s="165"/>
      <c r="BQ451" s="165"/>
      <c r="BR451" s="165"/>
      <c r="BS451" s="165"/>
      <c r="BT451" s="165"/>
      <c r="BU451" s="165"/>
      <c r="BV451" s="165"/>
      <c r="BW451" s="165"/>
      <c r="BX451" s="165"/>
      <c r="BY451" s="165"/>
      <c r="BZ451" s="165"/>
      <c r="CA451" s="165"/>
      <c r="CB451" s="165"/>
      <c r="CC451" s="165"/>
      <c r="CD451" s="165"/>
      <c r="CE451" s="165"/>
      <c r="CF451" s="165"/>
      <c r="CG451" s="165"/>
      <c r="CH451" s="165"/>
      <c r="CI451" s="165"/>
      <c r="CJ451" s="165"/>
      <c r="CK451" s="165"/>
      <c r="CL451" s="165"/>
      <c r="CM451" s="165">
        <f t="shared" si="431"/>
        <v>0</v>
      </c>
      <c r="CN451" s="165"/>
      <c r="CO451" s="165"/>
      <c r="CP451" s="165">
        <f t="shared" si="432"/>
        <v>0</v>
      </c>
      <c r="CQ451" s="165"/>
      <c r="CR451" s="165"/>
      <c r="CS451" s="165"/>
      <c r="CT451" s="168"/>
      <c r="CU451" s="167"/>
    </row>
    <row r="452" spans="2:99" x14ac:dyDescent="0.25">
      <c r="B452" s="165" t="s">
        <v>299</v>
      </c>
      <c r="C452" s="165" t="s">
        <v>300</v>
      </c>
      <c r="D452" s="166">
        <v>10000</v>
      </c>
      <c r="E452" s="42"/>
      <c r="F452" s="42"/>
      <c r="G452" s="42">
        <f t="shared" si="403"/>
        <v>0</v>
      </c>
      <c r="H452" s="42"/>
      <c r="I452" s="42"/>
      <c r="J452" s="42">
        <f t="shared" si="404"/>
        <v>0</v>
      </c>
      <c r="K452" s="42"/>
      <c r="L452" s="42"/>
      <c r="M452" s="42">
        <f t="shared" si="405"/>
        <v>0</v>
      </c>
      <c r="N452" s="42"/>
      <c r="O452" s="42"/>
      <c r="P452" s="42">
        <f t="shared" si="406"/>
        <v>0</v>
      </c>
      <c r="Q452" s="42"/>
      <c r="R452" s="42"/>
      <c r="S452" s="42">
        <f t="shared" si="407"/>
        <v>0</v>
      </c>
      <c r="T452" s="42"/>
      <c r="U452" s="42"/>
      <c r="V452" s="42">
        <f t="shared" si="408"/>
        <v>0</v>
      </c>
      <c r="W452" s="42"/>
      <c r="X452" s="42"/>
      <c r="Y452" s="42">
        <f t="shared" si="409"/>
        <v>0</v>
      </c>
      <c r="Z452" s="42"/>
      <c r="AA452" s="42"/>
      <c r="AB452" s="42">
        <f t="shared" si="410"/>
        <v>0</v>
      </c>
      <c r="AC452" s="42"/>
      <c r="AD452" s="42"/>
      <c r="AE452" s="42">
        <f t="shared" si="411"/>
        <v>0</v>
      </c>
      <c r="AF452" s="42"/>
      <c r="AG452" s="42"/>
      <c r="AH452" s="42">
        <f t="shared" si="412"/>
        <v>0</v>
      </c>
      <c r="AI452" s="165"/>
      <c r="AJ452" s="165"/>
      <c r="AK452" s="165">
        <f t="shared" si="413"/>
        <v>0</v>
      </c>
      <c r="AL452" s="165"/>
      <c r="AM452" s="165"/>
      <c r="AN452" s="165">
        <f t="shared" si="414"/>
        <v>0</v>
      </c>
      <c r="AO452" s="165"/>
      <c r="AP452" s="165"/>
      <c r="AQ452" s="165">
        <f t="shared" si="415"/>
        <v>0</v>
      </c>
      <c r="AR452" s="165"/>
      <c r="AS452" s="165"/>
      <c r="AT452" s="165">
        <f t="shared" si="416"/>
        <v>0</v>
      </c>
      <c r="AU452" s="165"/>
      <c r="AV452" s="165"/>
      <c r="AW452" s="165">
        <f t="shared" si="417"/>
        <v>0</v>
      </c>
      <c r="AX452" s="165"/>
      <c r="AY452" s="165"/>
      <c r="AZ452" s="165">
        <f t="shared" si="418"/>
        <v>0</v>
      </c>
      <c r="BA452" s="165"/>
      <c r="BB452" s="165"/>
      <c r="BC452" s="165">
        <f t="shared" si="419"/>
        <v>0</v>
      </c>
      <c r="BD452" s="165"/>
      <c r="BE452" s="165"/>
      <c r="BF452" s="165">
        <f t="shared" si="420"/>
        <v>0</v>
      </c>
      <c r="BG452" s="165"/>
      <c r="BH452" s="165"/>
      <c r="BI452" s="165">
        <f t="shared" si="421"/>
        <v>0</v>
      </c>
      <c r="BJ452" s="165"/>
      <c r="BK452" s="165"/>
      <c r="BL452" s="165">
        <f t="shared" si="422"/>
        <v>0</v>
      </c>
      <c r="BM452" s="165"/>
      <c r="BN452" s="165"/>
      <c r="BO452" s="165">
        <f t="shared" si="423"/>
        <v>0</v>
      </c>
      <c r="BP452" s="165"/>
      <c r="BQ452" s="165"/>
      <c r="BR452" s="165">
        <f t="shared" si="424"/>
        <v>0</v>
      </c>
      <c r="BS452" s="165"/>
      <c r="BT452" s="165"/>
      <c r="BU452" s="165">
        <f t="shared" si="425"/>
        <v>0</v>
      </c>
      <c r="BV452" s="165"/>
      <c r="BW452" s="165"/>
      <c r="BX452" s="165">
        <f t="shared" si="426"/>
        <v>0</v>
      </c>
      <c r="BY452" s="165"/>
      <c r="BZ452" s="165"/>
      <c r="CA452" s="165">
        <f t="shared" si="427"/>
        <v>0</v>
      </c>
      <c r="CB452" s="165"/>
      <c r="CC452" s="165"/>
      <c r="CD452" s="165">
        <f t="shared" si="428"/>
        <v>0</v>
      </c>
      <c r="CE452" s="165"/>
      <c r="CF452" s="165"/>
      <c r="CG452" s="165">
        <f t="shared" si="429"/>
        <v>0</v>
      </c>
      <c r="CH452" s="165"/>
      <c r="CI452" s="165"/>
      <c r="CJ452" s="165">
        <f t="shared" si="430"/>
        <v>0</v>
      </c>
      <c r="CK452" s="165"/>
      <c r="CL452" s="165"/>
      <c r="CM452" s="165">
        <f t="shared" si="431"/>
        <v>0</v>
      </c>
      <c r="CN452" s="165"/>
      <c r="CO452" s="165"/>
      <c r="CP452" s="165">
        <f t="shared" si="432"/>
        <v>0</v>
      </c>
      <c r="CQ452" s="165"/>
      <c r="CR452" s="165"/>
      <c r="CS452" s="165">
        <f t="shared" si="433"/>
        <v>0</v>
      </c>
      <c r="CT452" s="168">
        <f t="shared" si="434"/>
        <v>0</v>
      </c>
      <c r="CU452" s="167">
        <f t="shared" si="435"/>
        <v>0</v>
      </c>
    </row>
    <row r="453" spans="2:99" x14ac:dyDescent="0.25">
      <c r="B453" s="165" t="s">
        <v>301</v>
      </c>
      <c r="C453" s="165" t="s">
        <v>235</v>
      </c>
      <c r="D453" s="166">
        <v>16000</v>
      </c>
      <c r="E453" s="42"/>
      <c r="F453" s="42"/>
      <c r="G453" s="42">
        <f t="shared" si="403"/>
        <v>0</v>
      </c>
      <c r="H453" s="42"/>
      <c r="I453" s="42"/>
      <c r="J453" s="42">
        <f t="shared" si="404"/>
        <v>0</v>
      </c>
      <c r="K453" s="42"/>
      <c r="L453" s="42"/>
      <c r="M453" s="42">
        <f t="shared" si="405"/>
        <v>0</v>
      </c>
      <c r="N453" s="42"/>
      <c r="O453" s="42"/>
      <c r="P453" s="42">
        <f t="shared" si="406"/>
        <v>0</v>
      </c>
      <c r="Q453" s="42"/>
      <c r="R453" s="42"/>
      <c r="S453" s="42">
        <f t="shared" si="407"/>
        <v>0</v>
      </c>
      <c r="T453" s="42"/>
      <c r="U453" s="42"/>
      <c r="V453" s="42">
        <f t="shared" si="408"/>
        <v>0</v>
      </c>
      <c r="W453" s="42"/>
      <c r="X453" s="42"/>
      <c r="Y453" s="42">
        <f t="shared" si="409"/>
        <v>0</v>
      </c>
      <c r="Z453" s="42"/>
      <c r="AA453" s="42"/>
      <c r="AB453" s="42">
        <f t="shared" si="410"/>
        <v>0</v>
      </c>
      <c r="AC453" s="42"/>
      <c r="AD453" s="42"/>
      <c r="AE453" s="42">
        <f t="shared" si="411"/>
        <v>0</v>
      </c>
      <c r="AF453" s="42"/>
      <c r="AG453" s="42"/>
      <c r="AH453" s="42">
        <f t="shared" si="412"/>
        <v>0</v>
      </c>
      <c r="AI453" s="165"/>
      <c r="AJ453" s="165"/>
      <c r="AK453" s="165">
        <f t="shared" si="413"/>
        <v>0</v>
      </c>
      <c r="AL453" s="165"/>
      <c r="AM453" s="165"/>
      <c r="AN453" s="165">
        <f t="shared" si="414"/>
        <v>0</v>
      </c>
      <c r="AO453" s="165"/>
      <c r="AP453" s="165"/>
      <c r="AQ453" s="165">
        <f t="shared" si="415"/>
        <v>0</v>
      </c>
      <c r="AR453" s="165"/>
      <c r="AS453" s="165"/>
      <c r="AT453" s="165">
        <f t="shared" si="416"/>
        <v>0</v>
      </c>
      <c r="AU453" s="165"/>
      <c r="AV453" s="165"/>
      <c r="AW453" s="165">
        <f t="shared" si="417"/>
        <v>0</v>
      </c>
      <c r="AX453" s="165"/>
      <c r="AY453" s="165"/>
      <c r="AZ453" s="165">
        <f t="shared" si="418"/>
        <v>0</v>
      </c>
      <c r="BA453" s="165"/>
      <c r="BB453" s="165"/>
      <c r="BC453" s="165">
        <f t="shared" si="419"/>
        <v>0</v>
      </c>
      <c r="BD453" s="165">
        <v>2</v>
      </c>
      <c r="BE453" s="165">
        <v>16000</v>
      </c>
      <c r="BF453" s="165">
        <f t="shared" si="420"/>
        <v>32000</v>
      </c>
      <c r="BG453" s="165"/>
      <c r="BH453" s="165"/>
      <c r="BI453" s="165">
        <f t="shared" si="421"/>
        <v>0</v>
      </c>
      <c r="BJ453" s="165"/>
      <c r="BK453" s="165"/>
      <c r="BL453" s="165">
        <f t="shared" si="422"/>
        <v>0</v>
      </c>
      <c r="BM453" s="165"/>
      <c r="BN453" s="165"/>
      <c r="BO453" s="165">
        <f t="shared" si="423"/>
        <v>0</v>
      </c>
      <c r="BP453" s="165"/>
      <c r="BQ453" s="165"/>
      <c r="BR453" s="165">
        <f t="shared" si="424"/>
        <v>0</v>
      </c>
      <c r="BS453" s="165"/>
      <c r="BT453" s="165"/>
      <c r="BU453" s="165">
        <f t="shared" si="425"/>
        <v>0</v>
      </c>
      <c r="BV453" s="165"/>
      <c r="BW453" s="165"/>
      <c r="BX453" s="165">
        <f t="shared" si="426"/>
        <v>0</v>
      </c>
      <c r="BY453" s="165"/>
      <c r="BZ453" s="165"/>
      <c r="CA453" s="165">
        <f t="shared" si="427"/>
        <v>0</v>
      </c>
      <c r="CB453" s="165"/>
      <c r="CC453" s="165"/>
      <c r="CD453" s="165">
        <f t="shared" si="428"/>
        <v>0</v>
      </c>
      <c r="CE453" s="165"/>
      <c r="CF453" s="165"/>
      <c r="CG453" s="165">
        <f t="shared" si="429"/>
        <v>0</v>
      </c>
      <c r="CH453" s="165"/>
      <c r="CI453" s="165"/>
      <c r="CJ453" s="165">
        <f t="shared" si="430"/>
        <v>0</v>
      </c>
      <c r="CK453" s="165"/>
      <c r="CL453" s="165"/>
      <c r="CM453" s="165">
        <f t="shared" si="431"/>
        <v>0</v>
      </c>
      <c r="CN453" s="165"/>
      <c r="CO453" s="165"/>
      <c r="CP453" s="165">
        <f t="shared" si="432"/>
        <v>0</v>
      </c>
      <c r="CQ453" s="165"/>
      <c r="CR453" s="165"/>
      <c r="CS453" s="165">
        <f t="shared" si="433"/>
        <v>0</v>
      </c>
      <c r="CT453" s="168">
        <f t="shared" si="434"/>
        <v>2</v>
      </c>
      <c r="CU453" s="167">
        <f t="shared" si="435"/>
        <v>32000</v>
      </c>
    </row>
    <row r="454" spans="2:99" x14ac:dyDescent="0.25">
      <c r="B454" s="165" t="s">
        <v>302</v>
      </c>
      <c r="C454" s="165" t="s">
        <v>265</v>
      </c>
      <c r="D454" s="166">
        <v>12000</v>
      </c>
      <c r="E454" s="42"/>
      <c r="F454" s="42"/>
      <c r="G454" s="42">
        <f t="shared" si="403"/>
        <v>0</v>
      </c>
      <c r="H454" s="42"/>
      <c r="I454" s="42"/>
      <c r="J454" s="42">
        <f t="shared" si="404"/>
        <v>0</v>
      </c>
      <c r="K454" s="42"/>
      <c r="L454" s="42"/>
      <c r="M454" s="42">
        <f t="shared" si="405"/>
        <v>0</v>
      </c>
      <c r="N454" s="42"/>
      <c r="O454" s="42"/>
      <c r="P454" s="42">
        <f t="shared" si="406"/>
        <v>0</v>
      </c>
      <c r="Q454" s="42"/>
      <c r="R454" s="42"/>
      <c r="S454" s="42">
        <f t="shared" si="407"/>
        <v>0</v>
      </c>
      <c r="T454" s="42">
        <v>2</v>
      </c>
      <c r="U454" s="42">
        <v>13000</v>
      </c>
      <c r="V454" s="42">
        <f t="shared" si="408"/>
        <v>26000</v>
      </c>
      <c r="W454" s="42"/>
      <c r="X454" s="42"/>
      <c r="Y454" s="42">
        <f t="shared" si="409"/>
        <v>0</v>
      </c>
      <c r="Z454" s="42"/>
      <c r="AA454" s="42"/>
      <c r="AB454" s="42">
        <f t="shared" si="410"/>
        <v>0</v>
      </c>
      <c r="AC454" s="42"/>
      <c r="AD454" s="42"/>
      <c r="AE454" s="42">
        <f t="shared" si="411"/>
        <v>0</v>
      </c>
      <c r="AF454" s="42">
        <v>2</v>
      </c>
      <c r="AG454" s="42">
        <v>13000</v>
      </c>
      <c r="AH454" s="42">
        <f t="shared" si="412"/>
        <v>26000</v>
      </c>
      <c r="AI454" s="165"/>
      <c r="AJ454" s="165"/>
      <c r="AK454" s="165">
        <f t="shared" si="413"/>
        <v>0</v>
      </c>
      <c r="AL454" s="165"/>
      <c r="AM454" s="165"/>
      <c r="AN454" s="165">
        <f t="shared" si="414"/>
        <v>0</v>
      </c>
      <c r="AO454" s="165"/>
      <c r="AP454" s="165"/>
      <c r="AQ454" s="165">
        <f t="shared" si="415"/>
        <v>0</v>
      </c>
      <c r="AR454" s="165"/>
      <c r="AS454" s="165"/>
      <c r="AT454" s="165">
        <f t="shared" si="416"/>
        <v>0</v>
      </c>
      <c r="AU454" s="165">
        <v>2</v>
      </c>
      <c r="AV454" s="165">
        <v>13000</v>
      </c>
      <c r="AW454" s="165">
        <f t="shared" si="417"/>
        <v>26000</v>
      </c>
      <c r="AX454" s="165"/>
      <c r="AY454" s="165"/>
      <c r="AZ454" s="165">
        <f t="shared" si="418"/>
        <v>0</v>
      </c>
      <c r="BA454" s="165"/>
      <c r="BB454" s="165"/>
      <c r="BC454" s="165">
        <f t="shared" si="419"/>
        <v>0</v>
      </c>
      <c r="BD454" s="165"/>
      <c r="BE454" s="165"/>
      <c r="BF454" s="165">
        <f t="shared" si="420"/>
        <v>0</v>
      </c>
      <c r="BG454" s="165">
        <v>2</v>
      </c>
      <c r="BH454" s="165">
        <v>13000</v>
      </c>
      <c r="BI454" s="165">
        <f t="shared" si="421"/>
        <v>26000</v>
      </c>
      <c r="BJ454" s="165"/>
      <c r="BK454" s="165"/>
      <c r="BL454" s="165">
        <f t="shared" si="422"/>
        <v>0</v>
      </c>
      <c r="BM454" s="165"/>
      <c r="BN454" s="165"/>
      <c r="BO454" s="165">
        <f t="shared" si="423"/>
        <v>0</v>
      </c>
      <c r="BP454" s="165"/>
      <c r="BQ454" s="165"/>
      <c r="BR454" s="165">
        <f t="shared" si="424"/>
        <v>0</v>
      </c>
      <c r="BS454" s="165"/>
      <c r="BT454" s="165"/>
      <c r="BU454" s="165">
        <f t="shared" si="425"/>
        <v>0</v>
      </c>
      <c r="BV454" s="165"/>
      <c r="BW454" s="165"/>
      <c r="BX454" s="165">
        <f t="shared" si="426"/>
        <v>0</v>
      </c>
      <c r="BY454" s="165"/>
      <c r="BZ454" s="165"/>
      <c r="CA454" s="165">
        <f t="shared" si="427"/>
        <v>0</v>
      </c>
      <c r="CB454" s="165"/>
      <c r="CC454" s="165"/>
      <c r="CD454" s="165">
        <f t="shared" si="428"/>
        <v>0</v>
      </c>
      <c r="CE454" s="165"/>
      <c r="CF454" s="165"/>
      <c r="CG454" s="165">
        <f t="shared" si="429"/>
        <v>0</v>
      </c>
      <c r="CH454" s="165"/>
      <c r="CI454" s="165"/>
      <c r="CJ454" s="165">
        <f t="shared" si="430"/>
        <v>0</v>
      </c>
      <c r="CK454" s="165"/>
      <c r="CL454" s="165"/>
      <c r="CM454" s="165">
        <f t="shared" si="431"/>
        <v>0</v>
      </c>
      <c r="CN454" s="165"/>
      <c r="CO454" s="165"/>
      <c r="CP454" s="165">
        <f t="shared" si="432"/>
        <v>0</v>
      </c>
      <c r="CQ454" s="165"/>
      <c r="CR454" s="165"/>
      <c r="CS454" s="165">
        <f t="shared" si="433"/>
        <v>0</v>
      </c>
      <c r="CT454" s="168">
        <f t="shared" si="434"/>
        <v>8</v>
      </c>
      <c r="CU454" s="167">
        <f t="shared" si="435"/>
        <v>104000</v>
      </c>
    </row>
    <row r="455" spans="2:99" x14ac:dyDescent="0.25">
      <c r="B455" s="165" t="s">
        <v>303</v>
      </c>
      <c r="C455" s="165" t="s">
        <v>265</v>
      </c>
      <c r="D455" s="166">
        <v>25000</v>
      </c>
      <c r="E455" s="42"/>
      <c r="F455" s="42"/>
      <c r="G455" s="42">
        <f t="shared" si="403"/>
        <v>0</v>
      </c>
      <c r="H455" s="42"/>
      <c r="I455" s="42"/>
      <c r="J455" s="42">
        <f t="shared" si="404"/>
        <v>0</v>
      </c>
      <c r="K455" s="42"/>
      <c r="L455" s="42"/>
      <c r="M455" s="42">
        <f t="shared" si="405"/>
        <v>0</v>
      </c>
      <c r="N455" s="42">
        <v>1</v>
      </c>
      <c r="O455" s="42">
        <v>23000</v>
      </c>
      <c r="P455" s="42">
        <f t="shared" si="406"/>
        <v>23000</v>
      </c>
      <c r="Q455" s="42">
        <v>1</v>
      </c>
      <c r="R455" s="42">
        <v>23000</v>
      </c>
      <c r="S455" s="42">
        <f t="shared" si="407"/>
        <v>23000</v>
      </c>
      <c r="T455" s="42"/>
      <c r="U455" s="42"/>
      <c r="V455" s="42">
        <f t="shared" si="408"/>
        <v>0</v>
      </c>
      <c r="W455" s="42">
        <v>2</v>
      </c>
      <c r="X455" s="42">
        <v>23000</v>
      </c>
      <c r="Y455" s="42">
        <f t="shared" si="409"/>
        <v>46000</v>
      </c>
      <c r="Z455" s="42"/>
      <c r="AA455" s="42"/>
      <c r="AB455" s="42">
        <f t="shared" si="410"/>
        <v>0</v>
      </c>
      <c r="AC455" s="42"/>
      <c r="AD455" s="42"/>
      <c r="AE455" s="42">
        <f t="shared" si="411"/>
        <v>0</v>
      </c>
      <c r="AF455" s="42">
        <v>2</v>
      </c>
      <c r="AG455" s="42">
        <v>23000</v>
      </c>
      <c r="AH455" s="42">
        <f t="shared" si="412"/>
        <v>46000</v>
      </c>
      <c r="AI455" s="165"/>
      <c r="AJ455" s="165"/>
      <c r="AK455" s="165">
        <f t="shared" si="413"/>
        <v>0</v>
      </c>
      <c r="AL455" s="165"/>
      <c r="AM455" s="165"/>
      <c r="AN455" s="165">
        <f t="shared" si="414"/>
        <v>0</v>
      </c>
      <c r="AO455" s="165"/>
      <c r="AP455" s="165"/>
      <c r="AQ455" s="165">
        <f t="shared" si="415"/>
        <v>0</v>
      </c>
      <c r="AR455" s="165">
        <v>2</v>
      </c>
      <c r="AS455" s="165">
        <v>23000</v>
      </c>
      <c r="AT455" s="165">
        <f t="shared" si="416"/>
        <v>46000</v>
      </c>
      <c r="AU455" s="165">
        <v>2</v>
      </c>
      <c r="AV455" s="165">
        <v>23000</v>
      </c>
      <c r="AW455" s="165">
        <f t="shared" si="417"/>
        <v>46000</v>
      </c>
      <c r="AX455" s="165"/>
      <c r="AY455" s="165"/>
      <c r="AZ455" s="165">
        <f t="shared" si="418"/>
        <v>0</v>
      </c>
      <c r="BA455" s="165"/>
      <c r="BB455" s="165"/>
      <c r="BC455" s="165">
        <f t="shared" si="419"/>
        <v>0</v>
      </c>
      <c r="BD455" s="165"/>
      <c r="BE455" s="165"/>
      <c r="BF455" s="165">
        <f t="shared" si="420"/>
        <v>0</v>
      </c>
      <c r="BG455" s="165">
        <v>1</v>
      </c>
      <c r="BH455" s="165">
        <v>23000</v>
      </c>
      <c r="BI455" s="165">
        <f t="shared" si="421"/>
        <v>23000</v>
      </c>
      <c r="BJ455" s="165"/>
      <c r="BK455" s="165"/>
      <c r="BL455" s="165">
        <f t="shared" si="422"/>
        <v>0</v>
      </c>
      <c r="BM455" s="165">
        <v>1</v>
      </c>
      <c r="BN455" s="165">
        <v>23000</v>
      </c>
      <c r="BO455" s="165">
        <f t="shared" si="423"/>
        <v>23000</v>
      </c>
      <c r="BP455" s="165"/>
      <c r="BQ455" s="165"/>
      <c r="BR455" s="165">
        <f t="shared" si="424"/>
        <v>0</v>
      </c>
      <c r="BS455" s="165"/>
      <c r="BT455" s="165"/>
      <c r="BU455" s="165">
        <f t="shared" si="425"/>
        <v>0</v>
      </c>
      <c r="BV455" s="165"/>
      <c r="BW455" s="165"/>
      <c r="BX455" s="165">
        <f t="shared" si="426"/>
        <v>0</v>
      </c>
      <c r="BY455" s="165"/>
      <c r="BZ455" s="165"/>
      <c r="CA455" s="165">
        <f t="shared" si="427"/>
        <v>0</v>
      </c>
      <c r="CB455" s="165"/>
      <c r="CC455" s="165"/>
      <c r="CD455" s="165">
        <f t="shared" si="428"/>
        <v>0</v>
      </c>
      <c r="CE455" s="165"/>
      <c r="CF455" s="165"/>
      <c r="CG455" s="165">
        <f t="shared" si="429"/>
        <v>0</v>
      </c>
      <c r="CH455" s="165"/>
      <c r="CI455" s="165"/>
      <c r="CJ455" s="165">
        <f t="shared" si="430"/>
        <v>0</v>
      </c>
      <c r="CK455" s="165"/>
      <c r="CL455" s="165"/>
      <c r="CM455" s="165">
        <f t="shared" si="431"/>
        <v>0</v>
      </c>
      <c r="CN455" s="165"/>
      <c r="CO455" s="165"/>
      <c r="CP455" s="165">
        <f t="shared" si="432"/>
        <v>0</v>
      </c>
      <c r="CQ455" s="165"/>
      <c r="CR455" s="165"/>
      <c r="CS455" s="165">
        <f t="shared" si="433"/>
        <v>0</v>
      </c>
      <c r="CT455" s="168">
        <f t="shared" si="434"/>
        <v>12</v>
      </c>
      <c r="CU455" s="167">
        <f t="shared" si="435"/>
        <v>276000</v>
      </c>
    </row>
    <row r="456" spans="2:99" x14ac:dyDescent="0.25">
      <c r="B456" s="165" t="s">
        <v>304</v>
      </c>
      <c r="C456" s="165" t="s">
        <v>265</v>
      </c>
      <c r="D456" s="166">
        <v>10000</v>
      </c>
      <c r="E456" s="42"/>
      <c r="F456" s="42"/>
      <c r="G456" s="42">
        <f t="shared" si="403"/>
        <v>0</v>
      </c>
      <c r="H456" s="42"/>
      <c r="I456" s="42"/>
      <c r="J456" s="42">
        <f t="shared" si="404"/>
        <v>0</v>
      </c>
      <c r="K456" s="42"/>
      <c r="L456" s="42"/>
      <c r="M456" s="42">
        <f t="shared" si="405"/>
        <v>0</v>
      </c>
      <c r="N456" s="42"/>
      <c r="O456" s="42"/>
      <c r="P456" s="42">
        <f t="shared" si="406"/>
        <v>0</v>
      </c>
      <c r="Q456" s="42"/>
      <c r="R456" s="42"/>
      <c r="S456" s="42">
        <f t="shared" si="407"/>
        <v>0</v>
      </c>
      <c r="T456" s="42">
        <v>3</v>
      </c>
      <c r="U456" s="42">
        <v>10000</v>
      </c>
      <c r="V456" s="42">
        <f t="shared" si="408"/>
        <v>30000</v>
      </c>
      <c r="W456" s="42"/>
      <c r="X456" s="42"/>
      <c r="Y456" s="42">
        <f t="shared" si="409"/>
        <v>0</v>
      </c>
      <c r="Z456" s="42"/>
      <c r="AA456" s="42"/>
      <c r="AB456" s="42">
        <f t="shared" si="410"/>
        <v>0</v>
      </c>
      <c r="AC456" s="42"/>
      <c r="AD456" s="42"/>
      <c r="AE456" s="42">
        <f t="shared" si="411"/>
        <v>0</v>
      </c>
      <c r="AF456" s="42">
        <v>3</v>
      </c>
      <c r="AG456" s="42">
        <v>10000</v>
      </c>
      <c r="AH456" s="42">
        <f t="shared" si="412"/>
        <v>30000</v>
      </c>
      <c r="AI456" s="165"/>
      <c r="AJ456" s="165"/>
      <c r="AK456" s="165">
        <f t="shared" si="413"/>
        <v>0</v>
      </c>
      <c r="AL456" s="165"/>
      <c r="AM456" s="165"/>
      <c r="AN456" s="165">
        <f t="shared" si="414"/>
        <v>0</v>
      </c>
      <c r="AO456" s="165"/>
      <c r="AP456" s="165"/>
      <c r="AQ456" s="165">
        <f t="shared" si="415"/>
        <v>0</v>
      </c>
      <c r="AR456" s="165">
        <v>3</v>
      </c>
      <c r="AS456" s="165">
        <v>10000</v>
      </c>
      <c r="AT456" s="165">
        <f t="shared" si="416"/>
        <v>30000</v>
      </c>
      <c r="AU456" s="165"/>
      <c r="AV456" s="165"/>
      <c r="AW456" s="165">
        <f t="shared" si="417"/>
        <v>0</v>
      </c>
      <c r="AX456" s="165"/>
      <c r="AY456" s="165"/>
      <c r="AZ456" s="165">
        <f t="shared" si="418"/>
        <v>0</v>
      </c>
      <c r="BA456" s="165"/>
      <c r="BB456" s="165"/>
      <c r="BC456" s="165">
        <f t="shared" si="419"/>
        <v>0</v>
      </c>
      <c r="BD456" s="165">
        <v>2</v>
      </c>
      <c r="BE456" s="165">
        <v>10000</v>
      </c>
      <c r="BF456" s="165">
        <f t="shared" si="420"/>
        <v>20000</v>
      </c>
      <c r="BG456" s="165">
        <v>4</v>
      </c>
      <c r="BH456" s="165">
        <v>10000</v>
      </c>
      <c r="BI456" s="165">
        <f t="shared" si="421"/>
        <v>40000</v>
      </c>
      <c r="BJ456" s="165"/>
      <c r="BK456" s="165"/>
      <c r="BL456" s="165">
        <f t="shared" si="422"/>
        <v>0</v>
      </c>
      <c r="BM456" s="165"/>
      <c r="BN456" s="165"/>
      <c r="BO456" s="165">
        <f t="shared" si="423"/>
        <v>0</v>
      </c>
      <c r="BP456" s="165"/>
      <c r="BQ456" s="165"/>
      <c r="BR456" s="165">
        <f t="shared" si="424"/>
        <v>0</v>
      </c>
      <c r="BS456" s="165"/>
      <c r="BT456" s="165"/>
      <c r="BU456" s="165">
        <f t="shared" si="425"/>
        <v>0</v>
      </c>
      <c r="BV456" s="165">
        <v>2</v>
      </c>
      <c r="BW456" s="165"/>
      <c r="BX456" s="165">
        <f t="shared" si="426"/>
        <v>0</v>
      </c>
      <c r="BY456" s="165"/>
      <c r="BZ456" s="165"/>
      <c r="CA456" s="165">
        <f t="shared" si="427"/>
        <v>0</v>
      </c>
      <c r="CB456" s="165"/>
      <c r="CC456" s="165"/>
      <c r="CD456" s="165">
        <f t="shared" si="428"/>
        <v>0</v>
      </c>
      <c r="CE456" s="165"/>
      <c r="CF456" s="165"/>
      <c r="CG456" s="165">
        <f t="shared" si="429"/>
        <v>0</v>
      </c>
      <c r="CH456" s="165"/>
      <c r="CI456" s="165"/>
      <c r="CJ456" s="165">
        <f t="shared" si="430"/>
        <v>0</v>
      </c>
      <c r="CK456" s="165"/>
      <c r="CL456" s="165"/>
      <c r="CM456" s="165">
        <f t="shared" si="431"/>
        <v>0</v>
      </c>
      <c r="CN456" s="165"/>
      <c r="CO456" s="165"/>
      <c r="CP456" s="165">
        <f t="shared" si="432"/>
        <v>0</v>
      </c>
      <c r="CQ456" s="165"/>
      <c r="CR456" s="165"/>
      <c r="CS456" s="165">
        <f t="shared" si="433"/>
        <v>0</v>
      </c>
      <c r="CT456" s="168">
        <f t="shared" si="434"/>
        <v>17</v>
      </c>
      <c r="CU456" s="167">
        <f t="shared" si="435"/>
        <v>150000</v>
      </c>
    </row>
    <row r="457" spans="2:99" x14ac:dyDescent="0.25">
      <c r="B457" s="165" t="s">
        <v>305</v>
      </c>
      <c r="C457" s="165" t="s">
        <v>265</v>
      </c>
      <c r="D457" s="166">
        <v>7000</v>
      </c>
      <c r="E457" s="42"/>
      <c r="F457" s="42"/>
      <c r="G457" s="42">
        <f t="shared" si="403"/>
        <v>0</v>
      </c>
      <c r="H457" s="42"/>
      <c r="I457" s="42"/>
      <c r="J457" s="42">
        <f t="shared" si="404"/>
        <v>0</v>
      </c>
      <c r="K457" s="42"/>
      <c r="L457" s="42"/>
      <c r="M457" s="42">
        <f t="shared" si="405"/>
        <v>0</v>
      </c>
      <c r="N457" s="42"/>
      <c r="O457" s="42"/>
      <c r="P457" s="42">
        <f t="shared" si="406"/>
        <v>0</v>
      </c>
      <c r="Q457" s="42"/>
      <c r="R457" s="42"/>
      <c r="S457" s="42">
        <f t="shared" si="407"/>
        <v>0</v>
      </c>
      <c r="T457" s="42"/>
      <c r="U457" s="42"/>
      <c r="V457" s="42">
        <f t="shared" si="408"/>
        <v>0</v>
      </c>
      <c r="W457" s="42"/>
      <c r="X457" s="42"/>
      <c r="Y457" s="42">
        <f t="shared" si="409"/>
        <v>0</v>
      </c>
      <c r="Z457" s="42"/>
      <c r="AA457" s="42"/>
      <c r="AB457" s="42">
        <f t="shared" si="410"/>
        <v>0</v>
      </c>
      <c r="AC457" s="42"/>
      <c r="AD457" s="42"/>
      <c r="AE457" s="42">
        <f t="shared" si="411"/>
        <v>0</v>
      </c>
      <c r="AF457" s="42"/>
      <c r="AG457" s="42"/>
      <c r="AH457" s="42">
        <f t="shared" si="412"/>
        <v>0</v>
      </c>
      <c r="AI457" s="165"/>
      <c r="AJ457" s="165"/>
      <c r="AK457" s="165">
        <f t="shared" si="413"/>
        <v>0</v>
      </c>
      <c r="AL457" s="165"/>
      <c r="AM457" s="165"/>
      <c r="AN457" s="165">
        <f t="shared" si="414"/>
        <v>0</v>
      </c>
      <c r="AO457" s="165"/>
      <c r="AP457" s="165"/>
      <c r="AQ457" s="165">
        <f t="shared" si="415"/>
        <v>0</v>
      </c>
      <c r="AR457" s="165"/>
      <c r="AS457" s="165"/>
      <c r="AT457" s="165">
        <f t="shared" si="416"/>
        <v>0</v>
      </c>
      <c r="AU457" s="165"/>
      <c r="AV457" s="165"/>
      <c r="AW457" s="165">
        <f t="shared" si="417"/>
        <v>0</v>
      </c>
      <c r="AX457" s="165"/>
      <c r="AY457" s="165"/>
      <c r="AZ457" s="165">
        <f t="shared" si="418"/>
        <v>0</v>
      </c>
      <c r="BA457" s="165"/>
      <c r="BB457" s="165"/>
      <c r="BC457" s="165">
        <f t="shared" si="419"/>
        <v>0</v>
      </c>
      <c r="BD457" s="165">
        <v>2</v>
      </c>
      <c r="BE457" s="165">
        <v>7000</v>
      </c>
      <c r="BF457" s="165">
        <f t="shared" si="420"/>
        <v>14000</v>
      </c>
      <c r="BG457" s="165"/>
      <c r="BH457" s="165"/>
      <c r="BI457" s="165">
        <f t="shared" si="421"/>
        <v>0</v>
      </c>
      <c r="BJ457" s="165"/>
      <c r="BK457" s="165"/>
      <c r="BL457" s="165">
        <f t="shared" si="422"/>
        <v>0</v>
      </c>
      <c r="BM457" s="165"/>
      <c r="BN457" s="165"/>
      <c r="BO457" s="165">
        <f t="shared" si="423"/>
        <v>0</v>
      </c>
      <c r="BP457" s="165"/>
      <c r="BQ457" s="165"/>
      <c r="BR457" s="165">
        <f t="shared" si="424"/>
        <v>0</v>
      </c>
      <c r="BS457" s="165"/>
      <c r="BT457" s="165"/>
      <c r="BU457" s="165">
        <f t="shared" si="425"/>
        <v>0</v>
      </c>
      <c r="BV457" s="165"/>
      <c r="BW457" s="165"/>
      <c r="BX457" s="165">
        <f t="shared" si="426"/>
        <v>0</v>
      </c>
      <c r="BY457" s="165"/>
      <c r="BZ457" s="165"/>
      <c r="CA457" s="165">
        <f t="shared" si="427"/>
        <v>0</v>
      </c>
      <c r="CB457" s="165"/>
      <c r="CC457" s="165"/>
      <c r="CD457" s="165">
        <f t="shared" si="428"/>
        <v>0</v>
      </c>
      <c r="CE457" s="165"/>
      <c r="CF457" s="165"/>
      <c r="CG457" s="165">
        <f t="shared" si="429"/>
        <v>0</v>
      </c>
      <c r="CH457" s="165"/>
      <c r="CI457" s="165"/>
      <c r="CJ457" s="165">
        <f t="shared" si="430"/>
        <v>0</v>
      </c>
      <c r="CK457" s="165"/>
      <c r="CL457" s="165"/>
      <c r="CM457" s="165">
        <f t="shared" si="431"/>
        <v>0</v>
      </c>
      <c r="CN457" s="165"/>
      <c r="CO457" s="165"/>
      <c r="CP457" s="165">
        <f t="shared" si="432"/>
        <v>0</v>
      </c>
      <c r="CQ457" s="165"/>
      <c r="CR457" s="165"/>
      <c r="CS457" s="165">
        <f t="shared" si="433"/>
        <v>0</v>
      </c>
      <c r="CT457" s="168">
        <f t="shared" si="434"/>
        <v>2</v>
      </c>
      <c r="CU457" s="167">
        <f t="shared" si="435"/>
        <v>14000</v>
      </c>
    </row>
    <row r="458" spans="2:99" x14ac:dyDescent="0.25">
      <c r="B458" s="165" t="s">
        <v>458</v>
      </c>
      <c r="C458" s="165" t="s">
        <v>265</v>
      </c>
      <c r="D458" s="166">
        <v>23000</v>
      </c>
      <c r="E458" s="42"/>
      <c r="F458" s="42"/>
      <c r="G458" s="42">
        <f t="shared" si="403"/>
        <v>0</v>
      </c>
      <c r="H458" s="42"/>
      <c r="I458" s="42"/>
      <c r="J458" s="42">
        <f t="shared" si="404"/>
        <v>0</v>
      </c>
      <c r="K458" s="42"/>
      <c r="L458" s="42"/>
      <c r="M458" s="42">
        <f t="shared" si="405"/>
        <v>0</v>
      </c>
      <c r="N458" s="42"/>
      <c r="O458" s="42"/>
      <c r="P458" s="42">
        <f t="shared" si="406"/>
        <v>0</v>
      </c>
      <c r="Q458" s="42"/>
      <c r="R458" s="42"/>
      <c r="S458" s="42">
        <f t="shared" si="407"/>
        <v>0</v>
      </c>
      <c r="T458" s="42">
        <v>2</v>
      </c>
      <c r="U458" s="42">
        <v>12000</v>
      </c>
      <c r="V458" s="42">
        <f t="shared" si="408"/>
        <v>24000</v>
      </c>
      <c r="W458" s="42"/>
      <c r="X458" s="42"/>
      <c r="Y458" s="42">
        <f t="shared" si="409"/>
        <v>0</v>
      </c>
      <c r="Z458" s="42"/>
      <c r="AA458" s="42"/>
      <c r="AB458" s="42">
        <f t="shared" si="410"/>
        <v>0</v>
      </c>
      <c r="AC458" s="42"/>
      <c r="AD458" s="42"/>
      <c r="AE458" s="42">
        <f t="shared" si="411"/>
        <v>0</v>
      </c>
      <c r="AF458" s="42"/>
      <c r="AG458" s="42"/>
      <c r="AH458" s="42">
        <f t="shared" si="412"/>
        <v>0</v>
      </c>
      <c r="AI458" s="165"/>
      <c r="AJ458" s="165"/>
      <c r="AK458" s="165">
        <f t="shared" si="413"/>
        <v>0</v>
      </c>
      <c r="AL458" s="165"/>
      <c r="AM458" s="165"/>
      <c r="AN458" s="165">
        <f t="shared" si="414"/>
        <v>0</v>
      </c>
      <c r="AO458" s="165"/>
      <c r="AP458" s="165"/>
      <c r="AQ458" s="165">
        <f t="shared" si="415"/>
        <v>0</v>
      </c>
      <c r="AR458" s="165"/>
      <c r="AS458" s="165"/>
      <c r="AT458" s="165">
        <f t="shared" si="416"/>
        <v>0</v>
      </c>
      <c r="AU458" s="165"/>
      <c r="AV458" s="165"/>
      <c r="AW458" s="165">
        <f t="shared" si="417"/>
        <v>0</v>
      </c>
      <c r="AX458" s="165"/>
      <c r="AY458" s="165"/>
      <c r="AZ458" s="165">
        <f t="shared" si="418"/>
        <v>0</v>
      </c>
      <c r="BA458" s="165">
        <v>4</v>
      </c>
      <c r="BB458" s="165">
        <v>12000</v>
      </c>
      <c r="BC458" s="165">
        <f t="shared" si="419"/>
        <v>48000</v>
      </c>
      <c r="BD458" s="165"/>
      <c r="BE458" s="165"/>
      <c r="BF458" s="165">
        <f t="shared" si="420"/>
        <v>0</v>
      </c>
      <c r="BG458" s="165"/>
      <c r="BH458" s="165"/>
      <c r="BI458" s="165">
        <f t="shared" si="421"/>
        <v>0</v>
      </c>
      <c r="BJ458" s="165"/>
      <c r="BK458" s="165"/>
      <c r="BL458" s="165">
        <f t="shared" si="422"/>
        <v>0</v>
      </c>
      <c r="BM458" s="165"/>
      <c r="BN458" s="165"/>
      <c r="BO458" s="165">
        <f t="shared" si="423"/>
        <v>0</v>
      </c>
      <c r="BP458" s="165"/>
      <c r="BQ458" s="165"/>
      <c r="BR458" s="165">
        <f t="shared" si="424"/>
        <v>0</v>
      </c>
      <c r="BS458" s="165"/>
      <c r="BT458" s="165"/>
      <c r="BU458" s="165">
        <f t="shared" si="425"/>
        <v>0</v>
      </c>
      <c r="BV458" s="165"/>
      <c r="BW458" s="165"/>
      <c r="BX458" s="165">
        <f t="shared" si="426"/>
        <v>0</v>
      </c>
      <c r="BY458" s="165">
        <v>3</v>
      </c>
      <c r="BZ458" s="165"/>
      <c r="CA458" s="165">
        <f t="shared" si="427"/>
        <v>0</v>
      </c>
      <c r="CB458" s="165"/>
      <c r="CC458" s="165"/>
      <c r="CD458" s="165">
        <f t="shared" si="428"/>
        <v>0</v>
      </c>
      <c r="CE458" s="165"/>
      <c r="CF458" s="165"/>
      <c r="CG458" s="165">
        <f t="shared" si="429"/>
        <v>0</v>
      </c>
      <c r="CH458" s="165"/>
      <c r="CI458" s="165"/>
      <c r="CJ458" s="165">
        <f t="shared" si="430"/>
        <v>0</v>
      </c>
      <c r="CK458" s="165"/>
      <c r="CL458" s="165"/>
      <c r="CM458" s="165">
        <f t="shared" si="431"/>
        <v>0</v>
      </c>
      <c r="CN458" s="165"/>
      <c r="CO458" s="165"/>
      <c r="CP458" s="165">
        <f t="shared" si="432"/>
        <v>0</v>
      </c>
      <c r="CQ458" s="165"/>
      <c r="CR458" s="165"/>
      <c r="CS458" s="165">
        <f t="shared" si="433"/>
        <v>0</v>
      </c>
      <c r="CT458" s="168">
        <f t="shared" si="434"/>
        <v>9</v>
      </c>
      <c r="CU458" s="167">
        <f t="shared" si="435"/>
        <v>72000</v>
      </c>
    </row>
    <row r="459" spans="2:99" x14ac:dyDescent="0.25">
      <c r="B459" s="165" t="s">
        <v>459</v>
      </c>
      <c r="C459" s="165" t="s">
        <v>265</v>
      </c>
      <c r="D459" s="166">
        <v>12000</v>
      </c>
      <c r="E459" s="42"/>
      <c r="F459" s="42"/>
      <c r="G459" s="42">
        <f t="shared" si="403"/>
        <v>0</v>
      </c>
      <c r="H459" s="42"/>
      <c r="I459" s="42"/>
      <c r="J459" s="42">
        <f t="shared" si="404"/>
        <v>0</v>
      </c>
      <c r="K459" s="42"/>
      <c r="L459" s="42"/>
      <c r="M459" s="42">
        <f t="shared" si="405"/>
        <v>0</v>
      </c>
      <c r="N459" s="42"/>
      <c r="O459" s="42"/>
      <c r="P459" s="42">
        <f t="shared" si="406"/>
        <v>0</v>
      </c>
      <c r="Q459" s="42"/>
      <c r="R459" s="42"/>
      <c r="S459" s="42">
        <f t="shared" si="407"/>
        <v>0</v>
      </c>
      <c r="T459" s="42"/>
      <c r="U459" s="42"/>
      <c r="V459" s="42">
        <f t="shared" si="408"/>
        <v>0</v>
      </c>
      <c r="W459" s="42"/>
      <c r="X459" s="42"/>
      <c r="Y459" s="42">
        <f t="shared" si="409"/>
        <v>0</v>
      </c>
      <c r="Z459" s="42"/>
      <c r="AA459" s="42"/>
      <c r="AB459" s="42">
        <f t="shared" si="410"/>
        <v>0</v>
      </c>
      <c r="AC459" s="42"/>
      <c r="AD459" s="42"/>
      <c r="AE459" s="42">
        <f t="shared" si="411"/>
        <v>0</v>
      </c>
      <c r="AF459" s="42"/>
      <c r="AG459" s="42"/>
      <c r="AH459" s="42">
        <f t="shared" si="412"/>
        <v>0</v>
      </c>
      <c r="AI459" s="165"/>
      <c r="AJ459" s="165"/>
      <c r="AK459" s="165">
        <f t="shared" si="413"/>
        <v>0</v>
      </c>
      <c r="AL459" s="165"/>
      <c r="AM459" s="165"/>
      <c r="AN459" s="165">
        <f t="shared" si="414"/>
        <v>0</v>
      </c>
      <c r="AO459" s="165"/>
      <c r="AP459" s="165"/>
      <c r="AQ459" s="165">
        <f t="shared" si="415"/>
        <v>0</v>
      </c>
      <c r="AR459" s="165"/>
      <c r="AS459" s="165"/>
      <c r="AT459" s="165">
        <f t="shared" si="416"/>
        <v>0</v>
      </c>
      <c r="AU459" s="165"/>
      <c r="AV459" s="165"/>
      <c r="AW459" s="165">
        <f t="shared" si="417"/>
        <v>0</v>
      </c>
      <c r="AX459" s="165"/>
      <c r="AY459" s="165"/>
      <c r="AZ459" s="165">
        <f t="shared" si="418"/>
        <v>0</v>
      </c>
      <c r="BA459" s="165"/>
      <c r="BB459" s="165"/>
      <c r="BC459" s="165">
        <f t="shared" si="419"/>
        <v>0</v>
      </c>
      <c r="BD459" s="165"/>
      <c r="BE459" s="165"/>
      <c r="BF459" s="165">
        <f t="shared" si="420"/>
        <v>0</v>
      </c>
      <c r="BG459" s="165"/>
      <c r="BH459" s="165"/>
      <c r="BI459" s="165">
        <f t="shared" si="421"/>
        <v>0</v>
      </c>
      <c r="BJ459" s="165"/>
      <c r="BK459" s="165"/>
      <c r="BL459" s="165">
        <f t="shared" si="422"/>
        <v>0</v>
      </c>
      <c r="BM459" s="165"/>
      <c r="BN459" s="165"/>
      <c r="BO459" s="165">
        <f t="shared" si="423"/>
        <v>0</v>
      </c>
      <c r="BP459" s="165"/>
      <c r="BQ459" s="165"/>
      <c r="BR459" s="165">
        <f t="shared" si="424"/>
        <v>0</v>
      </c>
      <c r="BS459" s="165"/>
      <c r="BT459" s="165"/>
      <c r="BU459" s="165">
        <f t="shared" si="425"/>
        <v>0</v>
      </c>
      <c r="BV459" s="165"/>
      <c r="BW459" s="165"/>
      <c r="BX459" s="165">
        <f t="shared" si="426"/>
        <v>0</v>
      </c>
      <c r="BY459" s="165"/>
      <c r="BZ459" s="165"/>
      <c r="CA459" s="165">
        <f t="shared" si="427"/>
        <v>0</v>
      </c>
      <c r="CB459" s="165"/>
      <c r="CC459" s="165"/>
      <c r="CD459" s="165">
        <f t="shared" si="428"/>
        <v>0</v>
      </c>
      <c r="CE459" s="165"/>
      <c r="CF459" s="165"/>
      <c r="CG459" s="165">
        <f t="shared" si="429"/>
        <v>0</v>
      </c>
      <c r="CH459" s="165"/>
      <c r="CI459" s="165"/>
      <c r="CJ459" s="165">
        <f t="shared" si="430"/>
        <v>0</v>
      </c>
      <c r="CK459" s="165"/>
      <c r="CL459" s="165"/>
      <c r="CM459" s="165">
        <f t="shared" si="431"/>
        <v>0</v>
      </c>
      <c r="CN459" s="165"/>
      <c r="CO459" s="165"/>
      <c r="CP459" s="165">
        <f t="shared" si="432"/>
        <v>0</v>
      </c>
      <c r="CQ459" s="165"/>
      <c r="CR459" s="165"/>
      <c r="CS459" s="165">
        <f t="shared" si="433"/>
        <v>0</v>
      </c>
      <c r="CT459" s="168">
        <f t="shared" si="434"/>
        <v>0</v>
      </c>
      <c r="CU459" s="167">
        <f t="shared" si="435"/>
        <v>0</v>
      </c>
    </row>
    <row r="460" spans="2:99" x14ac:dyDescent="0.25">
      <c r="B460" s="165" t="s">
        <v>310</v>
      </c>
      <c r="C460" s="165" t="s">
        <v>215</v>
      </c>
      <c r="D460" s="166">
        <v>12000</v>
      </c>
      <c r="E460" s="42">
        <v>1</v>
      </c>
      <c r="F460" s="42">
        <v>18000</v>
      </c>
      <c r="G460" s="42">
        <f t="shared" si="403"/>
        <v>18000</v>
      </c>
      <c r="H460" s="42"/>
      <c r="I460" s="42"/>
      <c r="J460" s="42">
        <f t="shared" si="404"/>
        <v>0</v>
      </c>
      <c r="K460" s="42"/>
      <c r="L460" s="42"/>
      <c r="M460" s="42">
        <f t="shared" si="405"/>
        <v>0</v>
      </c>
      <c r="N460" s="42"/>
      <c r="O460" s="42"/>
      <c r="P460" s="42">
        <f t="shared" si="406"/>
        <v>0</v>
      </c>
      <c r="Q460" s="42"/>
      <c r="R460" s="42"/>
      <c r="S460" s="42">
        <f t="shared" si="407"/>
        <v>0</v>
      </c>
      <c r="T460" s="42"/>
      <c r="U460" s="42"/>
      <c r="V460" s="42">
        <f t="shared" si="408"/>
        <v>0</v>
      </c>
      <c r="W460" s="42">
        <v>1</v>
      </c>
      <c r="X460" s="42">
        <v>18000</v>
      </c>
      <c r="Y460" s="42">
        <f t="shared" si="409"/>
        <v>18000</v>
      </c>
      <c r="Z460" s="42"/>
      <c r="AA460" s="42"/>
      <c r="AB460" s="42">
        <f t="shared" si="410"/>
        <v>0</v>
      </c>
      <c r="AC460" s="42"/>
      <c r="AD460" s="42"/>
      <c r="AE460" s="42">
        <f t="shared" si="411"/>
        <v>0</v>
      </c>
      <c r="AF460" s="42">
        <v>1</v>
      </c>
      <c r="AG460" s="42">
        <v>18000</v>
      </c>
      <c r="AH460" s="42">
        <f t="shared" si="412"/>
        <v>18000</v>
      </c>
      <c r="AI460" s="165"/>
      <c r="AJ460" s="165"/>
      <c r="AK460" s="165">
        <f t="shared" si="413"/>
        <v>0</v>
      </c>
      <c r="AL460" s="165">
        <v>1</v>
      </c>
      <c r="AM460" s="165">
        <v>18000</v>
      </c>
      <c r="AN460" s="165">
        <f t="shared" si="414"/>
        <v>18000</v>
      </c>
      <c r="AO460" s="165"/>
      <c r="AP460" s="165"/>
      <c r="AQ460" s="165">
        <f t="shared" si="415"/>
        <v>0</v>
      </c>
      <c r="AR460" s="165">
        <v>1</v>
      </c>
      <c r="AS460" s="165">
        <v>18000</v>
      </c>
      <c r="AT460" s="165">
        <f t="shared" si="416"/>
        <v>18000</v>
      </c>
      <c r="AU460" s="165">
        <v>1</v>
      </c>
      <c r="AV460" s="165">
        <v>18000</v>
      </c>
      <c r="AW460" s="165">
        <f t="shared" si="417"/>
        <v>18000</v>
      </c>
      <c r="AX460" s="165"/>
      <c r="AY460" s="165"/>
      <c r="AZ460" s="165">
        <f t="shared" si="418"/>
        <v>0</v>
      </c>
      <c r="BA460" s="165">
        <v>2</v>
      </c>
      <c r="BB460" s="165">
        <v>18000</v>
      </c>
      <c r="BC460" s="165">
        <f t="shared" si="419"/>
        <v>36000</v>
      </c>
      <c r="BD460" s="165"/>
      <c r="BE460" s="165"/>
      <c r="BF460" s="165">
        <f t="shared" si="420"/>
        <v>0</v>
      </c>
      <c r="BG460" s="165"/>
      <c r="BH460" s="165"/>
      <c r="BI460" s="165">
        <f t="shared" si="421"/>
        <v>0</v>
      </c>
      <c r="BJ460" s="165"/>
      <c r="BK460" s="165"/>
      <c r="BL460" s="165">
        <f t="shared" si="422"/>
        <v>0</v>
      </c>
      <c r="BM460" s="165">
        <v>1</v>
      </c>
      <c r="BN460" s="165">
        <v>18000</v>
      </c>
      <c r="BO460" s="165">
        <f t="shared" si="423"/>
        <v>18000</v>
      </c>
      <c r="BP460" s="165">
        <v>1</v>
      </c>
      <c r="BQ460" s="165">
        <v>18000</v>
      </c>
      <c r="BR460" s="165">
        <f t="shared" si="424"/>
        <v>18000</v>
      </c>
      <c r="BS460" s="165">
        <v>1</v>
      </c>
      <c r="BT460" s="165"/>
      <c r="BU460" s="165">
        <f t="shared" si="425"/>
        <v>0</v>
      </c>
      <c r="BV460" s="165">
        <v>1</v>
      </c>
      <c r="BW460" s="165"/>
      <c r="BX460" s="165">
        <f t="shared" si="426"/>
        <v>0</v>
      </c>
      <c r="BY460" s="165">
        <v>1</v>
      </c>
      <c r="BZ460" s="165"/>
      <c r="CA460" s="165">
        <f t="shared" si="427"/>
        <v>0</v>
      </c>
      <c r="CB460" s="165"/>
      <c r="CC460" s="165"/>
      <c r="CD460" s="165">
        <f t="shared" si="428"/>
        <v>0</v>
      </c>
      <c r="CE460" s="165"/>
      <c r="CF460" s="165"/>
      <c r="CG460" s="165">
        <f t="shared" si="429"/>
        <v>0</v>
      </c>
      <c r="CH460" s="165"/>
      <c r="CI460" s="165"/>
      <c r="CJ460" s="165">
        <f t="shared" si="430"/>
        <v>0</v>
      </c>
      <c r="CK460" s="165"/>
      <c r="CL460" s="165"/>
      <c r="CM460" s="165">
        <f t="shared" si="431"/>
        <v>0</v>
      </c>
      <c r="CN460" s="165"/>
      <c r="CO460" s="165"/>
      <c r="CP460" s="165">
        <f t="shared" si="432"/>
        <v>0</v>
      </c>
      <c r="CQ460" s="165"/>
      <c r="CR460" s="165"/>
      <c r="CS460" s="165">
        <f t="shared" si="433"/>
        <v>0</v>
      </c>
      <c r="CT460" s="168">
        <f t="shared" si="434"/>
        <v>13</v>
      </c>
      <c r="CU460" s="167">
        <f t="shared" si="435"/>
        <v>180000</v>
      </c>
    </row>
    <row r="461" spans="2:99" x14ac:dyDescent="0.25">
      <c r="B461" s="165" t="s">
        <v>311</v>
      </c>
      <c r="C461" s="165" t="s">
        <v>215</v>
      </c>
      <c r="D461" s="166"/>
      <c r="E461" s="42"/>
      <c r="F461" s="42"/>
      <c r="G461" s="42">
        <f t="shared" si="403"/>
        <v>0</v>
      </c>
      <c r="H461" s="42"/>
      <c r="I461" s="42"/>
      <c r="J461" s="42">
        <f t="shared" si="404"/>
        <v>0</v>
      </c>
      <c r="K461" s="42"/>
      <c r="L461" s="42"/>
      <c r="M461" s="42">
        <f t="shared" si="405"/>
        <v>0</v>
      </c>
      <c r="N461" s="42"/>
      <c r="O461" s="42"/>
      <c r="P461" s="42">
        <f t="shared" si="406"/>
        <v>0</v>
      </c>
      <c r="Q461" s="42"/>
      <c r="R461" s="42"/>
      <c r="S461" s="42">
        <f t="shared" si="407"/>
        <v>0</v>
      </c>
      <c r="T461" s="42"/>
      <c r="U461" s="42"/>
      <c r="V461" s="42">
        <f t="shared" si="408"/>
        <v>0</v>
      </c>
      <c r="W461" s="42"/>
      <c r="X461" s="42"/>
      <c r="Y461" s="42">
        <f t="shared" si="409"/>
        <v>0</v>
      </c>
      <c r="Z461" s="42"/>
      <c r="AA461" s="42"/>
      <c r="AB461" s="42">
        <f t="shared" si="410"/>
        <v>0</v>
      </c>
      <c r="AC461" s="42"/>
      <c r="AD461" s="42"/>
      <c r="AE461" s="42">
        <f t="shared" si="411"/>
        <v>0</v>
      </c>
      <c r="AF461" s="42"/>
      <c r="AG461" s="42"/>
      <c r="AH461" s="42">
        <f t="shared" si="412"/>
        <v>0</v>
      </c>
      <c r="AI461" s="165"/>
      <c r="AJ461" s="165"/>
      <c r="AK461" s="165">
        <f t="shared" si="413"/>
        <v>0</v>
      </c>
      <c r="AL461" s="165"/>
      <c r="AM461" s="165"/>
      <c r="AN461" s="165">
        <f t="shared" si="414"/>
        <v>0</v>
      </c>
      <c r="AO461" s="165"/>
      <c r="AP461" s="165"/>
      <c r="AQ461" s="165">
        <f t="shared" si="415"/>
        <v>0</v>
      </c>
      <c r="AR461" s="165"/>
      <c r="AS461" s="165"/>
      <c r="AT461" s="165">
        <f t="shared" si="416"/>
        <v>0</v>
      </c>
      <c r="AU461" s="165"/>
      <c r="AV461" s="165"/>
      <c r="AW461" s="165">
        <f t="shared" si="417"/>
        <v>0</v>
      </c>
      <c r="AX461" s="165"/>
      <c r="AY461" s="165"/>
      <c r="AZ461" s="165">
        <f t="shared" si="418"/>
        <v>0</v>
      </c>
      <c r="BA461" s="165"/>
      <c r="BB461" s="165"/>
      <c r="BC461" s="165">
        <f t="shared" si="419"/>
        <v>0</v>
      </c>
      <c r="BD461" s="165"/>
      <c r="BE461" s="165"/>
      <c r="BF461" s="165">
        <f t="shared" si="420"/>
        <v>0</v>
      </c>
      <c r="BG461" s="165"/>
      <c r="BH461" s="165"/>
      <c r="BI461" s="165">
        <f t="shared" si="421"/>
        <v>0</v>
      </c>
      <c r="BJ461" s="165"/>
      <c r="BK461" s="165"/>
      <c r="BL461" s="165">
        <f t="shared" si="422"/>
        <v>0</v>
      </c>
      <c r="BM461" s="165"/>
      <c r="BN461" s="165"/>
      <c r="BO461" s="165">
        <f t="shared" si="423"/>
        <v>0</v>
      </c>
      <c r="BP461" s="165"/>
      <c r="BQ461" s="165"/>
      <c r="BR461" s="165">
        <f t="shared" si="424"/>
        <v>0</v>
      </c>
      <c r="BS461" s="165"/>
      <c r="BT461" s="165"/>
      <c r="BU461" s="165">
        <f t="shared" si="425"/>
        <v>0</v>
      </c>
      <c r="BV461" s="165"/>
      <c r="BW461" s="165"/>
      <c r="BX461" s="165">
        <f t="shared" si="426"/>
        <v>0</v>
      </c>
      <c r="BY461" s="165"/>
      <c r="BZ461" s="165"/>
      <c r="CA461" s="165">
        <f t="shared" si="427"/>
        <v>0</v>
      </c>
      <c r="CB461" s="165"/>
      <c r="CC461" s="165"/>
      <c r="CD461" s="165">
        <f t="shared" si="428"/>
        <v>0</v>
      </c>
      <c r="CE461" s="165"/>
      <c r="CF461" s="165"/>
      <c r="CG461" s="165">
        <f t="shared" si="429"/>
        <v>0</v>
      </c>
      <c r="CH461" s="165"/>
      <c r="CI461" s="165"/>
      <c r="CJ461" s="165">
        <f t="shared" si="430"/>
        <v>0</v>
      </c>
      <c r="CK461" s="165"/>
      <c r="CL461" s="165"/>
      <c r="CM461" s="165">
        <f t="shared" si="431"/>
        <v>0</v>
      </c>
      <c r="CN461" s="165"/>
      <c r="CO461" s="165"/>
      <c r="CP461" s="165">
        <f t="shared" si="432"/>
        <v>0</v>
      </c>
      <c r="CQ461" s="165"/>
      <c r="CR461" s="165"/>
      <c r="CS461" s="165">
        <f t="shared" si="433"/>
        <v>0</v>
      </c>
      <c r="CT461" s="168">
        <f t="shared" si="434"/>
        <v>0</v>
      </c>
      <c r="CU461" s="167">
        <f t="shared" si="435"/>
        <v>0</v>
      </c>
    </row>
    <row r="462" spans="2:99" x14ac:dyDescent="0.25">
      <c r="B462" s="165" t="s">
        <v>312</v>
      </c>
      <c r="C462" s="165" t="s">
        <v>215</v>
      </c>
      <c r="D462" s="166">
        <v>19500</v>
      </c>
      <c r="E462" s="42"/>
      <c r="F462" s="42"/>
      <c r="G462" s="42">
        <f t="shared" si="403"/>
        <v>0</v>
      </c>
      <c r="H462" s="42"/>
      <c r="I462" s="42"/>
      <c r="J462" s="42">
        <f t="shared" si="404"/>
        <v>0</v>
      </c>
      <c r="K462" s="42"/>
      <c r="L462" s="42"/>
      <c r="M462" s="42">
        <f t="shared" si="405"/>
        <v>0</v>
      </c>
      <c r="N462" s="42"/>
      <c r="O462" s="42"/>
      <c r="P462" s="42">
        <f t="shared" si="406"/>
        <v>0</v>
      </c>
      <c r="Q462" s="42">
        <v>1</v>
      </c>
      <c r="R462" s="42">
        <v>20000</v>
      </c>
      <c r="S462" s="42">
        <f t="shared" si="407"/>
        <v>20000</v>
      </c>
      <c r="T462" s="42"/>
      <c r="U462" s="42"/>
      <c r="V462" s="42">
        <f t="shared" si="408"/>
        <v>0</v>
      </c>
      <c r="W462" s="42"/>
      <c r="X462" s="42"/>
      <c r="Y462" s="42">
        <f t="shared" si="409"/>
        <v>0</v>
      </c>
      <c r="Z462" s="42"/>
      <c r="AA462" s="42"/>
      <c r="AB462" s="42">
        <f t="shared" si="410"/>
        <v>0</v>
      </c>
      <c r="AC462" s="42">
        <v>1</v>
      </c>
      <c r="AD462" s="42">
        <v>20000</v>
      </c>
      <c r="AE462" s="42">
        <f t="shared" si="411"/>
        <v>20000</v>
      </c>
      <c r="AF462" s="42"/>
      <c r="AG462" s="42"/>
      <c r="AH462" s="42">
        <f t="shared" si="412"/>
        <v>0</v>
      </c>
      <c r="AI462" s="165"/>
      <c r="AJ462" s="165"/>
      <c r="AK462" s="165">
        <f t="shared" si="413"/>
        <v>0</v>
      </c>
      <c r="AL462" s="165"/>
      <c r="AM462" s="165"/>
      <c r="AN462" s="165">
        <f t="shared" si="414"/>
        <v>0</v>
      </c>
      <c r="AO462" s="165"/>
      <c r="AP462" s="165"/>
      <c r="AQ462" s="165">
        <f t="shared" si="415"/>
        <v>0</v>
      </c>
      <c r="AR462" s="165">
        <v>1</v>
      </c>
      <c r="AS462" s="165">
        <v>20000</v>
      </c>
      <c r="AT462" s="165">
        <f t="shared" si="416"/>
        <v>20000</v>
      </c>
      <c r="AU462" s="165">
        <v>1</v>
      </c>
      <c r="AV462" s="165">
        <v>20000</v>
      </c>
      <c r="AW462" s="165">
        <f t="shared" si="417"/>
        <v>20000</v>
      </c>
      <c r="AX462" s="165"/>
      <c r="AY462" s="165"/>
      <c r="AZ462" s="165">
        <f t="shared" si="418"/>
        <v>0</v>
      </c>
      <c r="BA462" s="165"/>
      <c r="BB462" s="165"/>
      <c r="BC462" s="165">
        <f t="shared" si="419"/>
        <v>0</v>
      </c>
      <c r="BD462" s="165"/>
      <c r="BE462" s="165"/>
      <c r="BF462" s="165">
        <f t="shared" si="420"/>
        <v>0</v>
      </c>
      <c r="BG462" s="165"/>
      <c r="BH462" s="165"/>
      <c r="BI462" s="165">
        <f t="shared" si="421"/>
        <v>0</v>
      </c>
      <c r="BJ462" s="165"/>
      <c r="BK462" s="165"/>
      <c r="BL462" s="165">
        <f t="shared" si="422"/>
        <v>0</v>
      </c>
      <c r="BM462" s="165"/>
      <c r="BN462" s="165"/>
      <c r="BO462" s="165">
        <f t="shared" si="423"/>
        <v>0</v>
      </c>
      <c r="BP462" s="165"/>
      <c r="BQ462" s="165"/>
      <c r="BR462" s="165">
        <f t="shared" si="424"/>
        <v>0</v>
      </c>
      <c r="BS462" s="165"/>
      <c r="BT462" s="165"/>
      <c r="BU462" s="165">
        <f t="shared" si="425"/>
        <v>0</v>
      </c>
      <c r="BV462" s="165"/>
      <c r="BW462" s="165"/>
      <c r="BX462" s="165">
        <f t="shared" si="426"/>
        <v>0</v>
      </c>
      <c r="BY462" s="165"/>
      <c r="BZ462" s="165"/>
      <c r="CA462" s="165">
        <f t="shared" si="427"/>
        <v>0</v>
      </c>
      <c r="CB462" s="165"/>
      <c r="CC462" s="165"/>
      <c r="CD462" s="165">
        <f t="shared" si="428"/>
        <v>0</v>
      </c>
      <c r="CE462" s="165"/>
      <c r="CF462" s="165"/>
      <c r="CG462" s="165">
        <f t="shared" si="429"/>
        <v>0</v>
      </c>
      <c r="CH462" s="165"/>
      <c r="CI462" s="165"/>
      <c r="CJ462" s="165">
        <f t="shared" si="430"/>
        <v>0</v>
      </c>
      <c r="CK462" s="165">
        <v>1</v>
      </c>
      <c r="CL462" s="165"/>
      <c r="CM462" s="165">
        <f t="shared" si="431"/>
        <v>0</v>
      </c>
      <c r="CN462" s="165"/>
      <c r="CO462" s="165"/>
      <c r="CP462" s="165">
        <f t="shared" si="432"/>
        <v>0</v>
      </c>
      <c r="CQ462" s="165"/>
      <c r="CR462" s="165"/>
      <c r="CS462" s="165">
        <f t="shared" si="433"/>
        <v>0</v>
      </c>
      <c r="CT462" s="168">
        <f t="shared" si="434"/>
        <v>5</v>
      </c>
      <c r="CU462" s="167">
        <f t="shared" si="435"/>
        <v>80000</v>
      </c>
    </row>
    <row r="463" spans="2:99" x14ac:dyDescent="0.25">
      <c r="B463" s="165" t="s">
        <v>313</v>
      </c>
      <c r="C463" s="165" t="s">
        <v>215</v>
      </c>
      <c r="D463" s="166">
        <v>15000</v>
      </c>
      <c r="E463" s="42"/>
      <c r="F463" s="42"/>
      <c r="G463" s="42">
        <f t="shared" si="403"/>
        <v>0</v>
      </c>
      <c r="H463" s="42">
        <v>2</v>
      </c>
      <c r="I463" s="42">
        <v>15000</v>
      </c>
      <c r="J463" s="42">
        <f t="shared" si="404"/>
        <v>30000</v>
      </c>
      <c r="K463" s="42"/>
      <c r="L463" s="42"/>
      <c r="M463" s="42">
        <f t="shared" si="405"/>
        <v>0</v>
      </c>
      <c r="N463" s="42"/>
      <c r="O463" s="42"/>
      <c r="P463" s="42">
        <f t="shared" si="406"/>
        <v>0</v>
      </c>
      <c r="Q463" s="42">
        <v>4</v>
      </c>
      <c r="R463" s="42">
        <v>15000</v>
      </c>
      <c r="S463" s="42">
        <f t="shared" si="407"/>
        <v>60000</v>
      </c>
      <c r="T463" s="42"/>
      <c r="U463" s="42"/>
      <c r="V463" s="42">
        <f t="shared" si="408"/>
        <v>0</v>
      </c>
      <c r="W463" s="42">
        <v>2</v>
      </c>
      <c r="X463" s="42">
        <v>15000</v>
      </c>
      <c r="Y463" s="42">
        <f t="shared" si="409"/>
        <v>30000</v>
      </c>
      <c r="Z463" s="42"/>
      <c r="AA463" s="42"/>
      <c r="AB463" s="42">
        <f t="shared" si="410"/>
        <v>0</v>
      </c>
      <c r="AC463" s="42"/>
      <c r="AD463" s="42"/>
      <c r="AE463" s="42">
        <f t="shared" si="411"/>
        <v>0</v>
      </c>
      <c r="AF463" s="42">
        <v>4</v>
      </c>
      <c r="AG463" s="42">
        <v>15000</v>
      </c>
      <c r="AH463" s="42">
        <f t="shared" si="412"/>
        <v>60000</v>
      </c>
      <c r="AI463" s="165"/>
      <c r="AJ463" s="165"/>
      <c r="AK463" s="165">
        <f t="shared" si="413"/>
        <v>0</v>
      </c>
      <c r="AL463" s="165">
        <v>2</v>
      </c>
      <c r="AM463" s="165">
        <v>15000</v>
      </c>
      <c r="AN463" s="165">
        <f t="shared" si="414"/>
        <v>30000</v>
      </c>
      <c r="AO463" s="165"/>
      <c r="AP463" s="165"/>
      <c r="AQ463" s="165">
        <f t="shared" si="415"/>
        <v>0</v>
      </c>
      <c r="AR463" s="165">
        <v>2</v>
      </c>
      <c r="AS463" s="165">
        <v>15000</v>
      </c>
      <c r="AT463" s="165">
        <f t="shared" si="416"/>
        <v>30000</v>
      </c>
      <c r="AU463" s="165">
        <v>2</v>
      </c>
      <c r="AV463" s="165">
        <v>15000</v>
      </c>
      <c r="AW463" s="165">
        <f t="shared" si="417"/>
        <v>30000</v>
      </c>
      <c r="AX463" s="165">
        <v>2</v>
      </c>
      <c r="AY463" s="165">
        <v>15000</v>
      </c>
      <c r="AZ463" s="165">
        <f t="shared" si="418"/>
        <v>30000</v>
      </c>
      <c r="BA463" s="165">
        <v>2</v>
      </c>
      <c r="BB463" s="165">
        <v>15000</v>
      </c>
      <c r="BC463" s="165">
        <f t="shared" si="419"/>
        <v>30000</v>
      </c>
      <c r="BD463" s="165">
        <v>2</v>
      </c>
      <c r="BE463" s="165">
        <v>15000</v>
      </c>
      <c r="BF463" s="165">
        <f t="shared" si="420"/>
        <v>30000</v>
      </c>
      <c r="BG463" s="165"/>
      <c r="BH463" s="165"/>
      <c r="BI463" s="165">
        <f t="shared" si="421"/>
        <v>0</v>
      </c>
      <c r="BJ463" s="165"/>
      <c r="BK463" s="165"/>
      <c r="BL463" s="165">
        <f t="shared" si="422"/>
        <v>0</v>
      </c>
      <c r="BM463" s="165">
        <v>2</v>
      </c>
      <c r="BN463" s="165">
        <v>15000</v>
      </c>
      <c r="BO463" s="165">
        <f t="shared" si="423"/>
        <v>30000</v>
      </c>
      <c r="BP463" s="165">
        <v>2</v>
      </c>
      <c r="BQ463" s="165">
        <v>15000</v>
      </c>
      <c r="BR463" s="165">
        <f t="shared" si="424"/>
        <v>30000</v>
      </c>
      <c r="BS463" s="165">
        <v>2</v>
      </c>
      <c r="BT463" s="165"/>
      <c r="BU463" s="165">
        <f t="shared" si="425"/>
        <v>0</v>
      </c>
      <c r="BV463" s="165"/>
      <c r="BW463" s="165"/>
      <c r="BX463" s="165">
        <f t="shared" si="426"/>
        <v>0</v>
      </c>
      <c r="BY463" s="165">
        <v>2</v>
      </c>
      <c r="BZ463" s="165"/>
      <c r="CA463" s="165">
        <f t="shared" si="427"/>
        <v>0</v>
      </c>
      <c r="CB463" s="165"/>
      <c r="CC463" s="165"/>
      <c r="CD463" s="165">
        <f t="shared" si="428"/>
        <v>0</v>
      </c>
      <c r="CE463" s="165"/>
      <c r="CF463" s="165"/>
      <c r="CG463" s="165">
        <f t="shared" si="429"/>
        <v>0</v>
      </c>
      <c r="CH463" s="165">
        <v>2</v>
      </c>
      <c r="CI463" s="165"/>
      <c r="CJ463" s="165">
        <f t="shared" si="430"/>
        <v>0</v>
      </c>
      <c r="CK463" s="165"/>
      <c r="CL463" s="165"/>
      <c r="CM463" s="165">
        <f t="shared" si="431"/>
        <v>0</v>
      </c>
      <c r="CN463" s="165"/>
      <c r="CO463" s="165"/>
      <c r="CP463" s="165">
        <f t="shared" si="432"/>
        <v>0</v>
      </c>
      <c r="CQ463" s="165"/>
      <c r="CR463" s="165"/>
      <c r="CS463" s="165">
        <f t="shared" si="433"/>
        <v>0</v>
      </c>
      <c r="CT463" s="168">
        <f t="shared" si="434"/>
        <v>34</v>
      </c>
      <c r="CU463" s="167">
        <f t="shared" si="435"/>
        <v>420000</v>
      </c>
    </row>
    <row r="464" spans="2:99" x14ac:dyDescent="0.25">
      <c r="B464" s="163" t="s">
        <v>315</v>
      </c>
      <c r="C464" s="164"/>
      <c r="D464" s="166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164"/>
      <c r="AJ464" s="164"/>
      <c r="AK464" s="164"/>
      <c r="AL464" s="164"/>
      <c r="AM464" s="164"/>
      <c r="AN464" s="164"/>
      <c r="AO464" s="164"/>
      <c r="AP464" s="164"/>
      <c r="AQ464" s="164"/>
      <c r="AR464" s="164"/>
      <c r="AS464" s="164"/>
      <c r="AT464" s="164"/>
      <c r="AU464" s="164"/>
      <c r="AV464" s="164"/>
      <c r="AW464" s="164"/>
      <c r="AX464" s="164"/>
      <c r="AY464" s="164"/>
      <c r="AZ464" s="164"/>
      <c r="BA464" s="164"/>
      <c r="BB464" s="164"/>
      <c r="BC464" s="164"/>
      <c r="BD464" s="164"/>
      <c r="BE464" s="164"/>
      <c r="BF464" s="164"/>
      <c r="BG464" s="164"/>
      <c r="BH464" s="164"/>
      <c r="BI464" s="164"/>
      <c r="BJ464" s="164"/>
      <c r="BK464" s="164"/>
      <c r="BL464" s="164"/>
      <c r="BM464" s="164"/>
      <c r="BN464" s="164"/>
      <c r="BO464" s="164"/>
      <c r="BP464" s="164"/>
      <c r="BQ464" s="164"/>
      <c r="BR464" s="164"/>
      <c r="BS464" s="164"/>
      <c r="BT464" s="164"/>
      <c r="BU464" s="164"/>
      <c r="BV464" s="164"/>
      <c r="BW464" s="164"/>
      <c r="BX464" s="164"/>
      <c r="BY464" s="164"/>
      <c r="BZ464" s="164"/>
      <c r="CA464" s="164"/>
      <c r="CB464" s="164"/>
      <c r="CC464" s="164"/>
      <c r="CD464" s="164"/>
      <c r="CE464" s="164"/>
      <c r="CF464" s="164"/>
      <c r="CG464" s="164"/>
      <c r="CH464" s="164"/>
      <c r="CI464" s="164"/>
      <c r="CJ464" s="164"/>
      <c r="CK464" s="164"/>
      <c r="CL464" s="164"/>
      <c r="CM464" s="164"/>
      <c r="CN464" s="164"/>
      <c r="CO464" s="164"/>
      <c r="CP464" s="164"/>
      <c r="CQ464" s="164"/>
      <c r="CR464" s="164"/>
      <c r="CS464" s="164"/>
      <c r="CT464" s="164"/>
      <c r="CU464" s="80"/>
    </row>
    <row r="465" spans="2:99" x14ac:dyDescent="0.25">
      <c r="B465" s="165" t="s">
        <v>316</v>
      </c>
      <c r="C465" s="165" t="s">
        <v>300</v>
      </c>
      <c r="D465" s="166"/>
      <c r="E465" s="42"/>
      <c r="F465" s="42"/>
      <c r="G465" s="42">
        <f t="shared" ref="G465:G499" si="436">E465*F465</f>
        <v>0</v>
      </c>
      <c r="H465" s="42"/>
      <c r="I465" s="42"/>
      <c r="J465" s="42">
        <f t="shared" ref="J465:J499" si="437">H465*I465</f>
        <v>0</v>
      </c>
      <c r="K465" s="42"/>
      <c r="L465" s="42"/>
      <c r="M465" s="42">
        <f t="shared" ref="M465:M499" si="438">K465*L465</f>
        <v>0</v>
      </c>
      <c r="N465" s="42"/>
      <c r="O465" s="42"/>
      <c r="P465" s="42">
        <f t="shared" ref="P465:P499" si="439">N465*O465</f>
        <v>0</v>
      </c>
      <c r="Q465" s="42"/>
      <c r="R465" s="42"/>
      <c r="S465" s="42">
        <f t="shared" ref="S465:S499" si="440">Q465*R465</f>
        <v>0</v>
      </c>
      <c r="T465" s="42"/>
      <c r="U465" s="42"/>
      <c r="V465" s="42">
        <f t="shared" ref="V465:V499" si="441">T465*U465</f>
        <v>0</v>
      </c>
      <c r="W465" s="42"/>
      <c r="X465" s="42"/>
      <c r="Y465" s="42">
        <f t="shared" ref="Y465:Y499" si="442">W465*X465</f>
        <v>0</v>
      </c>
      <c r="Z465" s="42"/>
      <c r="AA465" s="42"/>
      <c r="AB465" s="42">
        <f t="shared" ref="AB465:AB499" si="443">Z465*AA465</f>
        <v>0</v>
      </c>
      <c r="AC465" s="42"/>
      <c r="AD465" s="42"/>
      <c r="AE465" s="42">
        <f t="shared" ref="AE465:AE499" si="444">AC465*AD465</f>
        <v>0</v>
      </c>
      <c r="AF465" s="42"/>
      <c r="AG465" s="42"/>
      <c r="AH465" s="42">
        <f t="shared" ref="AH465:AH499" si="445">AF465*AG465</f>
        <v>0</v>
      </c>
      <c r="AI465" s="165"/>
      <c r="AJ465" s="165"/>
      <c r="AK465" s="165">
        <f t="shared" ref="AK465:AK499" si="446">AI465*AJ465</f>
        <v>0</v>
      </c>
      <c r="AL465" s="165"/>
      <c r="AM465" s="165"/>
      <c r="AN465" s="165">
        <f t="shared" ref="AN465:AN499" si="447">AL465*AM465</f>
        <v>0</v>
      </c>
      <c r="AO465" s="165"/>
      <c r="AP465" s="165"/>
      <c r="AQ465" s="165">
        <f t="shared" ref="AQ465:AQ499" si="448">AO465*AP465</f>
        <v>0</v>
      </c>
      <c r="AR465" s="165"/>
      <c r="AS465" s="165"/>
      <c r="AT465" s="165">
        <f t="shared" ref="AT465:AT499" si="449">AR465*AS465</f>
        <v>0</v>
      </c>
      <c r="AU465" s="165"/>
      <c r="AV465" s="165"/>
      <c r="AW465" s="165">
        <f t="shared" ref="AW465:AW499" si="450">AU465*AV465</f>
        <v>0</v>
      </c>
      <c r="AX465" s="165"/>
      <c r="AY465" s="165"/>
      <c r="AZ465" s="165">
        <f t="shared" ref="AZ465:AZ499" si="451">AX465*AY465</f>
        <v>0</v>
      </c>
      <c r="BA465" s="165"/>
      <c r="BB465" s="165"/>
      <c r="BC465" s="165">
        <f t="shared" ref="BC465:BC499" si="452">BA465*BB465</f>
        <v>0</v>
      </c>
      <c r="BD465" s="165"/>
      <c r="BE465" s="165"/>
      <c r="BF465" s="165">
        <f t="shared" ref="BF465:BF499" si="453">BD465*BE465</f>
        <v>0</v>
      </c>
      <c r="BG465" s="165"/>
      <c r="BH465" s="165"/>
      <c r="BI465" s="165">
        <f t="shared" ref="BI465:BI499" si="454">BG465*BH465</f>
        <v>0</v>
      </c>
      <c r="BJ465" s="165"/>
      <c r="BK465" s="165"/>
      <c r="BL465" s="165">
        <f t="shared" ref="BL465:BL499" si="455">BJ465*BK465</f>
        <v>0</v>
      </c>
      <c r="BM465" s="165"/>
      <c r="BN465" s="165"/>
      <c r="BO465" s="165">
        <f t="shared" ref="BO465:BO499" si="456">BM465*BN465</f>
        <v>0</v>
      </c>
      <c r="BP465" s="165"/>
      <c r="BQ465" s="165"/>
      <c r="BR465" s="165">
        <f t="shared" ref="BR465:BR499" si="457">BP465*BQ465</f>
        <v>0</v>
      </c>
      <c r="BS465" s="165"/>
      <c r="BT465" s="165"/>
      <c r="BU465" s="165">
        <f t="shared" ref="BU465:BU499" si="458">BS465*BT465</f>
        <v>0</v>
      </c>
      <c r="BV465" s="165"/>
      <c r="BW465" s="165"/>
      <c r="BX465" s="165">
        <f t="shared" ref="BX465:BX499" si="459">BV465*BW465</f>
        <v>0</v>
      </c>
      <c r="BY465" s="165"/>
      <c r="BZ465" s="165"/>
      <c r="CA465" s="165">
        <f t="shared" ref="CA465:CA499" si="460">BY465*BZ465</f>
        <v>0</v>
      </c>
      <c r="CB465" s="165"/>
      <c r="CC465" s="165"/>
      <c r="CD465" s="165">
        <f t="shared" ref="CD465:CD499" si="461">CB465*CC465</f>
        <v>0</v>
      </c>
      <c r="CE465" s="165"/>
      <c r="CF465" s="165"/>
      <c r="CG465" s="165">
        <f t="shared" ref="CG465:CG499" si="462">CE465*CF465</f>
        <v>0</v>
      </c>
      <c r="CH465" s="165"/>
      <c r="CI465" s="165"/>
      <c r="CJ465" s="165">
        <f t="shared" ref="CJ465:CJ499" si="463">CH465*CI465</f>
        <v>0</v>
      </c>
      <c r="CK465" s="165"/>
      <c r="CL465" s="165"/>
      <c r="CM465" s="165">
        <f t="shared" ref="CM465:CM499" si="464">CK465*CL465</f>
        <v>0</v>
      </c>
      <c r="CN465" s="165"/>
      <c r="CO465" s="165"/>
      <c r="CP465" s="165">
        <f t="shared" ref="CP465:CP499" si="465">CN465*CO465</f>
        <v>0</v>
      </c>
      <c r="CQ465" s="165"/>
      <c r="CR465" s="165"/>
      <c r="CS465" s="165">
        <f t="shared" ref="CS465:CS499" si="466">CQ465*CR465</f>
        <v>0</v>
      </c>
      <c r="CT465" s="168">
        <f t="shared" ref="CT465:CT499" si="467">E465+H465+K465+N465+Q465+T465+W465+Z465+AC465+AF465+AI465+AL465+AO465+AR465+AU465+AX465+BA465+BD465+BG465+BJ465+BM465+BP465+BS465+BV465+BY465+CB465+CE465+CH465+CK465+CN465+CQ465</f>
        <v>0</v>
      </c>
      <c r="CU465" s="167">
        <f t="shared" ref="CU465:CU499" si="468">G465+J465+M465+P465+S465+V465+Y465+AB465+AE465+AH465+AK465+AN465+AQ465+AT465+AW465+AZ465+BC465+BF465+BI465+BL465+BO465+BR465+BU465+BX465+CA465+CD465+CG465+CJ465+CM465+CP465+CS465</f>
        <v>0</v>
      </c>
    </row>
    <row r="466" spans="2:99" x14ac:dyDescent="0.25">
      <c r="B466" s="165" t="s">
        <v>317</v>
      </c>
      <c r="C466" s="165" t="s">
        <v>318</v>
      </c>
      <c r="D466" s="166"/>
      <c r="E466" s="42"/>
      <c r="F466" s="42"/>
      <c r="G466" s="42">
        <f t="shared" si="436"/>
        <v>0</v>
      </c>
      <c r="H466" s="42"/>
      <c r="I466" s="42"/>
      <c r="J466" s="42">
        <f t="shared" si="437"/>
        <v>0</v>
      </c>
      <c r="K466" s="42"/>
      <c r="L466" s="42"/>
      <c r="M466" s="42">
        <f t="shared" si="438"/>
        <v>0</v>
      </c>
      <c r="N466" s="42"/>
      <c r="O466" s="42"/>
      <c r="P466" s="42">
        <f t="shared" si="439"/>
        <v>0</v>
      </c>
      <c r="Q466" s="42"/>
      <c r="R466" s="42"/>
      <c r="S466" s="42">
        <f t="shared" si="440"/>
        <v>0</v>
      </c>
      <c r="T466" s="42"/>
      <c r="U466" s="42"/>
      <c r="V466" s="42">
        <f t="shared" si="441"/>
        <v>0</v>
      </c>
      <c r="W466" s="42"/>
      <c r="X466" s="42"/>
      <c r="Y466" s="42">
        <f t="shared" si="442"/>
        <v>0</v>
      </c>
      <c r="Z466" s="42"/>
      <c r="AA466" s="42"/>
      <c r="AB466" s="42">
        <f t="shared" si="443"/>
        <v>0</v>
      </c>
      <c r="AC466" s="42"/>
      <c r="AD466" s="42"/>
      <c r="AE466" s="42">
        <f t="shared" si="444"/>
        <v>0</v>
      </c>
      <c r="AF466" s="42"/>
      <c r="AG466" s="42"/>
      <c r="AH466" s="42">
        <f t="shared" si="445"/>
        <v>0</v>
      </c>
      <c r="AI466" s="165"/>
      <c r="AJ466" s="165"/>
      <c r="AK466" s="165">
        <f t="shared" si="446"/>
        <v>0</v>
      </c>
      <c r="AL466" s="165"/>
      <c r="AM466" s="165"/>
      <c r="AN466" s="165">
        <f t="shared" si="447"/>
        <v>0</v>
      </c>
      <c r="AO466" s="165"/>
      <c r="AP466" s="165"/>
      <c r="AQ466" s="165">
        <f t="shared" si="448"/>
        <v>0</v>
      </c>
      <c r="AR466" s="165"/>
      <c r="AS466" s="165"/>
      <c r="AT466" s="165">
        <f t="shared" si="449"/>
        <v>0</v>
      </c>
      <c r="AU466" s="165"/>
      <c r="AV466" s="165"/>
      <c r="AW466" s="165">
        <f t="shared" si="450"/>
        <v>0</v>
      </c>
      <c r="AX466" s="165"/>
      <c r="AY466" s="165"/>
      <c r="AZ466" s="165">
        <f t="shared" si="451"/>
        <v>0</v>
      </c>
      <c r="BA466" s="165"/>
      <c r="BB466" s="165"/>
      <c r="BC466" s="165">
        <f t="shared" si="452"/>
        <v>0</v>
      </c>
      <c r="BD466" s="165"/>
      <c r="BE466" s="165"/>
      <c r="BF466" s="165">
        <f t="shared" si="453"/>
        <v>0</v>
      </c>
      <c r="BG466" s="165"/>
      <c r="BH466" s="165"/>
      <c r="BI466" s="165">
        <f t="shared" si="454"/>
        <v>0</v>
      </c>
      <c r="BJ466" s="165"/>
      <c r="BK466" s="165"/>
      <c r="BL466" s="165">
        <f t="shared" si="455"/>
        <v>0</v>
      </c>
      <c r="BM466" s="165"/>
      <c r="BN466" s="165"/>
      <c r="BO466" s="165">
        <f t="shared" si="456"/>
        <v>0</v>
      </c>
      <c r="BP466" s="165"/>
      <c r="BQ466" s="165"/>
      <c r="BR466" s="165">
        <f t="shared" si="457"/>
        <v>0</v>
      </c>
      <c r="BS466" s="165"/>
      <c r="BT466" s="165"/>
      <c r="BU466" s="165">
        <f t="shared" si="458"/>
        <v>0</v>
      </c>
      <c r="BV466" s="165"/>
      <c r="BW466" s="165"/>
      <c r="BX466" s="165">
        <f t="shared" si="459"/>
        <v>0</v>
      </c>
      <c r="BY466" s="165"/>
      <c r="BZ466" s="165"/>
      <c r="CA466" s="165">
        <f t="shared" si="460"/>
        <v>0</v>
      </c>
      <c r="CB466" s="165"/>
      <c r="CC466" s="165"/>
      <c r="CD466" s="165">
        <f t="shared" si="461"/>
        <v>0</v>
      </c>
      <c r="CE466" s="165"/>
      <c r="CF466" s="165"/>
      <c r="CG466" s="165">
        <f t="shared" si="462"/>
        <v>0</v>
      </c>
      <c r="CH466" s="165"/>
      <c r="CI466" s="165"/>
      <c r="CJ466" s="165">
        <f t="shared" si="463"/>
        <v>0</v>
      </c>
      <c r="CK466" s="165"/>
      <c r="CL466" s="165"/>
      <c r="CM466" s="165">
        <f t="shared" si="464"/>
        <v>0</v>
      </c>
      <c r="CN466" s="165"/>
      <c r="CO466" s="165"/>
      <c r="CP466" s="165">
        <f t="shared" si="465"/>
        <v>0</v>
      </c>
      <c r="CQ466" s="165"/>
      <c r="CR466" s="165"/>
      <c r="CS466" s="165">
        <f t="shared" si="466"/>
        <v>0</v>
      </c>
      <c r="CT466" s="168">
        <f t="shared" si="467"/>
        <v>0</v>
      </c>
      <c r="CU466" s="167">
        <f t="shared" si="468"/>
        <v>0</v>
      </c>
    </row>
    <row r="467" spans="2:99" x14ac:dyDescent="0.25">
      <c r="B467" s="165" t="s">
        <v>319</v>
      </c>
      <c r="C467" s="165" t="s">
        <v>230</v>
      </c>
      <c r="D467" s="166">
        <v>1500</v>
      </c>
      <c r="E467" s="42">
        <v>20</v>
      </c>
      <c r="F467" s="42">
        <v>1500</v>
      </c>
      <c r="G467" s="42">
        <f t="shared" si="436"/>
        <v>30000</v>
      </c>
      <c r="H467" s="42"/>
      <c r="I467" s="42"/>
      <c r="J467" s="42">
        <f t="shared" si="437"/>
        <v>0</v>
      </c>
      <c r="K467" s="42"/>
      <c r="L467" s="42"/>
      <c r="M467" s="42">
        <f t="shared" si="438"/>
        <v>0</v>
      </c>
      <c r="N467" s="42"/>
      <c r="O467" s="42"/>
      <c r="P467" s="42">
        <f t="shared" si="439"/>
        <v>0</v>
      </c>
      <c r="Q467" s="42"/>
      <c r="R467" s="42"/>
      <c r="S467" s="42">
        <f t="shared" si="440"/>
        <v>0</v>
      </c>
      <c r="T467" s="42"/>
      <c r="U467" s="42"/>
      <c r="V467" s="42">
        <f t="shared" si="441"/>
        <v>0</v>
      </c>
      <c r="W467" s="42"/>
      <c r="X467" s="42"/>
      <c r="Y467" s="42">
        <f t="shared" si="442"/>
        <v>0</v>
      </c>
      <c r="Z467" s="42"/>
      <c r="AA467" s="42"/>
      <c r="AB467" s="42">
        <f t="shared" si="443"/>
        <v>0</v>
      </c>
      <c r="AC467" s="42"/>
      <c r="AD467" s="42"/>
      <c r="AE467" s="42">
        <f t="shared" si="444"/>
        <v>0</v>
      </c>
      <c r="AF467" s="42"/>
      <c r="AG467" s="42"/>
      <c r="AH467" s="42">
        <f t="shared" si="445"/>
        <v>0</v>
      </c>
      <c r="AI467" s="165"/>
      <c r="AJ467" s="165"/>
      <c r="AK467" s="165">
        <f t="shared" si="446"/>
        <v>0</v>
      </c>
      <c r="AL467" s="165"/>
      <c r="AM467" s="165"/>
      <c r="AN467" s="165">
        <f t="shared" si="447"/>
        <v>0</v>
      </c>
      <c r="AO467" s="165"/>
      <c r="AP467" s="165"/>
      <c r="AQ467" s="165">
        <f t="shared" si="448"/>
        <v>0</v>
      </c>
      <c r="AR467" s="165"/>
      <c r="AS467" s="165"/>
      <c r="AT467" s="165">
        <f t="shared" si="449"/>
        <v>0</v>
      </c>
      <c r="AU467" s="165"/>
      <c r="AV467" s="165"/>
      <c r="AW467" s="165">
        <f t="shared" si="450"/>
        <v>0</v>
      </c>
      <c r="AX467" s="165"/>
      <c r="AY467" s="165"/>
      <c r="AZ467" s="165">
        <f t="shared" si="451"/>
        <v>0</v>
      </c>
      <c r="BA467" s="165"/>
      <c r="BB467" s="165"/>
      <c r="BC467" s="165">
        <f t="shared" si="452"/>
        <v>0</v>
      </c>
      <c r="BD467" s="165"/>
      <c r="BE467" s="165"/>
      <c r="BF467" s="165">
        <f t="shared" si="453"/>
        <v>0</v>
      </c>
      <c r="BG467" s="165"/>
      <c r="BH467" s="165"/>
      <c r="BI467" s="165">
        <f t="shared" si="454"/>
        <v>0</v>
      </c>
      <c r="BJ467" s="165"/>
      <c r="BK467" s="165"/>
      <c r="BL467" s="165">
        <f t="shared" si="455"/>
        <v>0</v>
      </c>
      <c r="BM467" s="165"/>
      <c r="BN467" s="165"/>
      <c r="BO467" s="165">
        <f t="shared" si="456"/>
        <v>0</v>
      </c>
      <c r="BP467" s="165"/>
      <c r="BQ467" s="165"/>
      <c r="BR467" s="165">
        <f t="shared" si="457"/>
        <v>0</v>
      </c>
      <c r="BS467" s="165"/>
      <c r="BT467" s="165"/>
      <c r="BU467" s="165">
        <f t="shared" si="458"/>
        <v>0</v>
      </c>
      <c r="BV467" s="165"/>
      <c r="BW467" s="165"/>
      <c r="BX467" s="165">
        <f t="shared" si="459"/>
        <v>0</v>
      </c>
      <c r="BY467" s="165"/>
      <c r="BZ467" s="165"/>
      <c r="CA467" s="165">
        <f t="shared" si="460"/>
        <v>0</v>
      </c>
      <c r="CB467" s="165"/>
      <c r="CC467" s="165"/>
      <c r="CD467" s="165">
        <f t="shared" si="461"/>
        <v>0</v>
      </c>
      <c r="CE467" s="165"/>
      <c r="CF467" s="165"/>
      <c r="CG467" s="165">
        <f t="shared" si="462"/>
        <v>0</v>
      </c>
      <c r="CH467" s="165"/>
      <c r="CI467" s="165"/>
      <c r="CJ467" s="165">
        <f t="shared" si="463"/>
        <v>0</v>
      </c>
      <c r="CK467" s="165"/>
      <c r="CL467" s="165"/>
      <c r="CM467" s="165">
        <f t="shared" si="464"/>
        <v>0</v>
      </c>
      <c r="CN467" s="165"/>
      <c r="CO467" s="165"/>
      <c r="CP467" s="165">
        <f t="shared" si="465"/>
        <v>0</v>
      </c>
      <c r="CQ467" s="165"/>
      <c r="CR467" s="165"/>
      <c r="CS467" s="165">
        <f t="shared" si="466"/>
        <v>0</v>
      </c>
      <c r="CT467" s="168">
        <f t="shared" si="467"/>
        <v>20</v>
      </c>
      <c r="CU467" s="167">
        <f t="shared" si="468"/>
        <v>30000</v>
      </c>
    </row>
    <row r="468" spans="2:99" x14ac:dyDescent="0.25">
      <c r="B468" s="165" t="s">
        <v>460</v>
      </c>
      <c r="C468" s="165" t="s">
        <v>215</v>
      </c>
      <c r="D468" s="166"/>
      <c r="E468" s="42"/>
      <c r="F468" s="42"/>
      <c r="G468" s="42">
        <f t="shared" si="436"/>
        <v>0</v>
      </c>
      <c r="H468" s="42"/>
      <c r="I468" s="42"/>
      <c r="J468" s="42">
        <f t="shared" si="437"/>
        <v>0</v>
      </c>
      <c r="K468" s="42"/>
      <c r="L468" s="42"/>
      <c r="M468" s="42">
        <f t="shared" si="438"/>
        <v>0</v>
      </c>
      <c r="N468" s="42"/>
      <c r="O468" s="42"/>
      <c r="P468" s="42">
        <f t="shared" si="439"/>
        <v>0</v>
      </c>
      <c r="Q468" s="42"/>
      <c r="R468" s="42"/>
      <c r="S468" s="42">
        <f t="shared" si="440"/>
        <v>0</v>
      </c>
      <c r="T468" s="42"/>
      <c r="U468" s="42"/>
      <c r="V468" s="42">
        <f t="shared" si="441"/>
        <v>0</v>
      </c>
      <c r="W468" s="42"/>
      <c r="X468" s="42"/>
      <c r="Y468" s="42">
        <f t="shared" si="442"/>
        <v>0</v>
      </c>
      <c r="Z468" s="42"/>
      <c r="AA468" s="42"/>
      <c r="AB468" s="42">
        <f t="shared" si="443"/>
        <v>0</v>
      </c>
      <c r="AC468" s="42"/>
      <c r="AD468" s="42"/>
      <c r="AE468" s="42">
        <f t="shared" si="444"/>
        <v>0</v>
      </c>
      <c r="AF468" s="42"/>
      <c r="AG468" s="42"/>
      <c r="AH468" s="42">
        <f t="shared" si="445"/>
        <v>0</v>
      </c>
      <c r="AI468" s="165"/>
      <c r="AJ468" s="165"/>
      <c r="AK468" s="165">
        <f t="shared" si="446"/>
        <v>0</v>
      </c>
      <c r="AL468" s="165"/>
      <c r="AM468" s="165"/>
      <c r="AN468" s="165">
        <f t="shared" si="447"/>
        <v>0</v>
      </c>
      <c r="AO468" s="165"/>
      <c r="AP468" s="165"/>
      <c r="AQ468" s="165">
        <f t="shared" si="448"/>
        <v>0</v>
      </c>
      <c r="AR468" s="165"/>
      <c r="AS468" s="165"/>
      <c r="AT468" s="165">
        <f t="shared" si="449"/>
        <v>0</v>
      </c>
      <c r="AU468" s="165"/>
      <c r="AV468" s="165"/>
      <c r="AW468" s="165">
        <f t="shared" si="450"/>
        <v>0</v>
      </c>
      <c r="AX468" s="165"/>
      <c r="AY468" s="165"/>
      <c r="AZ468" s="165">
        <f t="shared" si="451"/>
        <v>0</v>
      </c>
      <c r="BA468" s="165"/>
      <c r="BB468" s="165"/>
      <c r="BC468" s="165">
        <f t="shared" si="452"/>
        <v>0</v>
      </c>
      <c r="BD468" s="165"/>
      <c r="BE468" s="165"/>
      <c r="BF468" s="165">
        <f t="shared" si="453"/>
        <v>0</v>
      </c>
      <c r="BG468" s="165"/>
      <c r="BH468" s="165"/>
      <c r="BI468" s="165">
        <f t="shared" si="454"/>
        <v>0</v>
      </c>
      <c r="BJ468" s="165"/>
      <c r="BK468" s="165"/>
      <c r="BL468" s="165">
        <f t="shared" si="455"/>
        <v>0</v>
      </c>
      <c r="BM468" s="165"/>
      <c r="BN468" s="165"/>
      <c r="BO468" s="165">
        <f t="shared" si="456"/>
        <v>0</v>
      </c>
      <c r="BP468" s="165"/>
      <c r="BQ468" s="165"/>
      <c r="BR468" s="165">
        <f t="shared" si="457"/>
        <v>0</v>
      </c>
      <c r="BS468" s="165"/>
      <c r="BT468" s="165"/>
      <c r="BU468" s="165">
        <f t="shared" si="458"/>
        <v>0</v>
      </c>
      <c r="BV468" s="165"/>
      <c r="BW468" s="165"/>
      <c r="BX468" s="165">
        <f t="shared" si="459"/>
        <v>0</v>
      </c>
      <c r="BY468" s="165"/>
      <c r="BZ468" s="165"/>
      <c r="CA468" s="165">
        <f t="shared" si="460"/>
        <v>0</v>
      </c>
      <c r="CB468" s="165"/>
      <c r="CC468" s="165"/>
      <c r="CD468" s="165">
        <f t="shared" si="461"/>
        <v>0</v>
      </c>
      <c r="CE468" s="165"/>
      <c r="CF468" s="165"/>
      <c r="CG468" s="165">
        <f t="shared" si="462"/>
        <v>0</v>
      </c>
      <c r="CH468" s="165"/>
      <c r="CI468" s="165"/>
      <c r="CJ468" s="165">
        <f t="shared" si="463"/>
        <v>0</v>
      </c>
      <c r="CK468" s="165"/>
      <c r="CL468" s="165"/>
      <c r="CM468" s="165">
        <f t="shared" si="464"/>
        <v>0</v>
      </c>
      <c r="CN468" s="165"/>
      <c r="CO468" s="165"/>
      <c r="CP468" s="165">
        <f t="shared" si="465"/>
        <v>0</v>
      </c>
      <c r="CQ468" s="165"/>
      <c r="CR468" s="165"/>
      <c r="CS468" s="165">
        <f t="shared" si="466"/>
        <v>0</v>
      </c>
      <c r="CT468" s="168">
        <f t="shared" si="467"/>
        <v>0</v>
      </c>
      <c r="CU468" s="167">
        <f t="shared" si="468"/>
        <v>0</v>
      </c>
    </row>
    <row r="469" spans="2:99" x14ac:dyDescent="0.25">
      <c r="B469" s="165" t="s">
        <v>812</v>
      </c>
      <c r="C469" s="165" t="s">
        <v>219</v>
      </c>
      <c r="D469" s="166"/>
      <c r="E469" s="42"/>
      <c r="F469" s="42"/>
      <c r="G469" s="42">
        <f t="shared" si="436"/>
        <v>0</v>
      </c>
      <c r="H469" s="42">
        <v>1</v>
      </c>
      <c r="I469" s="42">
        <v>12000</v>
      </c>
      <c r="J469" s="42">
        <f t="shared" si="437"/>
        <v>12000</v>
      </c>
      <c r="K469" s="42"/>
      <c r="L469" s="42"/>
      <c r="M469" s="42">
        <f t="shared" si="438"/>
        <v>0</v>
      </c>
      <c r="N469" s="42"/>
      <c r="O469" s="42"/>
      <c r="P469" s="42">
        <f t="shared" si="439"/>
        <v>0</v>
      </c>
      <c r="Q469" s="42"/>
      <c r="R469" s="42"/>
      <c r="S469" s="42">
        <f t="shared" si="440"/>
        <v>0</v>
      </c>
      <c r="T469" s="42"/>
      <c r="U469" s="42"/>
      <c r="V469" s="42">
        <f t="shared" si="441"/>
        <v>0</v>
      </c>
      <c r="W469" s="42"/>
      <c r="X469" s="42"/>
      <c r="Y469" s="42">
        <f t="shared" si="442"/>
        <v>0</v>
      </c>
      <c r="Z469" s="42"/>
      <c r="AA469" s="42"/>
      <c r="AB469" s="42">
        <f t="shared" si="443"/>
        <v>0</v>
      </c>
      <c r="AC469" s="42"/>
      <c r="AD469" s="42"/>
      <c r="AE469" s="42">
        <f t="shared" si="444"/>
        <v>0</v>
      </c>
      <c r="AF469" s="42"/>
      <c r="AG469" s="42"/>
      <c r="AH469" s="42">
        <f t="shared" si="445"/>
        <v>0</v>
      </c>
      <c r="AI469" s="165"/>
      <c r="AJ469" s="165"/>
      <c r="AK469" s="165">
        <f t="shared" si="446"/>
        <v>0</v>
      </c>
      <c r="AL469" s="165"/>
      <c r="AM469" s="165"/>
      <c r="AN469" s="165">
        <f t="shared" si="447"/>
        <v>0</v>
      </c>
      <c r="AO469" s="165"/>
      <c r="AP469" s="165"/>
      <c r="AQ469" s="165">
        <f t="shared" si="448"/>
        <v>0</v>
      </c>
      <c r="AR469" s="165"/>
      <c r="AS469" s="165"/>
      <c r="AT469" s="165">
        <f t="shared" si="449"/>
        <v>0</v>
      </c>
      <c r="AU469" s="165"/>
      <c r="AV469" s="165"/>
      <c r="AW469" s="165">
        <f t="shared" si="450"/>
        <v>0</v>
      </c>
      <c r="AX469" s="165"/>
      <c r="AY469" s="165"/>
      <c r="AZ469" s="165">
        <f t="shared" si="451"/>
        <v>0</v>
      </c>
      <c r="BA469" s="165"/>
      <c r="BB469" s="165"/>
      <c r="BC469" s="165">
        <f t="shared" si="452"/>
        <v>0</v>
      </c>
      <c r="BD469" s="165"/>
      <c r="BE469" s="165"/>
      <c r="BF469" s="165">
        <f t="shared" si="453"/>
        <v>0</v>
      </c>
      <c r="BG469" s="165"/>
      <c r="BH469" s="165"/>
      <c r="BI469" s="165">
        <f t="shared" si="454"/>
        <v>0</v>
      </c>
      <c r="BJ469" s="165"/>
      <c r="BK469" s="165"/>
      <c r="BL469" s="165">
        <f t="shared" si="455"/>
        <v>0</v>
      </c>
      <c r="BM469" s="165"/>
      <c r="BN469" s="165"/>
      <c r="BO469" s="165">
        <f t="shared" si="456"/>
        <v>0</v>
      </c>
      <c r="BP469" s="165"/>
      <c r="BQ469" s="165"/>
      <c r="BR469" s="165">
        <f t="shared" si="457"/>
        <v>0</v>
      </c>
      <c r="BS469" s="165"/>
      <c r="BT469" s="165"/>
      <c r="BU469" s="165">
        <f t="shared" si="458"/>
        <v>0</v>
      </c>
      <c r="BV469" s="165"/>
      <c r="BW469" s="165"/>
      <c r="BX469" s="165">
        <f t="shared" si="459"/>
        <v>0</v>
      </c>
      <c r="BY469" s="165"/>
      <c r="BZ469" s="165"/>
      <c r="CA469" s="165">
        <f t="shared" si="460"/>
        <v>0</v>
      </c>
      <c r="CB469" s="165"/>
      <c r="CC469" s="165"/>
      <c r="CD469" s="165">
        <f t="shared" si="461"/>
        <v>0</v>
      </c>
      <c r="CE469" s="165"/>
      <c r="CF469" s="165"/>
      <c r="CG469" s="165">
        <f t="shared" si="462"/>
        <v>0</v>
      </c>
      <c r="CH469" s="165"/>
      <c r="CI469" s="165"/>
      <c r="CJ469" s="165">
        <f t="shared" si="463"/>
        <v>0</v>
      </c>
      <c r="CK469" s="165"/>
      <c r="CL469" s="165"/>
      <c r="CM469" s="165">
        <f t="shared" si="464"/>
        <v>0</v>
      </c>
      <c r="CN469" s="165"/>
      <c r="CO469" s="165"/>
      <c r="CP469" s="165">
        <f t="shared" si="465"/>
        <v>0</v>
      </c>
      <c r="CQ469" s="165"/>
      <c r="CR469" s="165"/>
      <c r="CS469" s="165">
        <f t="shared" si="466"/>
        <v>0</v>
      </c>
      <c r="CT469" s="168">
        <f t="shared" si="467"/>
        <v>1</v>
      </c>
      <c r="CU469" s="167">
        <f t="shared" si="468"/>
        <v>12000</v>
      </c>
    </row>
    <row r="470" spans="2:99" x14ac:dyDescent="0.25">
      <c r="B470" s="165" t="s">
        <v>320</v>
      </c>
      <c r="C470" s="165" t="s">
        <v>462</v>
      </c>
      <c r="D470" s="166"/>
      <c r="E470" s="42"/>
      <c r="F470" s="42"/>
      <c r="G470" s="42">
        <f t="shared" si="436"/>
        <v>0</v>
      </c>
      <c r="H470" s="42"/>
      <c r="I470" s="42"/>
      <c r="J470" s="42">
        <f t="shared" si="437"/>
        <v>0</v>
      </c>
      <c r="K470" s="42">
        <v>1</v>
      </c>
      <c r="L470" s="42">
        <v>20000</v>
      </c>
      <c r="M470" s="42">
        <f t="shared" si="438"/>
        <v>20000</v>
      </c>
      <c r="N470" s="42"/>
      <c r="O470" s="42"/>
      <c r="P470" s="42">
        <f t="shared" si="439"/>
        <v>0</v>
      </c>
      <c r="Q470" s="42"/>
      <c r="R470" s="42"/>
      <c r="S470" s="42">
        <f t="shared" si="440"/>
        <v>0</v>
      </c>
      <c r="T470" s="42"/>
      <c r="U470" s="42"/>
      <c r="V470" s="42">
        <f t="shared" si="441"/>
        <v>0</v>
      </c>
      <c r="W470" s="42"/>
      <c r="X470" s="42"/>
      <c r="Y470" s="42">
        <f t="shared" si="442"/>
        <v>0</v>
      </c>
      <c r="Z470" s="42"/>
      <c r="AA470" s="42"/>
      <c r="AB470" s="42">
        <f t="shared" si="443"/>
        <v>0</v>
      </c>
      <c r="AC470" s="42"/>
      <c r="AD470" s="42"/>
      <c r="AE470" s="42">
        <f t="shared" si="444"/>
        <v>0</v>
      </c>
      <c r="AF470" s="42"/>
      <c r="AG470" s="42"/>
      <c r="AH470" s="42">
        <f t="shared" si="445"/>
        <v>0</v>
      </c>
      <c r="AI470" s="165"/>
      <c r="AJ470" s="165"/>
      <c r="AK470" s="165">
        <f t="shared" si="446"/>
        <v>0</v>
      </c>
      <c r="AL470" s="165"/>
      <c r="AM470" s="165"/>
      <c r="AN470" s="165">
        <f t="shared" si="447"/>
        <v>0</v>
      </c>
      <c r="AO470" s="165"/>
      <c r="AP470" s="165"/>
      <c r="AQ470" s="165">
        <f t="shared" si="448"/>
        <v>0</v>
      </c>
      <c r="AR470" s="165"/>
      <c r="AS470" s="165"/>
      <c r="AT470" s="165">
        <f t="shared" si="449"/>
        <v>0</v>
      </c>
      <c r="AU470" s="165"/>
      <c r="AV470" s="165"/>
      <c r="AW470" s="165">
        <f t="shared" si="450"/>
        <v>0</v>
      </c>
      <c r="AX470" s="165"/>
      <c r="AY470" s="165"/>
      <c r="AZ470" s="165">
        <f t="shared" si="451"/>
        <v>0</v>
      </c>
      <c r="BA470" s="165"/>
      <c r="BB470" s="165"/>
      <c r="BC470" s="165">
        <f t="shared" si="452"/>
        <v>0</v>
      </c>
      <c r="BD470" s="165"/>
      <c r="BE470" s="165"/>
      <c r="BF470" s="165">
        <f t="shared" si="453"/>
        <v>0</v>
      </c>
      <c r="BG470" s="165"/>
      <c r="BH470" s="165"/>
      <c r="BI470" s="165">
        <f t="shared" si="454"/>
        <v>0</v>
      </c>
      <c r="BJ470" s="165"/>
      <c r="BK470" s="165"/>
      <c r="BL470" s="165">
        <f t="shared" si="455"/>
        <v>0</v>
      </c>
      <c r="BM470" s="165"/>
      <c r="BN470" s="165"/>
      <c r="BO470" s="165">
        <f t="shared" si="456"/>
        <v>0</v>
      </c>
      <c r="BP470" s="165"/>
      <c r="BQ470" s="165"/>
      <c r="BR470" s="165">
        <f t="shared" si="457"/>
        <v>0</v>
      </c>
      <c r="BS470" s="165"/>
      <c r="BT470" s="165"/>
      <c r="BU470" s="165">
        <f t="shared" si="458"/>
        <v>0</v>
      </c>
      <c r="BV470" s="165"/>
      <c r="BW470" s="165"/>
      <c r="BX470" s="165">
        <f t="shared" si="459"/>
        <v>0</v>
      </c>
      <c r="BY470" s="165"/>
      <c r="BZ470" s="165"/>
      <c r="CA470" s="165">
        <f t="shared" si="460"/>
        <v>0</v>
      </c>
      <c r="CB470" s="165"/>
      <c r="CC470" s="165"/>
      <c r="CD470" s="165">
        <f t="shared" si="461"/>
        <v>0</v>
      </c>
      <c r="CE470" s="165"/>
      <c r="CF470" s="165"/>
      <c r="CG470" s="165">
        <f t="shared" si="462"/>
        <v>0</v>
      </c>
      <c r="CH470" s="165"/>
      <c r="CI470" s="165"/>
      <c r="CJ470" s="165">
        <f t="shared" si="463"/>
        <v>0</v>
      </c>
      <c r="CK470" s="165"/>
      <c r="CL470" s="165"/>
      <c r="CM470" s="165">
        <f t="shared" si="464"/>
        <v>0</v>
      </c>
      <c r="CN470" s="165"/>
      <c r="CO470" s="165"/>
      <c r="CP470" s="165">
        <f t="shared" si="465"/>
        <v>0</v>
      </c>
      <c r="CQ470" s="165"/>
      <c r="CR470" s="165"/>
      <c r="CS470" s="165">
        <f t="shared" si="466"/>
        <v>0</v>
      </c>
      <c r="CT470" s="168">
        <f t="shared" si="467"/>
        <v>1</v>
      </c>
      <c r="CU470" s="167">
        <f t="shared" si="468"/>
        <v>20000</v>
      </c>
    </row>
    <row r="471" spans="2:99" x14ac:dyDescent="0.25">
      <c r="B471" s="165" t="s">
        <v>1151</v>
      </c>
      <c r="C471" s="165" t="s">
        <v>318</v>
      </c>
      <c r="D471" s="166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165"/>
      <c r="AJ471" s="165"/>
      <c r="AK471" s="165"/>
      <c r="AL471" s="165"/>
      <c r="AM471" s="165"/>
      <c r="AN471" s="165"/>
      <c r="AO471" s="165"/>
      <c r="AP471" s="165"/>
      <c r="AQ471" s="165"/>
      <c r="AR471" s="165">
        <v>1</v>
      </c>
      <c r="AS471" s="165">
        <v>20000</v>
      </c>
      <c r="AT471" s="165">
        <f t="shared" si="449"/>
        <v>20000</v>
      </c>
      <c r="AU471" s="165"/>
      <c r="AV471" s="165"/>
      <c r="AW471" s="165"/>
      <c r="AX471" s="165"/>
      <c r="AY471" s="165"/>
      <c r="AZ471" s="165"/>
      <c r="BA471" s="165"/>
      <c r="BB471" s="165"/>
      <c r="BC471" s="165"/>
      <c r="BD471" s="165"/>
      <c r="BE471" s="165"/>
      <c r="BF471" s="165"/>
      <c r="BG471" s="165"/>
      <c r="BH471" s="165"/>
      <c r="BI471" s="165"/>
      <c r="BJ471" s="165"/>
      <c r="BK471" s="165"/>
      <c r="BL471" s="165"/>
      <c r="BM471" s="165"/>
      <c r="BN471" s="165"/>
      <c r="BO471" s="165"/>
      <c r="BP471" s="165"/>
      <c r="BQ471" s="165"/>
      <c r="BR471" s="165"/>
      <c r="BS471" s="165"/>
      <c r="BT471" s="165"/>
      <c r="BU471" s="165"/>
      <c r="BV471" s="165"/>
      <c r="BW471" s="165"/>
      <c r="BX471" s="165"/>
      <c r="BY471" s="165"/>
      <c r="BZ471" s="165"/>
      <c r="CA471" s="165"/>
      <c r="CB471" s="165"/>
      <c r="CC471" s="165"/>
      <c r="CD471" s="165"/>
      <c r="CE471" s="165"/>
      <c r="CF471" s="165"/>
      <c r="CG471" s="165"/>
      <c r="CH471" s="165"/>
      <c r="CI471" s="165"/>
      <c r="CJ471" s="165"/>
      <c r="CK471" s="165"/>
      <c r="CL471" s="165"/>
      <c r="CM471" s="165"/>
      <c r="CN471" s="165"/>
      <c r="CO471" s="165"/>
      <c r="CP471" s="165"/>
      <c r="CQ471" s="165"/>
      <c r="CR471" s="165"/>
      <c r="CS471" s="165"/>
      <c r="CT471" s="168"/>
      <c r="CU471" s="167"/>
    </row>
    <row r="472" spans="2:99" x14ac:dyDescent="0.25">
      <c r="B472" s="165" t="s">
        <v>321</v>
      </c>
      <c r="C472" s="165" t="s">
        <v>318</v>
      </c>
      <c r="D472" s="166"/>
      <c r="E472" s="42"/>
      <c r="F472" s="42"/>
      <c r="G472" s="42">
        <f t="shared" si="436"/>
        <v>0</v>
      </c>
      <c r="H472" s="42"/>
      <c r="I472" s="42"/>
      <c r="J472" s="42">
        <f t="shared" si="437"/>
        <v>0</v>
      </c>
      <c r="K472" s="42"/>
      <c r="L472" s="42"/>
      <c r="M472" s="42">
        <f t="shared" si="438"/>
        <v>0</v>
      </c>
      <c r="N472" s="42"/>
      <c r="O472" s="42"/>
      <c r="P472" s="42">
        <f t="shared" si="439"/>
        <v>0</v>
      </c>
      <c r="Q472" s="42"/>
      <c r="R472" s="42"/>
      <c r="S472" s="42">
        <f t="shared" si="440"/>
        <v>0</v>
      </c>
      <c r="T472" s="42"/>
      <c r="U472" s="42"/>
      <c r="V472" s="42">
        <f t="shared" si="441"/>
        <v>0</v>
      </c>
      <c r="W472" s="42"/>
      <c r="X472" s="42"/>
      <c r="Y472" s="42">
        <f t="shared" si="442"/>
        <v>0</v>
      </c>
      <c r="Z472" s="42"/>
      <c r="AA472" s="42"/>
      <c r="AB472" s="42">
        <f t="shared" si="443"/>
        <v>0</v>
      </c>
      <c r="AC472" s="42"/>
      <c r="AD472" s="42"/>
      <c r="AE472" s="42">
        <f t="shared" si="444"/>
        <v>0</v>
      </c>
      <c r="AF472" s="42"/>
      <c r="AG472" s="42"/>
      <c r="AH472" s="42">
        <f t="shared" si="445"/>
        <v>0</v>
      </c>
      <c r="AI472" s="165"/>
      <c r="AJ472" s="165"/>
      <c r="AK472" s="165">
        <f t="shared" si="446"/>
        <v>0</v>
      </c>
      <c r="AL472" s="165"/>
      <c r="AM472" s="165"/>
      <c r="AN472" s="165">
        <f t="shared" si="447"/>
        <v>0</v>
      </c>
      <c r="AO472" s="165"/>
      <c r="AP472" s="165"/>
      <c r="AQ472" s="165">
        <f t="shared" si="448"/>
        <v>0</v>
      </c>
      <c r="AR472" s="165">
        <v>1</v>
      </c>
      <c r="AS472" s="165">
        <v>32500</v>
      </c>
      <c r="AT472" s="165">
        <f t="shared" si="449"/>
        <v>32500</v>
      </c>
      <c r="AU472" s="165"/>
      <c r="AV472" s="165"/>
      <c r="AW472" s="165">
        <f t="shared" si="450"/>
        <v>0</v>
      </c>
      <c r="AX472" s="165"/>
      <c r="AY472" s="165"/>
      <c r="AZ472" s="165">
        <f t="shared" si="451"/>
        <v>0</v>
      </c>
      <c r="BA472" s="165"/>
      <c r="BB472" s="165"/>
      <c r="BC472" s="165">
        <f t="shared" si="452"/>
        <v>0</v>
      </c>
      <c r="BD472" s="165"/>
      <c r="BE472" s="165"/>
      <c r="BF472" s="165">
        <f t="shared" si="453"/>
        <v>0</v>
      </c>
      <c r="BG472" s="165"/>
      <c r="BH472" s="165"/>
      <c r="BI472" s="165">
        <f t="shared" si="454"/>
        <v>0</v>
      </c>
      <c r="BJ472" s="165"/>
      <c r="BK472" s="165"/>
      <c r="BL472" s="165">
        <f t="shared" si="455"/>
        <v>0</v>
      </c>
      <c r="BM472" s="165"/>
      <c r="BN472" s="165"/>
      <c r="BO472" s="165">
        <f t="shared" si="456"/>
        <v>0</v>
      </c>
      <c r="BP472" s="165"/>
      <c r="BQ472" s="165"/>
      <c r="BR472" s="165">
        <f t="shared" si="457"/>
        <v>0</v>
      </c>
      <c r="BS472" s="165"/>
      <c r="BT472" s="165"/>
      <c r="BU472" s="165">
        <f t="shared" si="458"/>
        <v>0</v>
      </c>
      <c r="BV472" s="165"/>
      <c r="BW472" s="165"/>
      <c r="BX472" s="165">
        <f t="shared" si="459"/>
        <v>0</v>
      </c>
      <c r="BY472" s="165"/>
      <c r="BZ472" s="165"/>
      <c r="CA472" s="165">
        <f t="shared" si="460"/>
        <v>0</v>
      </c>
      <c r="CB472" s="165">
        <v>0.1</v>
      </c>
      <c r="CC472" s="165"/>
      <c r="CD472" s="165">
        <f t="shared" si="461"/>
        <v>0</v>
      </c>
      <c r="CE472" s="165"/>
      <c r="CF472" s="165"/>
      <c r="CG472" s="165">
        <f t="shared" si="462"/>
        <v>0</v>
      </c>
      <c r="CH472" s="165"/>
      <c r="CI472" s="165"/>
      <c r="CJ472" s="165">
        <f t="shared" si="463"/>
        <v>0</v>
      </c>
      <c r="CK472" s="165"/>
      <c r="CL472" s="165"/>
      <c r="CM472" s="165">
        <f t="shared" si="464"/>
        <v>0</v>
      </c>
      <c r="CN472" s="165"/>
      <c r="CO472" s="165"/>
      <c r="CP472" s="165">
        <f t="shared" si="465"/>
        <v>0</v>
      </c>
      <c r="CQ472" s="165"/>
      <c r="CR472" s="165"/>
      <c r="CS472" s="165">
        <f t="shared" si="466"/>
        <v>0</v>
      </c>
      <c r="CT472" s="168">
        <f t="shared" si="467"/>
        <v>1.1000000000000001</v>
      </c>
      <c r="CU472" s="167">
        <f t="shared" si="468"/>
        <v>32500</v>
      </c>
    </row>
    <row r="473" spans="2:99" x14ac:dyDescent="0.25">
      <c r="B473" s="165" t="s">
        <v>322</v>
      </c>
      <c r="C473" s="165" t="s">
        <v>318</v>
      </c>
      <c r="D473" s="166">
        <v>190000</v>
      </c>
      <c r="E473" s="42"/>
      <c r="F473" s="42"/>
      <c r="G473" s="42">
        <f t="shared" si="436"/>
        <v>0</v>
      </c>
      <c r="H473" s="42"/>
      <c r="I473" s="42"/>
      <c r="J473" s="42">
        <f t="shared" si="437"/>
        <v>0</v>
      </c>
      <c r="K473" s="42"/>
      <c r="L473" s="42"/>
      <c r="M473" s="42">
        <f t="shared" si="438"/>
        <v>0</v>
      </c>
      <c r="N473" s="42"/>
      <c r="O473" s="42"/>
      <c r="P473" s="42">
        <f t="shared" si="439"/>
        <v>0</v>
      </c>
      <c r="Q473" s="42"/>
      <c r="R473" s="42"/>
      <c r="S473" s="42">
        <f t="shared" si="440"/>
        <v>0</v>
      </c>
      <c r="T473" s="42"/>
      <c r="U473" s="42"/>
      <c r="V473" s="42">
        <f t="shared" si="441"/>
        <v>0</v>
      </c>
      <c r="W473" s="42"/>
      <c r="X473" s="42"/>
      <c r="Y473" s="42">
        <f t="shared" si="442"/>
        <v>0</v>
      </c>
      <c r="Z473" s="42"/>
      <c r="AA473" s="42"/>
      <c r="AB473" s="42">
        <f t="shared" si="443"/>
        <v>0</v>
      </c>
      <c r="AC473" s="42"/>
      <c r="AD473" s="42"/>
      <c r="AE473" s="42">
        <f t="shared" si="444"/>
        <v>0</v>
      </c>
      <c r="AF473" s="42"/>
      <c r="AG473" s="42"/>
      <c r="AH473" s="42">
        <f t="shared" si="445"/>
        <v>0</v>
      </c>
      <c r="AI473" s="165"/>
      <c r="AJ473" s="165"/>
      <c r="AK473" s="165">
        <f t="shared" si="446"/>
        <v>0</v>
      </c>
      <c r="AL473" s="165"/>
      <c r="AM473" s="165"/>
      <c r="AN473" s="165">
        <f t="shared" si="447"/>
        <v>0</v>
      </c>
      <c r="AO473" s="165"/>
      <c r="AP473" s="165"/>
      <c r="AQ473" s="165">
        <f t="shared" si="448"/>
        <v>0</v>
      </c>
      <c r="AR473" s="165"/>
      <c r="AS473" s="165"/>
      <c r="AT473" s="165">
        <f t="shared" si="449"/>
        <v>0</v>
      </c>
      <c r="AU473" s="165"/>
      <c r="AV473" s="165"/>
      <c r="AW473" s="165">
        <f t="shared" si="450"/>
        <v>0</v>
      </c>
      <c r="AX473" s="165"/>
      <c r="AY473" s="165"/>
      <c r="AZ473" s="165">
        <f t="shared" si="451"/>
        <v>0</v>
      </c>
      <c r="BA473" s="165"/>
      <c r="BB473" s="165"/>
      <c r="BC473" s="165">
        <f t="shared" si="452"/>
        <v>0</v>
      </c>
      <c r="BD473" s="165"/>
      <c r="BE473" s="165"/>
      <c r="BF473" s="165">
        <f t="shared" si="453"/>
        <v>0</v>
      </c>
      <c r="BG473" s="165"/>
      <c r="BH473" s="165"/>
      <c r="BI473" s="165">
        <f t="shared" si="454"/>
        <v>0</v>
      </c>
      <c r="BJ473" s="165"/>
      <c r="BK473" s="165"/>
      <c r="BL473" s="165">
        <f t="shared" si="455"/>
        <v>0</v>
      </c>
      <c r="BM473" s="165"/>
      <c r="BN473" s="165"/>
      <c r="BO473" s="165">
        <f t="shared" si="456"/>
        <v>0</v>
      </c>
      <c r="BP473" s="165"/>
      <c r="BQ473" s="165"/>
      <c r="BR473" s="165">
        <f t="shared" si="457"/>
        <v>0</v>
      </c>
      <c r="BS473" s="165"/>
      <c r="BT473" s="165"/>
      <c r="BU473" s="165">
        <f t="shared" si="458"/>
        <v>0</v>
      </c>
      <c r="BV473" s="165"/>
      <c r="BW473" s="165"/>
      <c r="BX473" s="165">
        <f t="shared" si="459"/>
        <v>0</v>
      </c>
      <c r="BY473" s="165"/>
      <c r="BZ473" s="165"/>
      <c r="CA473" s="165">
        <f t="shared" si="460"/>
        <v>0</v>
      </c>
      <c r="CB473" s="165"/>
      <c r="CC473" s="165"/>
      <c r="CD473" s="165">
        <f t="shared" si="461"/>
        <v>0</v>
      </c>
      <c r="CE473" s="165"/>
      <c r="CF473" s="165"/>
      <c r="CG473" s="165">
        <f t="shared" si="462"/>
        <v>0</v>
      </c>
      <c r="CH473" s="165"/>
      <c r="CI473" s="165"/>
      <c r="CJ473" s="165">
        <f t="shared" si="463"/>
        <v>0</v>
      </c>
      <c r="CK473" s="165"/>
      <c r="CL473" s="165"/>
      <c r="CM473" s="165">
        <f t="shared" si="464"/>
        <v>0</v>
      </c>
      <c r="CN473" s="165"/>
      <c r="CO473" s="165"/>
      <c r="CP473" s="165">
        <f t="shared" si="465"/>
        <v>0</v>
      </c>
      <c r="CQ473" s="165"/>
      <c r="CR473" s="165"/>
      <c r="CS473" s="165">
        <f t="shared" si="466"/>
        <v>0</v>
      </c>
      <c r="CT473" s="168">
        <f t="shared" si="467"/>
        <v>0</v>
      </c>
      <c r="CU473" s="167">
        <f t="shared" si="468"/>
        <v>0</v>
      </c>
    </row>
    <row r="474" spans="2:99" x14ac:dyDescent="0.25">
      <c r="B474" s="165" t="s">
        <v>463</v>
      </c>
      <c r="C474" s="165" t="s">
        <v>265</v>
      </c>
      <c r="D474" s="166"/>
      <c r="E474" s="42"/>
      <c r="F474" s="42"/>
      <c r="G474" s="42">
        <f t="shared" si="436"/>
        <v>0</v>
      </c>
      <c r="H474" s="42"/>
      <c r="I474" s="42"/>
      <c r="J474" s="42">
        <f t="shared" si="437"/>
        <v>0</v>
      </c>
      <c r="K474" s="42"/>
      <c r="L474" s="42"/>
      <c r="M474" s="42">
        <f t="shared" si="438"/>
        <v>0</v>
      </c>
      <c r="N474" s="42"/>
      <c r="O474" s="42"/>
      <c r="P474" s="42">
        <f t="shared" si="439"/>
        <v>0</v>
      </c>
      <c r="Q474" s="42"/>
      <c r="R474" s="42"/>
      <c r="S474" s="42">
        <f t="shared" si="440"/>
        <v>0</v>
      </c>
      <c r="T474" s="42"/>
      <c r="U474" s="42"/>
      <c r="V474" s="42">
        <f t="shared" si="441"/>
        <v>0</v>
      </c>
      <c r="W474" s="42"/>
      <c r="X474" s="42"/>
      <c r="Y474" s="42">
        <f t="shared" si="442"/>
        <v>0</v>
      </c>
      <c r="Z474" s="42"/>
      <c r="AA474" s="42"/>
      <c r="AB474" s="42">
        <f t="shared" si="443"/>
        <v>0</v>
      </c>
      <c r="AC474" s="42"/>
      <c r="AD474" s="42"/>
      <c r="AE474" s="42">
        <f t="shared" si="444"/>
        <v>0</v>
      </c>
      <c r="AF474" s="42"/>
      <c r="AG474" s="42"/>
      <c r="AH474" s="42">
        <f t="shared" si="445"/>
        <v>0</v>
      </c>
      <c r="AI474" s="165"/>
      <c r="AJ474" s="165"/>
      <c r="AK474" s="165">
        <f t="shared" si="446"/>
        <v>0</v>
      </c>
      <c r="AL474" s="165"/>
      <c r="AM474" s="165"/>
      <c r="AN474" s="165">
        <f t="shared" si="447"/>
        <v>0</v>
      </c>
      <c r="AO474" s="165"/>
      <c r="AP474" s="165"/>
      <c r="AQ474" s="165">
        <f t="shared" si="448"/>
        <v>0</v>
      </c>
      <c r="AR474" s="165"/>
      <c r="AS474" s="165"/>
      <c r="AT474" s="165">
        <f t="shared" si="449"/>
        <v>0</v>
      </c>
      <c r="AU474" s="165"/>
      <c r="AV474" s="165"/>
      <c r="AW474" s="165">
        <f t="shared" si="450"/>
        <v>0</v>
      </c>
      <c r="AX474" s="165"/>
      <c r="AY474" s="165"/>
      <c r="AZ474" s="165">
        <f t="shared" si="451"/>
        <v>0</v>
      </c>
      <c r="BA474" s="165"/>
      <c r="BB474" s="165"/>
      <c r="BC474" s="165">
        <f t="shared" si="452"/>
        <v>0</v>
      </c>
      <c r="BD474" s="165"/>
      <c r="BE474" s="165"/>
      <c r="BF474" s="165">
        <f t="shared" si="453"/>
        <v>0</v>
      </c>
      <c r="BG474" s="165"/>
      <c r="BH474" s="165"/>
      <c r="BI474" s="165">
        <f t="shared" si="454"/>
        <v>0</v>
      </c>
      <c r="BJ474" s="165"/>
      <c r="BK474" s="165"/>
      <c r="BL474" s="165">
        <f t="shared" si="455"/>
        <v>0</v>
      </c>
      <c r="BM474" s="165"/>
      <c r="BN474" s="165"/>
      <c r="BO474" s="165">
        <f t="shared" si="456"/>
        <v>0</v>
      </c>
      <c r="BP474" s="165"/>
      <c r="BQ474" s="165"/>
      <c r="BR474" s="165">
        <f t="shared" si="457"/>
        <v>0</v>
      </c>
      <c r="BS474" s="165"/>
      <c r="BT474" s="165"/>
      <c r="BU474" s="165">
        <f t="shared" si="458"/>
        <v>0</v>
      </c>
      <c r="BV474" s="165"/>
      <c r="BW474" s="165"/>
      <c r="BX474" s="165">
        <f t="shared" si="459"/>
        <v>0</v>
      </c>
      <c r="BY474" s="165"/>
      <c r="BZ474" s="165"/>
      <c r="CA474" s="165">
        <f t="shared" si="460"/>
        <v>0</v>
      </c>
      <c r="CB474" s="165"/>
      <c r="CC474" s="165"/>
      <c r="CD474" s="165">
        <f t="shared" si="461"/>
        <v>0</v>
      </c>
      <c r="CE474" s="165"/>
      <c r="CF474" s="165"/>
      <c r="CG474" s="165">
        <f t="shared" si="462"/>
        <v>0</v>
      </c>
      <c r="CH474" s="165"/>
      <c r="CI474" s="165"/>
      <c r="CJ474" s="165">
        <f t="shared" si="463"/>
        <v>0</v>
      </c>
      <c r="CK474" s="165"/>
      <c r="CL474" s="165"/>
      <c r="CM474" s="165">
        <f t="shared" si="464"/>
        <v>0</v>
      </c>
      <c r="CN474" s="165"/>
      <c r="CO474" s="165"/>
      <c r="CP474" s="165">
        <f t="shared" si="465"/>
        <v>0</v>
      </c>
      <c r="CQ474" s="165"/>
      <c r="CR474" s="165"/>
      <c r="CS474" s="165">
        <f t="shared" si="466"/>
        <v>0</v>
      </c>
      <c r="CT474" s="168">
        <f t="shared" si="467"/>
        <v>0</v>
      </c>
      <c r="CU474" s="167">
        <f t="shared" si="468"/>
        <v>0</v>
      </c>
    </row>
    <row r="475" spans="2:99" x14ac:dyDescent="0.25">
      <c r="B475" s="165" t="s">
        <v>464</v>
      </c>
      <c r="C475" s="165" t="s">
        <v>265</v>
      </c>
      <c r="D475" s="166"/>
      <c r="E475" s="42"/>
      <c r="F475" s="42"/>
      <c r="G475" s="42">
        <f t="shared" si="436"/>
        <v>0</v>
      </c>
      <c r="H475" s="42"/>
      <c r="I475" s="42"/>
      <c r="J475" s="42">
        <f t="shared" si="437"/>
        <v>0</v>
      </c>
      <c r="K475" s="42"/>
      <c r="L475" s="42"/>
      <c r="M475" s="42">
        <f t="shared" si="438"/>
        <v>0</v>
      </c>
      <c r="N475" s="42"/>
      <c r="O475" s="42"/>
      <c r="P475" s="42">
        <f t="shared" si="439"/>
        <v>0</v>
      </c>
      <c r="Q475" s="42"/>
      <c r="R475" s="42"/>
      <c r="S475" s="42">
        <f t="shared" si="440"/>
        <v>0</v>
      </c>
      <c r="T475" s="42"/>
      <c r="U475" s="42"/>
      <c r="V475" s="42">
        <f t="shared" si="441"/>
        <v>0</v>
      </c>
      <c r="W475" s="42"/>
      <c r="X475" s="42"/>
      <c r="Y475" s="42">
        <f t="shared" si="442"/>
        <v>0</v>
      </c>
      <c r="Z475" s="42"/>
      <c r="AA475" s="42"/>
      <c r="AB475" s="42">
        <f t="shared" si="443"/>
        <v>0</v>
      </c>
      <c r="AC475" s="42"/>
      <c r="AD475" s="42"/>
      <c r="AE475" s="42">
        <f t="shared" si="444"/>
        <v>0</v>
      </c>
      <c r="AF475" s="42"/>
      <c r="AG475" s="42"/>
      <c r="AH475" s="42">
        <f t="shared" si="445"/>
        <v>0</v>
      </c>
      <c r="AI475" s="165"/>
      <c r="AJ475" s="165"/>
      <c r="AK475" s="165">
        <f t="shared" si="446"/>
        <v>0</v>
      </c>
      <c r="AL475" s="165"/>
      <c r="AM475" s="165"/>
      <c r="AN475" s="165">
        <f t="shared" si="447"/>
        <v>0</v>
      </c>
      <c r="AO475" s="165"/>
      <c r="AP475" s="165"/>
      <c r="AQ475" s="165">
        <f t="shared" si="448"/>
        <v>0</v>
      </c>
      <c r="AR475" s="165"/>
      <c r="AS475" s="165"/>
      <c r="AT475" s="165">
        <f t="shared" si="449"/>
        <v>0</v>
      </c>
      <c r="AU475" s="165"/>
      <c r="AV475" s="165"/>
      <c r="AW475" s="165">
        <f t="shared" si="450"/>
        <v>0</v>
      </c>
      <c r="AX475" s="165"/>
      <c r="AY475" s="165"/>
      <c r="AZ475" s="165">
        <f t="shared" si="451"/>
        <v>0</v>
      </c>
      <c r="BA475" s="165"/>
      <c r="BB475" s="165"/>
      <c r="BC475" s="165">
        <f t="shared" si="452"/>
        <v>0</v>
      </c>
      <c r="BD475" s="165"/>
      <c r="BE475" s="165"/>
      <c r="BF475" s="165">
        <f t="shared" si="453"/>
        <v>0</v>
      </c>
      <c r="BG475" s="165"/>
      <c r="BH475" s="165"/>
      <c r="BI475" s="165">
        <f t="shared" si="454"/>
        <v>0</v>
      </c>
      <c r="BJ475" s="165"/>
      <c r="BK475" s="165"/>
      <c r="BL475" s="165">
        <f t="shared" si="455"/>
        <v>0</v>
      </c>
      <c r="BM475" s="165"/>
      <c r="BN475" s="165"/>
      <c r="BO475" s="165">
        <f t="shared" si="456"/>
        <v>0</v>
      </c>
      <c r="BP475" s="165"/>
      <c r="BQ475" s="165"/>
      <c r="BR475" s="165">
        <f t="shared" si="457"/>
        <v>0</v>
      </c>
      <c r="BS475" s="165"/>
      <c r="BT475" s="165"/>
      <c r="BU475" s="165">
        <f t="shared" si="458"/>
        <v>0</v>
      </c>
      <c r="BV475" s="165"/>
      <c r="BW475" s="165"/>
      <c r="BX475" s="165">
        <f t="shared" si="459"/>
        <v>0</v>
      </c>
      <c r="BY475" s="165"/>
      <c r="BZ475" s="165"/>
      <c r="CA475" s="165">
        <f t="shared" si="460"/>
        <v>0</v>
      </c>
      <c r="CB475" s="165"/>
      <c r="CC475" s="165"/>
      <c r="CD475" s="165">
        <f t="shared" si="461"/>
        <v>0</v>
      </c>
      <c r="CE475" s="165"/>
      <c r="CF475" s="165"/>
      <c r="CG475" s="165">
        <f t="shared" si="462"/>
        <v>0</v>
      </c>
      <c r="CH475" s="165"/>
      <c r="CI475" s="165"/>
      <c r="CJ475" s="165">
        <f t="shared" si="463"/>
        <v>0</v>
      </c>
      <c r="CK475" s="165"/>
      <c r="CL475" s="165"/>
      <c r="CM475" s="165">
        <f t="shared" si="464"/>
        <v>0</v>
      </c>
      <c r="CN475" s="165"/>
      <c r="CO475" s="165"/>
      <c r="CP475" s="165">
        <f t="shared" si="465"/>
        <v>0</v>
      </c>
      <c r="CQ475" s="165"/>
      <c r="CR475" s="165"/>
      <c r="CS475" s="165">
        <f t="shared" si="466"/>
        <v>0</v>
      </c>
      <c r="CT475" s="168">
        <f t="shared" si="467"/>
        <v>0</v>
      </c>
      <c r="CU475" s="167">
        <f t="shared" si="468"/>
        <v>0</v>
      </c>
    </row>
    <row r="476" spans="2:99" x14ac:dyDescent="0.25">
      <c r="B476" s="42" t="s">
        <v>465</v>
      </c>
      <c r="C476" s="42" t="s">
        <v>297</v>
      </c>
      <c r="D476" s="172"/>
      <c r="E476" s="42"/>
      <c r="F476" s="42"/>
      <c r="G476" s="42">
        <f t="shared" si="436"/>
        <v>0</v>
      </c>
      <c r="H476" s="42"/>
      <c r="I476" s="42"/>
      <c r="J476" s="42">
        <f t="shared" si="437"/>
        <v>0</v>
      </c>
      <c r="K476" s="42"/>
      <c r="L476" s="42"/>
      <c r="M476" s="42">
        <f t="shared" si="438"/>
        <v>0</v>
      </c>
      <c r="N476" s="42"/>
      <c r="O476" s="42"/>
      <c r="P476" s="42">
        <f t="shared" si="439"/>
        <v>0</v>
      </c>
      <c r="Q476" s="42"/>
      <c r="R476" s="42"/>
      <c r="S476" s="42">
        <f t="shared" si="440"/>
        <v>0</v>
      </c>
      <c r="T476" s="42"/>
      <c r="U476" s="42"/>
      <c r="V476" s="42">
        <f t="shared" si="441"/>
        <v>0</v>
      </c>
      <c r="W476" s="42"/>
      <c r="X476" s="42"/>
      <c r="Y476" s="42">
        <f t="shared" si="442"/>
        <v>0</v>
      </c>
      <c r="Z476" s="42"/>
      <c r="AA476" s="42"/>
      <c r="AB476" s="42">
        <f t="shared" si="443"/>
        <v>0</v>
      </c>
      <c r="AC476" s="42"/>
      <c r="AD476" s="42"/>
      <c r="AE476" s="42">
        <f t="shared" si="444"/>
        <v>0</v>
      </c>
      <c r="AF476" s="42"/>
      <c r="AG476" s="42"/>
      <c r="AH476" s="42">
        <f t="shared" si="445"/>
        <v>0</v>
      </c>
      <c r="AI476" s="165"/>
      <c r="AJ476" s="165"/>
      <c r="AK476" s="165">
        <f t="shared" si="446"/>
        <v>0</v>
      </c>
      <c r="AL476" s="165"/>
      <c r="AM476" s="165"/>
      <c r="AN476" s="165">
        <f t="shared" si="447"/>
        <v>0</v>
      </c>
      <c r="AO476" s="165"/>
      <c r="AP476" s="165"/>
      <c r="AQ476" s="165">
        <f t="shared" si="448"/>
        <v>0</v>
      </c>
      <c r="AR476" s="165"/>
      <c r="AS476" s="165"/>
      <c r="AT476" s="165">
        <f t="shared" si="449"/>
        <v>0</v>
      </c>
      <c r="AU476" s="165"/>
      <c r="AV476" s="165"/>
      <c r="AW476" s="165">
        <f t="shared" si="450"/>
        <v>0</v>
      </c>
      <c r="AX476" s="165"/>
      <c r="AY476" s="165"/>
      <c r="AZ476" s="165">
        <f t="shared" si="451"/>
        <v>0</v>
      </c>
      <c r="BA476" s="165"/>
      <c r="BB476" s="165"/>
      <c r="BC476" s="165">
        <f t="shared" si="452"/>
        <v>0</v>
      </c>
      <c r="BD476" s="165"/>
      <c r="BE476" s="165"/>
      <c r="BF476" s="165">
        <f t="shared" si="453"/>
        <v>0</v>
      </c>
      <c r="BG476" s="165"/>
      <c r="BH476" s="165"/>
      <c r="BI476" s="165">
        <f t="shared" si="454"/>
        <v>0</v>
      </c>
      <c r="BJ476" s="165"/>
      <c r="BK476" s="165"/>
      <c r="BL476" s="165">
        <f t="shared" si="455"/>
        <v>0</v>
      </c>
      <c r="BM476" s="165"/>
      <c r="BN476" s="165"/>
      <c r="BO476" s="165">
        <f t="shared" si="456"/>
        <v>0</v>
      </c>
      <c r="BP476" s="165"/>
      <c r="BQ476" s="165"/>
      <c r="BR476" s="165">
        <f t="shared" si="457"/>
        <v>0</v>
      </c>
      <c r="BS476" s="165"/>
      <c r="BT476" s="165"/>
      <c r="BU476" s="165">
        <f t="shared" si="458"/>
        <v>0</v>
      </c>
      <c r="BV476" s="165"/>
      <c r="BW476" s="165"/>
      <c r="BX476" s="165">
        <f t="shared" si="459"/>
        <v>0</v>
      </c>
      <c r="BY476" s="165"/>
      <c r="BZ476" s="165"/>
      <c r="CA476" s="165">
        <f t="shared" si="460"/>
        <v>0</v>
      </c>
      <c r="CB476" s="165"/>
      <c r="CC476" s="165"/>
      <c r="CD476" s="165">
        <f t="shared" si="461"/>
        <v>0</v>
      </c>
      <c r="CE476" s="165"/>
      <c r="CF476" s="165"/>
      <c r="CG476" s="165">
        <f t="shared" si="462"/>
        <v>0</v>
      </c>
      <c r="CH476" s="165"/>
      <c r="CI476" s="165"/>
      <c r="CJ476" s="165">
        <f t="shared" si="463"/>
        <v>0</v>
      </c>
      <c r="CK476" s="165"/>
      <c r="CL476" s="165"/>
      <c r="CM476" s="165">
        <f t="shared" si="464"/>
        <v>0</v>
      </c>
      <c r="CN476" s="165"/>
      <c r="CO476" s="165"/>
      <c r="CP476" s="165">
        <f t="shared" si="465"/>
        <v>0</v>
      </c>
      <c r="CQ476" s="165"/>
      <c r="CR476" s="165"/>
      <c r="CS476" s="165">
        <f t="shared" si="466"/>
        <v>0</v>
      </c>
      <c r="CT476" s="168">
        <f t="shared" si="467"/>
        <v>0</v>
      </c>
      <c r="CU476" s="167">
        <f t="shared" si="468"/>
        <v>0</v>
      </c>
    </row>
    <row r="477" spans="2:99" x14ac:dyDescent="0.25">
      <c r="B477" s="165" t="s">
        <v>323</v>
      </c>
      <c r="C477" s="165" t="s">
        <v>215</v>
      </c>
      <c r="D477" s="166">
        <v>18000</v>
      </c>
      <c r="E477" s="42"/>
      <c r="F477" s="42"/>
      <c r="G477" s="42">
        <f t="shared" si="436"/>
        <v>0</v>
      </c>
      <c r="H477" s="42"/>
      <c r="I477" s="42"/>
      <c r="J477" s="42">
        <f t="shared" si="437"/>
        <v>0</v>
      </c>
      <c r="K477" s="42"/>
      <c r="L477" s="42"/>
      <c r="M477" s="42">
        <f t="shared" si="438"/>
        <v>0</v>
      </c>
      <c r="N477" s="42"/>
      <c r="O477" s="42"/>
      <c r="P477" s="42">
        <f t="shared" si="439"/>
        <v>0</v>
      </c>
      <c r="Q477" s="42"/>
      <c r="R477" s="42"/>
      <c r="S477" s="42">
        <f t="shared" si="440"/>
        <v>0</v>
      </c>
      <c r="T477" s="42">
        <v>1</v>
      </c>
      <c r="U477" s="42">
        <v>18000</v>
      </c>
      <c r="V477" s="42">
        <f t="shared" si="441"/>
        <v>18000</v>
      </c>
      <c r="W477" s="42"/>
      <c r="X477" s="42"/>
      <c r="Y477" s="42">
        <f t="shared" si="442"/>
        <v>0</v>
      </c>
      <c r="Z477" s="42"/>
      <c r="AA477" s="42"/>
      <c r="AB477" s="42">
        <f t="shared" si="443"/>
        <v>0</v>
      </c>
      <c r="AC477" s="42">
        <v>1</v>
      </c>
      <c r="AD477" s="42">
        <v>18000</v>
      </c>
      <c r="AE477" s="42">
        <f t="shared" si="444"/>
        <v>18000</v>
      </c>
      <c r="AF477" s="42"/>
      <c r="AG477" s="42"/>
      <c r="AH477" s="42">
        <f t="shared" si="445"/>
        <v>0</v>
      </c>
      <c r="AI477" s="165"/>
      <c r="AJ477" s="165"/>
      <c r="AK477" s="165">
        <f t="shared" si="446"/>
        <v>0</v>
      </c>
      <c r="AL477" s="165">
        <v>1</v>
      </c>
      <c r="AM477" s="165">
        <v>18000</v>
      </c>
      <c r="AN477" s="165">
        <f t="shared" si="447"/>
        <v>18000</v>
      </c>
      <c r="AO477" s="165"/>
      <c r="AP477" s="165"/>
      <c r="AQ477" s="165">
        <f t="shared" si="448"/>
        <v>0</v>
      </c>
      <c r="AR477" s="165"/>
      <c r="AS477" s="165"/>
      <c r="AT477" s="165">
        <f t="shared" si="449"/>
        <v>0</v>
      </c>
      <c r="AU477" s="165">
        <v>1</v>
      </c>
      <c r="AV477" s="165">
        <v>18000</v>
      </c>
      <c r="AW477" s="165">
        <f t="shared" si="450"/>
        <v>18000</v>
      </c>
      <c r="AX477" s="165"/>
      <c r="AY477" s="165"/>
      <c r="AZ477" s="165">
        <f t="shared" si="451"/>
        <v>0</v>
      </c>
      <c r="BA477" s="165"/>
      <c r="BB477" s="165"/>
      <c r="BC477" s="165">
        <f t="shared" si="452"/>
        <v>0</v>
      </c>
      <c r="BD477" s="165"/>
      <c r="BE477" s="165"/>
      <c r="BF477" s="165">
        <f t="shared" si="453"/>
        <v>0</v>
      </c>
      <c r="BG477" s="165"/>
      <c r="BH477" s="165"/>
      <c r="BI477" s="165">
        <f t="shared" si="454"/>
        <v>0</v>
      </c>
      <c r="BJ477" s="165"/>
      <c r="BK477" s="165"/>
      <c r="BL477" s="165">
        <f t="shared" si="455"/>
        <v>0</v>
      </c>
      <c r="BM477" s="165">
        <v>1</v>
      </c>
      <c r="BN477" s="165">
        <v>18000</v>
      </c>
      <c r="BO477" s="165">
        <f t="shared" si="456"/>
        <v>18000</v>
      </c>
      <c r="BP477" s="165"/>
      <c r="BQ477" s="165"/>
      <c r="BR477" s="165">
        <f t="shared" si="457"/>
        <v>0</v>
      </c>
      <c r="BS477" s="165"/>
      <c r="BT477" s="165"/>
      <c r="BU477" s="165">
        <f t="shared" si="458"/>
        <v>0</v>
      </c>
      <c r="BV477" s="165"/>
      <c r="BW477" s="165"/>
      <c r="BX477" s="165">
        <f t="shared" si="459"/>
        <v>0</v>
      </c>
      <c r="BY477" s="165">
        <v>1</v>
      </c>
      <c r="BZ477" s="165"/>
      <c r="CA477" s="165">
        <f t="shared" si="460"/>
        <v>0</v>
      </c>
      <c r="CB477" s="165"/>
      <c r="CC477" s="165"/>
      <c r="CD477" s="165">
        <f t="shared" si="461"/>
        <v>0</v>
      </c>
      <c r="CE477" s="165"/>
      <c r="CF477" s="165"/>
      <c r="CG477" s="165">
        <f t="shared" si="462"/>
        <v>0</v>
      </c>
      <c r="CH477" s="165">
        <v>1</v>
      </c>
      <c r="CI477" s="165"/>
      <c r="CJ477" s="165">
        <f t="shared" si="463"/>
        <v>0</v>
      </c>
      <c r="CK477" s="165"/>
      <c r="CL477" s="165"/>
      <c r="CM477" s="165">
        <f t="shared" si="464"/>
        <v>0</v>
      </c>
      <c r="CN477" s="165"/>
      <c r="CO477" s="165"/>
      <c r="CP477" s="165">
        <f t="shared" si="465"/>
        <v>0</v>
      </c>
      <c r="CQ477" s="165"/>
      <c r="CR477" s="165"/>
      <c r="CS477" s="165">
        <f t="shared" si="466"/>
        <v>0</v>
      </c>
      <c r="CT477" s="168">
        <f t="shared" si="467"/>
        <v>7</v>
      </c>
      <c r="CU477" s="167">
        <f t="shared" si="468"/>
        <v>90000</v>
      </c>
    </row>
    <row r="478" spans="2:99" x14ac:dyDescent="0.25">
      <c r="B478" s="165" t="s">
        <v>324</v>
      </c>
      <c r="C478" s="165" t="s">
        <v>318</v>
      </c>
      <c r="D478" s="166">
        <v>300000</v>
      </c>
      <c r="E478" s="42"/>
      <c r="F478" s="42"/>
      <c r="G478" s="42">
        <f t="shared" si="436"/>
        <v>0</v>
      </c>
      <c r="H478" s="42"/>
      <c r="I478" s="42"/>
      <c r="J478" s="42">
        <f t="shared" si="437"/>
        <v>0</v>
      </c>
      <c r="K478" s="42"/>
      <c r="L478" s="42"/>
      <c r="M478" s="42">
        <f t="shared" si="438"/>
        <v>0</v>
      </c>
      <c r="N478" s="42"/>
      <c r="O478" s="42"/>
      <c r="P478" s="42">
        <f t="shared" si="439"/>
        <v>0</v>
      </c>
      <c r="Q478" s="42"/>
      <c r="R478" s="42"/>
      <c r="S478" s="42">
        <f t="shared" si="440"/>
        <v>0</v>
      </c>
      <c r="T478" s="42"/>
      <c r="U478" s="42"/>
      <c r="V478" s="42">
        <f t="shared" si="441"/>
        <v>0</v>
      </c>
      <c r="W478" s="42"/>
      <c r="X478" s="42"/>
      <c r="Y478" s="42">
        <f t="shared" si="442"/>
        <v>0</v>
      </c>
      <c r="Z478" s="42"/>
      <c r="AA478" s="42"/>
      <c r="AB478" s="42">
        <f t="shared" si="443"/>
        <v>0</v>
      </c>
      <c r="AC478" s="42"/>
      <c r="AD478" s="42"/>
      <c r="AE478" s="42">
        <f t="shared" si="444"/>
        <v>0</v>
      </c>
      <c r="AF478" s="42"/>
      <c r="AG478" s="42"/>
      <c r="AH478" s="42">
        <f t="shared" si="445"/>
        <v>0</v>
      </c>
      <c r="AI478" s="165"/>
      <c r="AJ478" s="165"/>
      <c r="AK478" s="165">
        <f t="shared" si="446"/>
        <v>0</v>
      </c>
      <c r="AL478" s="165"/>
      <c r="AM478" s="165"/>
      <c r="AN478" s="165">
        <f t="shared" si="447"/>
        <v>0</v>
      </c>
      <c r="AO478" s="165"/>
      <c r="AP478" s="165"/>
      <c r="AQ478" s="165">
        <f t="shared" si="448"/>
        <v>0</v>
      </c>
      <c r="AR478" s="165">
        <v>1</v>
      </c>
      <c r="AS478" s="165">
        <v>30000</v>
      </c>
      <c r="AT478" s="165">
        <f t="shared" si="449"/>
        <v>30000</v>
      </c>
      <c r="AU478" s="165"/>
      <c r="AV478" s="165"/>
      <c r="AW478" s="165">
        <f t="shared" si="450"/>
        <v>0</v>
      </c>
      <c r="AX478" s="165"/>
      <c r="AY478" s="165"/>
      <c r="AZ478" s="165">
        <f t="shared" si="451"/>
        <v>0</v>
      </c>
      <c r="BA478" s="165"/>
      <c r="BB478" s="165"/>
      <c r="BC478" s="165">
        <f t="shared" si="452"/>
        <v>0</v>
      </c>
      <c r="BD478" s="165"/>
      <c r="BE478" s="165"/>
      <c r="BF478" s="165">
        <f t="shared" si="453"/>
        <v>0</v>
      </c>
      <c r="BG478" s="165"/>
      <c r="BH478" s="165"/>
      <c r="BI478" s="165">
        <f t="shared" si="454"/>
        <v>0</v>
      </c>
      <c r="BJ478" s="165"/>
      <c r="BK478" s="165"/>
      <c r="BL478" s="165">
        <f t="shared" si="455"/>
        <v>0</v>
      </c>
      <c r="BM478" s="165"/>
      <c r="BN478" s="165"/>
      <c r="BO478" s="165">
        <f t="shared" si="456"/>
        <v>0</v>
      </c>
      <c r="BP478" s="165">
        <v>0.25</v>
      </c>
      <c r="BQ478" s="165">
        <v>300000</v>
      </c>
      <c r="BR478" s="165">
        <f t="shared" si="457"/>
        <v>75000</v>
      </c>
      <c r="BS478" s="165"/>
      <c r="BT478" s="165"/>
      <c r="BU478" s="165">
        <f t="shared" si="458"/>
        <v>0</v>
      </c>
      <c r="BV478" s="165"/>
      <c r="BW478" s="165"/>
      <c r="BX478" s="165">
        <f t="shared" si="459"/>
        <v>0</v>
      </c>
      <c r="BY478" s="165"/>
      <c r="BZ478" s="165"/>
      <c r="CA478" s="165">
        <f t="shared" si="460"/>
        <v>0</v>
      </c>
      <c r="CB478" s="165"/>
      <c r="CC478" s="165"/>
      <c r="CD478" s="165">
        <f t="shared" si="461"/>
        <v>0</v>
      </c>
      <c r="CE478" s="165"/>
      <c r="CF478" s="165"/>
      <c r="CG478" s="165">
        <f t="shared" si="462"/>
        <v>0</v>
      </c>
      <c r="CH478" s="165"/>
      <c r="CI478" s="165"/>
      <c r="CJ478" s="165">
        <f t="shared" si="463"/>
        <v>0</v>
      </c>
      <c r="CK478" s="165"/>
      <c r="CL478" s="165"/>
      <c r="CM478" s="165">
        <f t="shared" si="464"/>
        <v>0</v>
      </c>
      <c r="CN478" s="165"/>
      <c r="CO478" s="165"/>
      <c r="CP478" s="165">
        <f t="shared" si="465"/>
        <v>0</v>
      </c>
      <c r="CQ478" s="165"/>
      <c r="CR478" s="165"/>
      <c r="CS478" s="165">
        <f t="shared" si="466"/>
        <v>0</v>
      </c>
      <c r="CT478" s="168">
        <f t="shared" si="467"/>
        <v>1.25</v>
      </c>
      <c r="CU478" s="167">
        <f t="shared" si="468"/>
        <v>105000</v>
      </c>
    </row>
    <row r="479" spans="2:99" x14ac:dyDescent="0.25">
      <c r="B479" s="165" t="s">
        <v>325</v>
      </c>
      <c r="C479" s="165" t="s">
        <v>318</v>
      </c>
      <c r="D479" s="166">
        <v>230000</v>
      </c>
      <c r="E479" s="42"/>
      <c r="F479" s="42"/>
      <c r="G479" s="42">
        <f t="shared" si="436"/>
        <v>0</v>
      </c>
      <c r="H479" s="42"/>
      <c r="I479" s="42"/>
      <c r="J479" s="42">
        <f t="shared" si="437"/>
        <v>0</v>
      </c>
      <c r="K479" s="42"/>
      <c r="L479" s="42"/>
      <c r="M479" s="42">
        <f t="shared" si="438"/>
        <v>0</v>
      </c>
      <c r="N479" s="42"/>
      <c r="O479" s="42"/>
      <c r="P479" s="42">
        <f t="shared" si="439"/>
        <v>0</v>
      </c>
      <c r="Q479" s="42"/>
      <c r="R479" s="42"/>
      <c r="S479" s="42">
        <f t="shared" si="440"/>
        <v>0</v>
      </c>
      <c r="T479" s="42"/>
      <c r="U479" s="42"/>
      <c r="V479" s="42">
        <f t="shared" si="441"/>
        <v>0</v>
      </c>
      <c r="W479" s="42">
        <v>1</v>
      </c>
      <c r="X479" s="42">
        <v>23000</v>
      </c>
      <c r="Y479" s="42">
        <f t="shared" si="442"/>
        <v>23000</v>
      </c>
      <c r="Z479" s="42"/>
      <c r="AA479" s="42"/>
      <c r="AB479" s="42">
        <f t="shared" si="443"/>
        <v>0</v>
      </c>
      <c r="AC479" s="42"/>
      <c r="AD479" s="42"/>
      <c r="AE479" s="42">
        <f t="shared" si="444"/>
        <v>0</v>
      </c>
      <c r="AF479" s="42"/>
      <c r="AG479" s="42"/>
      <c r="AH479" s="42">
        <f t="shared" si="445"/>
        <v>0</v>
      </c>
      <c r="AI479" s="165"/>
      <c r="AJ479" s="165"/>
      <c r="AK479" s="165">
        <f t="shared" si="446"/>
        <v>0</v>
      </c>
      <c r="AL479" s="165"/>
      <c r="AM479" s="165"/>
      <c r="AN479" s="165">
        <f t="shared" si="447"/>
        <v>0</v>
      </c>
      <c r="AO479" s="165"/>
      <c r="AP479" s="165"/>
      <c r="AQ479" s="165">
        <f t="shared" si="448"/>
        <v>0</v>
      </c>
      <c r="AR479" s="165">
        <v>1</v>
      </c>
      <c r="AS479" s="165">
        <v>23000</v>
      </c>
      <c r="AT479" s="165">
        <f t="shared" si="449"/>
        <v>23000</v>
      </c>
      <c r="AU479" s="165"/>
      <c r="AV479" s="165"/>
      <c r="AW479" s="165">
        <f t="shared" si="450"/>
        <v>0</v>
      </c>
      <c r="AX479" s="165"/>
      <c r="AY479" s="165"/>
      <c r="AZ479" s="165">
        <f t="shared" si="451"/>
        <v>0</v>
      </c>
      <c r="BA479" s="165">
        <v>1</v>
      </c>
      <c r="BB479" s="165">
        <v>23000</v>
      </c>
      <c r="BC479" s="165">
        <f t="shared" si="452"/>
        <v>23000</v>
      </c>
      <c r="BD479" s="165"/>
      <c r="BE479" s="165"/>
      <c r="BF479" s="165">
        <f t="shared" si="453"/>
        <v>0</v>
      </c>
      <c r="BG479" s="165"/>
      <c r="BH479" s="165"/>
      <c r="BI479" s="165">
        <f t="shared" si="454"/>
        <v>0</v>
      </c>
      <c r="BJ479" s="165"/>
      <c r="BK479" s="165"/>
      <c r="BL479" s="165">
        <f t="shared" si="455"/>
        <v>0</v>
      </c>
      <c r="BM479" s="165"/>
      <c r="BN479" s="165"/>
      <c r="BO479" s="165">
        <f t="shared" si="456"/>
        <v>0</v>
      </c>
      <c r="BP479" s="165"/>
      <c r="BQ479" s="165"/>
      <c r="BR479" s="165">
        <f t="shared" si="457"/>
        <v>0</v>
      </c>
      <c r="BS479" s="165"/>
      <c r="BT479" s="165"/>
      <c r="BU479" s="165">
        <f t="shared" si="458"/>
        <v>0</v>
      </c>
      <c r="BV479" s="165"/>
      <c r="BW479" s="165"/>
      <c r="BX479" s="165">
        <f t="shared" si="459"/>
        <v>0</v>
      </c>
      <c r="BY479" s="165"/>
      <c r="BZ479" s="165"/>
      <c r="CA479" s="165">
        <f t="shared" si="460"/>
        <v>0</v>
      </c>
      <c r="CB479" s="165"/>
      <c r="CC479" s="165"/>
      <c r="CD479" s="165">
        <f t="shared" si="461"/>
        <v>0</v>
      </c>
      <c r="CE479" s="165"/>
      <c r="CF479" s="165"/>
      <c r="CG479" s="165">
        <f t="shared" si="462"/>
        <v>0</v>
      </c>
      <c r="CH479" s="165"/>
      <c r="CI479" s="165"/>
      <c r="CJ479" s="165">
        <f t="shared" si="463"/>
        <v>0</v>
      </c>
      <c r="CK479" s="165"/>
      <c r="CL479" s="165"/>
      <c r="CM479" s="165">
        <f t="shared" si="464"/>
        <v>0</v>
      </c>
      <c r="CN479" s="165"/>
      <c r="CO479" s="165"/>
      <c r="CP479" s="165">
        <f t="shared" si="465"/>
        <v>0</v>
      </c>
      <c r="CQ479" s="165"/>
      <c r="CR479" s="165"/>
      <c r="CS479" s="165">
        <f t="shared" si="466"/>
        <v>0</v>
      </c>
      <c r="CT479" s="168">
        <f t="shared" si="467"/>
        <v>3</v>
      </c>
      <c r="CU479" s="167">
        <f t="shared" si="468"/>
        <v>69000</v>
      </c>
    </row>
    <row r="480" spans="2:99" x14ac:dyDescent="0.25">
      <c r="B480" s="165" t="s">
        <v>466</v>
      </c>
      <c r="C480" s="165" t="s">
        <v>318</v>
      </c>
      <c r="D480" s="166"/>
      <c r="E480" s="42"/>
      <c r="F480" s="42"/>
      <c r="G480" s="42">
        <f t="shared" si="436"/>
        <v>0</v>
      </c>
      <c r="H480" s="42"/>
      <c r="I480" s="42"/>
      <c r="J480" s="42">
        <f t="shared" si="437"/>
        <v>0</v>
      </c>
      <c r="K480" s="42"/>
      <c r="L480" s="42"/>
      <c r="M480" s="42">
        <f t="shared" si="438"/>
        <v>0</v>
      </c>
      <c r="N480" s="42"/>
      <c r="O480" s="42"/>
      <c r="P480" s="42">
        <f t="shared" si="439"/>
        <v>0</v>
      </c>
      <c r="Q480" s="42"/>
      <c r="R480" s="42"/>
      <c r="S480" s="42">
        <f t="shared" si="440"/>
        <v>0</v>
      </c>
      <c r="T480" s="42"/>
      <c r="U480" s="42"/>
      <c r="V480" s="42">
        <f t="shared" si="441"/>
        <v>0</v>
      </c>
      <c r="W480" s="42"/>
      <c r="X480" s="42"/>
      <c r="Y480" s="42">
        <f t="shared" si="442"/>
        <v>0</v>
      </c>
      <c r="Z480" s="42"/>
      <c r="AA480" s="42"/>
      <c r="AB480" s="42">
        <f t="shared" si="443"/>
        <v>0</v>
      </c>
      <c r="AC480" s="42"/>
      <c r="AD480" s="42"/>
      <c r="AE480" s="42">
        <f t="shared" si="444"/>
        <v>0</v>
      </c>
      <c r="AF480" s="42"/>
      <c r="AG480" s="42"/>
      <c r="AH480" s="42">
        <f t="shared" si="445"/>
        <v>0</v>
      </c>
      <c r="AI480" s="165"/>
      <c r="AJ480" s="165"/>
      <c r="AK480" s="165">
        <f t="shared" si="446"/>
        <v>0</v>
      </c>
      <c r="AL480" s="165"/>
      <c r="AM480" s="165"/>
      <c r="AN480" s="165">
        <f t="shared" si="447"/>
        <v>0</v>
      </c>
      <c r="AO480" s="165"/>
      <c r="AP480" s="165"/>
      <c r="AQ480" s="165">
        <f t="shared" si="448"/>
        <v>0</v>
      </c>
      <c r="AR480" s="165"/>
      <c r="AS480" s="165"/>
      <c r="AT480" s="165">
        <f t="shared" si="449"/>
        <v>0</v>
      </c>
      <c r="AU480" s="165"/>
      <c r="AV480" s="165"/>
      <c r="AW480" s="165">
        <f t="shared" si="450"/>
        <v>0</v>
      </c>
      <c r="AX480" s="165"/>
      <c r="AY480" s="165"/>
      <c r="AZ480" s="165">
        <f t="shared" si="451"/>
        <v>0</v>
      </c>
      <c r="BA480" s="165"/>
      <c r="BB480" s="165"/>
      <c r="BC480" s="165">
        <f t="shared" si="452"/>
        <v>0</v>
      </c>
      <c r="BD480" s="165"/>
      <c r="BE480" s="165"/>
      <c r="BF480" s="165">
        <f t="shared" si="453"/>
        <v>0</v>
      </c>
      <c r="BG480" s="165"/>
      <c r="BH480" s="165"/>
      <c r="BI480" s="165">
        <f t="shared" si="454"/>
        <v>0</v>
      </c>
      <c r="BJ480" s="165"/>
      <c r="BK480" s="165"/>
      <c r="BL480" s="165">
        <f t="shared" si="455"/>
        <v>0</v>
      </c>
      <c r="BM480" s="165"/>
      <c r="BN480" s="165"/>
      <c r="BO480" s="165">
        <f t="shared" si="456"/>
        <v>0</v>
      </c>
      <c r="BP480" s="165"/>
      <c r="BQ480" s="165"/>
      <c r="BR480" s="165">
        <f t="shared" si="457"/>
        <v>0</v>
      </c>
      <c r="BS480" s="165"/>
      <c r="BT480" s="165"/>
      <c r="BU480" s="165">
        <f t="shared" si="458"/>
        <v>0</v>
      </c>
      <c r="BV480" s="165"/>
      <c r="BW480" s="165"/>
      <c r="BX480" s="165">
        <f t="shared" si="459"/>
        <v>0</v>
      </c>
      <c r="BY480" s="165"/>
      <c r="BZ480" s="165"/>
      <c r="CA480" s="165">
        <f t="shared" si="460"/>
        <v>0</v>
      </c>
      <c r="CB480" s="165"/>
      <c r="CC480" s="165"/>
      <c r="CD480" s="165">
        <f t="shared" si="461"/>
        <v>0</v>
      </c>
      <c r="CE480" s="165"/>
      <c r="CF480" s="165"/>
      <c r="CG480" s="165">
        <f t="shared" si="462"/>
        <v>0</v>
      </c>
      <c r="CH480" s="165"/>
      <c r="CI480" s="165"/>
      <c r="CJ480" s="165">
        <f t="shared" si="463"/>
        <v>0</v>
      </c>
      <c r="CK480" s="165"/>
      <c r="CL480" s="165"/>
      <c r="CM480" s="165">
        <f t="shared" si="464"/>
        <v>0</v>
      </c>
      <c r="CN480" s="165"/>
      <c r="CO480" s="165"/>
      <c r="CP480" s="165">
        <f t="shared" si="465"/>
        <v>0</v>
      </c>
      <c r="CQ480" s="165"/>
      <c r="CR480" s="165"/>
      <c r="CS480" s="165">
        <f t="shared" si="466"/>
        <v>0</v>
      </c>
      <c r="CT480" s="168">
        <f t="shared" si="467"/>
        <v>0</v>
      </c>
      <c r="CU480" s="167">
        <f t="shared" si="468"/>
        <v>0</v>
      </c>
    </row>
    <row r="481" spans="2:99" x14ac:dyDescent="0.25">
      <c r="B481" s="165" t="s">
        <v>796</v>
      </c>
      <c r="C481" s="165" t="s">
        <v>318</v>
      </c>
      <c r="D481" s="166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165"/>
      <c r="AJ481" s="165"/>
      <c r="AK481" s="165"/>
      <c r="AL481" s="165"/>
      <c r="AM481" s="165"/>
      <c r="AN481" s="165"/>
      <c r="AO481" s="165"/>
      <c r="AP481" s="165"/>
      <c r="AQ481" s="165"/>
      <c r="AR481" s="165">
        <v>1</v>
      </c>
      <c r="AS481" s="165">
        <v>25000</v>
      </c>
      <c r="AT481" s="165">
        <f t="shared" si="449"/>
        <v>25000</v>
      </c>
      <c r="AU481" s="165"/>
      <c r="AV481" s="165"/>
      <c r="AW481" s="165"/>
      <c r="AX481" s="165"/>
      <c r="AY481" s="165"/>
      <c r="AZ481" s="165"/>
      <c r="BA481" s="165"/>
      <c r="BB481" s="165"/>
      <c r="BC481" s="165"/>
      <c r="BD481" s="165"/>
      <c r="BE481" s="165"/>
      <c r="BF481" s="165"/>
      <c r="BG481" s="165"/>
      <c r="BH481" s="165"/>
      <c r="BI481" s="165"/>
      <c r="BJ481" s="165"/>
      <c r="BK481" s="165"/>
      <c r="BL481" s="165"/>
      <c r="BM481" s="165"/>
      <c r="BN481" s="165"/>
      <c r="BO481" s="165"/>
      <c r="BP481" s="165"/>
      <c r="BQ481" s="165"/>
      <c r="BR481" s="165"/>
      <c r="BS481" s="165"/>
      <c r="BT481" s="165"/>
      <c r="BU481" s="165"/>
      <c r="BV481" s="165"/>
      <c r="BW481" s="165"/>
      <c r="BX481" s="165"/>
      <c r="BY481" s="165"/>
      <c r="BZ481" s="165"/>
      <c r="CA481" s="165"/>
      <c r="CB481" s="165"/>
      <c r="CC481" s="165"/>
      <c r="CD481" s="165"/>
      <c r="CE481" s="165"/>
      <c r="CF481" s="165"/>
      <c r="CG481" s="165"/>
      <c r="CH481" s="165"/>
      <c r="CI481" s="165"/>
      <c r="CJ481" s="165"/>
      <c r="CK481" s="165"/>
      <c r="CL481" s="165"/>
      <c r="CM481" s="165"/>
      <c r="CN481" s="165"/>
      <c r="CO481" s="165"/>
      <c r="CP481" s="165"/>
      <c r="CQ481" s="165"/>
      <c r="CR481" s="165"/>
      <c r="CS481" s="165"/>
      <c r="CT481" s="168"/>
      <c r="CU481" s="167"/>
    </row>
    <row r="482" spans="2:99" x14ac:dyDescent="0.25">
      <c r="B482" s="165" t="s">
        <v>326</v>
      </c>
      <c r="C482" s="165" t="s">
        <v>215</v>
      </c>
      <c r="D482" s="166">
        <v>25000</v>
      </c>
      <c r="E482" s="42"/>
      <c r="F482" s="42"/>
      <c r="G482" s="42">
        <f t="shared" si="436"/>
        <v>0</v>
      </c>
      <c r="H482" s="42"/>
      <c r="I482" s="42"/>
      <c r="J482" s="42">
        <f t="shared" si="437"/>
        <v>0</v>
      </c>
      <c r="K482" s="42"/>
      <c r="L482" s="42"/>
      <c r="M482" s="42">
        <f t="shared" si="438"/>
        <v>0</v>
      </c>
      <c r="N482" s="42"/>
      <c r="O482" s="42"/>
      <c r="P482" s="42">
        <f t="shared" si="439"/>
        <v>0</v>
      </c>
      <c r="Q482" s="42">
        <v>1</v>
      </c>
      <c r="R482" s="42">
        <v>25000</v>
      </c>
      <c r="S482" s="42">
        <f t="shared" si="440"/>
        <v>25000</v>
      </c>
      <c r="T482" s="42"/>
      <c r="U482" s="42"/>
      <c r="V482" s="42">
        <f t="shared" si="441"/>
        <v>0</v>
      </c>
      <c r="W482" s="42"/>
      <c r="X482" s="42"/>
      <c r="Y482" s="42">
        <f t="shared" si="442"/>
        <v>0</v>
      </c>
      <c r="Z482" s="42"/>
      <c r="AA482" s="42"/>
      <c r="AB482" s="42">
        <f t="shared" si="443"/>
        <v>0</v>
      </c>
      <c r="AC482" s="42"/>
      <c r="AD482" s="42"/>
      <c r="AE482" s="42">
        <f t="shared" si="444"/>
        <v>0</v>
      </c>
      <c r="AF482" s="42"/>
      <c r="AG482" s="42"/>
      <c r="AH482" s="42">
        <f t="shared" si="445"/>
        <v>0</v>
      </c>
      <c r="AI482" s="165">
        <v>1</v>
      </c>
      <c r="AJ482" s="165">
        <v>25000</v>
      </c>
      <c r="AK482" s="165">
        <f t="shared" si="446"/>
        <v>25000</v>
      </c>
      <c r="AL482" s="165"/>
      <c r="AM482" s="165"/>
      <c r="AN482" s="165">
        <f t="shared" si="447"/>
        <v>0</v>
      </c>
      <c r="AO482" s="165"/>
      <c r="AP482" s="165"/>
      <c r="AQ482" s="165">
        <f t="shared" si="448"/>
        <v>0</v>
      </c>
      <c r="AR482" s="165">
        <v>1</v>
      </c>
      <c r="AS482" s="165">
        <v>25000</v>
      </c>
      <c r="AT482" s="165">
        <f t="shared" si="449"/>
        <v>25000</v>
      </c>
      <c r="AU482" s="165"/>
      <c r="AV482" s="165"/>
      <c r="AW482" s="165">
        <f t="shared" si="450"/>
        <v>0</v>
      </c>
      <c r="AX482" s="165"/>
      <c r="AY482" s="165"/>
      <c r="AZ482" s="165">
        <f t="shared" si="451"/>
        <v>0</v>
      </c>
      <c r="BA482" s="165"/>
      <c r="BB482" s="165"/>
      <c r="BC482" s="165">
        <f t="shared" si="452"/>
        <v>0</v>
      </c>
      <c r="BD482" s="165"/>
      <c r="BE482" s="165"/>
      <c r="BF482" s="165">
        <f t="shared" si="453"/>
        <v>0</v>
      </c>
      <c r="BG482" s="165">
        <v>1</v>
      </c>
      <c r="BH482" s="165">
        <v>25000</v>
      </c>
      <c r="BI482" s="165">
        <f t="shared" si="454"/>
        <v>25000</v>
      </c>
      <c r="BJ482" s="165"/>
      <c r="BK482" s="165"/>
      <c r="BL482" s="165">
        <f t="shared" si="455"/>
        <v>0</v>
      </c>
      <c r="BM482" s="165">
        <v>0.25</v>
      </c>
      <c r="BN482" s="165">
        <v>25000</v>
      </c>
      <c r="BO482" s="165">
        <f t="shared" si="456"/>
        <v>6250</v>
      </c>
      <c r="BP482" s="165"/>
      <c r="BQ482" s="165"/>
      <c r="BR482" s="165">
        <f t="shared" si="457"/>
        <v>0</v>
      </c>
      <c r="BS482" s="165">
        <v>1</v>
      </c>
      <c r="BT482" s="165"/>
      <c r="BU482" s="165">
        <f t="shared" si="458"/>
        <v>0</v>
      </c>
      <c r="BV482" s="165"/>
      <c r="BW482" s="165"/>
      <c r="BX482" s="165">
        <f t="shared" si="459"/>
        <v>0</v>
      </c>
      <c r="BY482" s="165"/>
      <c r="BZ482" s="165"/>
      <c r="CA482" s="165">
        <f t="shared" si="460"/>
        <v>0</v>
      </c>
      <c r="CB482" s="165">
        <v>1</v>
      </c>
      <c r="CC482" s="165"/>
      <c r="CD482" s="165">
        <f t="shared" si="461"/>
        <v>0</v>
      </c>
      <c r="CE482" s="165"/>
      <c r="CF482" s="165"/>
      <c r="CG482" s="165">
        <f t="shared" si="462"/>
        <v>0</v>
      </c>
      <c r="CH482" s="165">
        <v>1</v>
      </c>
      <c r="CI482" s="165"/>
      <c r="CJ482" s="165">
        <f t="shared" si="463"/>
        <v>0</v>
      </c>
      <c r="CK482" s="165"/>
      <c r="CL482" s="165"/>
      <c r="CM482" s="165">
        <f t="shared" si="464"/>
        <v>0</v>
      </c>
      <c r="CN482" s="165"/>
      <c r="CO482" s="165"/>
      <c r="CP482" s="165">
        <f t="shared" si="465"/>
        <v>0</v>
      </c>
      <c r="CQ482" s="165"/>
      <c r="CR482" s="165"/>
      <c r="CS482" s="165">
        <f t="shared" si="466"/>
        <v>0</v>
      </c>
      <c r="CT482" s="168">
        <f t="shared" si="467"/>
        <v>7.25</v>
      </c>
      <c r="CU482" s="167">
        <f t="shared" si="468"/>
        <v>106250</v>
      </c>
    </row>
    <row r="483" spans="2:99" x14ac:dyDescent="0.25">
      <c r="B483" s="165" t="s">
        <v>327</v>
      </c>
      <c r="C483" s="165" t="s">
        <v>318</v>
      </c>
      <c r="D483" s="166">
        <v>130000</v>
      </c>
      <c r="E483" s="42"/>
      <c r="F483" s="42"/>
      <c r="G483" s="42">
        <f t="shared" si="436"/>
        <v>0</v>
      </c>
      <c r="H483" s="42"/>
      <c r="I483" s="42"/>
      <c r="J483" s="42">
        <f t="shared" si="437"/>
        <v>0</v>
      </c>
      <c r="K483" s="42"/>
      <c r="L483" s="42"/>
      <c r="M483" s="42">
        <f t="shared" si="438"/>
        <v>0</v>
      </c>
      <c r="N483" s="42"/>
      <c r="O483" s="42"/>
      <c r="P483" s="42">
        <f t="shared" si="439"/>
        <v>0</v>
      </c>
      <c r="Q483" s="42"/>
      <c r="R483" s="42"/>
      <c r="S483" s="42">
        <f t="shared" si="440"/>
        <v>0</v>
      </c>
      <c r="T483" s="42"/>
      <c r="U483" s="42"/>
      <c r="V483" s="42">
        <f t="shared" si="441"/>
        <v>0</v>
      </c>
      <c r="W483" s="42"/>
      <c r="X483" s="42"/>
      <c r="Y483" s="42">
        <f t="shared" si="442"/>
        <v>0</v>
      </c>
      <c r="Z483" s="42"/>
      <c r="AA483" s="42"/>
      <c r="AB483" s="42">
        <f t="shared" si="443"/>
        <v>0</v>
      </c>
      <c r="AC483" s="42"/>
      <c r="AD483" s="42"/>
      <c r="AE483" s="42">
        <f t="shared" si="444"/>
        <v>0</v>
      </c>
      <c r="AF483" s="42"/>
      <c r="AG483" s="42"/>
      <c r="AH483" s="42">
        <f t="shared" si="445"/>
        <v>0</v>
      </c>
      <c r="AI483" s="165"/>
      <c r="AJ483" s="165"/>
      <c r="AK483" s="165">
        <f t="shared" si="446"/>
        <v>0</v>
      </c>
      <c r="AL483" s="165"/>
      <c r="AM483" s="165"/>
      <c r="AN483" s="165">
        <f t="shared" si="447"/>
        <v>0</v>
      </c>
      <c r="AO483" s="165"/>
      <c r="AP483" s="165"/>
      <c r="AQ483" s="165">
        <f t="shared" si="448"/>
        <v>0</v>
      </c>
      <c r="AR483" s="165"/>
      <c r="AS483" s="165"/>
      <c r="AT483" s="165">
        <f t="shared" si="449"/>
        <v>0</v>
      </c>
      <c r="AU483" s="165"/>
      <c r="AV483" s="165"/>
      <c r="AW483" s="165">
        <f t="shared" si="450"/>
        <v>0</v>
      </c>
      <c r="AX483" s="165"/>
      <c r="AY483" s="165"/>
      <c r="AZ483" s="165">
        <f t="shared" si="451"/>
        <v>0</v>
      </c>
      <c r="BA483" s="165">
        <v>1</v>
      </c>
      <c r="BB483" s="165">
        <v>30000</v>
      </c>
      <c r="BC483" s="165">
        <f t="shared" si="452"/>
        <v>30000</v>
      </c>
      <c r="BD483" s="165"/>
      <c r="BE483" s="165"/>
      <c r="BF483" s="165">
        <f t="shared" si="453"/>
        <v>0</v>
      </c>
      <c r="BG483" s="165"/>
      <c r="BH483" s="165"/>
      <c r="BI483" s="165">
        <f t="shared" si="454"/>
        <v>0</v>
      </c>
      <c r="BJ483" s="165"/>
      <c r="BK483" s="165"/>
      <c r="BL483" s="165">
        <f t="shared" si="455"/>
        <v>0</v>
      </c>
      <c r="BM483" s="165"/>
      <c r="BN483" s="165"/>
      <c r="BO483" s="165">
        <f t="shared" si="456"/>
        <v>0</v>
      </c>
      <c r="BP483" s="165"/>
      <c r="BQ483" s="165"/>
      <c r="BR483" s="165">
        <f t="shared" si="457"/>
        <v>0</v>
      </c>
      <c r="BS483" s="165"/>
      <c r="BT483" s="165"/>
      <c r="BU483" s="165">
        <f t="shared" si="458"/>
        <v>0</v>
      </c>
      <c r="BV483" s="165"/>
      <c r="BW483" s="165"/>
      <c r="BX483" s="165">
        <f t="shared" si="459"/>
        <v>0</v>
      </c>
      <c r="BY483" s="165"/>
      <c r="BZ483" s="165"/>
      <c r="CA483" s="165">
        <f t="shared" si="460"/>
        <v>0</v>
      </c>
      <c r="CB483" s="165"/>
      <c r="CC483" s="165"/>
      <c r="CD483" s="165">
        <f t="shared" si="461"/>
        <v>0</v>
      </c>
      <c r="CE483" s="165"/>
      <c r="CF483" s="165"/>
      <c r="CG483" s="165">
        <f t="shared" si="462"/>
        <v>0</v>
      </c>
      <c r="CH483" s="165"/>
      <c r="CI483" s="165"/>
      <c r="CJ483" s="165">
        <f t="shared" si="463"/>
        <v>0</v>
      </c>
      <c r="CK483" s="165"/>
      <c r="CL483" s="165"/>
      <c r="CM483" s="165">
        <f t="shared" si="464"/>
        <v>0</v>
      </c>
      <c r="CN483" s="165"/>
      <c r="CO483" s="165"/>
      <c r="CP483" s="165">
        <f t="shared" si="465"/>
        <v>0</v>
      </c>
      <c r="CQ483" s="165"/>
      <c r="CR483" s="165"/>
      <c r="CS483" s="165">
        <f t="shared" si="466"/>
        <v>0</v>
      </c>
      <c r="CT483" s="168">
        <f t="shared" si="467"/>
        <v>1</v>
      </c>
      <c r="CU483" s="167">
        <f t="shared" si="468"/>
        <v>30000</v>
      </c>
    </row>
    <row r="484" spans="2:99" x14ac:dyDescent="0.25">
      <c r="B484" s="165" t="s">
        <v>328</v>
      </c>
      <c r="C484" s="165" t="s">
        <v>215</v>
      </c>
      <c r="D484" s="166">
        <v>45000</v>
      </c>
      <c r="E484" s="42">
        <v>2</v>
      </c>
      <c r="F484" s="42">
        <v>57000</v>
      </c>
      <c r="G484" s="42">
        <f t="shared" si="436"/>
        <v>114000</v>
      </c>
      <c r="H484" s="42"/>
      <c r="I484" s="42"/>
      <c r="J484" s="42">
        <f t="shared" si="437"/>
        <v>0</v>
      </c>
      <c r="K484" s="42"/>
      <c r="L484" s="42"/>
      <c r="M484" s="42">
        <f t="shared" si="438"/>
        <v>0</v>
      </c>
      <c r="N484" s="42"/>
      <c r="O484" s="42"/>
      <c r="P484" s="42">
        <f t="shared" si="439"/>
        <v>0</v>
      </c>
      <c r="Q484" s="42"/>
      <c r="R484" s="42"/>
      <c r="S484" s="42">
        <f t="shared" si="440"/>
        <v>0</v>
      </c>
      <c r="T484" s="42">
        <v>1.98</v>
      </c>
      <c r="U484" s="42">
        <v>57000</v>
      </c>
      <c r="V484" s="42">
        <f t="shared" si="441"/>
        <v>112860</v>
      </c>
      <c r="W484" s="42"/>
      <c r="X484" s="42"/>
      <c r="Y484" s="42">
        <f t="shared" si="442"/>
        <v>0</v>
      </c>
      <c r="Z484" s="42"/>
      <c r="AA484" s="42"/>
      <c r="AB484" s="42">
        <f t="shared" si="443"/>
        <v>0</v>
      </c>
      <c r="AC484" s="42">
        <v>3</v>
      </c>
      <c r="AD484" s="42">
        <v>57000</v>
      </c>
      <c r="AE484" s="42">
        <f t="shared" si="444"/>
        <v>171000</v>
      </c>
      <c r="AF484" s="42"/>
      <c r="AG484" s="42"/>
      <c r="AH484" s="42">
        <f t="shared" si="445"/>
        <v>0</v>
      </c>
      <c r="AI484" s="165"/>
      <c r="AJ484" s="165"/>
      <c r="AK484" s="165">
        <f t="shared" si="446"/>
        <v>0</v>
      </c>
      <c r="AL484" s="165"/>
      <c r="AM484" s="165"/>
      <c r="AN484" s="165">
        <f t="shared" si="447"/>
        <v>0</v>
      </c>
      <c r="AO484" s="165"/>
      <c r="AP484" s="165"/>
      <c r="AQ484" s="165">
        <f t="shared" si="448"/>
        <v>0</v>
      </c>
      <c r="AR484" s="165"/>
      <c r="AS484" s="165"/>
      <c r="AT484" s="165">
        <f t="shared" si="449"/>
        <v>0</v>
      </c>
      <c r="AU484" s="165">
        <v>2</v>
      </c>
      <c r="AV484" s="165">
        <v>57000</v>
      </c>
      <c r="AW484" s="165">
        <f t="shared" si="450"/>
        <v>114000</v>
      </c>
      <c r="AX484" s="165"/>
      <c r="AY484" s="165"/>
      <c r="AZ484" s="165">
        <f t="shared" si="451"/>
        <v>0</v>
      </c>
      <c r="BA484" s="165"/>
      <c r="BB484" s="165"/>
      <c r="BC484" s="165">
        <f t="shared" si="452"/>
        <v>0</v>
      </c>
      <c r="BD484" s="165">
        <v>0.5</v>
      </c>
      <c r="BE484" s="165">
        <v>57000</v>
      </c>
      <c r="BF484" s="165">
        <f t="shared" si="453"/>
        <v>28500</v>
      </c>
      <c r="BG484" s="165">
        <v>1.5</v>
      </c>
      <c r="BH484" s="165">
        <v>57000</v>
      </c>
      <c r="BI484" s="165">
        <f t="shared" si="454"/>
        <v>85500</v>
      </c>
      <c r="BJ484" s="165">
        <v>2</v>
      </c>
      <c r="BK484" s="165">
        <v>57000</v>
      </c>
      <c r="BL484" s="165">
        <f t="shared" si="455"/>
        <v>114000</v>
      </c>
      <c r="BM484" s="165"/>
      <c r="BN484" s="165"/>
      <c r="BO484" s="165">
        <f t="shared" si="456"/>
        <v>0</v>
      </c>
      <c r="BP484" s="165"/>
      <c r="BQ484" s="165"/>
      <c r="BR484" s="165">
        <f t="shared" si="457"/>
        <v>0</v>
      </c>
      <c r="BS484" s="165"/>
      <c r="BT484" s="165"/>
      <c r="BU484" s="165">
        <f t="shared" si="458"/>
        <v>0</v>
      </c>
      <c r="BV484" s="165"/>
      <c r="BW484" s="165"/>
      <c r="BX484" s="165">
        <f t="shared" si="459"/>
        <v>0</v>
      </c>
      <c r="BY484" s="165">
        <v>2</v>
      </c>
      <c r="BZ484" s="165"/>
      <c r="CA484" s="165">
        <f t="shared" si="460"/>
        <v>0</v>
      </c>
      <c r="CB484" s="165"/>
      <c r="CC484" s="165"/>
      <c r="CD484" s="165">
        <f t="shared" si="461"/>
        <v>0</v>
      </c>
      <c r="CE484" s="165"/>
      <c r="CF484" s="165"/>
      <c r="CG484" s="165">
        <f t="shared" si="462"/>
        <v>0</v>
      </c>
      <c r="CH484" s="165"/>
      <c r="CI484" s="165"/>
      <c r="CJ484" s="165">
        <f t="shared" si="463"/>
        <v>0</v>
      </c>
      <c r="CK484" s="165"/>
      <c r="CL484" s="171"/>
      <c r="CM484" s="165">
        <f t="shared" si="464"/>
        <v>0</v>
      </c>
      <c r="CN484" s="165"/>
      <c r="CO484" s="165"/>
      <c r="CP484" s="165">
        <f t="shared" si="465"/>
        <v>0</v>
      </c>
      <c r="CQ484" s="165"/>
      <c r="CR484" s="165"/>
      <c r="CS484" s="165">
        <f t="shared" si="466"/>
        <v>0</v>
      </c>
      <c r="CT484" s="168">
        <f t="shared" si="467"/>
        <v>14.98</v>
      </c>
      <c r="CU484" s="167">
        <f t="shared" si="468"/>
        <v>739860</v>
      </c>
    </row>
    <row r="485" spans="2:99" x14ac:dyDescent="0.25">
      <c r="B485" s="165" t="s">
        <v>329</v>
      </c>
      <c r="C485" s="165" t="s">
        <v>215</v>
      </c>
      <c r="D485" s="166">
        <v>80000</v>
      </c>
      <c r="E485" s="42"/>
      <c r="F485" s="42"/>
      <c r="G485" s="42">
        <f t="shared" si="436"/>
        <v>0</v>
      </c>
      <c r="H485" s="42"/>
      <c r="I485" s="42"/>
      <c r="J485" s="42">
        <f t="shared" si="437"/>
        <v>0</v>
      </c>
      <c r="K485" s="42"/>
      <c r="L485" s="42"/>
      <c r="M485" s="42">
        <f t="shared" si="438"/>
        <v>0</v>
      </c>
      <c r="N485" s="42"/>
      <c r="O485" s="42"/>
      <c r="P485" s="42">
        <f t="shared" si="439"/>
        <v>0</v>
      </c>
      <c r="Q485" s="42"/>
      <c r="R485" s="42"/>
      <c r="S485" s="42">
        <f t="shared" si="440"/>
        <v>0</v>
      </c>
      <c r="T485" s="42"/>
      <c r="U485" s="42"/>
      <c r="V485" s="42">
        <f t="shared" si="441"/>
        <v>0</v>
      </c>
      <c r="W485" s="42"/>
      <c r="X485" s="42"/>
      <c r="Y485" s="42">
        <f t="shared" si="442"/>
        <v>0</v>
      </c>
      <c r="Z485" s="42"/>
      <c r="AA485" s="42"/>
      <c r="AB485" s="42">
        <f t="shared" si="443"/>
        <v>0</v>
      </c>
      <c r="AC485" s="42"/>
      <c r="AD485" s="42"/>
      <c r="AE485" s="42">
        <f t="shared" si="444"/>
        <v>0</v>
      </c>
      <c r="AF485" s="42"/>
      <c r="AG485" s="42"/>
      <c r="AH485" s="42">
        <f t="shared" si="445"/>
        <v>0</v>
      </c>
      <c r="AI485" s="165"/>
      <c r="AJ485" s="165"/>
      <c r="AK485" s="165">
        <f t="shared" si="446"/>
        <v>0</v>
      </c>
      <c r="AL485" s="165"/>
      <c r="AM485" s="165"/>
      <c r="AN485" s="165">
        <f t="shared" si="447"/>
        <v>0</v>
      </c>
      <c r="AO485" s="165"/>
      <c r="AP485" s="165"/>
      <c r="AQ485" s="165">
        <f t="shared" si="448"/>
        <v>0</v>
      </c>
      <c r="AR485" s="165"/>
      <c r="AS485" s="165"/>
      <c r="AT485" s="165">
        <f t="shared" si="449"/>
        <v>0</v>
      </c>
      <c r="AU485" s="165"/>
      <c r="AV485" s="165"/>
      <c r="AW485" s="165">
        <f t="shared" si="450"/>
        <v>0</v>
      </c>
      <c r="AX485" s="165"/>
      <c r="AY485" s="165"/>
      <c r="AZ485" s="165">
        <f t="shared" si="451"/>
        <v>0</v>
      </c>
      <c r="BA485" s="165"/>
      <c r="BB485" s="165"/>
      <c r="BC485" s="165">
        <f t="shared" si="452"/>
        <v>0</v>
      </c>
      <c r="BD485" s="165"/>
      <c r="BE485" s="165"/>
      <c r="BF485" s="165">
        <f t="shared" si="453"/>
        <v>0</v>
      </c>
      <c r="BG485" s="165"/>
      <c r="BH485" s="165"/>
      <c r="BI485" s="165">
        <f t="shared" si="454"/>
        <v>0</v>
      </c>
      <c r="BJ485" s="165"/>
      <c r="BK485" s="165"/>
      <c r="BL485" s="165">
        <f t="shared" si="455"/>
        <v>0</v>
      </c>
      <c r="BM485" s="165">
        <v>0.5</v>
      </c>
      <c r="BN485" s="165">
        <v>80000</v>
      </c>
      <c r="BO485" s="165">
        <f t="shared" si="456"/>
        <v>40000</v>
      </c>
      <c r="BP485" s="165"/>
      <c r="BQ485" s="165"/>
      <c r="BR485" s="165">
        <f t="shared" si="457"/>
        <v>0</v>
      </c>
      <c r="BS485" s="165"/>
      <c r="BT485" s="165"/>
      <c r="BU485" s="165">
        <f t="shared" si="458"/>
        <v>0</v>
      </c>
      <c r="BV485" s="165"/>
      <c r="BW485" s="165"/>
      <c r="BX485" s="165">
        <f t="shared" si="459"/>
        <v>0</v>
      </c>
      <c r="BY485" s="165"/>
      <c r="BZ485" s="165"/>
      <c r="CA485" s="165">
        <f t="shared" si="460"/>
        <v>0</v>
      </c>
      <c r="CB485" s="165"/>
      <c r="CC485" s="165"/>
      <c r="CD485" s="165">
        <f t="shared" si="461"/>
        <v>0</v>
      </c>
      <c r="CE485" s="165"/>
      <c r="CF485" s="165"/>
      <c r="CG485" s="165">
        <f t="shared" si="462"/>
        <v>0</v>
      </c>
      <c r="CH485" s="165"/>
      <c r="CI485" s="165"/>
      <c r="CJ485" s="165">
        <f t="shared" si="463"/>
        <v>0</v>
      </c>
      <c r="CK485" s="165"/>
      <c r="CL485" s="171"/>
      <c r="CM485" s="165">
        <f t="shared" si="464"/>
        <v>0</v>
      </c>
      <c r="CN485" s="165"/>
      <c r="CO485" s="165"/>
      <c r="CP485" s="165">
        <f t="shared" si="465"/>
        <v>0</v>
      </c>
      <c r="CQ485" s="165"/>
      <c r="CR485" s="165"/>
      <c r="CS485" s="165">
        <f t="shared" si="466"/>
        <v>0</v>
      </c>
      <c r="CT485" s="168">
        <f t="shared" si="467"/>
        <v>0.5</v>
      </c>
      <c r="CU485" s="167">
        <f t="shared" si="468"/>
        <v>40000</v>
      </c>
    </row>
    <row r="486" spans="2:99" x14ac:dyDescent="0.25">
      <c r="B486" s="165" t="s">
        <v>330</v>
      </c>
      <c r="C486" s="165" t="s">
        <v>215</v>
      </c>
      <c r="D486" s="166">
        <v>35000</v>
      </c>
      <c r="E486" s="42">
        <v>0.25</v>
      </c>
      <c r="F486" s="42">
        <v>33000</v>
      </c>
      <c r="G486" s="42">
        <f t="shared" si="436"/>
        <v>8250</v>
      </c>
      <c r="H486" s="42"/>
      <c r="I486" s="42"/>
      <c r="J486" s="42">
        <f t="shared" si="437"/>
        <v>0</v>
      </c>
      <c r="K486" s="42"/>
      <c r="L486" s="42"/>
      <c r="M486" s="42">
        <f t="shared" si="438"/>
        <v>0</v>
      </c>
      <c r="N486" s="42"/>
      <c r="O486" s="42"/>
      <c r="P486" s="42">
        <f t="shared" si="439"/>
        <v>0</v>
      </c>
      <c r="Q486" s="42"/>
      <c r="R486" s="42"/>
      <c r="S486" s="42">
        <f t="shared" si="440"/>
        <v>0</v>
      </c>
      <c r="T486" s="42">
        <v>0.25</v>
      </c>
      <c r="U486" s="42">
        <v>33000</v>
      </c>
      <c r="V486" s="42">
        <f t="shared" si="441"/>
        <v>8250</v>
      </c>
      <c r="W486" s="42"/>
      <c r="X486" s="42"/>
      <c r="Y486" s="42">
        <f t="shared" si="442"/>
        <v>0</v>
      </c>
      <c r="Z486" s="42"/>
      <c r="AA486" s="42"/>
      <c r="AB486" s="42">
        <f t="shared" si="443"/>
        <v>0</v>
      </c>
      <c r="AC486" s="42">
        <v>0.5</v>
      </c>
      <c r="AD486" s="42">
        <v>33000</v>
      </c>
      <c r="AE486" s="42">
        <f t="shared" si="444"/>
        <v>16500</v>
      </c>
      <c r="AF486" s="42"/>
      <c r="AG486" s="42"/>
      <c r="AH486" s="42">
        <f t="shared" si="445"/>
        <v>0</v>
      </c>
      <c r="AI486" s="165"/>
      <c r="AJ486" s="165"/>
      <c r="AK486" s="165">
        <f t="shared" si="446"/>
        <v>0</v>
      </c>
      <c r="AL486" s="165"/>
      <c r="AM486" s="165"/>
      <c r="AN486" s="165">
        <f t="shared" si="447"/>
        <v>0</v>
      </c>
      <c r="AO486" s="165"/>
      <c r="AP486" s="165"/>
      <c r="AQ486" s="165">
        <f t="shared" si="448"/>
        <v>0</v>
      </c>
      <c r="AR486" s="165"/>
      <c r="AS486" s="165"/>
      <c r="AT486" s="165">
        <f t="shared" si="449"/>
        <v>0</v>
      </c>
      <c r="AU486" s="165">
        <v>0.5</v>
      </c>
      <c r="AV486" s="165">
        <v>33000</v>
      </c>
      <c r="AW486" s="165">
        <f t="shared" si="450"/>
        <v>16500</v>
      </c>
      <c r="AX486" s="165"/>
      <c r="AY486" s="165"/>
      <c r="AZ486" s="165">
        <f t="shared" si="451"/>
        <v>0</v>
      </c>
      <c r="BA486" s="165"/>
      <c r="BB486" s="165"/>
      <c r="BC486" s="165">
        <f t="shared" si="452"/>
        <v>0</v>
      </c>
      <c r="BD486" s="165"/>
      <c r="BE486" s="165"/>
      <c r="BF486" s="165">
        <f t="shared" si="453"/>
        <v>0</v>
      </c>
      <c r="BG486" s="165"/>
      <c r="BH486" s="165"/>
      <c r="BI486" s="165">
        <f t="shared" si="454"/>
        <v>0</v>
      </c>
      <c r="BJ486" s="165"/>
      <c r="BK486" s="165"/>
      <c r="BL486" s="165">
        <f t="shared" si="455"/>
        <v>0</v>
      </c>
      <c r="BM486" s="165">
        <v>0.25</v>
      </c>
      <c r="BN486" s="165">
        <v>33000</v>
      </c>
      <c r="BO486" s="165">
        <f t="shared" si="456"/>
        <v>8250</v>
      </c>
      <c r="BP486" s="165">
        <v>0.25</v>
      </c>
      <c r="BQ486" s="165">
        <v>33000</v>
      </c>
      <c r="BR486" s="165">
        <f t="shared" si="457"/>
        <v>8250</v>
      </c>
      <c r="BS486" s="165"/>
      <c r="BT486" s="165"/>
      <c r="BU486" s="165">
        <f t="shared" si="458"/>
        <v>0</v>
      </c>
      <c r="BV486" s="165"/>
      <c r="BW486" s="165"/>
      <c r="BX486" s="165">
        <f t="shared" si="459"/>
        <v>0</v>
      </c>
      <c r="BY486" s="165"/>
      <c r="BZ486" s="165"/>
      <c r="CA486" s="165">
        <f t="shared" si="460"/>
        <v>0</v>
      </c>
      <c r="CB486" s="165"/>
      <c r="CC486" s="165"/>
      <c r="CD486" s="165">
        <f t="shared" si="461"/>
        <v>0</v>
      </c>
      <c r="CE486" s="165"/>
      <c r="CF486" s="165"/>
      <c r="CG486" s="165">
        <f t="shared" si="462"/>
        <v>0</v>
      </c>
      <c r="CH486" s="165">
        <v>0.25</v>
      </c>
      <c r="CI486" s="165"/>
      <c r="CJ486" s="165">
        <f t="shared" si="463"/>
        <v>0</v>
      </c>
      <c r="CK486" s="165"/>
      <c r="CL486" s="171"/>
      <c r="CM486" s="165">
        <f t="shared" si="464"/>
        <v>0</v>
      </c>
      <c r="CN486" s="165"/>
      <c r="CO486" s="165"/>
      <c r="CP486" s="165">
        <f t="shared" si="465"/>
        <v>0</v>
      </c>
      <c r="CQ486" s="165"/>
      <c r="CR486" s="165"/>
      <c r="CS486" s="165">
        <f t="shared" si="466"/>
        <v>0</v>
      </c>
      <c r="CT486" s="168">
        <f t="shared" si="467"/>
        <v>2.25</v>
      </c>
      <c r="CU486" s="167">
        <f t="shared" si="468"/>
        <v>66000</v>
      </c>
    </row>
    <row r="487" spans="2:99" x14ac:dyDescent="0.25">
      <c r="B487" s="165" t="s">
        <v>331</v>
      </c>
      <c r="C487" s="165" t="s">
        <v>215</v>
      </c>
      <c r="D487" s="166">
        <v>12000</v>
      </c>
      <c r="E487" s="42"/>
      <c r="F487" s="42"/>
      <c r="G487" s="42">
        <f t="shared" si="436"/>
        <v>0</v>
      </c>
      <c r="H487" s="42"/>
      <c r="I487" s="42"/>
      <c r="J487" s="42">
        <f t="shared" si="437"/>
        <v>0</v>
      </c>
      <c r="K487" s="42"/>
      <c r="L487" s="42"/>
      <c r="M487" s="42">
        <f t="shared" si="438"/>
        <v>0</v>
      </c>
      <c r="N487" s="42"/>
      <c r="O487" s="42"/>
      <c r="P487" s="42">
        <f t="shared" si="439"/>
        <v>0</v>
      </c>
      <c r="Q487" s="42"/>
      <c r="R487" s="42"/>
      <c r="S487" s="42">
        <f t="shared" si="440"/>
        <v>0</v>
      </c>
      <c r="T487" s="42"/>
      <c r="U487" s="42"/>
      <c r="V487" s="42">
        <f t="shared" si="441"/>
        <v>0</v>
      </c>
      <c r="W487" s="42"/>
      <c r="X487" s="42"/>
      <c r="Y487" s="42">
        <f t="shared" si="442"/>
        <v>0</v>
      </c>
      <c r="Z487" s="42"/>
      <c r="AA487" s="42"/>
      <c r="AB487" s="42">
        <f t="shared" si="443"/>
        <v>0</v>
      </c>
      <c r="AC487" s="42"/>
      <c r="AD487" s="42"/>
      <c r="AE487" s="42">
        <f t="shared" si="444"/>
        <v>0</v>
      </c>
      <c r="AF487" s="42">
        <v>0.5</v>
      </c>
      <c r="AG487" s="42">
        <v>12000</v>
      </c>
      <c r="AH487" s="42">
        <f t="shared" si="445"/>
        <v>6000</v>
      </c>
      <c r="AI487" s="165"/>
      <c r="AJ487" s="165"/>
      <c r="AK487" s="165">
        <f t="shared" si="446"/>
        <v>0</v>
      </c>
      <c r="AL487" s="165"/>
      <c r="AM487" s="165"/>
      <c r="AN487" s="165">
        <f t="shared" si="447"/>
        <v>0</v>
      </c>
      <c r="AO487" s="165"/>
      <c r="AP487" s="165"/>
      <c r="AQ487" s="165">
        <f t="shared" si="448"/>
        <v>0</v>
      </c>
      <c r="AR487" s="165">
        <v>1</v>
      </c>
      <c r="AS487" s="165">
        <v>12000</v>
      </c>
      <c r="AT487" s="165">
        <f t="shared" si="449"/>
        <v>12000</v>
      </c>
      <c r="AU487" s="165"/>
      <c r="AV487" s="165"/>
      <c r="AW487" s="165">
        <f t="shared" si="450"/>
        <v>0</v>
      </c>
      <c r="AX487" s="165"/>
      <c r="AY487" s="165"/>
      <c r="AZ487" s="165">
        <f t="shared" si="451"/>
        <v>0</v>
      </c>
      <c r="BA487" s="165"/>
      <c r="BB487" s="165"/>
      <c r="BC487" s="165">
        <f t="shared" si="452"/>
        <v>0</v>
      </c>
      <c r="BD487" s="165"/>
      <c r="BE487" s="165"/>
      <c r="BF487" s="165">
        <f t="shared" si="453"/>
        <v>0</v>
      </c>
      <c r="BG487" s="165"/>
      <c r="BH487" s="165"/>
      <c r="BI487" s="165">
        <f t="shared" si="454"/>
        <v>0</v>
      </c>
      <c r="BJ487" s="165"/>
      <c r="BK487" s="165"/>
      <c r="BL487" s="165">
        <f t="shared" si="455"/>
        <v>0</v>
      </c>
      <c r="BM487" s="165">
        <v>0.5</v>
      </c>
      <c r="BN487" s="165">
        <v>12000</v>
      </c>
      <c r="BO487" s="165">
        <f t="shared" si="456"/>
        <v>6000</v>
      </c>
      <c r="BP487" s="165"/>
      <c r="BQ487" s="165"/>
      <c r="BR487" s="165">
        <f t="shared" si="457"/>
        <v>0</v>
      </c>
      <c r="BS487" s="165"/>
      <c r="BT487" s="165"/>
      <c r="BU487" s="165">
        <f t="shared" si="458"/>
        <v>0</v>
      </c>
      <c r="BV487" s="165"/>
      <c r="BW487" s="165"/>
      <c r="BX487" s="165">
        <f t="shared" si="459"/>
        <v>0</v>
      </c>
      <c r="BY487" s="165"/>
      <c r="BZ487" s="165"/>
      <c r="CA487" s="165">
        <f t="shared" si="460"/>
        <v>0</v>
      </c>
      <c r="CB487" s="165">
        <v>1</v>
      </c>
      <c r="CC487" s="165"/>
      <c r="CD487" s="165">
        <f t="shared" si="461"/>
        <v>0</v>
      </c>
      <c r="CE487" s="165"/>
      <c r="CF487" s="165"/>
      <c r="CG487" s="165">
        <f t="shared" si="462"/>
        <v>0</v>
      </c>
      <c r="CH487" s="165"/>
      <c r="CI487" s="165"/>
      <c r="CJ487" s="165">
        <f t="shared" si="463"/>
        <v>0</v>
      </c>
      <c r="CK487" s="165"/>
      <c r="CL487" s="171"/>
      <c r="CM487" s="165">
        <f t="shared" si="464"/>
        <v>0</v>
      </c>
      <c r="CN487" s="165"/>
      <c r="CO487" s="165"/>
      <c r="CP487" s="165">
        <f t="shared" si="465"/>
        <v>0</v>
      </c>
      <c r="CQ487" s="165"/>
      <c r="CR487" s="165"/>
      <c r="CS487" s="165">
        <f t="shared" si="466"/>
        <v>0</v>
      </c>
      <c r="CT487" s="168">
        <f t="shared" si="467"/>
        <v>3</v>
      </c>
      <c r="CU487" s="167">
        <f t="shared" si="468"/>
        <v>24000</v>
      </c>
    </row>
    <row r="488" spans="2:99" x14ac:dyDescent="0.25">
      <c r="B488" s="165" t="s">
        <v>332</v>
      </c>
      <c r="C488" s="165" t="s">
        <v>215</v>
      </c>
      <c r="D488" s="166">
        <v>105000</v>
      </c>
      <c r="E488" s="42"/>
      <c r="F488" s="42"/>
      <c r="G488" s="42">
        <f t="shared" si="436"/>
        <v>0</v>
      </c>
      <c r="H488" s="42"/>
      <c r="I488" s="42"/>
      <c r="J488" s="42">
        <f t="shared" si="437"/>
        <v>0</v>
      </c>
      <c r="K488" s="42"/>
      <c r="L488" s="42"/>
      <c r="M488" s="42">
        <f t="shared" si="438"/>
        <v>0</v>
      </c>
      <c r="N488" s="42"/>
      <c r="O488" s="42"/>
      <c r="P488" s="42">
        <f t="shared" si="439"/>
        <v>0</v>
      </c>
      <c r="Q488" s="42"/>
      <c r="R488" s="42"/>
      <c r="S488" s="42">
        <f t="shared" si="440"/>
        <v>0</v>
      </c>
      <c r="T488" s="42">
        <v>0.25</v>
      </c>
      <c r="U488" s="42">
        <v>105000</v>
      </c>
      <c r="V488" s="42">
        <f t="shared" si="441"/>
        <v>26250</v>
      </c>
      <c r="W488" s="42"/>
      <c r="X488" s="42"/>
      <c r="Y488" s="42">
        <f t="shared" si="442"/>
        <v>0</v>
      </c>
      <c r="Z488" s="42"/>
      <c r="AA488" s="42"/>
      <c r="AB488" s="42">
        <f t="shared" si="443"/>
        <v>0</v>
      </c>
      <c r="AC488" s="42"/>
      <c r="AD488" s="42"/>
      <c r="AE488" s="42">
        <f t="shared" si="444"/>
        <v>0</v>
      </c>
      <c r="AF488" s="42"/>
      <c r="AG488" s="42"/>
      <c r="AH488" s="42">
        <f t="shared" si="445"/>
        <v>0</v>
      </c>
      <c r="AI488" s="165">
        <v>0.25</v>
      </c>
      <c r="AJ488" s="165">
        <v>105000</v>
      </c>
      <c r="AK488" s="165">
        <f t="shared" si="446"/>
        <v>26250</v>
      </c>
      <c r="AL488" s="165"/>
      <c r="AM488" s="165"/>
      <c r="AN488" s="165">
        <f t="shared" si="447"/>
        <v>0</v>
      </c>
      <c r="AO488" s="165"/>
      <c r="AP488" s="165"/>
      <c r="AQ488" s="165">
        <f t="shared" si="448"/>
        <v>0</v>
      </c>
      <c r="AR488" s="165"/>
      <c r="AS488" s="165"/>
      <c r="AT488" s="165">
        <f t="shared" si="449"/>
        <v>0</v>
      </c>
      <c r="AU488" s="165"/>
      <c r="AV488" s="165"/>
      <c r="AW488" s="165">
        <f t="shared" si="450"/>
        <v>0</v>
      </c>
      <c r="AX488" s="165"/>
      <c r="AY488" s="165"/>
      <c r="AZ488" s="165">
        <f t="shared" si="451"/>
        <v>0</v>
      </c>
      <c r="BA488" s="165"/>
      <c r="BB488" s="165"/>
      <c r="BC488" s="165">
        <f t="shared" si="452"/>
        <v>0</v>
      </c>
      <c r="BD488" s="165"/>
      <c r="BE488" s="165"/>
      <c r="BF488" s="165">
        <f t="shared" si="453"/>
        <v>0</v>
      </c>
      <c r="BG488" s="165">
        <v>0.1</v>
      </c>
      <c r="BH488" s="165">
        <v>105000</v>
      </c>
      <c r="BI488" s="165">
        <f t="shared" si="454"/>
        <v>10500</v>
      </c>
      <c r="BJ488" s="165"/>
      <c r="BK488" s="165"/>
      <c r="BL488" s="165">
        <f t="shared" si="455"/>
        <v>0</v>
      </c>
      <c r="BM488" s="165"/>
      <c r="BN488" s="165"/>
      <c r="BO488" s="165">
        <f t="shared" si="456"/>
        <v>0</v>
      </c>
      <c r="BP488" s="165"/>
      <c r="BQ488" s="165"/>
      <c r="BR488" s="165">
        <f t="shared" si="457"/>
        <v>0</v>
      </c>
      <c r="BS488" s="165"/>
      <c r="BT488" s="165"/>
      <c r="BU488" s="165">
        <f t="shared" si="458"/>
        <v>0</v>
      </c>
      <c r="BV488" s="165"/>
      <c r="BW488" s="165"/>
      <c r="BX488" s="165">
        <f t="shared" si="459"/>
        <v>0</v>
      </c>
      <c r="BY488" s="165"/>
      <c r="BZ488" s="165"/>
      <c r="CA488" s="165">
        <f t="shared" si="460"/>
        <v>0</v>
      </c>
      <c r="CB488" s="165"/>
      <c r="CC488" s="165"/>
      <c r="CD488" s="165">
        <f t="shared" si="461"/>
        <v>0</v>
      </c>
      <c r="CE488" s="165"/>
      <c r="CF488" s="165"/>
      <c r="CG488" s="165">
        <f t="shared" si="462"/>
        <v>0</v>
      </c>
      <c r="CH488" s="165">
        <v>0.25</v>
      </c>
      <c r="CI488" s="165"/>
      <c r="CJ488" s="165">
        <f t="shared" si="463"/>
        <v>0</v>
      </c>
      <c r="CK488" s="165"/>
      <c r="CL488" s="171"/>
      <c r="CM488" s="165">
        <f t="shared" si="464"/>
        <v>0</v>
      </c>
      <c r="CN488" s="165"/>
      <c r="CO488" s="165"/>
      <c r="CP488" s="165">
        <f t="shared" si="465"/>
        <v>0</v>
      </c>
      <c r="CQ488" s="165"/>
      <c r="CR488" s="165"/>
      <c r="CS488" s="165">
        <f t="shared" si="466"/>
        <v>0</v>
      </c>
      <c r="CT488" s="168">
        <f t="shared" si="467"/>
        <v>0.85</v>
      </c>
      <c r="CU488" s="167">
        <f t="shared" si="468"/>
        <v>63000</v>
      </c>
    </row>
    <row r="489" spans="2:99" x14ac:dyDescent="0.25">
      <c r="B489" s="165" t="s">
        <v>333</v>
      </c>
      <c r="C489" s="165" t="s">
        <v>215</v>
      </c>
      <c r="D489" s="166"/>
      <c r="E489" s="42">
        <v>0.25</v>
      </c>
      <c r="F489" s="42">
        <v>105000</v>
      </c>
      <c r="G489" s="42">
        <f t="shared" si="436"/>
        <v>26250</v>
      </c>
      <c r="H489" s="42">
        <v>0.25</v>
      </c>
      <c r="I489" s="42">
        <v>105000</v>
      </c>
      <c r="J489" s="42">
        <f t="shared" si="437"/>
        <v>26250</v>
      </c>
      <c r="K489" s="42"/>
      <c r="L489" s="42"/>
      <c r="M489" s="42">
        <f t="shared" si="438"/>
        <v>0</v>
      </c>
      <c r="N489" s="42"/>
      <c r="O489" s="42"/>
      <c r="P489" s="42">
        <f t="shared" si="439"/>
        <v>0</v>
      </c>
      <c r="Q489" s="42"/>
      <c r="R489" s="42"/>
      <c r="S489" s="42">
        <f t="shared" si="440"/>
        <v>0</v>
      </c>
      <c r="T489" s="42"/>
      <c r="U489" s="42"/>
      <c r="V489" s="42">
        <f t="shared" si="441"/>
        <v>0</v>
      </c>
      <c r="W489" s="42"/>
      <c r="X489" s="42"/>
      <c r="Y489" s="42">
        <f t="shared" si="442"/>
        <v>0</v>
      </c>
      <c r="Z489" s="42"/>
      <c r="AA489" s="42"/>
      <c r="AB489" s="42">
        <f t="shared" si="443"/>
        <v>0</v>
      </c>
      <c r="AC489" s="42"/>
      <c r="AD489" s="42"/>
      <c r="AE489" s="42">
        <f t="shared" si="444"/>
        <v>0</v>
      </c>
      <c r="AF489" s="42">
        <v>0.25</v>
      </c>
      <c r="AG489" s="42">
        <v>105000</v>
      </c>
      <c r="AH489" s="42">
        <f t="shared" si="445"/>
        <v>26250</v>
      </c>
      <c r="AI489" s="165"/>
      <c r="AJ489" s="165"/>
      <c r="AK489" s="165">
        <f t="shared" si="446"/>
        <v>0</v>
      </c>
      <c r="AL489" s="165"/>
      <c r="AM489" s="165"/>
      <c r="AN489" s="165">
        <f t="shared" si="447"/>
        <v>0</v>
      </c>
      <c r="AO489" s="165"/>
      <c r="AP489" s="165"/>
      <c r="AQ489" s="165">
        <f t="shared" si="448"/>
        <v>0</v>
      </c>
      <c r="AR489" s="165"/>
      <c r="AS489" s="165"/>
      <c r="AT489" s="165">
        <f t="shared" si="449"/>
        <v>0</v>
      </c>
      <c r="AU489" s="165"/>
      <c r="AV489" s="165"/>
      <c r="AW489" s="165">
        <f t="shared" si="450"/>
        <v>0</v>
      </c>
      <c r="AX489" s="165"/>
      <c r="AY489" s="165"/>
      <c r="AZ489" s="165">
        <f t="shared" si="451"/>
        <v>0</v>
      </c>
      <c r="BA489" s="165"/>
      <c r="BB489" s="165"/>
      <c r="BC489" s="165">
        <f t="shared" si="452"/>
        <v>0</v>
      </c>
      <c r="BD489" s="165"/>
      <c r="BE489" s="165"/>
      <c r="BF489" s="165">
        <f t="shared" si="453"/>
        <v>0</v>
      </c>
      <c r="BG489" s="165"/>
      <c r="BH489" s="165"/>
      <c r="BI489" s="165">
        <f t="shared" si="454"/>
        <v>0</v>
      </c>
      <c r="BJ489" s="165"/>
      <c r="BK489" s="165"/>
      <c r="BL489" s="165">
        <f t="shared" si="455"/>
        <v>0</v>
      </c>
      <c r="BM489" s="165">
        <v>0.25</v>
      </c>
      <c r="BN489" s="165">
        <v>105000</v>
      </c>
      <c r="BO489" s="165">
        <f t="shared" si="456"/>
        <v>26250</v>
      </c>
      <c r="BP489" s="165"/>
      <c r="BQ489" s="165"/>
      <c r="BR489" s="165">
        <f t="shared" si="457"/>
        <v>0</v>
      </c>
      <c r="BS489" s="165">
        <v>0.25</v>
      </c>
      <c r="BT489" s="165"/>
      <c r="BU489" s="165">
        <f t="shared" si="458"/>
        <v>0</v>
      </c>
      <c r="BV489" s="165"/>
      <c r="BW489" s="165"/>
      <c r="BX489" s="165">
        <f t="shared" si="459"/>
        <v>0</v>
      </c>
      <c r="BY489" s="165"/>
      <c r="BZ489" s="165"/>
      <c r="CA489" s="165">
        <f t="shared" si="460"/>
        <v>0</v>
      </c>
      <c r="CB489" s="165"/>
      <c r="CC489" s="165"/>
      <c r="CD489" s="165">
        <f t="shared" si="461"/>
        <v>0</v>
      </c>
      <c r="CE489" s="165"/>
      <c r="CF489" s="165"/>
      <c r="CG489" s="165">
        <f t="shared" si="462"/>
        <v>0</v>
      </c>
      <c r="CH489" s="165"/>
      <c r="CI489" s="165"/>
      <c r="CJ489" s="165">
        <f t="shared" si="463"/>
        <v>0</v>
      </c>
      <c r="CK489" s="165"/>
      <c r="CL489" s="171"/>
      <c r="CM489" s="165">
        <f t="shared" si="464"/>
        <v>0</v>
      </c>
      <c r="CN489" s="165"/>
      <c r="CO489" s="165"/>
      <c r="CP489" s="165">
        <f t="shared" si="465"/>
        <v>0</v>
      </c>
      <c r="CQ489" s="165"/>
      <c r="CR489" s="165"/>
      <c r="CS489" s="165">
        <f t="shared" si="466"/>
        <v>0</v>
      </c>
      <c r="CT489" s="168">
        <f t="shared" si="467"/>
        <v>1.25</v>
      </c>
      <c r="CU489" s="167">
        <f t="shared" si="468"/>
        <v>105000</v>
      </c>
    </row>
    <row r="490" spans="2:99" x14ac:dyDescent="0.25">
      <c r="B490" s="165" t="s">
        <v>334</v>
      </c>
      <c r="C490" s="165" t="s">
        <v>215</v>
      </c>
      <c r="D490" s="166">
        <v>12000</v>
      </c>
      <c r="E490" s="42"/>
      <c r="F490" s="42"/>
      <c r="G490" s="42">
        <f t="shared" si="436"/>
        <v>0</v>
      </c>
      <c r="H490" s="42"/>
      <c r="I490" s="42"/>
      <c r="J490" s="42">
        <f t="shared" si="437"/>
        <v>0</v>
      </c>
      <c r="K490" s="42"/>
      <c r="L490" s="42"/>
      <c r="M490" s="42">
        <f t="shared" si="438"/>
        <v>0</v>
      </c>
      <c r="N490" s="42"/>
      <c r="O490" s="42"/>
      <c r="P490" s="42">
        <f t="shared" si="439"/>
        <v>0</v>
      </c>
      <c r="Q490" s="42">
        <v>1</v>
      </c>
      <c r="R490" s="42">
        <v>15000</v>
      </c>
      <c r="S490" s="42">
        <f t="shared" si="440"/>
        <v>15000</v>
      </c>
      <c r="T490" s="42"/>
      <c r="U490" s="42"/>
      <c r="V490" s="42">
        <f t="shared" si="441"/>
        <v>0</v>
      </c>
      <c r="W490" s="42"/>
      <c r="X490" s="42"/>
      <c r="Y490" s="42">
        <f t="shared" si="442"/>
        <v>0</v>
      </c>
      <c r="Z490" s="42"/>
      <c r="AA490" s="42"/>
      <c r="AB490" s="42">
        <f t="shared" si="443"/>
        <v>0</v>
      </c>
      <c r="AC490" s="42"/>
      <c r="AD490" s="42"/>
      <c r="AE490" s="42">
        <f t="shared" si="444"/>
        <v>0</v>
      </c>
      <c r="AF490" s="42"/>
      <c r="AG490" s="42"/>
      <c r="AH490" s="42">
        <f t="shared" si="445"/>
        <v>0</v>
      </c>
      <c r="AI490" s="165">
        <v>1</v>
      </c>
      <c r="AJ490" s="165">
        <v>15000</v>
      </c>
      <c r="AK490" s="165">
        <f t="shared" si="446"/>
        <v>15000</v>
      </c>
      <c r="AL490" s="165"/>
      <c r="AM490" s="165"/>
      <c r="AN490" s="165">
        <f t="shared" si="447"/>
        <v>0</v>
      </c>
      <c r="AO490" s="165"/>
      <c r="AP490" s="165"/>
      <c r="AQ490" s="165">
        <f t="shared" si="448"/>
        <v>0</v>
      </c>
      <c r="AR490" s="165">
        <v>0.5</v>
      </c>
      <c r="AS490" s="165">
        <v>15000</v>
      </c>
      <c r="AT490" s="165">
        <f t="shared" si="449"/>
        <v>7500</v>
      </c>
      <c r="AU490" s="165"/>
      <c r="AV490" s="165"/>
      <c r="AW490" s="165">
        <f t="shared" si="450"/>
        <v>0</v>
      </c>
      <c r="AX490" s="165"/>
      <c r="AY490" s="165"/>
      <c r="AZ490" s="165">
        <f t="shared" si="451"/>
        <v>0</v>
      </c>
      <c r="BA490" s="165"/>
      <c r="BB490" s="165"/>
      <c r="BC490" s="165">
        <f t="shared" si="452"/>
        <v>0</v>
      </c>
      <c r="BD490" s="165"/>
      <c r="BE490" s="165"/>
      <c r="BF490" s="165">
        <f t="shared" si="453"/>
        <v>0</v>
      </c>
      <c r="BG490" s="165">
        <v>1</v>
      </c>
      <c r="BH490" s="165">
        <v>15000</v>
      </c>
      <c r="BI490" s="165">
        <f t="shared" si="454"/>
        <v>15000</v>
      </c>
      <c r="BJ490" s="165"/>
      <c r="BK490" s="165"/>
      <c r="BL490" s="165">
        <f t="shared" si="455"/>
        <v>0</v>
      </c>
      <c r="BM490" s="165">
        <v>0.5</v>
      </c>
      <c r="BN490" s="165">
        <v>15000</v>
      </c>
      <c r="BO490" s="165">
        <f t="shared" si="456"/>
        <v>7500</v>
      </c>
      <c r="BP490" s="165"/>
      <c r="BQ490" s="165"/>
      <c r="BR490" s="165">
        <f t="shared" si="457"/>
        <v>0</v>
      </c>
      <c r="BS490" s="165"/>
      <c r="BT490" s="165"/>
      <c r="BU490" s="165">
        <f t="shared" si="458"/>
        <v>0</v>
      </c>
      <c r="BV490" s="165"/>
      <c r="BW490" s="165"/>
      <c r="BX490" s="165">
        <f t="shared" si="459"/>
        <v>0</v>
      </c>
      <c r="BY490" s="165">
        <v>1</v>
      </c>
      <c r="BZ490" s="165"/>
      <c r="CA490" s="165">
        <f t="shared" si="460"/>
        <v>0</v>
      </c>
      <c r="CB490" s="165"/>
      <c r="CC490" s="165"/>
      <c r="CD490" s="165">
        <f t="shared" si="461"/>
        <v>0</v>
      </c>
      <c r="CE490" s="165"/>
      <c r="CF490" s="165"/>
      <c r="CG490" s="165">
        <f t="shared" si="462"/>
        <v>0</v>
      </c>
      <c r="CH490" s="165">
        <v>1</v>
      </c>
      <c r="CI490" s="165"/>
      <c r="CJ490" s="165">
        <f t="shared" si="463"/>
        <v>0</v>
      </c>
      <c r="CK490" s="165"/>
      <c r="CL490" s="171"/>
      <c r="CM490" s="165">
        <f t="shared" si="464"/>
        <v>0</v>
      </c>
      <c r="CN490" s="165"/>
      <c r="CO490" s="165"/>
      <c r="CP490" s="165">
        <f t="shared" si="465"/>
        <v>0</v>
      </c>
      <c r="CQ490" s="165"/>
      <c r="CR490" s="165"/>
      <c r="CS490" s="165">
        <f t="shared" si="466"/>
        <v>0</v>
      </c>
      <c r="CT490" s="168">
        <f t="shared" si="467"/>
        <v>6</v>
      </c>
      <c r="CU490" s="167">
        <f t="shared" si="468"/>
        <v>60000</v>
      </c>
    </row>
    <row r="491" spans="2:99" x14ac:dyDescent="0.25">
      <c r="B491" s="165" t="s">
        <v>335</v>
      </c>
      <c r="C491" s="165" t="s">
        <v>297</v>
      </c>
      <c r="D491" s="166"/>
      <c r="E491" s="42"/>
      <c r="F491" s="42"/>
      <c r="G491" s="42">
        <f t="shared" si="436"/>
        <v>0</v>
      </c>
      <c r="H491" s="42"/>
      <c r="I491" s="42"/>
      <c r="J491" s="42">
        <f t="shared" si="437"/>
        <v>0</v>
      </c>
      <c r="K491" s="42"/>
      <c r="L491" s="42"/>
      <c r="M491" s="42">
        <f t="shared" si="438"/>
        <v>0</v>
      </c>
      <c r="N491" s="42"/>
      <c r="O491" s="42"/>
      <c r="P491" s="42">
        <f t="shared" si="439"/>
        <v>0</v>
      </c>
      <c r="Q491" s="42"/>
      <c r="R491" s="42"/>
      <c r="S491" s="42">
        <f t="shared" si="440"/>
        <v>0</v>
      </c>
      <c r="T491" s="42"/>
      <c r="U491" s="42"/>
      <c r="V491" s="42">
        <f t="shared" si="441"/>
        <v>0</v>
      </c>
      <c r="W491" s="42"/>
      <c r="X491" s="42"/>
      <c r="Y491" s="42">
        <f t="shared" si="442"/>
        <v>0</v>
      </c>
      <c r="Z491" s="42"/>
      <c r="AA491" s="42"/>
      <c r="AB491" s="42">
        <f t="shared" si="443"/>
        <v>0</v>
      </c>
      <c r="AC491" s="42"/>
      <c r="AD491" s="42"/>
      <c r="AE491" s="42">
        <f t="shared" si="444"/>
        <v>0</v>
      </c>
      <c r="AF491" s="42"/>
      <c r="AG491" s="42"/>
      <c r="AH491" s="42">
        <f t="shared" si="445"/>
        <v>0</v>
      </c>
      <c r="AI491" s="165"/>
      <c r="AJ491" s="165"/>
      <c r="AK491" s="165">
        <f t="shared" si="446"/>
        <v>0</v>
      </c>
      <c r="AL491" s="165"/>
      <c r="AM491" s="165"/>
      <c r="AN491" s="165">
        <f t="shared" si="447"/>
        <v>0</v>
      </c>
      <c r="AO491" s="165"/>
      <c r="AP491" s="165"/>
      <c r="AQ491" s="165">
        <f t="shared" si="448"/>
        <v>0</v>
      </c>
      <c r="AR491" s="165"/>
      <c r="AS491" s="165"/>
      <c r="AT491" s="165">
        <f t="shared" si="449"/>
        <v>0</v>
      </c>
      <c r="AU491" s="165"/>
      <c r="AV491" s="165"/>
      <c r="AW491" s="165">
        <f t="shared" si="450"/>
        <v>0</v>
      </c>
      <c r="AX491" s="165"/>
      <c r="AY491" s="165"/>
      <c r="AZ491" s="165">
        <f t="shared" si="451"/>
        <v>0</v>
      </c>
      <c r="BA491" s="165"/>
      <c r="BB491" s="165"/>
      <c r="BC491" s="165">
        <f t="shared" si="452"/>
        <v>0</v>
      </c>
      <c r="BD491" s="165"/>
      <c r="BE491" s="165"/>
      <c r="BF491" s="165">
        <f t="shared" si="453"/>
        <v>0</v>
      </c>
      <c r="BG491" s="165"/>
      <c r="BH491" s="165"/>
      <c r="BI491" s="165">
        <f t="shared" si="454"/>
        <v>0</v>
      </c>
      <c r="BJ491" s="165"/>
      <c r="BK491" s="165"/>
      <c r="BL491" s="165">
        <f t="shared" si="455"/>
        <v>0</v>
      </c>
      <c r="BM491" s="165"/>
      <c r="BN491" s="165"/>
      <c r="BO491" s="165">
        <f t="shared" si="456"/>
        <v>0</v>
      </c>
      <c r="BP491" s="165"/>
      <c r="BQ491" s="165"/>
      <c r="BR491" s="165">
        <f t="shared" si="457"/>
        <v>0</v>
      </c>
      <c r="BS491" s="165"/>
      <c r="BT491" s="165"/>
      <c r="BU491" s="165">
        <f t="shared" si="458"/>
        <v>0</v>
      </c>
      <c r="BV491" s="165"/>
      <c r="BW491" s="165"/>
      <c r="BX491" s="165">
        <f t="shared" si="459"/>
        <v>0</v>
      </c>
      <c r="BY491" s="165"/>
      <c r="BZ491" s="165"/>
      <c r="CA491" s="165">
        <f t="shared" si="460"/>
        <v>0</v>
      </c>
      <c r="CB491" s="165"/>
      <c r="CC491" s="165"/>
      <c r="CD491" s="165">
        <f t="shared" si="461"/>
        <v>0</v>
      </c>
      <c r="CE491" s="165"/>
      <c r="CF491" s="165"/>
      <c r="CG491" s="165">
        <f t="shared" si="462"/>
        <v>0</v>
      </c>
      <c r="CH491" s="165"/>
      <c r="CI491" s="165"/>
      <c r="CJ491" s="165">
        <f t="shared" si="463"/>
        <v>0</v>
      </c>
      <c r="CK491" s="165"/>
      <c r="CL491" s="171"/>
      <c r="CM491" s="165">
        <f t="shared" si="464"/>
        <v>0</v>
      </c>
      <c r="CN491" s="165"/>
      <c r="CO491" s="165"/>
      <c r="CP491" s="165">
        <f t="shared" si="465"/>
        <v>0</v>
      </c>
      <c r="CQ491" s="165"/>
      <c r="CR491" s="165"/>
      <c r="CS491" s="165">
        <f t="shared" si="466"/>
        <v>0</v>
      </c>
      <c r="CT491" s="168">
        <f t="shared" si="467"/>
        <v>0</v>
      </c>
      <c r="CU491" s="167">
        <f t="shared" si="468"/>
        <v>0</v>
      </c>
    </row>
    <row r="492" spans="2:99" x14ac:dyDescent="0.25">
      <c r="B492" s="165" t="s">
        <v>336</v>
      </c>
      <c r="C492" s="165" t="s">
        <v>255</v>
      </c>
      <c r="D492" s="166">
        <v>5000</v>
      </c>
      <c r="E492" s="42"/>
      <c r="F492" s="42"/>
      <c r="G492" s="42">
        <f t="shared" si="436"/>
        <v>0</v>
      </c>
      <c r="H492" s="42"/>
      <c r="I492" s="42"/>
      <c r="J492" s="42">
        <f t="shared" si="437"/>
        <v>0</v>
      </c>
      <c r="K492" s="42"/>
      <c r="L492" s="42"/>
      <c r="M492" s="42">
        <f t="shared" si="438"/>
        <v>0</v>
      </c>
      <c r="N492" s="42"/>
      <c r="O492" s="42"/>
      <c r="P492" s="42">
        <f t="shared" si="439"/>
        <v>0</v>
      </c>
      <c r="Q492" s="42"/>
      <c r="R492" s="42"/>
      <c r="S492" s="42">
        <f t="shared" si="440"/>
        <v>0</v>
      </c>
      <c r="T492" s="42"/>
      <c r="U492" s="42"/>
      <c r="V492" s="42">
        <f t="shared" si="441"/>
        <v>0</v>
      </c>
      <c r="W492" s="42"/>
      <c r="Y492" s="42">
        <f t="shared" si="442"/>
        <v>0</v>
      </c>
      <c r="Z492" s="42"/>
      <c r="AA492" s="42"/>
      <c r="AB492" s="42">
        <f t="shared" si="443"/>
        <v>0</v>
      </c>
      <c r="AC492" s="42"/>
      <c r="AD492" s="42"/>
      <c r="AE492" s="42">
        <f t="shared" si="444"/>
        <v>0</v>
      </c>
      <c r="AF492" s="42"/>
      <c r="AG492" s="42"/>
      <c r="AH492" s="42">
        <f t="shared" si="445"/>
        <v>0</v>
      </c>
      <c r="AI492" s="165">
        <v>1</v>
      </c>
      <c r="AJ492" s="165">
        <v>7000</v>
      </c>
      <c r="AK492" s="165">
        <f t="shared" si="446"/>
        <v>7000</v>
      </c>
      <c r="AL492" s="165"/>
      <c r="AM492" s="165"/>
      <c r="AN492" s="165">
        <f t="shared" si="447"/>
        <v>0</v>
      </c>
      <c r="AO492" s="165"/>
      <c r="AP492" s="165"/>
      <c r="AQ492" s="165">
        <f t="shared" si="448"/>
        <v>0</v>
      </c>
      <c r="AR492" s="165"/>
      <c r="AS492" s="165"/>
      <c r="AT492" s="165">
        <f t="shared" si="449"/>
        <v>0</v>
      </c>
      <c r="AU492" s="165"/>
      <c r="AV492" s="165"/>
      <c r="AW492" s="165">
        <f t="shared" si="450"/>
        <v>0</v>
      </c>
      <c r="AX492" s="165"/>
      <c r="AY492" s="165"/>
      <c r="AZ492" s="165">
        <f t="shared" si="451"/>
        <v>0</v>
      </c>
      <c r="BA492" s="165"/>
      <c r="BB492" s="165"/>
      <c r="BC492" s="165">
        <f t="shared" si="452"/>
        <v>0</v>
      </c>
      <c r="BD492" s="165"/>
      <c r="BE492" s="165"/>
      <c r="BF492" s="165">
        <f t="shared" si="453"/>
        <v>0</v>
      </c>
      <c r="BG492" s="165"/>
      <c r="BH492" s="165"/>
      <c r="BI492" s="165">
        <f t="shared" si="454"/>
        <v>0</v>
      </c>
      <c r="BJ492" s="165"/>
      <c r="BK492" s="165"/>
      <c r="BL492" s="165">
        <f t="shared" si="455"/>
        <v>0</v>
      </c>
      <c r="BM492" s="165"/>
      <c r="BN492" s="165"/>
      <c r="BO492" s="165">
        <f t="shared" si="456"/>
        <v>0</v>
      </c>
      <c r="BP492" s="165"/>
      <c r="BQ492" s="165"/>
      <c r="BR492" s="165">
        <f t="shared" si="457"/>
        <v>0</v>
      </c>
      <c r="BS492" s="165"/>
      <c r="BT492" s="165"/>
      <c r="BU492" s="165">
        <f t="shared" si="458"/>
        <v>0</v>
      </c>
      <c r="BV492" s="165"/>
      <c r="BW492" s="165"/>
      <c r="BX492" s="165">
        <f t="shared" si="459"/>
        <v>0</v>
      </c>
      <c r="BY492" s="165"/>
      <c r="BZ492" s="165"/>
      <c r="CA492" s="165">
        <f t="shared" si="460"/>
        <v>0</v>
      </c>
      <c r="CB492" s="165"/>
      <c r="CC492" s="165"/>
      <c r="CD492" s="165">
        <f t="shared" si="461"/>
        <v>0</v>
      </c>
      <c r="CE492" s="165"/>
      <c r="CF492" s="165"/>
      <c r="CG492" s="165">
        <f t="shared" si="462"/>
        <v>0</v>
      </c>
      <c r="CH492" s="165"/>
      <c r="CI492" s="165"/>
      <c r="CJ492" s="165">
        <f t="shared" si="463"/>
        <v>0</v>
      </c>
      <c r="CK492" s="165"/>
      <c r="CL492" s="171"/>
      <c r="CM492" s="165">
        <f t="shared" si="464"/>
        <v>0</v>
      </c>
      <c r="CN492" s="165"/>
      <c r="CO492" s="165"/>
      <c r="CP492" s="165">
        <f t="shared" si="465"/>
        <v>0</v>
      </c>
      <c r="CQ492" s="165"/>
      <c r="CR492" s="165"/>
      <c r="CS492" s="165">
        <f t="shared" si="466"/>
        <v>0</v>
      </c>
      <c r="CT492" s="168">
        <f t="shared" si="467"/>
        <v>1</v>
      </c>
      <c r="CU492" s="167">
        <f t="shared" si="468"/>
        <v>7000</v>
      </c>
    </row>
    <row r="493" spans="2:99" x14ac:dyDescent="0.25">
      <c r="B493" s="165" t="s">
        <v>337</v>
      </c>
      <c r="C493" s="42" t="s">
        <v>215</v>
      </c>
      <c r="D493" s="172">
        <v>23000</v>
      </c>
      <c r="E493" s="42"/>
      <c r="F493" s="42"/>
      <c r="G493" s="42">
        <f t="shared" si="436"/>
        <v>0</v>
      </c>
      <c r="H493" s="42">
        <v>1</v>
      </c>
      <c r="I493" s="42">
        <v>20000</v>
      </c>
      <c r="J493" s="42">
        <f t="shared" si="437"/>
        <v>20000</v>
      </c>
      <c r="K493" s="42"/>
      <c r="L493" s="42"/>
      <c r="M493" s="42">
        <f t="shared" si="438"/>
        <v>0</v>
      </c>
      <c r="N493" s="42"/>
      <c r="O493" s="42"/>
      <c r="P493" s="42">
        <f t="shared" si="439"/>
        <v>0</v>
      </c>
      <c r="Q493" s="42"/>
      <c r="R493" s="42"/>
      <c r="S493" s="42">
        <f t="shared" si="440"/>
        <v>0</v>
      </c>
      <c r="T493" s="42"/>
      <c r="U493" s="42"/>
      <c r="V493" s="42">
        <f t="shared" si="441"/>
        <v>0</v>
      </c>
      <c r="W493" s="42"/>
      <c r="X493" s="42"/>
      <c r="Y493" s="42">
        <f t="shared" si="442"/>
        <v>0</v>
      </c>
      <c r="Z493" s="42"/>
      <c r="AA493" s="42"/>
      <c r="AB493" s="42">
        <f t="shared" si="443"/>
        <v>0</v>
      </c>
      <c r="AC493" s="42"/>
      <c r="AD493" s="42"/>
      <c r="AE493" s="42">
        <f t="shared" si="444"/>
        <v>0</v>
      </c>
      <c r="AF493" s="42"/>
      <c r="AG493" s="42"/>
      <c r="AH493" s="42">
        <f t="shared" si="445"/>
        <v>0</v>
      </c>
      <c r="AI493" s="165"/>
      <c r="AJ493" s="165"/>
      <c r="AK493" s="165">
        <f t="shared" si="446"/>
        <v>0</v>
      </c>
      <c r="AL493" s="165"/>
      <c r="AM493" s="165"/>
      <c r="AN493" s="165">
        <f t="shared" si="447"/>
        <v>0</v>
      </c>
      <c r="AO493" s="165">
        <v>1</v>
      </c>
      <c r="AP493" s="165">
        <v>20000</v>
      </c>
      <c r="AQ493" s="165">
        <f t="shared" si="448"/>
        <v>20000</v>
      </c>
      <c r="AR493" s="165"/>
      <c r="AS493" s="165"/>
      <c r="AT493" s="165">
        <f t="shared" si="449"/>
        <v>0</v>
      </c>
      <c r="AU493" s="165"/>
      <c r="AV493" s="165"/>
      <c r="AW493" s="165">
        <f t="shared" si="450"/>
        <v>0</v>
      </c>
      <c r="AX493" s="165"/>
      <c r="AY493" s="165"/>
      <c r="AZ493" s="165">
        <f t="shared" si="451"/>
        <v>0</v>
      </c>
      <c r="BA493" s="165">
        <v>0.5</v>
      </c>
      <c r="BB493" s="165">
        <v>20000</v>
      </c>
      <c r="BC493" s="165">
        <f t="shared" si="452"/>
        <v>10000</v>
      </c>
      <c r="BD493" s="165"/>
      <c r="BE493" s="165"/>
      <c r="BF493" s="165">
        <f t="shared" si="453"/>
        <v>0</v>
      </c>
      <c r="BG493" s="165">
        <v>0.5</v>
      </c>
      <c r="BH493" s="165">
        <v>20000</v>
      </c>
      <c r="BI493" s="165">
        <f t="shared" si="454"/>
        <v>10000</v>
      </c>
      <c r="BJ493" s="165"/>
      <c r="BK493" s="165"/>
      <c r="BL493" s="165">
        <f t="shared" si="455"/>
        <v>0</v>
      </c>
      <c r="BM493" s="165">
        <v>1</v>
      </c>
      <c r="BN493" s="165">
        <v>20000</v>
      </c>
      <c r="BO493" s="165">
        <f t="shared" si="456"/>
        <v>20000</v>
      </c>
      <c r="BP493" s="165"/>
      <c r="BQ493" s="165"/>
      <c r="BR493" s="165">
        <f t="shared" si="457"/>
        <v>0</v>
      </c>
      <c r="BS493" s="165"/>
      <c r="BT493" s="165"/>
      <c r="BU493" s="165">
        <f t="shared" si="458"/>
        <v>0</v>
      </c>
      <c r="BV493" s="165"/>
      <c r="BW493" s="165"/>
      <c r="BX493" s="165">
        <f t="shared" si="459"/>
        <v>0</v>
      </c>
      <c r="BY493" s="165"/>
      <c r="BZ493" s="165"/>
      <c r="CA493" s="165">
        <f t="shared" si="460"/>
        <v>0</v>
      </c>
      <c r="CB493" s="165"/>
      <c r="CC493" s="165"/>
      <c r="CD493" s="165">
        <f t="shared" si="461"/>
        <v>0</v>
      </c>
      <c r="CE493" s="165">
        <v>1</v>
      </c>
      <c r="CF493" s="165"/>
      <c r="CG493" s="165">
        <f t="shared" si="462"/>
        <v>0</v>
      </c>
      <c r="CH493" s="165"/>
      <c r="CI493" s="165"/>
      <c r="CJ493" s="165">
        <f t="shared" si="463"/>
        <v>0</v>
      </c>
      <c r="CK493" s="165">
        <v>1</v>
      </c>
      <c r="CL493" s="171"/>
      <c r="CM493" s="165">
        <f t="shared" si="464"/>
        <v>0</v>
      </c>
      <c r="CN493" s="165"/>
      <c r="CO493" s="165"/>
      <c r="CP493" s="165">
        <f t="shared" si="465"/>
        <v>0</v>
      </c>
      <c r="CQ493" s="165"/>
      <c r="CR493" s="165"/>
      <c r="CS493" s="165">
        <f t="shared" si="466"/>
        <v>0</v>
      </c>
      <c r="CT493" s="168">
        <f t="shared" si="467"/>
        <v>6</v>
      </c>
      <c r="CU493" s="167">
        <f t="shared" si="468"/>
        <v>80000</v>
      </c>
    </row>
    <row r="494" spans="2:99" x14ac:dyDescent="0.25">
      <c r="B494" s="165" t="s">
        <v>467</v>
      </c>
      <c r="C494" s="165" t="s">
        <v>265</v>
      </c>
      <c r="D494" s="166"/>
      <c r="E494" s="42"/>
      <c r="F494" s="42"/>
      <c r="G494" s="42">
        <f t="shared" si="436"/>
        <v>0</v>
      </c>
      <c r="H494" s="42"/>
      <c r="I494" s="42"/>
      <c r="J494" s="42">
        <f t="shared" si="437"/>
        <v>0</v>
      </c>
      <c r="K494" s="42"/>
      <c r="L494" s="42"/>
      <c r="M494" s="42">
        <f t="shared" si="438"/>
        <v>0</v>
      </c>
      <c r="N494" s="42"/>
      <c r="O494" s="42"/>
      <c r="P494" s="42">
        <f t="shared" si="439"/>
        <v>0</v>
      </c>
      <c r="Q494" s="42"/>
      <c r="R494" s="42"/>
      <c r="S494" s="42">
        <f t="shared" si="440"/>
        <v>0</v>
      </c>
      <c r="T494" s="42"/>
      <c r="U494" s="42"/>
      <c r="V494" s="42">
        <f t="shared" si="441"/>
        <v>0</v>
      </c>
      <c r="W494" s="42"/>
      <c r="X494" s="42"/>
      <c r="Y494" s="42">
        <f t="shared" si="442"/>
        <v>0</v>
      </c>
      <c r="Z494" s="42"/>
      <c r="AA494" s="42"/>
      <c r="AB494" s="42">
        <f t="shared" si="443"/>
        <v>0</v>
      </c>
      <c r="AC494" s="42"/>
      <c r="AD494" s="42"/>
      <c r="AE494" s="42">
        <f t="shared" si="444"/>
        <v>0</v>
      </c>
      <c r="AF494" s="42"/>
      <c r="AG494" s="42"/>
      <c r="AH494" s="42">
        <f t="shared" si="445"/>
        <v>0</v>
      </c>
      <c r="AI494" s="165"/>
      <c r="AJ494" s="165"/>
      <c r="AK494" s="165">
        <f t="shared" si="446"/>
        <v>0</v>
      </c>
      <c r="AL494" s="165"/>
      <c r="AM494" s="165"/>
      <c r="AN494" s="165">
        <f t="shared" si="447"/>
        <v>0</v>
      </c>
      <c r="AO494" s="165"/>
      <c r="AP494" s="165"/>
      <c r="AQ494" s="165">
        <f t="shared" si="448"/>
        <v>0</v>
      </c>
      <c r="AR494" s="165"/>
      <c r="AS494" s="165"/>
      <c r="AT494" s="165">
        <f t="shared" si="449"/>
        <v>0</v>
      </c>
      <c r="AU494" s="165"/>
      <c r="AV494" s="165"/>
      <c r="AW494" s="165">
        <f t="shared" si="450"/>
        <v>0</v>
      </c>
      <c r="AX494" s="165"/>
      <c r="AY494" s="165"/>
      <c r="AZ494" s="165">
        <f t="shared" si="451"/>
        <v>0</v>
      </c>
      <c r="BA494" s="165"/>
      <c r="BB494" s="165"/>
      <c r="BC494" s="165">
        <f t="shared" si="452"/>
        <v>0</v>
      </c>
      <c r="BD494" s="165"/>
      <c r="BE494" s="165"/>
      <c r="BF494" s="165">
        <f t="shared" si="453"/>
        <v>0</v>
      </c>
      <c r="BG494" s="165"/>
      <c r="BH494" s="165"/>
      <c r="BI494" s="165">
        <f t="shared" si="454"/>
        <v>0</v>
      </c>
      <c r="BJ494" s="165"/>
      <c r="BK494" s="165"/>
      <c r="BL494" s="165">
        <f t="shared" si="455"/>
        <v>0</v>
      </c>
      <c r="BM494" s="165"/>
      <c r="BN494" s="165"/>
      <c r="BO494" s="165">
        <f t="shared" si="456"/>
        <v>0</v>
      </c>
      <c r="BP494" s="165"/>
      <c r="BQ494" s="165"/>
      <c r="BR494" s="165">
        <f t="shared" si="457"/>
        <v>0</v>
      </c>
      <c r="BS494" s="165"/>
      <c r="BT494" s="165"/>
      <c r="BU494" s="165">
        <f t="shared" si="458"/>
        <v>0</v>
      </c>
      <c r="BV494" s="165"/>
      <c r="BW494" s="165"/>
      <c r="BX494" s="165">
        <f t="shared" si="459"/>
        <v>0</v>
      </c>
      <c r="BY494" s="165"/>
      <c r="BZ494" s="165"/>
      <c r="CA494" s="165">
        <f t="shared" si="460"/>
        <v>0</v>
      </c>
      <c r="CB494" s="165"/>
      <c r="CC494" s="165"/>
      <c r="CD494" s="165">
        <f t="shared" si="461"/>
        <v>0</v>
      </c>
      <c r="CE494" s="165"/>
      <c r="CF494" s="165"/>
      <c r="CG494" s="165">
        <f t="shared" si="462"/>
        <v>0</v>
      </c>
      <c r="CH494" s="165"/>
      <c r="CI494" s="165"/>
      <c r="CJ494" s="165">
        <f t="shared" si="463"/>
        <v>0</v>
      </c>
      <c r="CK494" s="165"/>
      <c r="CL494" s="165"/>
      <c r="CM494" s="165">
        <f t="shared" si="464"/>
        <v>0</v>
      </c>
      <c r="CN494" s="165"/>
      <c r="CO494" s="165"/>
      <c r="CP494" s="165">
        <f t="shared" si="465"/>
        <v>0</v>
      </c>
      <c r="CQ494" s="165"/>
      <c r="CR494" s="165"/>
      <c r="CS494" s="165">
        <f t="shared" si="466"/>
        <v>0</v>
      </c>
      <c r="CT494" s="168">
        <f t="shared" si="467"/>
        <v>0</v>
      </c>
      <c r="CU494" s="167">
        <f t="shared" si="468"/>
        <v>0</v>
      </c>
    </row>
    <row r="495" spans="2:99" x14ac:dyDescent="0.25">
      <c r="B495" s="165" t="s">
        <v>338</v>
      </c>
      <c r="C495" s="165" t="s">
        <v>215</v>
      </c>
      <c r="D495" s="166">
        <v>35000</v>
      </c>
      <c r="E495" s="42"/>
      <c r="F495" s="42"/>
      <c r="G495" s="42">
        <f t="shared" si="436"/>
        <v>0</v>
      </c>
      <c r="H495" s="42"/>
      <c r="I495" s="42"/>
      <c r="J495" s="42">
        <f t="shared" si="437"/>
        <v>0</v>
      </c>
      <c r="K495" s="42"/>
      <c r="L495" s="42"/>
      <c r="M495" s="42">
        <f t="shared" si="438"/>
        <v>0</v>
      </c>
      <c r="N495" s="42"/>
      <c r="O495" s="42"/>
      <c r="P495" s="42">
        <f t="shared" si="439"/>
        <v>0</v>
      </c>
      <c r="Q495" s="42">
        <v>0.25</v>
      </c>
      <c r="R495" s="42">
        <v>35000</v>
      </c>
      <c r="S495" s="42">
        <f t="shared" si="440"/>
        <v>8750</v>
      </c>
      <c r="T495" s="42"/>
      <c r="U495" s="42"/>
      <c r="V495" s="42">
        <f t="shared" si="441"/>
        <v>0</v>
      </c>
      <c r="W495" s="42"/>
      <c r="X495" s="42"/>
      <c r="Y495" s="42">
        <f t="shared" si="442"/>
        <v>0</v>
      </c>
      <c r="Z495" s="42"/>
      <c r="AA495" s="42"/>
      <c r="AB495" s="42">
        <f t="shared" si="443"/>
        <v>0</v>
      </c>
      <c r="AC495" s="42"/>
      <c r="AD495" s="42"/>
      <c r="AE495" s="42">
        <f t="shared" si="444"/>
        <v>0</v>
      </c>
      <c r="AF495" s="42"/>
      <c r="AG495" s="42"/>
      <c r="AH495" s="42">
        <f t="shared" si="445"/>
        <v>0</v>
      </c>
      <c r="AI495" s="165"/>
      <c r="AJ495" s="165"/>
      <c r="AK495" s="165">
        <f t="shared" si="446"/>
        <v>0</v>
      </c>
      <c r="AL495" s="165"/>
      <c r="AM495" s="165"/>
      <c r="AN495" s="165">
        <f t="shared" si="447"/>
        <v>0</v>
      </c>
      <c r="AO495" s="165"/>
      <c r="AP495" s="165"/>
      <c r="AQ495" s="165">
        <f t="shared" si="448"/>
        <v>0</v>
      </c>
      <c r="AR495" s="165"/>
      <c r="AS495" s="165"/>
      <c r="AT495" s="165">
        <f t="shared" si="449"/>
        <v>0</v>
      </c>
      <c r="AU495" s="165"/>
      <c r="AV495" s="165"/>
      <c r="AW495" s="165">
        <f t="shared" si="450"/>
        <v>0</v>
      </c>
      <c r="AX495" s="165"/>
      <c r="AY495" s="165"/>
      <c r="AZ495" s="165">
        <f t="shared" si="451"/>
        <v>0</v>
      </c>
      <c r="BA495" s="165">
        <v>0.25</v>
      </c>
      <c r="BB495" s="165">
        <v>35000</v>
      </c>
      <c r="BC495" s="165">
        <f t="shared" si="452"/>
        <v>8750</v>
      </c>
      <c r="BD495" s="165"/>
      <c r="BE495" s="165"/>
      <c r="BF495" s="165">
        <f t="shared" si="453"/>
        <v>0</v>
      </c>
      <c r="BG495" s="165"/>
      <c r="BH495" s="165"/>
      <c r="BI495" s="165">
        <f t="shared" si="454"/>
        <v>0</v>
      </c>
      <c r="BJ495" s="165"/>
      <c r="BK495" s="165"/>
      <c r="BL495" s="165">
        <f t="shared" si="455"/>
        <v>0</v>
      </c>
      <c r="BM495" s="165"/>
      <c r="BN495" s="165"/>
      <c r="BO495" s="165">
        <f t="shared" si="456"/>
        <v>0</v>
      </c>
      <c r="BP495" s="165"/>
      <c r="BQ495" s="165"/>
      <c r="BR495" s="165">
        <f t="shared" si="457"/>
        <v>0</v>
      </c>
      <c r="BS495" s="165"/>
      <c r="BT495" s="165"/>
      <c r="BU495" s="165">
        <f t="shared" si="458"/>
        <v>0</v>
      </c>
      <c r="BV495" s="165"/>
      <c r="BW495" s="165"/>
      <c r="BX495" s="165">
        <f t="shared" si="459"/>
        <v>0</v>
      </c>
      <c r="BY495" s="165"/>
      <c r="BZ495" s="165"/>
      <c r="CA495" s="165">
        <f t="shared" si="460"/>
        <v>0</v>
      </c>
      <c r="CB495" s="165"/>
      <c r="CC495" s="165"/>
      <c r="CD495" s="165">
        <f t="shared" si="461"/>
        <v>0</v>
      </c>
      <c r="CE495" s="165"/>
      <c r="CF495" s="165"/>
      <c r="CG495" s="165">
        <f t="shared" si="462"/>
        <v>0</v>
      </c>
      <c r="CH495" s="165">
        <v>0.25</v>
      </c>
      <c r="CI495" s="165"/>
      <c r="CJ495" s="165">
        <f t="shared" si="463"/>
        <v>0</v>
      </c>
      <c r="CK495" s="165"/>
      <c r="CL495" s="165"/>
      <c r="CM495" s="165">
        <f t="shared" si="464"/>
        <v>0</v>
      </c>
      <c r="CN495" s="165"/>
      <c r="CO495" s="165"/>
      <c r="CP495" s="165">
        <f t="shared" si="465"/>
        <v>0</v>
      </c>
      <c r="CQ495" s="165"/>
      <c r="CR495" s="165"/>
      <c r="CS495" s="165">
        <f t="shared" si="466"/>
        <v>0</v>
      </c>
      <c r="CT495" s="168">
        <f t="shared" si="467"/>
        <v>0.75</v>
      </c>
      <c r="CU495" s="167">
        <f t="shared" si="468"/>
        <v>17500</v>
      </c>
    </row>
    <row r="496" spans="2:99" x14ac:dyDescent="0.25">
      <c r="B496" s="165" t="s">
        <v>468</v>
      </c>
      <c r="C496" s="165" t="s">
        <v>265</v>
      </c>
      <c r="D496" s="166"/>
      <c r="E496" s="42"/>
      <c r="F496" s="42"/>
      <c r="G496" s="42">
        <f t="shared" si="436"/>
        <v>0</v>
      </c>
      <c r="H496" s="42"/>
      <c r="I496" s="42"/>
      <c r="J496" s="42">
        <f t="shared" si="437"/>
        <v>0</v>
      </c>
      <c r="K496" s="42"/>
      <c r="L496" s="42"/>
      <c r="M496" s="42">
        <f t="shared" si="438"/>
        <v>0</v>
      </c>
      <c r="N496" s="42"/>
      <c r="O496" s="42"/>
      <c r="P496" s="42">
        <f t="shared" si="439"/>
        <v>0</v>
      </c>
      <c r="Q496" s="42"/>
      <c r="R496" s="42"/>
      <c r="S496" s="42">
        <f t="shared" si="440"/>
        <v>0</v>
      </c>
      <c r="T496" s="42"/>
      <c r="U496" s="42"/>
      <c r="V496" s="42">
        <f t="shared" si="441"/>
        <v>0</v>
      </c>
      <c r="W496" s="42"/>
      <c r="X496" s="42"/>
      <c r="Y496" s="42">
        <f t="shared" si="442"/>
        <v>0</v>
      </c>
      <c r="Z496" s="42"/>
      <c r="AA496" s="42"/>
      <c r="AB496" s="42">
        <f t="shared" si="443"/>
        <v>0</v>
      </c>
      <c r="AC496" s="42"/>
      <c r="AD496" s="42"/>
      <c r="AE496" s="42">
        <f t="shared" si="444"/>
        <v>0</v>
      </c>
      <c r="AF496" s="42"/>
      <c r="AG496" s="42"/>
      <c r="AH496" s="42">
        <f t="shared" si="445"/>
        <v>0</v>
      </c>
      <c r="AI496" s="165"/>
      <c r="AJ496" s="165"/>
      <c r="AK496" s="165">
        <f t="shared" si="446"/>
        <v>0</v>
      </c>
      <c r="AL496" s="165"/>
      <c r="AM496" s="165"/>
      <c r="AN496" s="165">
        <f t="shared" si="447"/>
        <v>0</v>
      </c>
      <c r="AO496" s="165"/>
      <c r="AP496" s="165"/>
      <c r="AQ496" s="165">
        <f t="shared" si="448"/>
        <v>0</v>
      </c>
      <c r="AR496" s="165"/>
      <c r="AS496" s="165"/>
      <c r="AT496" s="165">
        <f t="shared" si="449"/>
        <v>0</v>
      </c>
      <c r="AU496" s="165"/>
      <c r="AV496" s="165"/>
      <c r="AW496" s="165">
        <f t="shared" si="450"/>
        <v>0</v>
      </c>
      <c r="AX496" s="165"/>
      <c r="AY496" s="165"/>
      <c r="AZ496" s="165">
        <f t="shared" si="451"/>
        <v>0</v>
      </c>
      <c r="BA496" s="165"/>
      <c r="BB496" s="165"/>
      <c r="BC496" s="165">
        <f t="shared" si="452"/>
        <v>0</v>
      </c>
      <c r="BD496" s="165"/>
      <c r="BE496" s="165"/>
      <c r="BF496" s="165">
        <f t="shared" si="453"/>
        <v>0</v>
      </c>
      <c r="BG496" s="165"/>
      <c r="BH496" s="165"/>
      <c r="BI496" s="165">
        <f t="shared" si="454"/>
        <v>0</v>
      </c>
      <c r="BJ496" s="165"/>
      <c r="BK496" s="165"/>
      <c r="BL496" s="165">
        <f t="shared" si="455"/>
        <v>0</v>
      </c>
      <c r="BM496" s="165"/>
      <c r="BN496" s="165"/>
      <c r="BO496" s="165">
        <f t="shared" si="456"/>
        <v>0</v>
      </c>
      <c r="BP496" s="165"/>
      <c r="BQ496" s="165"/>
      <c r="BR496" s="165">
        <f t="shared" si="457"/>
        <v>0</v>
      </c>
      <c r="BS496" s="165"/>
      <c r="BT496" s="165"/>
      <c r="BU496" s="165">
        <f t="shared" si="458"/>
        <v>0</v>
      </c>
      <c r="BV496" s="165"/>
      <c r="BW496" s="165"/>
      <c r="BX496" s="165">
        <f t="shared" si="459"/>
        <v>0</v>
      </c>
      <c r="BY496" s="165"/>
      <c r="BZ496" s="165"/>
      <c r="CA496" s="165">
        <f t="shared" si="460"/>
        <v>0</v>
      </c>
      <c r="CB496" s="165"/>
      <c r="CC496" s="165"/>
      <c r="CD496" s="165">
        <f t="shared" si="461"/>
        <v>0</v>
      </c>
      <c r="CE496" s="165"/>
      <c r="CF496" s="165"/>
      <c r="CG496" s="165">
        <f t="shared" si="462"/>
        <v>0</v>
      </c>
      <c r="CH496" s="165"/>
      <c r="CI496" s="165"/>
      <c r="CJ496" s="165">
        <f t="shared" si="463"/>
        <v>0</v>
      </c>
      <c r="CK496" s="165"/>
      <c r="CL496" s="165"/>
      <c r="CM496" s="165">
        <f t="shared" si="464"/>
        <v>0</v>
      </c>
      <c r="CN496" s="165"/>
      <c r="CO496" s="165"/>
      <c r="CP496" s="165">
        <f t="shared" si="465"/>
        <v>0</v>
      </c>
      <c r="CQ496" s="165"/>
      <c r="CR496" s="165"/>
      <c r="CS496" s="165">
        <f t="shared" si="466"/>
        <v>0</v>
      </c>
      <c r="CT496" s="168">
        <f t="shared" si="467"/>
        <v>0</v>
      </c>
      <c r="CU496" s="167">
        <f t="shared" si="468"/>
        <v>0</v>
      </c>
    </row>
    <row r="497" spans="2:99" x14ac:dyDescent="0.25">
      <c r="B497" s="165" t="s">
        <v>339</v>
      </c>
      <c r="C497" s="165" t="s">
        <v>300</v>
      </c>
      <c r="D497" s="166"/>
      <c r="E497" s="42"/>
      <c r="F497" s="42"/>
      <c r="G497" s="42">
        <f t="shared" si="436"/>
        <v>0</v>
      </c>
      <c r="H497" s="42">
        <v>1</v>
      </c>
      <c r="I497" s="42">
        <v>10000</v>
      </c>
      <c r="J497" s="42">
        <f t="shared" si="437"/>
        <v>10000</v>
      </c>
      <c r="K497" s="42"/>
      <c r="L497" s="42"/>
      <c r="M497" s="42">
        <f t="shared" si="438"/>
        <v>0</v>
      </c>
      <c r="N497" s="42"/>
      <c r="O497" s="42"/>
      <c r="P497" s="42">
        <f t="shared" si="439"/>
        <v>0</v>
      </c>
      <c r="Q497" s="42"/>
      <c r="R497" s="42"/>
      <c r="S497" s="42">
        <f t="shared" si="440"/>
        <v>0</v>
      </c>
      <c r="T497" s="42"/>
      <c r="U497" s="42"/>
      <c r="V497" s="42">
        <f t="shared" si="441"/>
        <v>0</v>
      </c>
      <c r="W497" s="42"/>
      <c r="X497" s="42"/>
      <c r="Y497" s="42">
        <f t="shared" si="442"/>
        <v>0</v>
      </c>
      <c r="Z497" s="42"/>
      <c r="AA497" s="42"/>
      <c r="AB497" s="42">
        <f t="shared" si="443"/>
        <v>0</v>
      </c>
      <c r="AC497" s="42"/>
      <c r="AD497" s="42"/>
      <c r="AE497" s="42">
        <f t="shared" si="444"/>
        <v>0</v>
      </c>
      <c r="AF497" s="42"/>
      <c r="AG497" s="42"/>
      <c r="AH497" s="42">
        <f t="shared" si="445"/>
        <v>0</v>
      </c>
      <c r="AI497" s="165"/>
      <c r="AJ497" s="165"/>
      <c r="AK497" s="165">
        <f t="shared" si="446"/>
        <v>0</v>
      </c>
      <c r="AL497" s="165"/>
      <c r="AM497" s="165"/>
      <c r="AN497" s="165">
        <f t="shared" si="447"/>
        <v>0</v>
      </c>
      <c r="AO497" s="165"/>
      <c r="AP497" s="165"/>
      <c r="AQ497" s="165">
        <f t="shared" si="448"/>
        <v>0</v>
      </c>
      <c r="AR497" s="165"/>
      <c r="AS497" s="165"/>
      <c r="AT497" s="165">
        <f t="shared" si="449"/>
        <v>0</v>
      </c>
      <c r="AU497" s="165"/>
      <c r="AV497" s="165"/>
      <c r="AW497" s="165">
        <f t="shared" si="450"/>
        <v>0</v>
      </c>
      <c r="AX497" s="165"/>
      <c r="AY497" s="165"/>
      <c r="AZ497" s="165">
        <f t="shared" si="451"/>
        <v>0</v>
      </c>
      <c r="BA497" s="165"/>
      <c r="BB497" s="165"/>
      <c r="BC497" s="165">
        <f t="shared" si="452"/>
        <v>0</v>
      </c>
      <c r="BD497" s="165">
        <v>1</v>
      </c>
      <c r="BE497" s="165">
        <v>10000</v>
      </c>
      <c r="BF497" s="165">
        <f t="shared" si="453"/>
        <v>10000</v>
      </c>
      <c r="BG497" s="165"/>
      <c r="BH497" s="165"/>
      <c r="BI497" s="165">
        <f t="shared" si="454"/>
        <v>0</v>
      </c>
      <c r="BJ497" s="165"/>
      <c r="BK497" s="165"/>
      <c r="BL497" s="165">
        <f t="shared" si="455"/>
        <v>0</v>
      </c>
      <c r="BM497" s="165"/>
      <c r="BN497" s="165"/>
      <c r="BO497" s="165">
        <f t="shared" si="456"/>
        <v>0</v>
      </c>
      <c r="BP497" s="165"/>
      <c r="BQ497" s="165"/>
      <c r="BR497" s="165">
        <f t="shared" si="457"/>
        <v>0</v>
      </c>
      <c r="BS497" s="165"/>
      <c r="BT497" s="165"/>
      <c r="BU497" s="165">
        <f t="shared" si="458"/>
        <v>0</v>
      </c>
      <c r="BV497" s="165">
        <v>1</v>
      </c>
      <c r="BW497" s="165"/>
      <c r="BX497" s="165">
        <f t="shared" si="459"/>
        <v>0</v>
      </c>
      <c r="BY497" s="165"/>
      <c r="BZ497" s="165"/>
      <c r="CA497" s="165">
        <f t="shared" si="460"/>
        <v>0</v>
      </c>
      <c r="CB497" s="165"/>
      <c r="CC497" s="165"/>
      <c r="CD497" s="165">
        <f t="shared" si="461"/>
        <v>0</v>
      </c>
      <c r="CE497" s="165"/>
      <c r="CF497" s="165"/>
      <c r="CG497" s="165">
        <f t="shared" si="462"/>
        <v>0</v>
      </c>
      <c r="CH497" s="165"/>
      <c r="CI497" s="165"/>
      <c r="CJ497" s="165">
        <f t="shared" si="463"/>
        <v>0</v>
      </c>
      <c r="CK497" s="165"/>
      <c r="CL497" s="165"/>
      <c r="CM497" s="165">
        <f t="shared" si="464"/>
        <v>0</v>
      </c>
      <c r="CN497" s="165"/>
      <c r="CO497" s="165"/>
      <c r="CP497" s="165">
        <f t="shared" si="465"/>
        <v>0</v>
      </c>
      <c r="CQ497" s="165"/>
      <c r="CR497" s="165"/>
      <c r="CS497" s="165">
        <f t="shared" si="466"/>
        <v>0</v>
      </c>
      <c r="CT497" s="168">
        <f t="shared" si="467"/>
        <v>3</v>
      </c>
      <c r="CU497" s="167">
        <f t="shared" si="468"/>
        <v>20000</v>
      </c>
    </row>
    <row r="498" spans="2:99" x14ac:dyDescent="0.25">
      <c r="B498" s="42" t="s">
        <v>340</v>
      </c>
      <c r="C498" s="42" t="s">
        <v>215</v>
      </c>
      <c r="D498" s="172"/>
      <c r="E498" s="42"/>
      <c r="F498" s="42"/>
      <c r="G498" s="42">
        <f t="shared" si="436"/>
        <v>0</v>
      </c>
      <c r="H498" s="42">
        <v>0.25</v>
      </c>
      <c r="I498" s="42">
        <v>125000</v>
      </c>
      <c r="J498" s="42">
        <f t="shared" si="437"/>
        <v>31250</v>
      </c>
      <c r="K498" s="42"/>
      <c r="L498" s="42"/>
      <c r="M498" s="42">
        <f t="shared" si="438"/>
        <v>0</v>
      </c>
      <c r="N498" s="42"/>
      <c r="O498" s="42"/>
      <c r="P498" s="42">
        <f t="shared" si="439"/>
        <v>0</v>
      </c>
      <c r="Q498" s="42"/>
      <c r="R498" s="42"/>
      <c r="S498" s="42">
        <f t="shared" si="440"/>
        <v>0</v>
      </c>
      <c r="T498" s="42"/>
      <c r="U498" s="42"/>
      <c r="V498" s="42">
        <f t="shared" si="441"/>
        <v>0</v>
      </c>
      <c r="W498" s="42"/>
      <c r="X498" s="42"/>
      <c r="Y498" s="42">
        <f t="shared" si="442"/>
        <v>0</v>
      </c>
      <c r="Z498" s="42"/>
      <c r="AA498" s="42"/>
      <c r="AB498" s="42">
        <f t="shared" si="443"/>
        <v>0</v>
      </c>
      <c r="AC498" s="42"/>
      <c r="AD498" s="42"/>
      <c r="AE498" s="42">
        <f t="shared" si="444"/>
        <v>0</v>
      </c>
      <c r="AF498" s="42"/>
      <c r="AG498" s="42"/>
      <c r="AH498" s="42">
        <f t="shared" si="445"/>
        <v>0</v>
      </c>
      <c r="AI498" s="165"/>
      <c r="AJ498" s="165"/>
      <c r="AK498" s="165">
        <f t="shared" si="446"/>
        <v>0</v>
      </c>
      <c r="AL498" s="165"/>
      <c r="AM498" s="165"/>
      <c r="AN498" s="165">
        <f t="shared" si="447"/>
        <v>0</v>
      </c>
      <c r="AO498" s="165"/>
      <c r="AP498" s="165"/>
      <c r="AQ498" s="165">
        <f t="shared" si="448"/>
        <v>0</v>
      </c>
      <c r="AR498" s="165"/>
      <c r="AS498" s="165"/>
      <c r="AT498" s="165">
        <f t="shared" si="449"/>
        <v>0</v>
      </c>
      <c r="AU498" s="165"/>
      <c r="AV498" s="165"/>
      <c r="AW498" s="165">
        <f t="shared" si="450"/>
        <v>0</v>
      </c>
      <c r="AX498" s="165"/>
      <c r="AY498" s="165"/>
      <c r="AZ498" s="165">
        <f t="shared" si="451"/>
        <v>0</v>
      </c>
      <c r="BA498" s="165"/>
      <c r="BB498" s="165"/>
      <c r="BC498" s="165">
        <f t="shared" si="452"/>
        <v>0</v>
      </c>
      <c r="BD498" s="165"/>
      <c r="BE498" s="165"/>
      <c r="BF498" s="165">
        <f t="shared" si="453"/>
        <v>0</v>
      </c>
      <c r="BG498" s="165"/>
      <c r="BH498" s="165"/>
      <c r="BI498" s="165">
        <f t="shared" si="454"/>
        <v>0</v>
      </c>
      <c r="BJ498" s="165"/>
      <c r="BK498" s="165"/>
      <c r="BL498" s="165">
        <f t="shared" si="455"/>
        <v>0</v>
      </c>
      <c r="BM498" s="165"/>
      <c r="BN498" s="165"/>
      <c r="BO498" s="165">
        <f t="shared" si="456"/>
        <v>0</v>
      </c>
      <c r="BP498" s="165"/>
      <c r="BQ498" s="165"/>
      <c r="BR498" s="165">
        <f t="shared" si="457"/>
        <v>0</v>
      </c>
      <c r="BS498" s="165"/>
      <c r="BT498" s="165"/>
      <c r="BU498" s="165">
        <f t="shared" si="458"/>
        <v>0</v>
      </c>
      <c r="BV498" s="165"/>
      <c r="BW498" s="165"/>
      <c r="BX498" s="165">
        <f t="shared" si="459"/>
        <v>0</v>
      </c>
      <c r="BY498" s="165"/>
      <c r="BZ498" s="165"/>
      <c r="CA498" s="165">
        <f t="shared" si="460"/>
        <v>0</v>
      </c>
      <c r="CB498" s="165"/>
      <c r="CC498" s="165"/>
      <c r="CD498" s="165">
        <f t="shared" si="461"/>
        <v>0</v>
      </c>
      <c r="CE498" s="165"/>
      <c r="CF498" s="165"/>
      <c r="CG498" s="165">
        <f t="shared" si="462"/>
        <v>0</v>
      </c>
      <c r="CH498" s="165"/>
      <c r="CI498" s="165"/>
      <c r="CJ498" s="165">
        <f t="shared" si="463"/>
        <v>0</v>
      </c>
      <c r="CK498" s="165"/>
      <c r="CL498" s="165"/>
      <c r="CM498" s="165">
        <f t="shared" si="464"/>
        <v>0</v>
      </c>
      <c r="CN498" s="165"/>
      <c r="CO498" s="165"/>
      <c r="CP498" s="165">
        <f t="shared" si="465"/>
        <v>0</v>
      </c>
      <c r="CQ498" s="165"/>
      <c r="CR498" s="165"/>
      <c r="CS498" s="165">
        <f t="shared" si="466"/>
        <v>0</v>
      </c>
      <c r="CT498" s="168">
        <f t="shared" si="467"/>
        <v>0.25</v>
      </c>
      <c r="CU498" s="167">
        <f t="shared" si="468"/>
        <v>31250</v>
      </c>
    </row>
    <row r="499" spans="2:99" x14ac:dyDescent="0.25">
      <c r="B499" s="165" t="s">
        <v>469</v>
      </c>
      <c r="C499" s="165" t="s">
        <v>318</v>
      </c>
      <c r="D499" s="166"/>
      <c r="E499" s="42"/>
      <c r="F499" s="42"/>
      <c r="G499" s="42">
        <f t="shared" si="436"/>
        <v>0</v>
      </c>
      <c r="H499" s="42"/>
      <c r="I499" s="42"/>
      <c r="J499" s="42">
        <f t="shared" si="437"/>
        <v>0</v>
      </c>
      <c r="K499" s="42"/>
      <c r="L499" s="42"/>
      <c r="M499" s="42">
        <f t="shared" si="438"/>
        <v>0</v>
      </c>
      <c r="N499" s="42"/>
      <c r="O499" s="42"/>
      <c r="P499" s="42">
        <f t="shared" si="439"/>
        <v>0</v>
      </c>
      <c r="Q499" s="42"/>
      <c r="R499" s="42"/>
      <c r="S499" s="42">
        <f t="shared" si="440"/>
        <v>0</v>
      </c>
      <c r="T499" s="42"/>
      <c r="U499" s="42"/>
      <c r="V499" s="42">
        <f t="shared" si="441"/>
        <v>0</v>
      </c>
      <c r="W499" s="42"/>
      <c r="X499" s="42"/>
      <c r="Y499" s="42">
        <f t="shared" si="442"/>
        <v>0</v>
      </c>
      <c r="Z499" s="42"/>
      <c r="AA499" s="42"/>
      <c r="AB499" s="42">
        <f t="shared" si="443"/>
        <v>0</v>
      </c>
      <c r="AC499" s="42"/>
      <c r="AD499" s="42"/>
      <c r="AE499" s="42">
        <f t="shared" si="444"/>
        <v>0</v>
      </c>
      <c r="AF499" s="42"/>
      <c r="AG499" s="42"/>
      <c r="AH499" s="42">
        <f t="shared" si="445"/>
        <v>0</v>
      </c>
      <c r="AI499" s="165"/>
      <c r="AJ499" s="165"/>
      <c r="AK499" s="165">
        <f t="shared" si="446"/>
        <v>0</v>
      </c>
      <c r="AL499" s="165"/>
      <c r="AM499" s="165"/>
      <c r="AN499" s="165">
        <f t="shared" si="447"/>
        <v>0</v>
      </c>
      <c r="AO499" s="165"/>
      <c r="AP499" s="165"/>
      <c r="AQ499" s="165">
        <f t="shared" si="448"/>
        <v>0</v>
      </c>
      <c r="AR499" s="165"/>
      <c r="AS499" s="165"/>
      <c r="AT499" s="165">
        <f t="shared" si="449"/>
        <v>0</v>
      </c>
      <c r="AU499" s="165"/>
      <c r="AV499" s="165"/>
      <c r="AW499" s="165">
        <f t="shared" si="450"/>
        <v>0</v>
      </c>
      <c r="AX499" s="165"/>
      <c r="AY499" s="165"/>
      <c r="AZ499" s="165">
        <f t="shared" si="451"/>
        <v>0</v>
      </c>
      <c r="BA499" s="165"/>
      <c r="BB499" s="165"/>
      <c r="BC499" s="165">
        <f t="shared" si="452"/>
        <v>0</v>
      </c>
      <c r="BD499" s="165"/>
      <c r="BE499" s="165"/>
      <c r="BF499" s="165">
        <f t="shared" si="453"/>
        <v>0</v>
      </c>
      <c r="BG499" s="165"/>
      <c r="BH499" s="165"/>
      <c r="BI499" s="165">
        <f t="shared" si="454"/>
        <v>0</v>
      </c>
      <c r="BJ499" s="165"/>
      <c r="BK499" s="165"/>
      <c r="BL499" s="165">
        <f t="shared" si="455"/>
        <v>0</v>
      </c>
      <c r="BM499" s="165"/>
      <c r="BN499" s="165"/>
      <c r="BO499" s="165">
        <f t="shared" si="456"/>
        <v>0</v>
      </c>
      <c r="BP499" s="165"/>
      <c r="BQ499" s="165"/>
      <c r="BR499" s="165">
        <f t="shared" si="457"/>
        <v>0</v>
      </c>
      <c r="BS499" s="165"/>
      <c r="BT499" s="165"/>
      <c r="BU499" s="165">
        <f t="shared" si="458"/>
        <v>0</v>
      </c>
      <c r="BV499" s="165"/>
      <c r="BW499" s="165"/>
      <c r="BX499" s="165">
        <f t="shared" si="459"/>
        <v>0</v>
      </c>
      <c r="BY499" s="165"/>
      <c r="BZ499" s="165"/>
      <c r="CA499" s="165">
        <f t="shared" si="460"/>
        <v>0</v>
      </c>
      <c r="CB499" s="165"/>
      <c r="CC499" s="165"/>
      <c r="CD499" s="165">
        <f t="shared" si="461"/>
        <v>0</v>
      </c>
      <c r="CE499" s="165"/>
      <c r="CF499" s="165"/>
      <c r="CG499" s="165">
        <f t="shared" si="462"/>
        <v>0</v>
      </c>
      <c r="CH499" s="165"/>
      <c r="CI499" s="165"/>
      <c r="CJ499" s="165">
        <f t="shared" si="463"/>
        <v>0</v>
      </c>
      <c r="CK499" s="165"/>
      <c r="CL499" s="165"/>
      <c r="CM499" s="165">
        <f t="shared" si="464"/>
        <v>0</v>
      </c>
      <c r="CN499" s="165"/>
      <c r="CO499" s="165"/>
      <c r="CP499" s="165">
        <f t="shared" si="465"/>
        <v>0</v>
      </c>
      <c r="CQ499" s="165"/>
      <c r="CR499" s="165"/>
      <c r="CS499" s="165">
        <f t="shared" si="466"/>
        <v>0</v>
      </c>
      <c r="CT499" s="168">
        <f t="shared" si="467"/>
        <v>0</v>
      </c>
      <c r="CU499" s="167">
        <f t="shared" si="468"/>
        <v>0</v>
      </c>
    </row>
    <row r="500" spans="2:99" x14ac:dyDescent="0.25">
      <c r="B500" s="163" t="s">
        <v>341</v>
      </c>
      <c r="C500" s="164"/>
      <c r="D500" s="166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164"/>
      <c r="AJ500" s="164"/>
      <c r="AK500" s="164"/>
      <c r="AL500" s="164"/>
      <c r="AM500" s="164"/>
      <c r="AN500" s="164"/>
      <c r="AO500" s="164"/>
      <c r="AP500" s="164"/>
      <c r="AQ500" s="164"/>
      <c r="AR500" s="164"/>
      <c r="AS500" s="164"/>
      <c r="AT500" s="164"/>
      <c r="AU500" s="164"/>
      <c r="AV500" s="164"/>
      <c r="AW500" s="164"/>
      <c r="AX500" s="164"/>
      <c r="AY500" s="164"/>
      <c r="AZ500" s="164"/>
      <c r="BA500" s="164"/>
      <c r="BB500" s="164"/>
      <c r="BC500" s="164"/>
      <c r="BD500" s="164"/>
      <c r="BE500" s="164"/>
      <c r="BF500" s="164"/>
      <c r="BG500" s="164"/>
      <c r="BH500" s="164"/>
      <c r="BI500" s="164"/>
      <c r="BJ500" s="164"/>
      <c r="BK500" s="164"/>
      <c r="BL500" s="164"/>
      <c r="BM500" s="164"/>
      <c r="BN500" s="164"/>
      <c r="BO500" s="164"/>
      <c r="BP500" s="164"/>
      <c r="BQ500" s="164"/>
      <c r="BR500" s="164"/>
      <c r="BS500" s="164"/>
      <c r="BT500" s="164"/>
      <c r="BU500" s="164"/>
      <c r="BV500" s="164"/>
      <c r="BW500" s="164"/>
      <c r="BX500" s="164"/>
      <c r="BY500" s="164"/>
      <c r="BZ500" s="164"/>
      <c r="CA500" s="164"/>
      <c r="CB500" s="164"/>
      <c r="CC500" s="164"/>
      <c r="CD500" s="164"/>
      <c r="CE500" s="164"/>
      <c r="CF500" s="164"/>
      <c r="CG500" s="164"/>
      <c r="CH500" s="164"/>
      <c r="CI500" s="164"/>
      <c r="CJ500" s="164"/>
      <c r="CK500" s="164"/>
      <c r="CL500" s="164"/>
      <c r="CM500" s="164"/>
      <c r="CN500" s="164"/>
      <c r="CO500" s="164"/>
      <c r="CP500" s="164"/>
      <c r="CQ500" s="164"/>
      <c r="CR500" s="164"/>
      <c r="CS500" s="164"/>
      <c r="CT500" s="164"/>
      <c r="CU500" s="80"/>
    </row>
    <row r="501" spans="2:99" x14ac:dyDescent="0.25">
      <c r="B501" s="165" t="s">
        <v>794</v>
      </c>
      <c r="C501" s="165" t="s">
        <v>265</v>
      </c>
      <c r="D501" s="166"/>
      <c r="E501" s="42"/>
      <c r="F501" s="42"/>
      <c r="G501" s="42">
        <f>E501*F501</f>
        <v>0</v>
      </c>
      <c r="H501" s="42"/>
      <c r="I501" s="42"/>
      <c r="J501" s="42">
        <f>H501*I501</f>
        <v>0</v>
      </c>
      <c r="K501" s="42"/>
      <c r="L501" s="42"/>
      <c r="M501" s="42">
        <f>K501*L501</f>
        <v>0</v>
      </c>
      <c r="N501" s="42"/>
      <c r="O501" s="42"/>
      <c r="P501" s="42">
        <f>N501*O501</f>
        <v>0</v>
      </c>
      <c r="Q501" s="42"/>
      <c r="R501" s="42"/>
      <c r="S501" s="42">
        <f>Q501*R501</f>
        <v>0</v>
      </c>
      <c r="T501" s="42"/>
      <c r="U501" s="42"/>
      <c r="V501" s="42">
        <f>T501*U501</f>
        <v>0</v>
      </c>
      <c r="W501" s="42"/>
      <c r="X501" s="42"/>
      <c r="Y501" s="42">
        <f>W501*X501</f>
        <v>0</v>
      </c>
      <c r="Z501" s="42"/>
      <c r="AA501" s="42"/>
      <c r="AB501" s="42">
        <f>Z501*AA501</f>
        <v>0</v>
      </c>
      <c r="AC501" s="42"/>
      <c r="AD501" s="42"/>
      <c r="AE501" s="42">
        <f>AC501*AD501</f>
        <v>0</v>
      </c>
      <c r="AF501" s="42"/>
      <c r="AG501" s="42"/>
      <c r="AH501" s="42">
        <f>AF501*AG501</f>
        <v>0</v>
      </c>
      <c r="AI501" s="165"/>
      <c r="AJ501" s="165"/>
      <c r="AK501" s="165">
        <f>AI501*AJ501</f>
        <v>0</v>
      </c>
      <c r="AL501" s="165"/>
      <c r="AM501" s="165"/>
      <c r="AN501" s="165">
        <f>AL501*AM501</f>
        <v>0</v>
      </c>
      <c r="AO501" s="165"/>
      <c r="AP501" s="165"/>
      <c r="AQ501" s="165">
        <f>AO501*AP501</f>
        <v>0</v>
      </c>
      <c r="AR501" s="165"/>
      <c r="AS501" s="165"/>
      <c r="AT501" s="165">
        <f>AR501*AS501</f>
        <v>0</v>
      </c>
      <c r="AU501" s="165"/>
      <c r="AV501" s="165"/>
      <c r="AW501" s="165">
        <f>AU501*AV501</f>
        <v>0</v>
      </c>
      <c r="AX501" s="165"/>
      <c r="AY501" s="165"/>
      <c r="AZ501" s="165">
        <f>AX501*AY501</f>
        <v>0</v>
      </c>
      <c r="BA501" s="165"/>
      <c r="BB501" s="165"/>
      <c r="BC501" s="165">
        <f>BA501*BB501</f>
        <v>0</v>
      </c>
      <c r="BD501" s="165"/>
      <c r="BE501" s="165"/>
      <c r="BF501" s="165">
        <f>BD501*BE501</f>
        <v>0</v>
      </c>
      <c r="BG501" s="165"/>
      <c r="BH501" s="165"/>
      <c r="BI501" s="165">
        <f>BG501*BH501</f>
        <v>0</v>
      </c>
      <c r="BJ501" s="165"/>
      <c r="BK501" s="165"/>
      <c r="BL501" s="165">
        <f>BJ501*BK501</f>
        <v>0</v>
      </c>
      <c r="BM501" s="165"/>
      <c r="BN501" s="165"/>
      <c r="BO501" s="165">
        <f>BM501*BN501</f>
        <v>0</v>
      </c>
      <c r="BP501" s="165">
        <v>1</v>
      </c>
      <c r="BQ501" s="165">
        <v>12000</v>
      </c>
      <c r="BR501" s="165">
        <f>BP501*BQ501</f>
        <v>12000</v>
      </c>
      <c r="BS501" s="165"/>
      <c r="BT501" s="165"/>
      <c r="BU501" s="165">
        <f>BS501*BT501</f>
        <v>0</v>
      </c>
      <c r="BV501" s="165"/>
      <c r="BW501" s="165"/>
      <c r="BX501" s="165">
        <f>BV501*BW501</f>
        <v>0</v>
      </c>
      <c r="BY501" s="165"/>
      <c r="BZ501" s="165"/>
      <c r="CA501" s="165">
        <f>BY501*BZ501</f>
        <v>0</v>
      </c>
      <c r="CB501" s="165"/>
      <c r="CC501" s="165"/>
      <c r="CD501" s="165">
        <f>CB501*CC501</f>
        <v>0</v>
      </c>
      <c r="CE501" s="165"/>
      <c r="CF501" s="165"/>
      <c r="CG501" s="165">
        <f>CE501*CF501</f>
        <v>0</v>
      </c>
      <c r="CH501" s="165"/>
      <c r="CI501" s="165"/>
      <c r="CJ501" s="165">
        <f>CH501*CI501</f>
        <v>0</v>
      </c>
      <c r="CK501" s="165"/>
      <c r="CL501" s="165"/>
      <c r="CM501" s="165">
        <f>CK501*CL501</f>
        <v>0</v>
      </c>
      <c r="CN501" s="165"/>
      <c r="CO501" s="165"/>
      <c r="CP501" s="165">
        <f>CN501*CO501</f>
        <v>0</v>
      </c>
      <c r="CQ501" s="165"/>
      <c r="CR501" s="165"/>
      <c r="CS501" s="165">
        <f>CQ501*CR501</f>
        <v>0</v>
      </c>
      <c r="CT501" s="168">
        <f>E501+H501+K501+N501+Q501+T501+W501+Z501+AC501+AF501+AI501+AL501+AO501+AR501+AU501+AX501+BA501+BD501+BG501+BJ501+BM501+BP501+BS501+BV501+BY501+CB501+CE501+CH501+CK501+CN501+CQ501</f>
        <v>1</v>
      </c>
      <c r="CU501" s="167">
        <f>G501+J501+M501+P501+S501+V501+Y501+AB501+AE501+AH501+AK501+AN501+AQ501+AT501+AW501+AZ501+BC501+BF501+BI501+BL501+BO501+BR501+BU501+BX501+CA501+CD501+CG501+CJ501+CM501+CP501+CS501</f>
        <v>12000</v>
      </c>
    </row>
    <row r="502" spans="2:99" x14ac:dyDescent="0.25">
      <c r="B502" s="165" t="s">
        <v>799</v>
      </c>
      <c r="C502" s="165" t="s">
        <v>265</v>
      </c>
      <c r="D502" s="166"/>
      <c r="E502" s="42"/>
      <c r="F502" s="42"/>
      <c r="G502" s="42">
        <f>E502*F502</f>
        <v>0</v>
      </c>
      <c r="H502" s="42"/>
      <c r="I502" s="42"/>
      <c r="J502" s="42">
        <f>H502*I502</f>
        <v>0</v>
      </c>
      <c r="K502" s="42"/>
      <c r="L502" s="42"/>
      <c r="M502" s="42">
        <f>K502*L502</f>
        <v>0</v>
      </c>
      <c r="N502" s="42"/>
      <c r="O502" s="42"/>
      <c r="P502" s="42">
        <f>N502*O502</f>
        <v>0</v>
      </c>
      <c r="Q502" s="42"/>
      <c r="R502" s="42"/>
      <c r="S502" s="42">
        <f>Q502*R502</f>
        <v>0</v>
      </c>
      <c r="T502" s="42"/>
      <c r="U502" s="42"/>
      <c r="V502" s="42">
        <f>T502*U502</f>
        <v>0</v>
      </c>
      <c r="W502" s="42"/>
      <c r="X502" s="42"/>
      <c r="Y502" s="42">
        <f>W502*X502</f>
        <v>0</v>
      </c>
      <c r="Z502" s="42"/>
      <c r="AA502" s="42"/>
      <c r="AB502" s="42">
        <f>Z502*AA502</f>
        <v>0</v>
      </c>
      <c r="AC502" s="42"/>
      <c r="AD502" s="42"/>
      <c r="AE502" s="42">
        <f>AC502*AD502</f>
        <v>0</v>
      </c>
      <c r="AF502" s="42"/>
      <c r="AG502" s="42"/>
      <c r="AH502" s="42">
        <f>AF502*AG502</f>
        <v>0</v>
      </c>
      <c r="AI502" s="165"/>
      <c r="AJ502" s="165"/>
      <c r="AK502" s="165">
        <f>AI502*AJ502</f>
        <v>0</v>
      </c>
      <c r="AL502" s="165"/>
      <c r="AM502" s="165"/>
      <c r="AN502" s="165">
        <f>AL502*AM502</f>
        <v>0</v>
      </c>
      <c r="AO502" s="165"/>
      <c r="AP502" s="165"/>
      <c r="AQ502" s="165">
        <f>AO502*AP502</f>
        <v>0</v>
      </c>
      <c r="AR502" s="165"/>
      <c r="AS502" s="165"/>
      <c r="AT502" s="165">
        <f>AR502*AS502</f>
        <v>0</v>
      </c>
      <c r="AU502" s="165"/>
      <c r="AV502" s="165"/>
      <c r="AW502" s="165">
        <f>AU502*AV502</f>
        <v>0</v>
      </c>
      <c r="AX502" s="165"/>
      <c r="AY502" s="165"/>
      <c r="AZ502" s="165">
        <f>AX502*AY502</f>
        <v>0</v>
      </c>
      <c r="BA502" s="165"/>
      <c r="BB502" s="165"/>
      <c r="BC502" s="165">
        <f>BA502*BB502</f>
        <v>0</v>
      </c>
      <c r="BD502" s="165"/>
      <c r="BE502" s="165"/>
      <c r="BF502" s="165">
        <f>BD502*BE502</f>
        <v>0</v>
      </c>
      <c r="BG502" s="165"/>
      <c r="BH502" s="165"/>
      <c r="BI502" s="165">
        <f>BG502*BH502</f>
        <v>0</v>
      </c>
      <c r="BJ502" s="165"/>
      <c r="BK502" s="165"/>
      <c r="BL502" s="165">
        <f>BJ502*BK502</f>
        <v>0</v>
      </c>
      <c r="BM502" s="165"/>
      <c r="BN502" s="165"/>
      <c r="BO502" s="165">
        <f>BM502*BN502</f>
        <v>0</v>
      </c>
      <c r="BP502" s="165"/>
      <c r="BQ502" s="165"/>
      <c r="BR502" s="165">
        <f>BP502*BQ502</f>
        <v>0</v>
      </c>
      <c r="BS502" s="165"/>
      <c r="BT502" s="165"/>
      <c r="BU502" s="165">
        <f>BS502*BT502</f>
        <v>0</v>
      </c>
      <c r="BV502" s="165"/>
      <c r="BW502" s="165"/>
      <c r="BX502" s="165">
        <f>BV502*BW502</f>
        <v>0</v>
      </c>
      <c r="BY502" s="165"/>
      <c r="BZ502" s="165"/>
      <c r="CA502" s="165">
        <f>BY502*BZ502</f>
        <v>0</v>
      </c>
      <c r="CB502" s="165"/>
      <c r="CC502" s="165"/>
      <c r="CD502" s="165">
        <f>CB502*CC502</f>
        <v>0</v>
      </c>
      <c r="CE502" s="165"/>
      <c r="CF502" s="165"/>
      <c r="CG502" s="165">
        <f>CE502*CF502</f>
        <v>0</v>
      </c>
      <c r="CH502" s="165"/>
      <c r="CI502" s="165"/>
      <c r="CJ502" s="165">
        <f>CH502*CI502</f>
        <v>0</v>
      </c>
      <c r="CK502" s="165"/>
      <c r="CL502" s="165"/>
      <c r="CM502" s="165">
        <f>CK502*CL502</f>
        <v>0</v>
      </c>
      <c r="CN502" s="165"/>
      <c r="CO502" s="165"/>
      <c r="CP502" s="165">
        <f>CN502*CO502</f>
        <v>0</v>
      </c>
      <c r="CQ502" s="165"/>
      <c r="CR502" s="165"/>
      <c r="CS502" s="165">
        <f>CQ502*CR502</f>
        <v>0</v>
      </c>
      <c r="CT502" s="168">
        <f>E502+H502+K502+N502+Q502+T502+W502+Z502+AC502+AF502+AI502+AL502+AO502+AR502+AU502+AX502+BA502+BD502+BG502+BJ502+BM502+BP502+BS502+BV502+BY502+CB502+CE502+CH502+CK502+CN502+CQ502</f>
        <v>0</v>
      </c>
      <c r="CU502" s="167">
        <f>G502+J502+M502+P502+S502+V502+Y502+AB502+AE502+AH502+AK502+AN502+AQ502+AT502+AW502+AZ502+BC502+BF502+BI502+BL502+BO502+BR502+BU502+BX502+CA502+CD502+CG502+CJ502+CM502+CP502+CS502</f>
        <v>0</v>
      </c>
    </row>
    <row r="503" spans="2:99" x14ac:dyDescent="0.25">
      <c r="B503" s="165" t="s">
        <v>800</v>
      </c>
      <c r="C503" s="165" t="s">
        <v>265</v>
      </c>
      <c r="D503" s="166"/>
      <c r="E503" s="42"/>
      <c r="F503" s="42"/>
      <c r="G503" s="42">
        <f>E503*F503</f>
        <v>0</v>
      </c>
      <c r="H503" s="42"/>
      <c r="I503" s="42"/>
      <c r="J503" s="42">
        <f>H503*I503</f>
        <v>0</v>
      </c>
      <c r="K503" s="42"/>
      <c r="L503" s="42"/>
      <c r="M503" s="42">
        <f>K503*L503</f>
        <v>0</v>
      </c>
      <c r="N503" s="42"/>
      <c r="O503" s="42"/>
      <c r="P503" s="42">
        <f>N503*O503</f>
        <v>0</v>
      </c>
      <c r="Q503" s="42"/>
      <c r="R503" s="42"/>
      <c r="S503" s="42">
        <f>Q503*R503</f>
        <v>0</v>
      </c>
      <c r="T503" s="42"/>
      <c r="U503" s="42"/>
      <c r="V503" s="42">
        <f>T503*U503</f>
        <v>0</v>
      </c>
      <c r="W503" s="42"/>
      <c r="X503" s="42"/>
      <c r="Y503" s="42">
        <f>W503*X503</f>
        <v>0</v>
      </c>
      <c r="Z503" s="42"/>
      <c r="AA503" s="42"/>
      <c r="AB503" s="42">
        <f>Z503*AA503</f>
        <v>0</v>
      </c>
      <c r="AC503" s="42"/>
      <c r="AD503" s="42"/>
      <c r="AE503" s="42">
        <f>AC503*AD503</f>
        <v>0</v>
      </c>
      <c r="AF503" s="42"/>
      <c r="AG503" s="42"/>
      <c r="AH503" s="42">
        <f>AF503*AG503</f>
        <v>0</v>
      </c>
      <c r="AI503" s="165"/>
      <c r="AJ503" s="165"/>
      <c r="AK503" s="165">
        <f>AI503*AJ503</f>
        <v>0</v>
      </c>
      <c r="AL503" s="165"/>
      <c r="AM503" s="165"/>
      <c r="AN503" s="165">
        <f>AL503*AM503</f>
        <v>0</v>
      </c>
      <c r="AO503" s="165"/>
      <c r="AP503" s="165"/>
      <c r="AQ503" s="165">
        <f>AO503*AP503</f>
        <v>0</v>
      </c>
      <c r="AR503" s="165"/>
      <c r="AS503" s="165"/>
      <c r="AT503" s="165">
        <f>AR503*AS503</f>
        <v>0</v>
      </c>
      <c r="AU503" s="165"/>
      <c r="AV503" s="165"/>
      <c r="AW503" s="165">
        <f>AU503*AV503</f>
        <v>0</v>
      </c>
      <c r="AX503" s="165"/>
      <c r="AY503" s="165"/>
      <c r="AZ503" s="165">
        <f>AX503*AY503</f>
        <v>0</v>
      </c>
      <c r="BA503" s="165"/>
      <c r="BB503" s="165"/>
      <c r="BC503" s="165">
        <f>BA503*BB503</f>
        <v>0</v>
      </c>
      <c r="BD503" s="165"/>
      <c r="BE503" s="165"/>
      <c r="BF503" s="165">
        <f>BD503*BE503</f>
        <v>0</v>
      </c>
      <c r="BG503" s="165"/>
      <c r="BH503" s="165"/>
      <c r="BI503" s="165">
        <f>BG503*BH503</f>
        <v>0</v>
      </c>
      <c r="BJ503" s="165"/>
      <c r="BK503" s="165"/>
      <c r="BL503" s="165">
        <f>BJ503*BK503</f>
        <v>0</v>
      </c>
      <c r="BM503" s="165"/>
      <c r="BN503" s="165"/>
      <c r="BO503" s="165">
        <f>BM503*BN503</f>
        <v>0</v>
      </c>
      <c r="BP503" s="165"/>
      <c r="BQ503" s="165"/>
      <c r="BR503" s="165">
        <f>BP503*BQ503</f>
        <v>0</v>
      </c>
      <c r="BS503" s="165"/>
      <c r="BT503" s="165"/>
      <c r="BU503" s="165">
        <f>BS503*BT503</f>
        <v>0</v>
      </c>
      <c r="BV503" s="165"/>
      <c r="BW503" s="165"/>
      <c r="BX503" s="165">
        <f>BV503*BW503</f>
        <v>0</v>
      </c>
      <c r="BY503" s="165"/>
      <c r="BZ503" s="165"/>
      <c r="CA503" s="165">
        <f>BY503*BZ503</f>
        <v>0</v>
      </c>
      <c r="CB503" s="165"/>
      <c r="CC503" s="165"/>
      <c r="CD503" s="165">
        <f>CB503*CC503</f>
        <v>0</v>
      </c>
      <c r="CE503" s="165"/>
      <c r="CF503" s="165"/>
      <c r="CG503" s="165">
        <f>CE503*CF503</f>
        <v>0</v>
      </c>
      <c r="CH503" s="165"/>
      <c r="CI503" s="165"/>
      <c r="CJ503" s="165">
        <f>CH503*CI503</f>
        <v>0</v>
      </c>
      <c r="CK503" s="165"/>
      <c r="CL503" s="165"/>
      <c r="CM503" s="165">
        <f>CK503*CL503</f>
        <v>0</v>
      </c>
      <c r="CN503" s="165"/>
      <c r="CO503" s="165"/>
      <c r="CP503" s="165">
        <f>CN503*CO503</f>
        <v>0</v>
      </c>
      <c r="CQ503" s="165"/>
      <c r="CR503" s="165"/>
      <c r="CS503" s="165">
        <f>CQ503*CR503</f>
        <v>0</v>
      </c>
      <c r="CT503" s="168">
        <f>E503+H503+K503+N503+Q503+T503+W503+Z503+AC503+AF503+AI503+AL503+AO503+AR503+AU503+AX503+BA503+BD503+BG503+BJ503+BM503+BP503+BS503+BV503+BY503+CB503+CE503+CH503+CK503+CN503+CQ503</f>
        <v>0</v>
      </c>
      <c r="CU503" s="167">
        <f>G503+J503+M503+P503+S503+V503+Y503+AB503+AE503+AH503+AK503+AN503+AQ503+AT503+AW503+AZ503+BC503+BF503+BI503+BL503+BO503+BR503+BU503+BX503+CA503+CD503+CG503+CJ503+CM503+CP503+CS503</f>
        <v>0</v>
      </c>
    </row>
    <row r="504" spans="2:99" x14ac:dyDescent="0.25">
      <c r="B504" s="165"/>
      <c r="C504" s="165"/>
      <c r="D504" s="166"/>
      <c r="E504" s="42"/>
      <c r="F504" s="42"/>
      <c r="G504" s="42">
        <f>E504*F504</f>
        <v>0</v>
      </c>
      <c r="H504" s="42"/>
      <c r="I504" s="42"/>
      <c r="J504" s="42">
        <f>H504*I504</f>
        <v>0</v>
      </c>
      <c r="K504" s="42"/>
      <c r="L504" s="42"/>
      <c r="M504" s="42">
        <f>K504*L504</f>
        <v>0</v>
      </c>
      <c r="N504" s="42"/>
      <c r="O504" s="42"/>
      <c r="P504" s="42">
        <f>N504*O504</f>
        <v>0</v>
      </c>
      <c r="Q504" s="42"/>
      <c r="R504" s="42"/>
      <c r="S504" s="42">
        <f>Q504*R504</f>
        <v>0</v>
      </c>
      <c r="T504" s="42"/>
      <c r="U504" s="42"/>
      <c r="V504" s="42">
        <f>T504*U504</f>
        <v>0</v>
      </c>
      <c r="W504" s="42"/>
      <c r="X504" s="42"/>
      <c r="Y504" s="42">
        <f>W504*X504</f>
        <v>0</v>
      </c>
      <c r="Z504" s="42"/>
      <c r="AA504" s="42"/>
      <c r="AB504" s="42">
        <f>Z504*AA504</f>
        <v>0</v>
      </c>
      <c r="AC504" s="42"/>
      <c r="AD504" s="42"/>
      <c r="AE504" s="42">
        <f>AC504*AD504</f>
        <v>0</v>
      </c>
      <c r="AF504" s="42"/>
      <c r="AG504" s="42"/>
      <c r="AH504" s="42">
        <f>AF504*AG504</f>
        <v>0</v>
      </c>
      <c r="AI504" s="165"/>
      <c r="AJ504" s="165"/>
      <c r="AK504" s="165">
        <f>AI504*AJ504</f>
        <v>0</v>
      </c>
      <c r="AL504" s="165"/>
      <c r="AM504" s="165"/>
      <c r="AN504" s="165">
        <f>AL504*AM504</f>
        <v>0</v>
      </c>
      <c r="AO504" s="165"/>
      <c r="AP504" s="165"/>
      <c r="AQ504" s="165">
        <f>AO504*AP504</f>
        <v>0</v>
      </c>
      <c r="AR504" s="165"/>
      <c r="AS504" s="165"/>
      <c r="AT504" s="165">
        <f>AR504*AS504</f>
        <v>0</v>
      </c>
      <c r="AU504" s="165"/>
      <c r="AV504" s="165"/>
      <c r="AW504" s="165">
        <f>AU504*AV504</f>
        <v>0</v>
      </c>
      <c r="AX504" s="165"/>
      <c r="AY504" s="165"/>
      <c r="AZ504" s="165">
        <f>AX504*AY504</f>
        <v>0</v>
      </c>
      <c r="BA504" s="165"/>
      <c r="BB504" s="165"/>
      <c r="BC504" s="165">
        <f>BA504*BB504</f>
        <v>0</v>
      </c>
      <c r="BD504" s="165"/>
      <c r="BE504" s="165"/>
      <c r="BF504" s="165">
        <f>BD504*BE504</f>
        <v>0</v>
      </c>
      <c r="BG504" s="165"/>
      <c r="BH504" s="165"/>
      <c r="BI504" s="165">
        <f>BG504*BH504</f>
        <v>0</v>
      </c>
      <c r="BJ504" s="165"/>
      <c r="BK504" s="165"/>
      <c r="BL504" s="165">
        <f>BJ504*BK504</f>
        <v>0</v>
      </c>
      <c r="BM504" s="165"/>
      <c r="BN504" s="165"/>
      <c r="BO504" s="165">
        <f>BM504*BN504</f>
        <v>0</v>
      </c>
      <c r="BP504" s="165"/>
      <c r="BQ504" s="165"/>
      <c r="BR504" s="165">
        <f>BP504*BQ504</f>
        <v>0</v>
      </c>
      <c r="BS504" s="165"/>
      <c r="BT504" s="165"/>
      <c r="BU504" s="165">
        <f>BS504*BT504</f>
        <v>0</v>
      </c>
      <c r="BV504" s="165"/>
      <c r="BW504" s="165"/>
      <c r="BX504" s="165">
        <f>BV504*BW504</f>
        <v>0</v>
      </c>
      <c r="BY504" s="165"/>
      <c r="BZ504" s="165"/>
      <c r="CA504" s="165">
        <f>BY504*BZ504</f>
        <v>0</v>
      </c>
      <c r="CB504" s="165"/>
      <c r="CC504" s="165"/>
      <c r="CD504" s="165">
        <f>CB504*CC504</f>
        <v>0</v>
      </c>
      <c r="CE504" s="165"/>
      <c r="CF504" s="165"/>
      <c r="CG504" s="165">
        <f>CE504*CF504</f>
        <v>0</v>
      </c>
      <c r="CH504" s="165"/>
      <c r="CI504" s="165"/>
      <c r="CJ504" s="165">
        <f>CH504*CI504</f>
        <v>0</v>
      </c>
      <c r="CK504" s="165"/>
      <c r="CL504" s="165"/>
      <c r="CM504" s="165">
        <f>CK504*CL504</f>
        <v>0</v>
      </c>
      <c r="CN504" s="165"/>
      <c r="CO504" s="165"/>
      <c r="CP504" s="165">
        <f>CN504*CO504</f>
        <v>0</v>
      </c>
      <c r="CQ504" s="165"/>
      <c r="CR504" s="165"/>
      <c r="CS504" s="165">
        <f>CQ504*CR504</f>
        <v>0</v>
      </c>
      <c r="CT504" s="168">
        <f>E504+H504+K504+N504+Q504+T504+W504+Z504+AC504+AF504+AI504+AL504+AO504+AR504+AU504+AX504+BA504+BD504+BG504+BJ504+BM504+BP504+BS504+BV504+BY504+CB504+CE504+CH504+CK504+CN504+CQ504</f>
        <v>0</v>
      </c>
      <c r="CU504" s="167">
        <f>G504+J504+M504+P504+S504+V504+Y504+AB504+AE504+AH504+AK504+AN504+AQ504+AT504+AW504+AZ504+BC504+BF504+BI504+BL504+BO504+BR504+BU504+BX504+CA504+CD504+CG504+CJ504+CM504+CP504+CS504</f>
        <v>0</v>
      </c>
    </row>
    <row r="505" spans="2:99" x14ac:dyDescent="0.25">
      <c r="B505" s="173" t="s">
        <v>6</v>
      </c>
      <c r="C505" s="174"/>
      <c r="D505" s="185"/>
      <c r="E505" s="174"/>
      <c r="F505" s="176"/>
      <c r="G505" s="174">
        <f>SUM(G362:G504)</f>
        <v>1821500</v>
      </c>
      <c r="H505" s="176"/>
      <c r="I505" s="176"/>
      <c r="J505" s="174">
        <f>SUM(J362:J504)</f>
        <v>1465500</v>
      </c>
      <c r="K505" s="176"/>
      <c r="L505" s="176"/>
      <c r="M505" s="174">
        <f>SUM(M362:M504)</f>
        <v>1800150</v>
      </c>
      <c r="N505" s="176"/>
      <c r="O505" s="176"/>
      <c r="P505" s="174">
        <f>SUM(P362:P504)</f>
        <v>1601100</v>
      </c>
      <c r="Q505" s="176"/>
      <c r="R505" s="176"/>
      <c r="S505" s="174">
        <f>SUM(S362:S504)</f>
        <v>1632750</v>
      </c>
      <c r="T505" s="176"/>
      <c r="U505" s="176"/>
      <c r="V505" s="174">
        <f>SUM(V362:V504)</f>
        <v>1742810</v>
      </c>
      <c r="W505" s="176"/>
      <c r="X505" s="176"/>
      <c r="Y505" s="174">
        <f>SUM(Y362:Y504)</f>
        <v>1345000</v>
      </c>
      <c r="Z505" s="176"/>
      <c r="AA505" s="176"/>
      <c r="AB505" s="174">
        <f>SUM(AB362:AB504)</f>
        <v>1539250</v>
      </c>
      <c r="AC505" s="176"/>
      <c r="AD505" s="176"/>
      <c r="AE505" s="174">
        <f>SUM(AE362:AE504)</f>
        <v>2662000</v>
      </c>
      <c r="AF505" s="176"/>
      <c r="AG505" s="176"/>
      <c r="AH505" s="174">
        <f>SUM(AH362:AH504)</f>
        <v>1139000</v>
      </c>
      <c r="AI505" s="176"/>
      <c r="AJ505" s="176"/>
      <c r="AK505" s="174">
        <f>SUM(AK362:AK504)</f>
        <v>2301250</v>
      </c>
      <c r="AL505" s="176"/>
      <c r="AM505" s="176"/>
      <c r="AN505" s="174">
        <f>SUM(AN362:AN504)</f>
        <v>1079500</v>
      </c>
      <c r="AO505" s="176"/>
      <c r="AP505" s="176"/>
      <c r="AQ505" s="174">
        <f>SUM(AQ362:AQ504)</f>
        <v>1060250</v>
      </c>
      <c r="AR505" s="176"/>
      <c r="AS505" s="176"/>
      <c r="AT505" s="174">
        <f>SUM(AT362:AT504)</f>
        <v>2079800</v>
      </c>
      <c r="AU505" s="176"/>
      <c r="AV505" s="176"/>
      <c r="AW505" s="174">
        <f>SUM(AW362:AW504)</f>
        <v>2025200</v>
      </c>
      <c r="AX505" s="176"/>
      <c r="AY505" s="176"/>
      <c r="AZ505" s="174">
        <f>SUM(AZ362:AZ504)</f>
        <v>1754000</v>
      </c>
      <c r="BA505" s="176"/>
      <c r="BB505" s="176"/>
      <c r="BC505" s="174">
        <f>SUM(BC362:BC504)</f>
        <v>1514250</v>
      </c>
      <c r="BD505" s="176"/>
      <c r="BE505" s="176"/>
      <c r="BF505" s="174">
        <f>SUM(BF362:BF504)</f>
        <v>1895250</v>
      </c>
      <c r="BG505" s="176"/>
      <c r="BH505" s="176"/>
      <c r="BI505" s="174">
        <f>SUM(BI362:BI504)</f>
        <v>2703600</v>
      </c>
      <c r="BJ505" s="176"/>
      <c r="BK505" s="176"/>
      <c r="BL505" s="174">
        <f>SUM(BL362:BL504)</f>
        <v>727250</v>
      </c>
      <c r="BM505" s="176"/>
      <c r="BN505" s="176"/>
      <c r="BO505" s="174">
        <f>SUM(BO362:BO504)</f>
        <v>2624250</v>
      </c>
      <c r="BP505" s="176"/>
      <c r="BQ505" s="176"/>
      <c r="BR505" s="174">
        <f>SUM(BR362:BR504)</f>
        <v>1331150</v>
      </c>
      <c r="BS505" s="176"/>
      <c r="BT505" s="176"/>
      <c r="BU505" s="174">
        <f>SUM(BU362:BU504)</f>
        <v>0</v>
      </c>
      <c r="BV505" s="176"/>
      <c r="BW505" s="176"/>
      <c r="BX505" s="174">
        <f>SUM(BX362:BX504)</f>
        <v>0</v>
      </c>
      <c r="BY505" s="176"/>
      <c r="BZ505" s="176"/>
      <c r="CA505" s="174">
        <f>SUM(CA362:CA504)</f>
        <v>0</v>
      </c>
      <c r="CB505" s="176"/>
      <c r="CC505" s="176"/>
      <c r="CD505" s="174">
        <f>SUM(CD362:CD504)</f>
        <v>0</v>
      </c>
      <c r="CE505" s="176"/>
      <c r="CF505" s="176"/>
      <c r="CG505" s="174">
        <f>SUM(CG362:CG504)</f>
        <v>0</v>
      </c>
      <c r="CH505" s="176"/>
      <c r="CI505" s="176"/>
      <c r="CJ505" s="174">
        <f>SUM(CJ362:CJ504)</f>
        <v>0</v>
      </c>
      <c r="CK505" s="176"/>
      <c r="CL505" s="176"/>
      <c r="CM505" s="174">
        <f>SUM(CM362:CM504)</f>
        <v>0</v>
      </c>
      <c r="CN505" s="176"/>
      <c r="CO505" s="176"/>
      <c r="CP505" s="174">
        <f>SUM(CP362:CP504)</f>
        <v>0</v>
      </c>
      <c r="CQ505" s="176"/>
      <c r="CR505" s="176"/>
      <c r="CS505" s="174">
        <f>SUM(CS362:CS504)</f>
        <v>0</v>
      </c>
      <c r="CT505" s="174">
        <f>SUM(CT362:CT504)</f>
        <v>2390.88</v>
      </c>
      <c r="CU505" s="174">
        <f>SUM(CU362:CU504)</f>
        <v>37685810</v>
      </c>
    </row>
    <row r="506" spans="2:99" x14ac:dyDescent="0.25">
      <c r="G506">
        <f>G505+G550</f>
        <v>1821500</v>
      </c>
      <c r="J506">
        <f>J505+J550</f>
        <v>1465500</v>
      </c>
      <c r="M506">
        <f>M505+M550</f>
        <v>1800150</v>
      </c>
      <c r="P506">
        <f>P505+P550</f>
        <v>1601100</v>
      </c>
      <c r="S506">
        <f>S505+S550</f>
        <v>1632750</v>
      </c>
      <c r="V506">
        <f>V505+V550</f>
        <v>1742810</v>
      </c>
      <c r="Y506">
        <f>Y505+Y550</f>
        <v>1345000</v>
      </c>
      <c r="AB506">
        <f>AB505+AB550</f>
        <v>1539250</v>
      </c>
      <c r="AE506">
        <f>AE505+AE550</f>
        <v>2662000</v>
      </c>
      <c r="AH506" s="197">
        <f>AH505+AH550</f>
        <v>1139000</v>
      </c>
      <c r="AK506">
        <f>AK505+AK550</f>
        <v>2301250</v>
      </c>
      <c r="AN506">
        <f>AN505+AN550</f>
        <v>1079500</v>
      </c>
      <c r="AQ506">
        <f>AQ505+AQ550</f>
        <v>1060250</v>
      </c>
      <c r="AT506">
        <f>AT505+AT550</f>
        <v>2079800</v>
      </c>
      <c r="AW506">
        <f>AW505+AW550</f>
        <v>2025200</v>
      </c>
      <c r="AZ506">
        <f>AZ505+AZ550</f>
        <v>1754000</v>
      </c>
      <c r="BC506">
        <f>BC505+BC550</f>
        <v>1556750</v>
      </c>
      <c r="BF506">
        <f>BF505+BF550</f>
        <v>1895250</v>
      </c>
      <c r="BI506">
        <f>BI505+BI550</f>
        <v>2703600</v>
      </c>
      <c r="BL506">
        <f>BL505+BL550</f>
        <v>727250</v>
      </c>
      <c r="BO506">
        <f>BO505+BO550</f>
        <v>2624250</v>
      </c>
      <c r="BR506">
        <f>BR505+BR550</f>
        <v>1331150</v>
      </c>
      <c r="BU506">
        <f>BU505+BU550</f>
        <v>0</v>
      </c>
      <c r="BX506">
        <f>BX505+BX550</f>
        <v>0</v>
      </c>
      <c r="CA506">
        <f>CA505+CA550</f>
        <v>0</v>
      </c>
      <c r="CD506">
        <f>CD505+CD550</f>
        <v>0</v>
      </c>
      <c r="CG506">
        <f>CG505+CG550</f>
        <v>0</v>
      </c>
      <c r="CJ506">
        <f>CJ505+CJ550</f>
        <v>0</v>
      </c>
      <c r="CM506">
        <f>CM505+CM550</f>
        <v>0</v>
      </c>
      <c r="CP506">
        <f>CP505+CP550</f>
        <v>0</v>
      </c>
      <c r="CS506">
        <f>CS505+CS550</f>
        <v>0</v>
      </c>
      <c r="CU506" s="7">
        <f>G505+J505+M505+P505+S505+V505+Y505+AB505+AE505+AH505+AK505+AN505+AQ505+AT505+AW505+AZ505+BC505+BF505+BI505+BL505+BO505+BR505+BU505+BX505+CA505+CD505+CG505+CJ505+CM505+CP505+CS505</f>
        <v>37844810</v>
      </c>
    </row>
    <row r="507" spans="2:99" x14ac:dyDescent="0.25">
      <c r="B507" s="186"/>
      <c r="C507" s="186"/>
      <c r="D507" s="218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>
        <f>SUM(G506:Y506)</f>
        <v>11408810</v>
      </c>
      <c r="Z507" s="186"/>
      <c r="AA507" s="186"/>
      <c r="AB507" s="186"/>
      <c r="AC507" s="186"/>
      <c r="AD507" s="186"/>
      <c r="AE507" s="186"/>
      <c r="AF507" s="186"/>
      <c r="AG507" s="186"/>
      <c r="AH507" s="186"/>
      <c r="AI507" s="186"/>
      <c r="AJ507" s="186"/>
      <c r="AK507" s="186"/>
      <c r="AL507" s="186"/>
      <c r="AM507" s="186"/>
      <c r="AN507" s="186"/>
      <c r="AO507" s="186"/>
      <c r="AP507" s="186"/>
      <c r="AQ507" s="186"/>
      <c r="AR507" s="186"/>
      <c r="AS507" s="186"/>
      <c r="AT507" s="186"/>
      <c r="AU507" s="186"/>
      <c r="AV507" s="186"/>
      <c r="AW507" s="186"/>
      <c r="AX507" s="186"/>
      <c r="AY507" s="186"/>
      <c r="AZ507" s="186"/>
      <c r="BA507" s="186"/>
      <c r="BB507" s="186"/>
      <c r="BC507" s="186"/>
      <c r="BD507" s="186"/>
      <c r="BE507" s="186"/>
      <c r="BF507" s="186"/>
      <c r="BG507" s="186"/>
      <c r="BH507" s="186"/>
      <c r="BI507" s="186"/>
      <c r="BJ507" s="186"/>
      <c r="BK507" s="186"/>
      <c r="BL507" s="186"/>
      <c r="BM507" s="186"/>
      <c r="BN507" s="186"/>
      <c r="BO507" s="186"/>
      <c r="BP507" s="186"/>
      <c r="BQ507" s="186"/>
      <c r="BR507" s="186"/>
      <c r="BS507" s="186"/>
      <c r="BT507" s="186"/>
      <c r="BU507" s="186"/>
      <c r="BV507" s="186"/>
      <c r="BW507" s="186"/>
      <c r="BX507" s="186"/>
      <c r="BY507" s="8"/>
      <c r="BZ507" s="186"/>
      <c r="CA507" s="186"/>
      <c r="CB507" s="186"/>
      <c r="CC507" s="186"/>
      <c r="CD507" s="186"/>
      <c r="CE507" s="186"/>
      <c r="CF507" s="186"/>
      <c r="CG507" s="186"/>
      <c r="CH507" s="186"/>
      <c r="CI507" s="186"/>
      <c r="CJ507" s="186"/>
      <c r="CK507" s="186"/>
      <c r="CL507" s="186"/>
      <c r="CM507" s="186"/>
      <c r="CN507" s="186"/>
      <c r="CO507" s="186"/>
      <c r="CP507" s="186"/>
      <c r="CQ507" s="186"/>
      <c r="CR507" s="186"/>
      <c r="CS507" s="186"/>
      <c r="CT507" s="186"/>
      <c r="CU507" s="8"/>
    </row>
    <row r="508" spans="2:99" x14ac:dyDescent="0.25">
      <c r="B508" s="343" t="s">
        <v>1196</v>
      </c>
      <c r="C508" s="153"/>
      <c r="D508" s="219"/>
      <c r="E508" s="153"/>
    </row>
    <row r="510" spans="2:99" x14ac:dyDescent="0.25">
      <c r="B510" s="419" t="s">
        <v>203</v>
      </c>
      <c r="C510" s="419" t="s">
        <v>204</v>
      </c>
      <c r="D510" s="155"/>
      <c r="E510" s="420" t="s">
        <v>5</v>
      </c>
      <c r="F510" s="420"/>
      <c r="G510" s="420"/>
      <c r="H510" s="420"/>
      <c r="I510" s="420"/>
      <c r="J510" s="420"/>
      <c r="K510" s="420"/>
      <c r="L510" s="420"/>
      <c r="M510" s="420"/>
      <c r="N510" s="420"/>
      <c r="O510" s="420"/>
      <c r="P510" s="420"/>
      <c r="Q510" s="420"/>
      <c r="R510" s="420"/>
      <c r="S510" s="420"/>
      <c r="T510" s="420"/>
      <c r="U510" s="420"/>
      <c r="V510" s="420"/>
      <c r="W510" s="420"/>
      <c r="X510" s="420"/>
      <c r="Y510" s="420"/>
      <c r="Z510" s="420"/>
      <c r="AA510" s="420"/>
      <c r="AB510" s="420"/>
      <c r="AC510" s="420"/>
      <c r="AD510" s="420"/>
      <c r="AE510" s="420"/>
      <c r="AF510" s="420"/>
      <c r="AG510" s="420"/>
      <c r="AH510" s="420"/>
      <c r="AI510" s="420"/>
      <c r="AJ510" s="420"/>
      <c r="AK510" s="420"/>
      <c r="AL510" s="420"/>
      <c r="AM510" s="420"/>
      <c r="AN510" s="420"/>
      <c r="AO510" s="420"/>
      <c r="AP510" s="420"/>
      <c r="AQ510" s="420"/>
      <c r="AR510" s="420"/>
      <c r="AS510" s="420"/>
      <c r="AT510" s="420"/>
      <c r="AU510" s="420"/>
      <c r="AV510" s="420"/>
      <c r="AW510" s="420"/>
      <c r="AX510" s="420"/>
      <c r="AY510" s="420"/>
      <c r="AZ510" s="420"/>
      <c r="BA510" s="420"/>
      <c r="BB510" s="420"/>
      <c r="BC510" s="420"/>
      <c r="BD510" s="420"/>
      <c r="BE510" s="420"/>
      <c r="BF510" s="420"/>
      <c r="BG510" s="420"/>
      <c r="BH510" s="420"/>
      <c r="BI510" s="420"/>
      <c r="BJ510" s="420"/>
      <c r="BK510" s="420"/>
      <c r="BL510" s="420"/>
      <c r="BM510" s="420"/>
      <c r="BN510" s="420"/>
      <c r="BO510" s="420"/>
      <c r="BP510" s="420"/>
      <c r="BQ510" s="420"/>
      <c r="BR510" s="420"/>
      <c r="BS510" s="420"/>
      <c r="BT510" s="420"/>
      <c r="BU510" s="420"/>
      <c r="BV510" s="420"/>
      <c r="BW510" s="420"/>
      <c r="BX510" s="420"/>
      <c r="BY510" s="420"/>
      <c r="BZ510" s="420"/>
      <c r="CA510" s="420"/>
      <c r="CB510" s="420"/>
      <c r="CC510" s="420"/>
      <c r="CD510" s="420"/>
      <c r="CE510" s="420"/>
      <c r="CF510" s="420"/>
      <c r="CG510" s="420"/>
      <c r="CH510" s="420"/>
      <c r="CI510" s="420"/>
      <c r="CJ510" s="420"/>
      <c r="CK510" s="420"/>
      <c r="CL510" s="420"/>
      <c r="CM510" s="420"/>
      <c r="CN510" s="420"/>
      <c r="CO510" s="420"/>
      <c r="CP510" s="420"/>
      <c r="CQ510" s="420"/>
      <c r="CR510" s="420"/>
      <c r="CS510" s="420"/>
      <c r="CT510" s="419" t="s">
        <v>373</v>
      </c>
      <c r="CU510" s="411" t="s">
        <v>205</v>
      </c>
    </row>
    <row r="511" spans="2:99" x14ac:dyDescent="0.25">
      <c r="B511" s="419"/>
      <c r="C511" s="419"/>
      <c r="D511" s="155" t="s">
        <v>470</v>
      </c>
      <c r="E511" s="413">
        <v>1</v>
      </c>
      <c r="F511" s="413"/>
      <c r="G511" s="413"/>
      <c r="H511" s="413">
        <v>2</v>
      </c>
      <c r="I511" s="413"/>
      <c r="J511" s="413"/>
      <c r="K511" s="413">
        <v>3</v>
      </c>
      <c r="L511" s="413"/>
      <c r="M511" s="413"/>
      <c r="N511" s="413">
        <v>4</v>
      </c>
      <c r="O511" s="413"/>
      <c r="P511" s="413"/>
      <c r="Q511" s="413">
        <v>5</v>
      </c>
      <c r="R511" s="413"/>
      <c r="S511" s="413"/>
      <c r="T511" s="413">
        <v>6</v>
      </c>
      <c r="U511" s="413"/>
      <c r="V511" s="413"/>
      <c r="W511" s="413">
        <v>7</v>
      </c>
      <c r="X511" s="413"/>
      <c r="Y511" s="413"/>
      <c r="Z511" s="413">
        <v>8</v>
      </c>
      <c r="AA511" s="413"/>
      <c r="AB511" s="413"/>
      <c r="AC511" s="413">
        <v>9</v>
      </c>
      <c r="AD511" s="413"/>
      <c r="AE511" s="413"/>
      <c r="AF511" s="413">
        <v>10</v>
      </c>
      <c r="AG511" s="413"/>
      <c r="AH511" s="413"/>
      <c r="AI511" s="413">
        <v>11</v>
      </c>
      <c r="AJ511" s="413"/>
      <c r="AK511" s="413"/>
      <c r="AL511" s="413">
        <v>12</v>
      </c>
      <c r="AM511" s="413"/>
      <c r="AN511" s="413"/>
      <c r="AO511" s="413">
        <v>13</v>
      </c>
      <c r="AP511" s="413"/>
      <c r="AQ511" s="413"/>
      <c r="AR511" s="413">
        <v>14</v>
      </c>
      <c r="AS511" s="413"/>
      <c r="AT511" s="413"/>
      <c r="AU511" s="413">
        <v>15</v>
      </c>
      <c r="AV511" s="413"/>
      <c r="AW511" s="413"/>
      <c r="AX511" s="413">
        <v>16</v>
      </c>
      <c r="AY511" s="413"/>
      <c r="AZ511" s="413"/>
      <c r="BA511" s="413">
        <v>17</v>
      </c>
      <c r="BB511" s="413"/>
      <c r="BC511" s="413"/>
      <c r="BD511" s="413">
        <v>18</v>
      </c>
      <c r="BE511" s="413"/>
      <c r="BF511" s="413"/>
      <c r="BG511" s="413">
        <v>19</v>
      </c>
      <c r="BH511" s="413"/>
      <c r="BI511" s="413"/>
      <c r="BJ511" s="413">
        <v>20</v>
      </c>
      <c r="BK511" s="413"/>
      <c r="BL511" s="413"/>
      <c r="BM511" s="413">
        <v>21</v>
      </c>
      <c r="BN511" s="413"/>
      <c r="BO511" s="413"/>
      <c r="BP511" s="413">
        <v>22</v>
      </c>
      <c r="BQ511" s="413"/>
      <c r="BR511" s="413"/>
      <c r="BS511" s="413">
        <v>23</v>
      </c>
      <c r="BT511" s="413"/>
      <c r="BU511" s="413"/>
      <c r="BV511" s="413">
        <v>24</v>
      </c>
      <c r="BW511" s="413"/>
      <c r="BX511" s="413"/>
      <c r="BY511" s="413">
        <v>25</v>
      </c>
      <c r="BZ511" s="413"/>
      <c r="CA511" s="413"/>
      <c r="CB511" s="413">
        <v>26</v>
      </c>
      <c r="CC511" s="413"/>
      <c r="CD511" s="413"/>
      <c r="CE511" s="413">
        <v>27</v>
      </c>
      <c r="CF511" s="413"/>
      <c r="CG511" s="413"/>
      <c r="CH511" s="413">
        <v>28</v>
      </c>
      <c r="CI511" s="413"/>
      <c r="CJ511" s="413"/>
      <c r="CK511" s="413">
        <v>29</v>
      </c>
      <c r="CL511" s="413"/>
      <c r="CM511" s="413"/>
      <c r="CN511" s="413">
        <v>30</v>
      </c>
      <c r="CO511" s="413"/>
      <c r="CP511" s="413"/>
      <c r="CQ511" s="413">
        <v>31</v>
      </c>
      <c r="CR511" s="413"/>
      <c r="CS511" s="413"/>
      <c r="CT511" s="419"/>
      <c r="CU511" s="411"/>
    </row>
    <row r="512" spans="2:99" s="1" customFormat="1" x14ac:dyDescent="0.25">
      <c r="B512" s="419"/>
      <c r="C512" s="419"/>
      <c r="D512" s="155" t="s">
        <v>207</v>
      </c>
      <c r="E512" s="161" t="s">
        <v>208</v>
      </c>
      <c r="F512" s="161" t="s">
        <v>206</v>
      </c>
      <c r="G512" s="161" t="s">
        <v>78</v>
      </c>
      <c r="H512" s="161" t="s">
        <v>208</v>
      </c>
      <c r="I512" s="161" t="s">
        <v>206</v>
      </c>
      <c r="J512" s="161" t="s">
        <v>78</v>
      </c>
      <c r="K512" s="161" t="s">
        <v>208</v>
      </c>
      <c r="L512" s="161" t="s">
        <v>206</v>
      </c>
      <c r="M512" s="161" t="s">
        <v>78</v>
      </c>
      <c r="N512" s="161" t="s">
        <v>208</v>
      </c>
      <c r="O512" s="161" t="s">
        <v>206</v>
      </c>
      <c r="P512" s="161" t="s">
        <v>78</v>
      </c>
      <c r="Q512" s="161" t="s">
        <v>208</v>
      </c>
      <c r="R512" s="161" t="s">
        <v>206</v>
      </c>
      <c r="S512" s="161" t="s">
        <v>78</v>
      </c>
      <c r="T512" s="161" t="s">
        <v>208</v>
      </c>
      <c r="U512" s="161" t="s">
        <v>206</v>
      </c>
      <c r="V512" s="161" t="s">
        <v>78</v>
      </c>
      <c r="W512" s="161" t="s">
        <v>208</v>
      </c>
      <c r="X512" s="161" t="s">
        <v>206</v>
      </c>
      <c r="Y512" s="161" t="s">
        <v>78</v>
      </c>
      <c r="Z512" s="161" t="s">
        <v>208</v>
      </c>
      <c r="AA512" s="161" t="s">
        <v>206</v>
      </c>
      <c r="AB512" s="161" t="s">
        <v>78</v>
      </c>
      <c r="AC512" s="161" t="s">
        <v>208</v>
      </c>
      <c r="AD512" s="161" t="s">
        <v>206</v>
      </c>
      <c r="AE512" s="161" t="s">
        <v>78</v>
      </c>
      <c r="AF512" s="161" t="s">
        <v>208</v>
      </c>
      <c r="AG512" s="161" t="s">
        <v>206</v>
      </c>
      <c r="AH512" s="161" t="s">
        <v>78</v>
      </c>
      <c r="AI512" s="161" t="s">
        <v>208</v>
      </c>
      <c r="AJ512" s="161" t="s">
        <v>206</v>
      </c>
      <c r="AK512" s="161" t="s">
        <v>78</v>
      </c>
      <c r="AL512" s="161" t="s">
        <v>208</v>
      </c>
      <c r="AM512" s="161" t="s">
        <v>206</v>
      </c>
      <c r="AN512" s="161" t="s">
        <v>78</v>
      </c>
      <c r="AO512" s="161" t="s">
        <v>208</v>
      </c>
      <c r="AP512" s="161" t="s">
        <v>206</v>
      </c>
      <c r="AQ512" s="161" t="s">
        <v>78</v>
      </c>
      <c r="AR512" s="161" t="s">
        <v>208</v>
      </c>
      <c r="AS512" s="161" t="s">
        <v>206</v>
      </c>
      <c r="AT512" s="161" t="s">
        <v>78</v>
      </c>
      <c r="AU512" s="161" t="s">
        <v>208</v>
      </c>
      <c r="AV512" s="161" t="s">
        <v>206</v>
      </c>
      <c r="AW512" s="161" t="s">
        <v>78</v>
      </c>
      <c r="AX512" s="161" t="s">
        <v>208</v>
      </c>
      <c r="AY512" s="161" t="s">
        <v>206</v>
      </c>
      <c r="AZ512" s="161" t="s">
        <v>78</v>
      </c>
      <c r="BA512" s="161" t="s">
        <v>208</v>
      </c>
      <c r="BB512" s="161" t="s">
        <v>206</v>
      </c>
      <c r="BC512" s="161" t="s">
        <v>78</v>
      </c>
      <c r="BD512" s="161" t="s">
        <v>208</v>
      </c>
      <c r="BE512" s="161" t="s">
        <v>206</v>
      </c>
      <c r="BF512" s="161" t="s">
        <v>78</v>
      </c>
      <c r="BG512" s="161" t="s">
        <v>208</v>
      </c>
      <c r="BH512" s="161" t="s">
        <v>206</v>
      </c>
      <c r="BI512" s="161" t="s">
        <v>78</v>
      </c>
      <c r="BJ512" s="161" t="s">
        <v>208</v>
      </c>
      <c r="BK512" s="161" t="s">
        <v>206</v>
      </c>
      <c r="BL512" s="161" t="s">
        <v>78</v>
      </c>
      <c r="BM512" s="161" t="s">
        <v>208</v>
      </c>
      <c r="BN512" s="161" t="s">
        <v>206</v>
      </c>
      <c r="BO512" s="161" t="s">
        <v>78</v>
      </c>
      <c r="BP512" s="161" t="s">
        <v>208</v>
      </c>
      <c r="BQ512" s="161" t="s">
        <v>206</v>
      </c>
      <c r="BR512" s="161" t="s">
        <v>78</v>
      </c>
      <c r="BS512" s="161" t="s">
        <v>208</v>
      </c>
      <c r="BT512" s="161" t="s">
        <v>206</v>
      </c>
      <c r="BU512" s="161" t="s">
        <v>78</v>
      </c>
      <c r="BV512" s="161" t="s">
        <v>208</v>
      </c>
      <c r="BW512" s="161" t="s">
        <v>206</v>
      </c>
      <c r="BX512" s="161" t="s">
        <v>78</v>
      </c>
      <c r="BY512" s="161" t="s">
        <v>208</v>
      </c>
      <c r="BZ512" s="161" t="s">
        <v>206</v>
      </c>
      <c r="CA512" s="161" t="s">
        <v>78</v>
      </c>
      <c r="CB512" s="161" t="s">
        <v>208</v>
      </c>
      <c r="CC512" s="161" t="s">
        <v>206</v>
      </c>
      <c r="CD512" s="161" t="s">
        <v>78</v>
      </c>
      <c r="CE512" s="161" t="s">
        <v>208</v>
      </c>
      <c r="CF512" s="161" t="s">
        <v>206</v>
      </c>
      <c r="CG512" s="161" t="s">
        <v>78</v>
      </c>
      <c r="CH512" s="161" t="s">
        <v>208</v>
      </c>
      <c r="CI512" s="161" t="s">
        <v>206</v>
      </c>
      <c r="CJ512" s="161" t="s">
        <v>78</v>
      </c>
      <c r="CK512" s="161" t="s">
        <v>208</v>
      </c>
      <c r="CL512" s="161" t="s">
        <v>206</v>
      </c>
      <c r="CM512" s="161" t="s">
        <v>78</v>
      </c>
      <c r="CN512" s="161" t="s">
        <v>208</v>
      </c>
      <c r="CO512" s="161" t="s">
        <v>206</v>
      </c>
      <c r="CP512" s="161" t="s">
        <v>78</v>
      </c>
      <c r="CQ512" s="161" t="s">
        <v>208</v>
      </c>
      <c r="CR512" s="161" t="s">
        <v>206</v>
      </c>
      <c r="CS512" s="161" t="s">
        <v>78</v>
      </c>
      <c r="CT512" s="419"/>
      <c r="CU512" s="412"/>
    </row>
    <row r="513" spans="2:99" x14ac:dyDescent="0.25">
      <c r="B513" s="163"/>
      <c r="C513" s="164"/>
      <c r="D513" s="166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54"/>
      <c r="W513" s="164"/>
      <c r="X513" s="164"/>
      <c r="Y513" s="164"/>
      <c r="Z513" s="164"/>
      <c r="AA513" s="164"/>
      <c r="AB513" s="164"/>
      <c r="AC513" s="164"/>
      <c r="AD513" s="164"/>
      <c r="AE513" s="164"/>
      <c r="AF513" s="164"/>
      <c r="AG513" s="164"/>
      <c r="AH513" s="164"/>
      <c r="AI513" s="164"/>
      <c r="AJ513" s="164"/>
      <c r="AK513" s="164"/>
      <c r="AL513" s="164"/>
      <c r="AM513" s="164"/>
      <c r="AN513" s="164"/>
      <c r="AO513" s="164"/>
      <c r="AP513" s="164"/>
      <c r="AQ513" s="164"/>
      <c r="AR513" s="164"/>
      <c r="AS513" s="164"/>
      <c r="AT513" s="164"/>
      <c r="AU513" s="164"/>
      <c r="AV513" s="164"/>
      <c r="AW513" s="164"/>
      <c r="AX513" s="164"/>
      <c r="AY513" s="164"/>
      <c r="AZ513" s="164"/>
      <c r="BA513" s="164"/>
      <c r="BB513" s="164"/>
      <c r="BC513" s="164"/>
      <c r="BD513" s="164"/>
      <c r="BE513" s="164"/>
      <c r="BF513" s="164"/>
      <c r="BG513" s="164"/>
      <c r="BH513" s="164"/>
      <c r="BI513" s="164"/>
      <c r="BJ513" s="164"/>
      <c r="BK513" s="164"/>
      <c r="BL513" s="164"/>
      <c r="BM513" s="164"/>
      <c r="BN513" s="164"/>
      <c r="BO513" s="164"/>
      <c r="BP513" s="164"/>
      <c r="BQ513" s="164"/>
      <c r="BR513" s="164"/>
      <c r="BS513" s="164"/>
      <c r="BT513" s="164"/>
      <c r="BU513" s="164"/>
      <c r="BV513" s="164"/>
      <c r="BW513" s="164"/>
      <c r="BX513" s="164"/>
      <c r="BY513" s="164"/>
      <c r="BZ513" s="164"/>
      <c r="CA513" s="164"/>
      <c r="CB513" s="164"/>
      <c r="CC513" s="164"/>
      <c r="CD513" s="164"/>
      <c r="CE513" s="164"/>
      <c r="CF513" s="164"/>
      <c r="CG513" s="164"/>
      <c r="CH513" s="164"/>
      <c r="CI513" s="164"/>
      <c r="CJ513" s="164"/>
      <c r="CK513" s="164"/>
      <c r="CL513" s="164"/>
      <c r="CM513" s="164"/>
      <c r="CN513" s="164"/>
      <c r="CO513" s="164"/>
      <c r="CP513" s="164"/>
      <c r="CQ513" s="164"/>
      <c r="CR513" s="164"/>
      <c r="CS513" s="164"/>
      <c r="CT513" s="164"/>
      <c r="CU513" s="80"/>
    </row>
    <row r="514" spans="2:99" x14ac:dyDescent="0.25">
      <c r="B514" s="165" t="s">
        <v>364</v>
      </c>
      <c r="C514" s="165"/>
      <c r="D514" s="166"/>
      <c r="E514" s="165"/>
      <c r="F514" s="165"/>
      <c r="G514" s="165">
        <f>E514*F514</f>
        <v>0</v>
      </c>
      <c r="H514" s="165"/>
      <c r="I514" s="165"/>
      <c r="J514" s="165">
        <f>H514*I514</f>
        <v>0</v>
      </c>
      <c r="K514" s="165"/>
      <c r="L514" s="165"/>
      <c r="M514" s="165">
        <f>K514*L514</f>
        <v>0</v>
      </c>
      <c r="N514" s="165"/>
      <c r="O514" s="165"/>
      <c r="P514" s="165">
        <f>N514*O514</f>
        <v>0</v>
      </c>
      <c r="Q514" s="165"/>
      <c r="R514" s="165"/>
      <c r="S514" s="165">
        <f>Q514*R514</f>
        <v>0</v>
      </c>
      <c r="T514" s="165"/>
      <c r="U514" s="165"/>
      <c r="V514" s="165">
        <f>T514*U514</f>
        <v>0</v>
      </c>
      <c r="W514" s="165"/>
      <c r="X514" s="165"/>
      <c r="Y514" s="165">
        <f>W514*X514</f>
        <v>0</v>
      </c>
      <c r="Z514" s="165"/>
      <c r="AA514" s="165"/>
      <c r="AB514" s="165">
        <f>Z514*AA514</f>
        <v>0</v>
      </c>
      <c r="AC514" s="165"/>
      <c r="AD514" s="165"/>
      <c r="AE514" s="165">
        <f>AC514*AD514</f>
        <v>0</v>
      </c>
      <c r="AF514" s="165"/>
      <c r="AG514" s="165"/>
      <c r="AH514" s="165">
        <f>AF514*AG514</f>
        <v>0</v>
      </c>
      <c r="AI514" s="165"/>
      <c r="AJ514" s="165"/>
      <c r="AK514" s="165">
        <f>AI514*AJ514</f>
        <v>0</v>
      </c>
      <c r="AL514" s="165"/>
      <c r="AM514" s="165"/>
      <c r="AN514" s="165">
        <f>AL514*AM514</f>
        <v>0</v>
      </c>
      <c r="AO514" s="165"/>
      <c r="AP514" s="165"/>
      <c r="AQ514" s="165">
        <f>AO514*AP514</f>
        <v>0</v>
      </c>
      <c r="AR514" s="165"/>
      <c r="AS514" s="165"/>
      <c r="AT514" s="165">
        <f>AR514*AS514</f>
        <v>0</v>
      </c>
      <c r="AU514" s="165"/>
      <c r="AV514" s="165"/>
      <c r="AW514" s="165">
        <f>AU514*AV514</f>
        <v>0</v>
      </c>
      <c r="AX514" s="165"/>
      <c r="AY514" s="165"/>
      <c r="AZ514" s="165">
        <f>AX514*AY514</f>
        <v>0</v>
      </c>
      <c r="BA514" s="165">
        <v>0.5</v>
      </c>
      <c r="BB514" s="165">
        <v>85000</v>
      </c>
      <c r="BC514" s="165">
        <f>BA514*BB514</f>
        <v>42500</v>
      </c>
      <c r="BD514" s="165"/>
      <c r="BE514" s="165"/>
      <c r="BF514" s="165">
        <f>BD514*BE514</f>
        <v>0</v>
      </c>
      <c r="BG514" s="165"/>
      <c r="BH514" s="165"/>
      <c r="BI514" s="165">
        <f>BG514*BH514</f>
        <v>0</v>
      </c>
      <c r="BJ514" s="165"/>
      <c r="BK514" s="165"/>
      <c r="BL514" s="165">
        <f>BJ514*BK514</f>
        <v>0</v>
      </c>
      <c r="BM514" s="165"/>
      <c r="BN514" s="165"/>
      <c r="BO514" s="165">
        <f>BM514*BN514</f>
        <v>0</v>
      </c>
      <c r="BP514" s="165"/>
      <c r="BQ514" s="165"/>
      <c r="BR514" s="165">
        <f>BP514*BQ514</f>
        <v>0</v>
      </c>
      <c r="BS514" s="165"/>
      <c r="BT514" s="165"/>
      <c r="BU514" s="165">
        <f>BS514*BT514</f>
        <v>0</v>
      </c>
      <c r="BV514" s="165"/>
      <c r="BW514" s="165"/>
      <c r="BX514" s="165">
        <f>BV514*BW514</f>
        <v>0</v>
      </c>
      <c r="BY514" s="165"/>
      <c r="BZ514" s="165"/>
      <c r="CA514" s="165">
        <f>BY514*BZ514</f>
        <v>0</v>
      </c>
      <c r="CB514" s="165"/>
      <c r="CC514" s="165"/>
      <c r="CD514" s="165">
        <f>CB514*CC514</f>
        <v>0</v>
      </c>
      <c r="CE514" s="165"/>
      <c r="CF514" s="165"/>
      <c r="CG514" s="165">
        <f>CE514*CF514</f>
        <v>0</v>
      </c>
      <c r="CH514" s="165"/>
      <c r="CI514" s="165"/>
      <c r="CJ514" s="165">
        <f>CH514*CI514</f>
        <v>0</v>
      </c>
      <c r="CK514" s="165"/>
      <c r="CL514" s="165"/>
      <c r="CM514" s="165">
        <f>CK514*CL514</f>
        <v>0</v>
      </c>
      <c r="CN514" s="165"/>
      <c r="CO514" s="165"/>
      <c r="CP514" s="165">
        <f>CN514*CO514</f>
        <v>0</v>
      </c>
      <c r="CQ514" s="165"/>
      <c r="CR514" s="165"/>
      <c r="CS514" s="165">
        <f>CQ514*CR514</f>
        <v>0</v>
      </c>
      <c r="CT514" s="168">
        <f>E514+H514+K514+N514+Q514+T514+W514+Z514+AC514+AF514+AI514+AL514+AO514+AR514+AU514+AX514+BA514+BD514+BG514+BJ514+BM514+BP514+BS514+BV514+BY514+CB514+CE514+CH514+CK514+CN514+CQ514</f>
        <v>0.5</v>
      </c>
      <c r="CU514" s="167">
        <f>G514+J514+M514+P514+S514+V514+Y514+AB514+AE514+AH514+AK514+AN514+AQ514+AT514+AW514+AZ514+BC514+BF514+BI514+BL514+BO514+BR514+BU514+BX514+CA514+CD514+CG514+CJ514+CM514+CP514+CS514</f>
        <v>42500</v>
      </c>
    </row>
    <row r="515" spans="2:99" x14ac:dyDescent="0.25">
      <c r="B515" s="165"/>
      <c r="C515" s="165"/>
      <c r="D515" s="166"/>
      <c r="E515" s="165"/>
      <c r="F515" s="165"/>
      <c r="G515" s="165">
        <f>E515*F515</f>
        <v>0</v>
      </c>
      <c r="H515" s="165"/>
      <c r="I515" s="165"/>
      <c r="J515" s="165">
        <f>H515*I515</f>
        <v>0</v>
      </c>
      <c r="K515" s="165"/>
      <c r="L515" s="165"/>
      <c r="M515" s="165">
        <f>K515*L515</f>
        <v>0</v>
      </c>
      <c r="N515" s="165"/>
      <c r="O515" s="165"/>
      <c r="P515" s="165">
        <f>N515*O515</f>
        <v>0</v>
      </c>
      <c r="Q515" s="165"/>
      <c r="R515" s="165"/>
      <c r="S515" s="165">
        <f>Q515*R515</f>
        <v>0</v>
      </c>
      <c r="T515" s="165"/>
      <c r="U515" s="165"/>
      <c r="V515" s="165">
        <f>T515*U515</f>
        <v>0</v>
      </c>
      <c r="W515" s="165"/>
      <c r="X515" s="165"/>
      <c r="Y515" s="165">
        <f>W515*X515</f>
        <v>0</v>
      </c>
      <c r="Z515" s="165"/>
      <c r="AA515" s="165"/>
      <c r="AB515" s="165">
        <f>Z515*AA515</f>
        <v>0</v>
      </c>
      <c r="AC515" s="165"/>
      <c r="AD515" s="165"/>
      <c r="AE515" s="165">
        <f>AC515*AD515</f>
        <v>0</v>
      </c>
      <c r="AF515" s="165"/>
      <c r="AG515" s="165"/>
      <c r="AH515" s="165">
        <f>AF515*AG515</f>
        <v>0</v>
      </c>
      <c r="AI515" s="165"/>
      <c r="AJ515" s="165"/>
      <c r="AK515" s="165">
        <f>AI515*AJ515</f>
        <v>0</v>
      </c>
      <c r="AL515" s="165"/>
      <c r="AM515" s="165"/>
      <c r="AN515" s="165">
        <f>AL515*AM515</f>
        <v>0</v>
      </c>
      <c r="AO515" s="165"/>
      <c r="AP515" s="165"/>
      <c r="AQ515" s="165">
        <f>AO515*AP515</f>
        <v>0</v>
      </c>
      <c r="AR515" s="165"/>
      <c r="AS515" s="165"/>
      <c r="AT515" s="165">
        <f>AR515*AS515</f>
        <v>0</v>
      </c>
      <c r="AU515" s="165"/>
      <c r="AV515" s="165"/>
      <c r="AW515" s="165">
        <f>AU515*AV515</f>
        <v>0</v>
      </c>
      <c r="AX515" s="165"/>
      <c r="AY515" s="165"/>
      <c r="AZ515" s="165">
        <f>AX515*AY515</f>
        <v>0</v>
      </c>
      <c r="BA515" s="165"/>
      <c r="BB515" s="165"/>
      <c r="BC515" s="165">
        <f>BA515*BB515</f>
        <v>0</v>
      </c>
      <c r="BD515" s="165"/>
      <c r="BE515" s="165"/>
      <c r="BF515" s="165">
        <f>BD515*BE515</f>
        <v>0</v>
      </c>
      <c r="BG515" s="165"/>
      <c r="BH515" s="165"/>
      <c r="BI515" s="165">
        <f>BG515*BH515</f>
        <v>0</v>
      </c>
      <c r="BJ515" s="165"/>
      <c r="BK515" s="165"/>
      <c r="BL515" s="165">
        <f>BJ515*BK515</f>
        <v>0</v>
      </c>
      <c r="BM515" s="165"/>
      <c r="BN515" s="165"/>
      <c r="BO515" s="165">
        <f>BM515*BN515</f>
        <v>0</v>
      </c>
      <c r="BP515" s="165"/>
      <c r="BQ515" s="165"/>
      <c r="BR515" s="165">
        <f>BP515*BQ515</f>
        <v>0</v>
      </c>
      <c r="BS515" s="165"/>
      <c r="BT515" s="165"/>
      <c r="BU515" s="165">
        <f>BS515*BT515</f>
        <v>0</v>
      </c>
      <c r="BV515" s="165"/>
      <c r="BW515" s="165"/>
      <c r="BX515" s="165">
        <f>BV515*BW515</f>
        <v>0</v>
      </c>
      <c r="BY515" s="165"/>
      <c r="BZ515" s="165"/>
      <c r="CA515" s="165">
        <f>BY515*BZ515</f>
        <v>0</v>
      </c>
      <c r="CB515" s="165"/>
      <c r="CC515" s="165"/>
      <c r="CD515" s="165">
        <f>CB515*CC515</f>
        <v>0</v>
      </c>
      <c r="CE515" s="165"/>
      <c r="CF515" s="165"/>
      <c r="CG515" s="165">
        <f>CE515*CF515</f>
        <v>0</v>
      </c>
      <c r="CH515" s="165"/>
      <c r="CI515" s="165"/>
      <c r="CJ515" s="165">
        <f>CH515*CI515</f>
        <v>0</v>
      </c>
      <c r="CK515" s="165"/>
      <c r="CL515" s="165"/>
      <c r="CM515" s="165">
        <f>CK515*CL515</f>
        <v>0</v>
      </c>
      <c r="CN515" s="165"/>
      <c r="CO515" s="165"/>
      <c r="CP515" s="165">
        <f>CN515*CO515</f>
        <v>0</v>
      </c>
      <c r="CQ515" s="165"/>
      <c r="CR515" s="165"/>
      <c r="CS515" s="165">
        <f>CQ515*CR515</f>
        <v>0</v>
      </c>
      <c r="CT515" s="168">
        <f>E515+H515+K515+N515+Q515+T515+W515+Z515+AC515+AF515+AI515+AL515+AO515+AR515+AU515+AX515+BA515+BD515+BG515+BJ515+BM515+BP515+BS515+BV515+BY515+CB515+CE515+CH515+CK515+CN515+CQ515</f>
        <v>0</v>
      </c>
      <c r="CU515" s="167">
        <f>G515+J515+M515+P515+S515+V515+Y515+AB515+AE515+AH515+AK515+AN515+AQ515+AT515+AW515+AZ515+BC515+BF515+BI515+BL515+BO515+BR515+BU515+BX515+CA515+CD515+CG515+CJ515+CM515+CP515+CS515</f>
        <v>0</v>
      </c>
    </row>
    <row r="516" spans="2:99" x14ac:dyDescent="0.25">
      <c r="B516" s="165"/>
      <c r="C516" s="165"/>
      <c r="D516" s="166"/>
      <c r="E516" s="165"/>
      <c r="F516" s="165"/>
      <c r="G516" s="165">
        <f>E516*F516</f>
        <v>0</v>
      </c>
      <c r="H516" s="165"/>
      <c r="I516" s="165"/>
      <c r="J516" s="165">
        <f>H516*I516</f>
        <v>0</v>
      </c>
      <c r="K516" s="165"/>
      <c r="L516" s="165"/>
      <c r="M516" s="165">
        <f>K516*L516</f>
        <v>0</v>
      </c>
      <c r="N516" s="165"/>
      <c r="O516" s="165"/>
      <c r="P516" s="165">
        <f>N516*O516</f>
        <v>0</v>
      </c>
      <c r="Q516" s="165"/>
      <c r="R516" s="165"/>
      <c r="S516" s="165">
        <f>Q516*R516</f>
        <v>0</v>
      </c>
      <c r="T516" s="165"/>
      <c r="U516" s="165"/>
      <c r="V516" s="165">
        <f>T516*U516</f>
        <v>0</v>
      </c>
      <c r="W516" s="165"/>
      <c r="X516" s="165"/>
      <c r="Y516" s="165">
        <f>W516*X516</f>
        <v>0</v>
      </c>
      <c r="Z516" s="165"/>
      <c r="AA516" s="165"/>
      <c r="AB516" s="165">
        <f>Z516*AA516</f>
        <v>0</v>
      </c>
      <c r="AC516" s="165"/>
      <c r="AD516" s="165"/>
      <c r="AE516" s="165">
        <f>AC516*AD516</f>
        <v>0</v>
      </c>
      <c r="AF516" s="165"/>
      <c r="AG516" s="165"/>
      <c r="AH516" s="165">
        <f>AF516*AG516</f>
        <v>0</v>
      </c>
      <c r="AI516" s="165"/>
      <c r="AJ516" s="165"/>
      <c r="AK516" s="165">
        <f>AI516*AJ516</f>
        <v>0</v>
      </c>
      <c r="AL516" s="165"/>
      <c r="AM516" s="165"/>
      <c r="AN516" s="165">
        <f>AL516*AM516</f>
        <v>0</v>
      </c>
      <c r="AO516" s="165"/>
      <c r="AP516" s="165"/>
      <c r="AQ516" s="165">
        <f>AO516*AP516</f>
        <v>0</v>
      </c>
      <c r="AR516" s="165"/>
      <c r="AS516" s="165"/>
      <c r="AT516" s="165">
        <f>AR516*AS516</f>
        <v>0</v>
      </c>
      <c r="AU516" s="165"/>
      <c r="AV516" s="165"/>
      <c r="AW516" s="165">
        <f>AU516*AV516</f>
        <v>0</v>
      </c>
      <c r="AX516" s="165"/>
      <c r="AY516" s="165"/>
      <c r="AZ516" s="165">
        <f>AX516*AY516</f>
        <v>0</v>
      </c>
      <c r="BA516" s="165"/>
      <c r="BB516" s="165"/>
      <c r="BC516" s="165">
        <f>BA516*BB516</f>
        <v>0</v>
      </c>
      <c r="BD516" s="165"/>
      <c r="BE516" s="165"/>
      <c r="BF516" s="165">
        <f>BD516*BE516</f>
        <v>0</v>
      </c>
      <c r="BG516" s="165"/>
      <c r="BH516" s="165"/>
      <c r="BI516" s="165">
        <f>BG516*BH516</f>
        <v>0</v>
      </c>
      <c r="BJ516" s="165"/>
      <c r="BK516" s="165"/>
      <c r="BL516" s="165">
        <f>BJ516*BK516</f>
        <v>0</v>
      </c>
      <c r="BM516" s="165"/>
      <c r="BN516" s="165"/>
      <c r="BO516" s="165">
        <f>BM516*BN516</f>
        <v>0</v>
      </c>
      <c r="BP516" s="165"/>
      <c r="BQ516" s="165"/>
      <c r="BR516" s="165">
        <f>BP516*BQ516</f>
        <v>0</v>
      </c>
      <c r="BS516" s="165"/>
      <c r="BT516" s="165"/>
      <c r="BU516" s="165">
        <f>BS516*BT516</f>
        <v>0</v>
      </c>
      <c r="BV516" s="165"/>
      <c r="BW516" s="165"/>
      <c r="BX516" s="165">
        <f>BV516*BW516</f>
        <v>0</v>
      </c>
      <c r="BY516" s="165"/>
      <c r="BZ516" s="165"/>
      <c r="CA516" s="165">
        <f>BY516*BZ516</f>
        <v>0</v>
      </c>
      <c r="CB516" s="165"/>
      <c r="CC516" s="165"/>
      <c r="CD516" s="165">
        <f>CB516*CC516</f>
        <v>0</v>
      </c>
      <c r="CE516" s="165"/>
      <c r="CF516" s="165"/>
      <c r="CG516" s="165">
        <f>CE516*CF516</f>
        <v>0</v>
      </c>
      <c r="CH516" s="165"/>
      <c r="CI516" s="165"/>
      <c r="CJ516" s="165">
        <f>CH516*CI516</f>
        <v>0</v>
      </c>
      <c r="CK516" s="165"/>
      <c r="CL516" s="165"/>
      <c r="CM516" s="165">
        <f>CK516*CL516</f>
        <v>0</v>
      </c>
      <c r="CN516" s="165"/>
      <c r="CO516" s="165"/>
      <c r="CP516" s="165">
        <f>CN516*CO516</f>
        <v>0</v>
      </c>
      <c r="CQ516" s="165"/>
      <c r="CR516" s="165"/>
      <c r="CS516" s="165">
        <f>CQ516*CR516</f>
        <v>0</v>
      </c>
      <c r="CT516" s="168">
        <f>E516+H516+K516+N516+Q516+T516+W516+Z516+AC516+AF516+AI516+AL516+AO516+AR516+AU516+AX516+BA516+BD516+BG516+BJ516+BM516+BP516+BS516+BV516+BY516+CB516+CE516+CH516+CK516+CN516+CQ516</f>
        <v>0</v>
      </c>
      <c r="CU516" s="167">
        <f>G516+J516+M516+P516+S516+V516+Y516+AB516+AE516+AH516+AK516+AN516+AQ516+AT516+AW516+AZ516+BC516+BF516+BI516+BL516+BO516+BR516+BU516+BX516+CA516+CD516+CG516+CJ516+CM516+CP516+CS516</f>
        <v>0</v>
      </c>
    </row>
    <row r="517" spans="2:99" x14ac:dyDescent="0.25">
      <c r="B517" s="165"/>
      <c r="C517" s="165"/>
      <c r="D517" s="166"/>
      <c r="E517" s="165"/>
      <c r="F517" s="165"/>
      <c r="G517" s="165">
        <f>E517*F517</f>
        <v>0</v>
      </c>
      <c r="H517" s="165"/>
      <c r="I517" s="165"/>
      <c r="J517" s="165">
        <f>H517*I517</f>
        <v>0</v>
      </c>
      <c r="K517" s="165"/>
      <c r="L517" s="165"/>
      <c r="M517" s="165">
        <f>K517*L517</f>
        <v>0</v>
      </c>
      <c r="N517" s="165"/>
      <c r="O517" s="165"/>
      <c r="P517" s="165">
        <f>N517*O517</f>
        <v>0</v>
      </c>
      <c r="Q517" s="165"/>
      <c r="R517" s="165"/>
      <c r="S517" s="165">
        <f>Q517*R517</f>
        <v>0</v>
      </c>
      <c r="T517" s="165"/>
      <c r="U517" s="165"/>
      <c r="V517" s="165">
        <f>T517*U517</f>
        <v>0</v>
      </c>
      <c r="W517" s="165"/>
      <c r="X517" s="165"/>
      <c r="Y517" s="165">
        <f>W517*X517</f>
        <v>0</v>
      </c>
      <c r="Z517" s="165"/>
      <c r="AA517" s="165"/>
      <c r="AB517" s="165">
        <f>Z517*AA517</f>
        <v>0</v>
      </c>
      <c r="AC517" s="165"/>
      <c r="AD517" s="165"/>
      <c r="AE517" s="165">
        <f>AC517*AD517</f>
        <v>0</v>
      </c>
      <c r="AF517" s="165"/>
      <c r="AG517" s="165"/>
      <c r="AH517" s="165">
        <f>AF517*AG517</f>
        <v>0</v>
      </c>
      <c r="AI517" s="165"/>
      <c r="AJ517" s="165"/>
      <c r="AK517" s="165">
        <f>AI517*AJ517</f>
        <v>0</v>
      </c>
      <c r="AL517" s="165"/>
      <c r="AM517" s="165"/>
      <c r="AN517" s="165">
        <f>AL517*AM517</f>
        <v>0</v>
      </c>
      <c r="AO517" s="165"/>
      <c r="AP517" s="165"/>
      <c r="AQ517" s="165">
        <f>AO517*AP517</f>
        <v>0</v>
      </c>
      <c r="AR517" s="165"/>
      <c r="AS517" s="165"/>
      <c r="AT517" s="165">
        <f>AR517*AS517</f>
        <v>0</v>
      </c>
      <c r="AU517" s="165"/>
      <c r="AV517" s="165"/>
      <c r="AW517" s="165">
        <f>AU517*AV517</f>
        <v>0</v>
      </c>
      <c r="AX517" s="165"/>
      <c r="AY517" s="165"/>
      <c r="AZ517" s="165">
        <f>AX517*AY517</f>
        <v>0</v>
      </c>
      <c r="BA517" s="165"/>
      <c r="BB517" s="165"/>
      <c r="BC517" s="165">
        <f>BA517*BB517</f>
        <v>0</v>
      </c>
      <c r="BD517" s="165"/>
      <c r="BE517" s="165"/>
      <c r="BF517" s="165">
        <f>BD517*BE517</f>
        <v>0</v>
      </c>
      <c r="BG517" s="165"/>
      <c r="BH517" s="165"/>
      <c r="BI517" s="165">
        <f>BG517*BH517</f>
        <v>0</v>
      </c>
      <c r="BJ517" s="165"/>
      <c r="BK517" s="165"/>
      <c r="BL517" s="165">
        <f>BJ517*BK517</f>
        <v>0</v>
      </c>
      <c r="BM517" s="165"/>
      <c r="BN517" s="165"/>
      <c r="BO517" s="165">
        <f>BM517*BN517</f>
        <v>0</v>
      </c>
      <c r="BP517" s="165"/>
      <c r="BQ517" s="165"/>
      <c r="BR517" s="165">
        <f>BP517*BQ517</f>
        <v>0</v>
      </c>
      <c r="BS517" s="165"/>
      <c r="BT517" s="165"/>
      <c r="BU517" s="165">
        <f>BS517*BT517</f>
        <v>0</v>
      </c>
      <c r="BV517" s="165"/>
      <c r="BW517" s="165"/>
      <c r="BX517" s="165">
        <f>BV517*BW517</f>
        <v>0</v>
      </c>
      <c r="BY517" s="165"/>
      <c r="BZ517" s="165"/>
      <c r="CA517" s="165">
        <f>BY517*BZ517</f>
        <v>0</v>
      </c>
      <c r="CB517" s="165"/>
      <c r="CC517" s="165"/>
      <c r="CD517" s="165">
        <f>CB517*CC517</f>
        <v>0</v>
      </c>
      <c r="CE517" s="165"/>
      <c r="CF517" s="165"/>
      <c r="CG517" s="165">
        <f>CE517*CF517</f>
        <v>0</v>
      </c>
      <c r="CH517" s="165"/>
      <c r="CI517" s="165"/>
      <c r="CJ517" s="165">
        <f>CH517*CI517</f>
        <v>0</v>
      </c>
      <c r="CK517" s="165"/>
      <c r="CL517" s="165"/>
      <c r="CM517" s="165">
        <f>CK517*CL517</f>
        <v>0</v>
      </c>
      <c r="CN517" s="165"/>
      <c r="CO517" s="165"/>
      <c r="CP517" s="165">
        <f>CN517*CO517</f>
        <v>0</v>
      </c>
      <c r="CQ517" s="165"/>
      <c r="CR517" s="165"/>
      <c r="CS517" s="165">
        <f>CQ517*CR517</f>
        <v>0</v>
      </c>
      <c r="CT517" s="168">
        <f>E517+H517+K517+N517+Q517+T517+W517+Z517+AC517+AF517+AI517+AL517+AO517+AR517+AU517+AX517+BA517+BD517+BG517+BJ517+BM517+BP517+BS517+BV517+BY517+CB517+CE517+CH517+CK517+CN517+CQ517</f>
        <v>0</v>
      </c>
      <c r="CU517" s="167">
        <f>G517+J517+M517+P517+S517+V517+Y517+AB517+AE517+AH517+AK517+AN517+AQ517+AT517+AW517+AZ517+BC517+BF517+BI517+BL517+BO517+BR517+BU517+BX517+CA517+CD517+CG517+CJ517+CM517+CP517+CS517</f>
        <v>0</v>
      </c>
    </row>
    <row r="518" spans="2:99" x14ac:dyDescent="0.25">
      <c r="B518" s="165"/>
      <c r="C518" s="165"/>
      <c r="D518" s="166"/>
      <c r="E518" s="165"/>
      <c r="F518" s="165"/>
      <c r="G518" s="165">
        <f>E518*F518</f>
        <v>0</v>
      </c>
      <c r="H518" s="165"/>
      <c r="I518" s="165"/>
      <c r="J518" s="165">
        <f>H518*I518</f>
        <v>0</v>
      </c>
      <c r="K518" s="165"/>
      <c r="L518" s="165"/>
      <c r="M518" s="165">
        <f>K518*L518</f>
        <v>0</v>
      </c>
      <c r="N518" s="165"/>
      <c r="O518" s="165"/>
      <c r="P518" s="165">
        <f>N518*O518</f>
        <v>0</v>
      </c>
      <c r="Q518" s="165"/>
      <c r="R518" s="165"/>
      <c r="S518" s="165">
        <f>Q518*R518</f>
        <v>0</v>
      </c>
      <c r="T518" s="165"/>
      <c r="U518" s="165"/>
      <c r="V518" s="165">
        <f>T518*U518</f>
        <v>0</v>
      </c>
      <c r="W518" s="165"/>
      <c r="X518" s="165"/>
      <c r="Y518" s="165">
        <f>W518*X518</f>
        <v>0</v>
      </c>
      <c r="Z518" s="165"/>
      <c r="AA518" s="165"/>
      <c r="AB518" s="165">
        <f>Z518*AA518</f>
        <v>0</v>
      </c>
      <c r="AC518" s="165"/>
      <c r="AD518" s="165"/>
      <c r="AE518" s="165">
        <f>AC518*AD518</f>
        <v>0</v>
      </c>
      <c r="AF518" s="165"/>
      <c r="AG518" s="165"/>
      <c r="AH518" s="165">
        <f>AF518*AG518</f>
        <v>0</v>
      </c>
      <c r="AI518" s="165"/>
      <c r="AJ518" s="165"/>
      <c r="AK518" s="165">
        <f>AI518*AJ518</f>
        <v>0</v>
      </c>
      <c r="AL518" s="165"/>
      <c r="AM518" s="165"/>
      <c r="AN518" s="165">
        <f>AL518*AM518</f>
        <v>0</v>
      </c>
      <c r="AO518" s="165"/>
      <c r="AP518" s="165"/>
      <c r="AQ518" s="165">
        <f>AO518*AP518</f>
        <v>0</v>
      </c>
      <c r="AR518" s="165"/>
      <c r="AS518" s="165"/>
      <c r="AT518" s="165">
        <f>AR518*AS518</f>
        <v>0</v>
      </c>
      <c r="AU518" s="165"/>
      <c r="AV518" s="165"/>
      <c r="AW518" s="165">
        <f>AU518*AV518</f>
        <v>0</v>
      </c>
      <c r="AX518" s="165"/>
      <c r="AY518" s="165"/>
      <c r="AZ518" s="165">
        <f>AX518*AY518</f>
        <v>0</v>
      </c>
      <c r="BA518" s="165"/>
      <c r="BB518" s="165"/>
      <c r="BC518" s="165">
        <f>BA518*BB518</f>
        <v>0</v>
      </c>
      <c r="BD518" s="165"/>
      <c r="BE518" s="165"/>
      <c r="BF518" s="165">
        <f>BD518*BE518</f>
        <v>0</v>
      </c>
      <c r="BG518" s="165"/>
      <c r="BH518" s="165"/>
      <c r="BI518" s="165">
        <f>BG518*BH518</f>
        <v>0</v>
      </c>
      <c r="BJ518" s="165"/>
      <c r="BK518" s="165"/>
      <c r="BL518" s="165">
        <f>BJ518*BK518</f>
        <v>0</v>
      </c>
      <c r="BM518" s="165"/>
      <c r="BN518" s="165"/>
      <c r="BO518" s="165">
        <f>BM518*BN518</f>
        <v>0</v>
      </c>
      <c r="BP518" s="165"/>
      <c r="BQ518" s="165"/>
      <c r="BR518" s="165">
        <f>BP518*BQ518</f>
        <v>0</v>
      </c>
      <c r="BS518" s="165"/>
      <c r="BT518" s="165"/>
      <c r="BU518" s="165">
        <f>BS518*BT518</f>
        <v>0</v>
      </c>
      <c r="BV518" s="165"/>
      <c r="BW518" s="165"/>
      <c r="BX518" s="165">
        <f>BV518*BW518</f>
        <v>0</v>
      </c>
      <c r="BY518" s="165"/>
      <c r="BZ518" s="165"/>
      <c r="CA518" s="165">
        <f>BY518*BZ518</f>
        <v>0</v>
      </c>
      <c r="CB518" s="165"/>
      <c r="CC518" s="165"/>
      <c r="CD518" s="165">
        <f>CB518*CC518</f>
        <v>0</v>
      </c>
      <c r="CE518" s="165"/>
      <c r="CF518" s="165"/>
      <c r="CG518" s="165">
        <f>CE518*CF518</f>
        <v>0</v>
      </c>
      <c r="CH518" s="165"/>
      <c r="CI518" s="165"/>
      <c r="CJ518" s="165">
        <f>CH518*CI518</f>
        <v>0</v>
      </c>
      <c r="CK518" s="165"/>
      <c r="CL518" s="165"/>
      <c r="CM518" s="165">
        <f>CK518*CL518</f>
        <v>0</v>
      </c>
      <c r="CN518" s="165"/>
      <c r="CO518" s="165"/>
      <c r="CP518" s="165">
        <f>CN518*CO518</f>
        <v>0</v>
      </c>
      <c r="CQ518" s="165"/>
      <c r="CR518" s="165"/>
      <c r="CS518" s="165">
        <f>CQ518*CR518</f>
        <v>0</v>
      </c>
      <c r="CT518" s="168">
        <f>E518+H518+K518+N518+Q518+T518+W518+Z518+AC518+AF518+AI518+AL518+AO518+AR518+AU518+AX518+BA518+BD518+BG518+BJ518+BM518+BP518+BS518+BV518+BY518+CB518+CE518+CH518+CK518+CN518+CQ518</f>
        <v>0</v>
      </c>
      <c r="CU518" s="167">
        <f>G518+J518+M518+P518+S518+V518+Y518+AB518+AE518+AH518+AK518+AN518+AQ518+AT518+AW518+AZ518+BC518+BF518+BI518+BL518+BO518+BR518+BU518+BX518+CA518+CD518+CG518+CJ518+CM518+CP518+CS518</f>
        <v>0</v>
      </c>
    </row>
    <row r="519" spans="2:99" x14ac:dyDescent="0.25">
      <c r="B519" s="163"/>
      <c r="C519" s="164"/>
      <c r="D519" s="166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  <c r="AD519" s="164"/>
      <c r="AE519" s="164"/>
      <c r="AF519" s="164"/>
      <c r="AG519" s="164"/>
      <c r="AH519" s="164"/>
      <c r="AI519" s="164"/>
      <c r="AJ519" s="164"/>
      <c r="AK519" s="164"/>
      <c r="AL519" s="164"/>
      <c r="AM519" s="164"/>
      <c r="AN519" s="164"/>
      <c r="AO519" s="164"/>
      <c r="AP519" s="164"/>
      <c r="AQ519" s="164"/>
      <c r="AR519" s="164"/>
      <c r="AS519" s="164"/>
      <c r="AT519" s="164"/>
      <c r="AU519" s="164"/>
      <c r="AV519" s="164"/>
      <c r="AW519" s="164"/>
      <c r="AX519" s="164"/>
      <c r="AY519" s="164"/>
      <c r="AZ519" s="164"/>
      <c r="BA519" s="164"/>
      <c r="BB519" s="164"/>
      <c r="BC519" s="164"/>
      <c r="BD519" s="164"/>
      <c r="BE519" s="164"/>
      <c r="BF519" s="164"/>
      <c r="BG519" s="164"/>
      <c r="BH519" s="164"/>
      <c r="BI519" s="164"/>
      <c r="BJ519" s="164"/>
      <c r="BK519" s="164"/>
      <c r="BL519" s="164"/>
      <c r="BM519" s="164"/>
      <c r="BN519" s="164"/>
      <c r="BO519" s="164"/>
      <c r="BP519" s="164"/>
      <c r="BQ519" s="164"/>
      <c r="BR519" s="164"/>
      <c r="BS519" s="164"/>
      <c r="BT519" s="164"/>
      <c r="BU519" s="164"/>
      <c r="BV519" s="164"/>
      <c r="BW519" s="164"/>
      <c r="BX519" s="164"/>
      <c r="BY519" s="164"/>
      <c r="BZ519" s="164"/>
      <c r="CA519" s="164"/>
      <c r="CB519" s="164"/>
      <c r="CC519" s="164"/>
      <c r="CD519" s="164"/>
      <c r="CE519" s="164"/>
      <c r="CF519" s="164"/>
      <c r="CG519" s="164"/>
      <c r="CH519" s="164"/>
      <c r="CI519" s="164"/>
      <c r="CJ519" s="164"/>
      <c r="CK519" s="164"/>
      <c r="CL519" s="164"/>
      <c r="CM519" s="164"/>
      <c r="CN519" s="164"/>
      <c r="CO519" s="164"/>
      <c r="CP519" s="164"/>
      <c r="CQ519" s="164"/>
      <c r="CR519" s="164"/>
      <c r="CS519" s="164"/>
      <c r="CT519" s="164"/>
      <c r="CU519" s="80"/>
    </row>
    <row r="520" spans="2:99" x14ac:dyDescent="0.25">
      <c r="B520" s="165"/>
      <c r="C520" s="165"/>
      <c r="D520" s="166"/>
      <c r="E520" s="165"/>
      <c r="F520" s="165"/>
      <c r="G520" s="165">
        <f t="shared" ref="G520:G530" si="469">E520*F520</f>
        <v>0</v>
      </c>
      <c r="H520" s="165"/>
      <c r="I520" s="165"/>
      <c r="J520" s="165">
        <f t="shared" ref="J520:J530" si="470">H520*I520</f>
        <v>0</v>
      </c>
      <c r="K520" s="165"/>
      <c r="L520" s="165"/>
      <c r="M520" s="165">
        <f t="shared" ref="M520:M530" si="471">K520*L520</f>
        <v>0</v>
      </c>
      <c r="N520" s="165"/>
      <c r="O520" s="165"/>
      <c r="P520" s="165">
        <f t="shared" ref="P520:P530" si="472">N520*O520</f>
        <v>0</v>
      </c>
      <c r="Q520" s="165"/>
      <c r="R520" s="165"/>
      <c r="S520" s="165">
        <f t="shared" ref="S520:S530" si="473">Q520*R520</f>
        <v>0</v>
      </c>
      <c r="T520" s="165"/>
      <c r="U520" s="165"/>
      <c r="V520" s="165">
        <f t="shared" ref="V520:V530" si="474">T520*U520</f>
        <v>0</v>
      </c>
      <c r="W520" s="165"/>
      <c r="X520" s="165"/>
      <c r="Y520" s="165">
        <f t="shared" ref="Y520:Y530" si="475">W520*X520</f>
        <v>0</v>
      </c>
      <c r="Z520" s="165"/>
      <c r="AA520" s="165"/>
      <c r="AB520" s="165">
        <f t="shared" ref="AB520:AB530" si="476">Z520*AA520</f>
        <v>0</v>
      </c>
      <c r="AC520" s="165"/>
      <c r="AD520" s="165"/>
      <c r="AE520" s="165">
        <f t="shared" ref="AE520:AE530" si="477">AC520*AD520</f>
        <v>0</v>
      </c>
      <c r="AF520" s="165"/>
      <c r="AG520" s="165"/>
      <c r="AH520" s="165">
        <f t="shared" ref="AH520:AH530" si="478">AF520*AG520</f>
        <v>0</v>
      </c>
      <c r="AI520" s="165"/>
      <c r="AJ520" s="165"/>
      <c r="AK520" s="165">
        <f t="shared" ref="AK520:AK530" si="479">AI520*AJ520</f>
        <v>0</v>
      </c>
      <c r="AL520" s="165"/>
      <c r="AM520" s="165"/>
      <c r="AN520" s="165">
        <f t="shared" ref="AN520:AN530" si="480">AL520*AM520</f>
        <v>0</v>
      </c>
      <c r="AO520" s="165"/>
      <c r="AP520" s="165"/>
      <c r="AQ520" s="165">
        <f t="shared" ref="AQ520:AQ530" si="481">AO520*AP520</f>
        <v>0</v>
      </c>
      <c r="AR520" s="165"/>
      <c r="AS520" s="165"/>
      <c r="AT520" s="165">
        <f t="shared" ref="AT520:AT530" si="482">AR520*AS520</f>
        <v>0</v>
      </c>
      <c r="AU520" s="165"/>
      <c r="AV520" s="165"/>
      <c r="AW520" s="165">
        <f t="shared" ref="AW520:AW530" si="483">AU520*AV520</f>
        <v>0</v>
      </c>
      <c r="AX520" s="165"/>
      <c r="AY520" s="165"/>
      <c r="AZ520" s="165">
        <f t="shared" ref="AZ520:AZ530" si="484">AX520*AY520</f>
        <v>0</v>
      </c>
      <c r="BA520" s="165"/>
      <c r="BB520" s="165"/>
      <c r="BC520" s="165">
        <f t="shared" ref="BC520:BC530" si="485">BA520*BB520</f>
        <v>0</v>
      </c>
      <c r="BD520" s="165"/>
      <c r="BE520" s="165"/>
      <c r="BF520" s="165">
        <f t="shared" ref="BF520:BF530" si="486">BD520*BE520</f>
        <v>0</v>
      </c>
      <c r="BG520" s="165"/>
      <c r="BH520" s="165"/>
      <c r="BI520" s="165">
        <f t="shared" ref="BI520:BI530" si="487">BG520*BH520</f>
        <v>0</v>
      </c>
      <c r="BJ520" s="165"/>
      <c r="BK520" s="165"/>
      <c r="BL520" s="165">
        <f t="shared" ref="BL520:BL530" si="488">BJ520*BK520</f>
        <v>0</v>
      </c>
      <c r="BM520" s="165"/>
      <c r="BN520" s="165"/>
      <c r="BO520" s="165">
        <f t="shared" ref="BO520:BO530" si="489">BM520*BN520</f>
        <v>0</v>
      </c>
      <c r="BP520" s="165"/>
      <c r="BQ520" s="165"/>
      <c r="BR520" s="165">
        <f t="shared" ref="BR520:BR530" si="490">BP520*BQ520</f>
        <v>0</v>
      </c>
      <c r="BS520" s="165"/>
      <c r="BT520" s="165"/>
      <c r="BU520" s="165">
        <f t="shared" ref="BU520:BU530" si="491">BS520*BT520</f>
        <v>0</v>
      </c>
      <c r="BV520" s="165"/>
      <c r="BW520" s="165"/>
      <c r="BX520" s="165">
        <f t="shared" ref="BX520:BX530" si="492">BV520*BW520</f>
        <v>0</v>
      </c>
      <c r="BY520" s="165"/>
      <c r="BZ520" s="165"/>
      <c r="CA520" s="165">
        <f t="shared" ref="CA520:CA530" si="493">BY520*BZ520</f>
        <v>0</v>
      </c>
      <c r="CB520" s="165"/>
      <c r="CC520" s="165"/>
      <c r="CD520" s="165">
        <f t="shared" ref="CD520:CD530" si="494">CB520*CC520</f>
        <v>0</v>
      </c>
      <c r="CE520" s="165"/>
      <c r="CF520" s="165"/>
      <c r="CG520" s="165">
        <f t="shared" ref="CG520:CG530" si="495">CE520*CF520</f>
        <v>0</v>
      </c>
      <c r="CH520" s="165"/>
      <c r="CI520" s="165"/>
      <c r="CJ520" s="165">
        <f t="shared" ref="CJ520:CJ530" si="496">CH520*CI520</f>
        <v>0</v>
      </c>
      <c r="CK520" s="165"/>
      <c r="CL520" s="165"/>
      <c r="CM520" s="165">
        <f t="shared" ref="CM520:CM530" si="497">CK520*CL520</f>
        <v>0</v>
      </c>
      <c r="CN520" s="165"/>
      <c r="CO520" s="165"/>
      <c r="CP520" s="165">
        <f t="shared" ref="CP520:CP530" si="498">CN520*CO520</f>
        <v>0</v>
      </c>
      <c r="CQ520" s="165"/>
      <c r="CR520" s="165"/>
      <c r="CS520" s="165">
        <f t="shared" ref="CS520:CS530" si="499">CQ520*CR520</f>
        <v>0</v>
      </c>
      <c r="CT520" s="168">
        <f t="shared" ref="CT520:CT530" si="500">E520+H520+K520+N520+Q520+T520+W520+Z520+AC520+AF520+AI520+AL520+AO520+AR520+AU520+AX520+BA520+BD520+BG520+BJ520+BM520+BP520+BS520+BV520+BY520+CB520+CE520+CH520+CK520+CN520+CQ520</f>
        <v>0</v>
      </c>
      <c r="CU520" s="167">
        <f t="shared" ref="CU520:CU530" si="501">G520+J520+M520+P520+S520+V520+Y520+AB520+AE520+AH520+AK520+AN520+AQ520+AT520+AW520+AZ520+BC520+BF520+BI520+BL520+BO520+BR520+BU520+BX520+CA520+CD520+CG520+CJ520+CM520+CP520+CS520</f>
        <v>0</v>
      </c>
    </row>
    <row r="521" spans="2:99" x14ac:dyDescent="0.25">
      <c r="B521" s="165"/>
      <c r="C521" s="165"/>
      <c r="D521" s="166"/>
      <c r="E521" s="165"/>
      <c r="F521" s="165"/>
      <c r="G521" s="165">
        <f t="shared" si="469"/>
        <v>0</v>
      </c>
      <c r="H521" s="165"/>
      <c r="I521" s="165"/>
      <c r="J521" s="165">
        <f t="shared" si="470"/>
        <v>0</v>
      </c>
      <c r="K521" s="165"/>
      <c r="L521" s="165"/>
      <c r="M521" s="165">
        <f t="shared" si="471"/>
        <v>0</v>
      </c>
      <c r="N521" s="165"/>
      <c r="O521" s="165"/>
      <c r="P521" s="165">
        <f t="shared" si="472"/>
        <v>0</v>
      </c>
      <c r="Q521" s="165"/>
      <c r="R521" s="165"/>
      <c r="S521" s="165">
        <f t="shared" si="473"/>
        <v>0</v>
      </c>
      <c r="T521" s="165"/>
      <c r="U521" s="165"/>
      <c r="V521" s="165">
        <f t="shared" si="474"/>
        <v>0</v>
      </c>
      <c r="W521" s="165"/>
      <c r="X521" s="165"/>
      <c r="Y521" s="165">
        <f t="shared" si="475"/>
        <v>0</v>
      </c>
      <c r="Z521" s="165"/>
      <c r="AA521" s="165"/>
      <c r="AB521" s="165">
        <f t="shared" si="476"/>
        <v>0</v>
      </c>
      <c r="AC521" s="165"/>
      <c r="AD521" s="165"/>
      <c r="AE521" s="165">
        <f t="shared" si="477"/>
        <v>0</v>
      </c>
      <c r="AF521" s="165"/>
      <c r="AG521" s="165"/>
      <c r="AH521" s="165">
        <f t="shared" si="478"/>
        <v>0</v>
      </c>
      <c r="AI521" s="165"/>
      <c r="AJ521" s="165"/>
      <c r="AK521" s="165">
        <f t="shared" si="479"/>
        <v>0</v>
      </c>
      <c r="AL521" s="165"/>
      <c r="AM521" s="165"/>
      <c r="AN521" s="165">
        <f t="shared" si="480"/>
        <v>0</v>
      </c>
      <c r="AO521" s="165"/>
      <c r="AP521" s="165"/>
      <c r="AQ521" s="165">
        <f t="shared" si="481"/>
        <v>0</v>
      </c>
      <c r="AR521" s="165"/>
      <c r="AS521" s="165"/>
      <c r="AT521" s="165">
        <f t="shared" si="482"/>
        <v>0</v>
      </c>
      <c r="AU521" s="165"/>
      <c r="AV521" s="165"/>
      <c r="AW521" s="165">
        <f t="shared" si="483"/>
        <v>0</v>
      </c>
      <c r="AX521" s="165"/>
      <c r="AY521" s="165"/>
      <c r="AZ521" s="165">
        <f t="shared" si="484"/>
        <v>0</v>
      </c>
      <c r="BA521" s="165"/>
      <c r="BB521" s="165"/>
      <c r="BC521" s="165">
        <f t="shared" si="485"/>
        <v>0</v>
      </c>
      <c r="BD521" s="165"/>
      <c r="BE521" s="165"/>
      <c r="BF521" s="165">
        <f t="shared" si="486"/>
        <v>0</v>
      </c>
      <c r="BG521" s="165"/>
      <c r="BH521" s="165"/>
      <c r="BI521" s="165">
        <f t="shared" si="487"/>
        <v>0</v>
      </c>
      <c r="BJ521" s="165"/>
      <c r="BK521" s="165"/>
      <c r="BL521" s="165">
        <f t="shared" si="488"/>
        <v>0</v>
      </c>
      <c r="BM521" s="165"/>
      <c r="BN521" s="165"/>
      <c r="BO521" s="165">
        <f t="shared" si="489"/>
        <v>0</v>
      </c>
      <c r="BP521" s="165"/>
      <c r="BQ521" s="165"/>
      <c r="BR521" s="165">
        <f t="shared" si="490"/>
        <v>0</v>
      </c>
      <c r="BS521" s="165"/>
      <c r="BT521" s="165"/>
      <c r="BU521" s="165">
        <f t="shared" si="491"/>
        <v>0</v>
      </c>
      <c r="BV521" s="165"/>
      <c r="BW521" s="165"/>
      <c r="BX521" s="165">
        <f t="shared" si="492"/>
        <v>0</v>
      </c>
      <c r="BY521" s="165"/>
      <c r="BZ521" s="165"/>
      <c r="CA521" s="165">
        <f t="shared" si="493"/>
        <v>0</v>
      </c>
      <c r="CB521" s="165"/>
      <c r="CC521" s="165"/>
      <c r="CD521" s="165">
        <f t="shared" si="494"/>
        <v>0</v>
      </c>
      <c r="CE521" s="165"/>
      <c r="CF521" s="165"/>
      <c r="CG521" s="165">
        <f t="shared" si="495"/>
        <v>0</v>
      </c>
      <c r="CH521" s="165"/>
      <c r="CI521" s="165"/>
      <c r="CJ521" s="165">
        <f t="shared" si="496"/>
        <v>0</v>
      </c>
      <c r="CK521" s="165"/>
      <c r="CL521" s="165"/>
      <c r="CM521" s="165">
        <f t="shared" si="497"/>
        <v>0</v>
      </c>
      <c r="CN521" s="165"/>
      <c r="CO521" s="165"/>
      <c r="CP521" s="165">
        <f t="shared" si="498"/>
        <v>0</v>
      </c>
      <c r="CQ521" s="165"/>
      <c r="CR521" s="165"/>
      <c r="CS521" s="165">
        <f t="shared" si="499"/>
        <v>0</v>
      </c>
      <c r="CT521" s="168">
        <f t="shared" si="500"/>
        <v>0</v>
      </c>
      <c r="CU521" s="167">
        <f t="shared" si="501"/>
        <v>0</v>
      </c>
    </row>
    <row r="522" spans="2:99" x14ac:dyDescent="0.25">
      <c r="B522" s="165"/>
      <c r="C522" s="165"/>
      <c r="D522" s="166"/>
      <c r="E522" s="165"/>
      <c r="F522" s="165"/>
      <c r="G522" s="165">
        <f t="shared" si="469"/>
        <v>0</v>
      </c>
      <c r="H522" s="165"/>
      <c r="I522" s="165"/>
      <c r="J522" s="165">
        <f t="shared" si="470"/>
        <v>0</v>
      </c>
      <c r="K522" s="165"/>
      <c r="L522" s="165"/>
      <c r="M522" s="165">
        <f t="shared" si="471"/>
        <v>0</v>
      </c>
      <c r="N522" s="165"/>
      <c r="O522" s="165"/>
      <c r="P522" s="165">
        <f t="shared" si="472"/>
        <v>0</v>
      </c>
      <c r="Q522" s="165"/>
      <c r="R522" s="165"/>
      <c r="S522" s="165">
        <f t="shared" si="473"/>
        <v>0</v>
      </c>
      <c r="T522" s="165"/>
      <c r="U522" s="165"/>
      <c r="V522" s="165">
        <f t="shared" si="474"/>
        <v>0</v>
      </c>
      <c r="W522" s="165"/>
      <c r="X522" s="165"/>
      <c r="Y522" s="165">
        <f t="shared" si="475"/>
        <v>0</v>
      </c>
      <c r="Z522" s="165"/>
      <c r="AA522" s="165"/>
      <c r="AB522" s="165">
        <f t="shared" si="476"/>
        <v>0</v>
      </c>
      <c r="AC522" s="165"/>
      <c r="AD522" s="165"/>
      <c r="AE522" s="165">
        <f t="shared" si="477"/>
        <v>0</v>
      </c>
      <c r="AF522" s="165"/>
      <c r="AG522" s="165"/>
      <c r="AH522" s="165">
        <f t="shared" si="478"/>
        <v>0</v>
      </c>
      <c r="AI522" s="165"/>
      <c r="AJ522" s="165"/>
      <c r="AK522" s="165">
        <f t="shared" si="479"/>
        <v>0</v>
      </c>
      <c r="AL522" s="165"/>
      <c r="AM522" s="165"/>
      <c r="AN522" s="165">
        <f t="shared" si="480"/>
        <v>0</v>
      </c>
      <c r="AO522" s="165"/>
      <c r="AP522" s="165"/>
      <c r="AQ522" s="165">
        <f t="shared" si="481"/>
        <v>0</v>
      </c>
      <c r="AR522" s="165"/>
      <c r="AS522" s="165"/>
      <c r="AT522" s="165">
        <f t="shared" si="482"/>
        <v>0</v>
      </c>
      <c r="AU522" s="165"/>
      <c r="AV522" s="165"/>
      <c r="AW522" s="165">
        <f t="shared" si="483"/>
        <v>0</v>
      </c>
      <c r="AX522" s="165"/>
      <c r="AY522" s="165"/>
      <c r="AZ522" s="165">
        <f t="shared" si="484"/>
        <v>0</v>
      </c>
      <c r="BA522" s="165"/>
      <c r="BB522" s="165"/>
      <c r="BC522" s="165">
        <f t="shared" si="485"/>
        <v>0</v>
      </c>
      <c r="BD522" s="165"/>
      <c r="BE522" s="165"/>
      <c r="BF522" s="165">
        <f t="shared" si="486"/>
        <v>0</v>
      </c>
      <c r="BG522" s="165"/>
      <c r="BH522" s="165"/>
      <c r="BI522" s="165">
        <f t="shared" si="487"/>
        <v>0</v>
      </c>
      <c r="BJ522" s="165"/>
      <c r="BK522" s="165"/>
      <c r="BL522" s="165">
        <f t="shared" si="488"/>
        <v>0</v>
      </c>
      <c r="BM522" s="165"/>
      <c r="BN522" s="165"/>
      <c r="BO522" s="165">
        <f t="shared" si="489"/>
        <v>0</v>
      </c>
      <c r="BP522" s="165"/>
      <c r="BQ522" s="165"/>
      <c r="BR522" s="165">
        <f t="shared" si="490"/>
        <v>0</v>
      </c>
      <c r="BS522" s="165"/>
      <c r="BT522" s="165"/>
      <c r="BU522" s="165">
        <f t="shared" si="491"/>
        <v>0</v>
      </c>
      <c r="BV522" s="165"/>
      <c r="BW522" s="165"/>
      <c r="BX522" s="165">
        <f t="shared" si="492"/>
        <v>0</v>
      </c>
      <c r="BY522" s="165"/>
      <c r="BZ522" s="165"/>
      <c r="CA522" s="165">
        <f t="shared" si="493"/>
        <v>0</v>
      </c>
      <c r="CB522" s="165"/>
      <c r="CC522" s="165"/>
      <c r="CD522" s="165">
        <f t="shared" si="494"/>
        <v>0</v>
      </c>
      <c r="CE522" s="165"/>
      <c r="CF522" s="165"/>
      <c r="CG522" s="165">
        <f t="shared" si="495"/>
        <v>0</v>
      </c>
      <c r="CH522" s="165"/>
      <c r="CI522" s="165"/>
      <c r="CJ522" s="165">
        <f t="shared" si="496"/>
        <v>0</v>
      </c>
      <c r="CK522" s="165"/>
      <c r="CL522" s="165"/>
      <c r="CM522" s="165">
        <f t="shared" si="497"/>
        <v>0</v>
      </c>
      <c r="CN522" s="165"/>
      <c r="CO522" s="165"/>
      <c r="CP522" s="165">
        <f t="shared" si="498"/>
        <v>0</v>
      </c>
      <c r="CQ522" s="165"/>
      <c r="CR522" s="165"/>
      <c r="CS522" s="165">
        <f t="shared" si="499"/>
        <v>0</v>
      </c>
      <c r="CT522" s="168">
        <f t="shared" si="500"/>
        <v>0</v>
      </c>
      <c r="CU522" s="167">
        <f t="shared" si="501"/>
        <v>0</v>
      </c>
    </row>
    <row r="523" spans="2:99" x14ac:dyDescent="0.25">
      <c r="B523" s="165"/>
      <c r="C523" s="165"/>
      <c r="D523" s="166"/>
      <c r="E523" s="165"/>
      <c r="F523" s="165"/>
      <c r="G523" s="165">
        <f t="shared" si="469"/>
        <v>0</v>
      </c>
      <c r="H523" s="165"/>
      <c r="I523" s="165"/>
      <c r="J523" s="165">
        <f t="shared" si="470"/>
        <v>0</v>
      </c>
      <c r="K523" s="165"/>
      <c r="L523" s="165"/>
      <c r="M523" s="165">
        <f t="shared" si="471"/>
        <v>0</v>
      </c>
      <c r="N523" s="165"/>
      <c r="O523" s="165"/>
      <c r="P523" s="165">
        <f t="shared" si="472"/>
        <v>0</v>
      </c>
      <c r="Q523" s="165"/>
      <c r="R523" s="165"/>
      <c r="S523" s="165">
        <f t="shared" si="473"/>
        <v>0</v>
      </c>
      <c r="T523" s="165"/>
      <c r="U523" s="165"/>
      <c r="V523" s="165">
        <f t="shared" si="474"/>
        <v>0</v>
      </c>
      <c r="W523" s="165"/>
      <c r="X523" s="165"/>
      <c r="Y523" s="165">
        <f t="shared" si="475"/>
        <v>0</v>
      </c>
      <c r="Z523" s="165"/>
      <c r="AA523" s="165"/>
      <c r="AB523" s="165">
        <f t="shared" si="476"/>
        <v>0</v>
      </c>
      <c r="AC523" s="165"/>
      <c r="AD523" s="165"/>
      <c r="AE523" s="165">
        <f t="shared" si="477"/>
        <v>0</v>
      </c>
      <c r="AF523" s="165"/>
      <c r="AG523" s="165"/>
      <c r="AH523" s="165">
        <f t="shared" si="478"/>
        <v>0</v>
      </c>
      <c r="AI523" s="165"/>
      <c r="AJ523" s="165"/>
      <c r="AK523" s="165">
        <f t="shared" si="479"/>
        <v>0</v>
      </c>
      <c r="AL523" s="165"/>
      <c r="AM523" s="165"/>
      <c r="AN523" s="165">
        <f t="shared" si="480"/>
        <v>0</v>
      </c>
      <c r="AO523" s="165"/>
      <c r="AP523" s="165"/>
      <c r="AQ523" s="165">
        <f t="shared" si="481"/>
        <v>0</v>
      </c>
      <c r="AR523" s="165"/>
      <c r="AS523" s="165"/>
      <c r="AT523" s="165">
        <f t="shared" si="482"/>
        <v>0</v>
      </c>
      <c r="AU523" s="165"/>
      <c r="AV523" s="165"/>
      <c r="AW523" s="165">
        <f t="shared" si="483"/>
        <v>0</v>
      </c>
      <c r="AX523" s="165"/>
      <c r="AY523" s="165"/>
      <c r="AZ523" s="165">
        <f t="shared" si="484"/>
        <v>0</v>
      </c>
      <c r="BA523" s="165"/>
      <c r="BB523" s="165"/>
      <c r="BC523" s="165">
        <f t="shared" si="485"/>
        <v>0</v>
      </c>
      <c r="BD523" s="165"/>
      <c r="BE523" s="165"/>
      <c r="BF523" s="165">
        <f t="shared" si="486"/>
        <v>0</v>
      </c>
      <c r="BG523" s="165"/>
      <c r="BH523" s="165"/>
      <c r="BI523" s="165">
        <f t="shared" si="487"/>
        <v>0</v>
      </c>
      <c r="BJ523" s="165"/>
      <c r="BK523" s="165"/>
      <c r="BL523" s="165">
        <f t="shared" si="488"/>
        <v>0</v>
      </c>
      <c r="BM523" s="165"/>
      <c r="BN523" s="165"/>
      <c r="BO523" s="165">
        <f t="shared" si="489"/>
        <v>0</v>
      </c>
      <c r="BP523" s="165"/>
      <c r="BQ523" s="165"/>
      <c r="BR523" s="165">
        <f t="shared" si="490"/>
        <v>0</v>
      </c>
      <c r="BS523" s="165"/>
      <c r="BT523" s="165"/>
      <c r="BU523" s="165">
        <f t="shared" si="491"/>
        <v>0</v>
      </c>
      <c r="BV523" s="165"/>
      <c r="BW523" s="165"/>
      <c r="BX523" s="165">
        <f t="shared" si="492"/>
        <v>0</v>
      </c>
      <c r="BY523" s="165"/>
      <c r="BZ523" s="165"/>
      <c r="CA523" s="165">
        <f t="shared" si="493"/>
        <v>0</v>
      </c>
      <c r="CB523" s="165"/>
      <c r="CC523" s="165"/>
      <c r="CD523" s="165">
        <f t="shared" si="494"/>
        <v>0</v>
      </c>
      <c r="CE523" s="165"/>
      <c r="CF523" s="165"/>
      <c r="CG523" s="165">
        <f t="shared" si="495"/>
        <v>0</v>
      </c>
      <c r="CH523" s="165"/>
      <c r="CI523" s="165"/>
      <c r="CJ523" s="165">
        <f t="shared" si="496"/>
        <v>0</v>
      </c>
      <c r="CK523" s="165"/>
      <c r="CL523" s="165"/>
      <c r="CM523" s="165">
        <f t="shared" si="497"/>
        <v>0</v>
      </c>
      <c r="CN523" s="165"/>
      <c r="CO523" s="165"/>
      <c r="CP523" s="165">
        <f t="shared" si="498"/>
        <v>0</v>
      </c>
      <c r="CQ523" s="165"/>
      <c r="CR523" s="165"/>
      <c r="CS523" s="165">
        <f t="shared" si="499"/>
        <v>0</v>
      </c>
      <c r="CT523" s="168">
        <f t="shared" si="500"/>
        <v>0</v>
      </c>
      <c r="CU523" s="167">
        <f t="shared" si="501"/>
        <v>0</v>
      </c>
    </row>
    <row r="524" spans="2:99" x14ac:dyDescent="0.25">
      <c r="B524" s="165"/>
      <c r="C524" s="165"/>
      <c r="D524" s="166"/>
      <c r="E524" s="165"/>
      <c r="F524" s="165"/>
      <c r="G524" s="165">
        <f t="shared" si="469"/>
        <v>0</v>
      </c>
      <c r="H524" s="165"/>
      <c r="I524" s="165"/>
      <c r="J524" s="165">
        <f t="shared" si="470"/>
        <v>0</v>
      </c>
      <c r="K524" s="165"/>
      <c r="L524" s="165"/>
      <c r="M524" s="165">
        <f t="shared" si="471"/>
        <v>0</v>
      </c>
      <c r="N524" s="165"/>
      <c r="O524" s="165"/>
      <c r="P524" s="165">
        <f t="shared" si="472"/>
        <v>0</v>
      </c>
      <c r="Q524" s="165"/>
      <c r="R524" s="165"/>
      <c r="S524" s="165">
        <f t="shared" si="473"/>
        <v>0</v>
      </c>
      <c r="T524" s="165"/>
      <c r="U524" s="165"/>
      <c r="V524" s="165">
        <f t="shared" si="474"/>
        <v>0</v>
      </c>
      <c r="W524" s="165"/>
      <c r="X524" s="165"/>
      <c r="Y524" s="165">
        <f t="shared" si="475"/>
        <v>0</v>
      </c>
      <c r="Z524" s="165"/>
      <c r="AA524" s="165"/>
      <c r="AB524" s="165">
        <f t="shared" si="476"/>
        <v>0</v>
      </c>
      <c r="AC524" s="165"/>
      <c r="AD524" s="165"/>
      <c r="AE524" s="165">
        <f t="shared" si="477"/>
        <v>0</v>
      </c>
      <c r="AF524" s="165"/>
      <c r="AG524" s="165"/>
      <c r="AH524" s="165">
        <f t="shared" si="478"/>
        <v>0</v>
      </c>
      <c r="AI524" s="165"/>
      <c r="AJ524" s="165"/>
      <c r="AK524" s="165">
        <f t="shared" si="479"/>
        <v>0</v>
      </c>
      <c r="AL524" s="165"/>
      <c r="AM524" s="165"/>
      <c r="AN524" s="165">
        <f t="shared" si="480"/>
        <v>0</v>
      </c>
      <c r="AO524" s="165"/>
      <c r="AP524" s="165"/>
      <c r="AQ524" s="165">
        <f t="shared" si="481"/>
        <v>0</v>
      </c>
      <c r="AR524" s="165"/>
      <c r="AS524" s="165"/>
      <c r="AT524" s="165">
        <f t="shared" si="482"/>
        <v>0</v>
      </c>
      <c r="AU524" s="165"/>
      <c r="AV524" s="165"/>
      <c r="AW524" s="165">
        <f t="shared" si="483"/>
        <v>0</v>
      </c>
      <c r="AX524" s="165"/>
      <c r="AY524" s="165"/>
      <c r="AZ524" s="165">
        <f t="shared" si="484"/>
        <v>0</v>
      </c>
      <c r="BA524" s="165"/>
      <c r="BB524" s="165"/>
      <c r="BC524" s="165">
        <f t="shared" si="485"/>
        <v>0</v>
      </c>
      <c r="BD524" s="165"/>
      <c r="BE524" s="165"/>
      <c r="BF524" s="165">
        <f t="shared" si="486"/>
        <v>0</v>
      </c>
      <c r="BG524" s="165"/>
      <c r="BH524" s="165"/>
      <c r="BI524" s="165">
        <f t="shared" si="487"/>
        <v>0</v>
      </c>
      <c r="BJ524" s="165"/>
      <c r="BK524" s="165"/>
      <c r="BL524" s="165">
        <f t="shared" si="488"/>
        <v>0</v>
      </c>
      <c r="BM524" s="165"/>
      <c r="BN524" s="165"/>
      <c r="BO524" s="165">
        <f t="shared" si="489"/>
        <v>0</v>
      </c>
      <c r="BP524" s="165"/>
      <c r="BQ524" s="165"/>
      <c r="BR524" s="165">
        <f t="shared" si="490"/>
        <v>0</v>
      </c>
      <c r="BS524" s="165"/>
      <c r="BT524" s="165"/>
      <c r="BU524" s="165">
        <f t="shared" si="491"/>
        <v>0</v>
      </c>
      <c r="BV524" s="165"/>
      <c r="BW524" s="165"/>
      <c r="BX524" s="165">
        <f t="shared" si="492"/>
        <v>0</v>
      </c>
      <c r="BY524" s="165"/>
      <c r="BZ524" s="165"/>
      <c r="CA524" s="165">
        <f t="shared" si="493"/>
        <v>0</v>
      </c>
      <c r="CB524" s="165"/>
      <c r="CC524" s="165"/>
      <c r="CD524" s="165">
        <f t="shared" si="494"/>
        <v>0</v>
      </c>
      <c r="CE524" s="165"/>
      <c r="CF524" s="165"/>
      <c r="CG524" s="165">
        <f t="shared" si="495"/>
        <v>0</v>
      </c>
      <c r="CH524" s="165"/>
      <c r="CI524" s="165"/>
      <c r="CJ524" s="165">
        <f t="shared" si="496"/>
        <v>0</v>
      </c>
      <c r="CK524" s="165"/>
      <c r="CL524" s="165"/>
      <c r="CM524" s="165">
        <f t="shared" si="497"/>
        <v>0</v>
      </c>
      <c r="CN524" s="165"/>
      <c r="CO524" s="165"/>
      <c r="CP524" s="165">
        <f t="shared" si="498"/>
        <v>0</v>
      </c>
      <c r="CQ524" s="165"/>
      <c r="CR524" s="165"/>
      <c r="CS524" s="165">
        <f t="shared" si="499"/>
        <v>0</v>
      </c>
      <c r="CT524" s="168">
        <f t="shared" si="500"/>
        <v>0</v>
      </c>
      <c r="CU524" s="167">
        <f t="shared" si="501"/>
        <v>0</v>
      </c>
    </row>
    <row r="525" spans="2:99" x14ac:dyDescent="0.25">
      <c r="B525" s="165"/>
      <c r="C525" s="165"/>
      <c r="D525" s="166"/>
      <c r="E525" s="165"/>
      <c r="F525" s="165"/>
      <c r="G525" s="165">
        <f t="shared" si="469"/>
        <v>0</v>
      </c>
      <c r="H525" s="165"/>
      <c r="I525" s="165"/>
      <c r="J525" s="165">
        <f t="shared" si="470"/>
        <v>0</v>
      </c>
      <c r="K525" s="165"/>
      <c r="L525" s="165"/>
      <c r="M525" s="165">
        <f t="shared" si="471"/>
        <v>0</v>
      </c>
      <c r="N525" s="165"/>
      <c r="O525" s="165"/>
      <c r="P525" s="165">
        <f t="shared" si="472"/>
        <v>0</v>
      </c>
      <c r="Q525" s="165"/>
      <c r="R525" s="165"/>
      <c r="S525" s="165">
        <f t="shared" si="473"/>
        <v>0</v>
      </c>
      <c r="T525" s="165"/>
      <c r="U525" s="165"/>
      <c r="V525" s="165">
        <f t="shared" si="474"/>
        <v>0</v>
      </c>
      <c r="W525" s="165"/>
      <c r="X525" s="165"/>
      <c r="Y525" s="165">
        <f t="shared" si="475"/>
        <v>0</v>
      </c>
      <c r="Z525" s="165"/>
      <c r="AA525" s="165"/>
      <c r="AB525" s="165">
        <f t="shared" si="476"/>
        <v>0</v>
      </c>
      <c r="AC525" s="165"/>
      <c r="AD525" s="165"/>
      <c r="AE525" s="165">
        <f t="shared" si="477"/>
        <v>0</v>
      </c>
      <c r="AF525" s="165"/>
      <c r="AG525" s="165"/>
      <c r="AH525" s="165">
        <f t="shared" si="478"/>
        <v>0</v>
      </c>
      <c r="AI525" s="165"/>
      <c r="AJ525" s="165"/>
      <c r="AK525" s="165">
        <f t="shared" si="479"/>
        <v>0</v>
      </c>
      <c r="AL525" s="165"/>
      <c r="AM525" s="165"/>
      <c r="AN525" s="165">
        <f t="shared" si="480"/>
        <v>0</v>
      </c>
      <c r="AO525" s="165"/>
      <c r="AP525" s="165"/>
      <c r="AQ525" s="165">
        <f t="shared" si="481"/>
        <v>0</v>
      </c>
      <c r="AR525" s="165"/>
      <c r="AS525" s="165"/>
      <c r="AT525" s="165">
        <f t="shared" si="482"/>
        <v>0</v>
      </c>
      <c r="AU525" s="165"/>
      <c r="AV525" s="165"/>
      <c r="AW525" s="165">
        <f t="shared" si="483"/>
        <v>0</v>
      </c>
      <c r="AX525" s="165"/>
      <c r="AY525" s="165"/>
      <c r="AZ525" s="165">
        <f t="shared" si="484"/>
        <v>0</v>
      </c>
      <c r="BA525" s="165"/>
      <c r="BB525" s="165"/>
      <c r="BC525" s="165">
        <f t="shared" si="485"/>
        <v>0</v>
      </c>
      <c r="BD525" s="165"/>
      <c r="BE525" s="165"/>
      <c r="BF525" s="165">
        <f t="shared" si="486"/>
        <v>0</v>
      </c>
      <c r="BG525" s="165"/>
      <c r="BH525" s="165"/>
      <c r="BI525" s="165">
        <f t="shared" si="487"/>
        <v>0</v>
      </c>
      <c r="BJ525" s="165"/>
      <c r="BK525" s="165"/>
      <c r="BL525" s="165">
        <f t="shared" si="488"/>
        <v>0</v>
      </c>
      <c r="BM525" s="165"/>
      <c r="BN525" s="165"/>
      <c r="BO525" s="165">
        <f t="shared" si="489"/>
        <v>0</v>
      </c>
      <c r="BP525" s="165"/>
      <c r="BQ525" s="165"/>
      <c r="BR525" s="165">
        <f t="shared" si="490"/>
        <v>0</v>
      </c>
      <c r="BS525" s="165"/>
      <c r="BT525" s="165"/>
      <c r="BU525" s="165">
        <f t="shared" si="491"/>
        <v>0</v>
      </c>
      <c r="BV525" s="165"/>
      <c r="BW525" s="165"/>
      <c r="BX525" s="165">
        <f t="shared" si="492"/>
        <v>0</v>
      </c>
      <c r="BY525" s="165"/>
      <c r="BZ525" s="165"/>
      <c r="CA525" s="165">
        <f t="shared" si="493"/>
        <v>0</v>
      </c>
      <c r="CB525" s="165"/>
      <c r="CC525" s="165"/>
      <c r="CD525" s="165">
        <f t="shared" si="494"/>
        <v>0</v>
      </c>
      <c r="CE525" s="165"/>
      <c r="CF525" s="165"/>
      <c r="CG525" s="165">
        <f t="shared" si="495"/>
        <v>0</v>
      </c>
      <c r="CH525" s="165"/>
      <c r="CI525" s="165"/>
      <c r="CJ525" s="165">
        <f t="shared" si="496"/>
        <v>0</v>
      </c>
      <c r="CK525" s="165"/>
      <c r="CL525" s="165"/>
      <c r="CM525" s="165">
        <f t="shared" si="497"/>
        <v>0</v>
      </c>
      <c r="CN525" s="165"/>
      <c r="CO525" s="165"/>
      <c r="CP525" s="165">
        <f t="shared" si="498"/>
        <v>0</v>
      </c>
      <c r="CQ525" s="165"/>
      <c r="CR525" s="165"/>
      <c r="CS525" s="165">
        <f t="shared" si="499"/>
        <v>0</v>
      </c>
      <c r="CT525" s="168">
        <f t="shared" si="500"/>
        <v>0</v>
      </c>
      <c r="CU525" s="167">
        <f t="shared" si="501"/>
        <v>0</v>
      </c>
    </row>
    <row r="526" spans="2:99" x14ac:dyDescent="0.25">
      <c r="B526" s="165"/>
      <c r="C526" s="165"/>
      <c r="D526" s="166"/>
      <c r="E526" s="165"/>
      <c r="F526" s="165"/>
      <c r="G526" s="165">
        <f t="shared" si="469"/>
        <v>0</v>
      </c>
      <c r="H526" s="165"/>
      <c r="I526" s="165"/>
      <c r="J526" s="165">
        <f t="shared" si="470"/>
        <v>0</v>
      </c>
      <c r="K526" s="165"/>
      <c r="L526" s="165"/>
      <c r="M526" s="165">
        <f t="shared" si="471"/>
        <v>0</v>
      </c>
      <c r="N526" s="165"/>
      <c r="O526" s="165"/>
      <c r="P526" s="165">
        <f t="shared" si="472"/>
        <v>0</v>
      </c>
      <c r="Q526" s="165"/>
      <c r="R526" s="165"/>
      <c r="S526" s="165">
        <f t="shared" si="473"/>
        <v>0</v>
      </c>
      <c r="T526" s="165"/>
      <c r="U526" s="165"/>
      <c r="V526" s="165">
        <f t="shared" si="474"/>
        <v>0</v>
      </c>
      <c r="W526" s="165"/>
      <c r="X526" s="165"/>
      <c r="Y526" s="165">
        <f t="shared" si="475"/>
        <v>0</v>
      </c>
      <c r="Z526" s="165"/>
      <c r="AA526" s="165"/>
      <c r="AB526" s="165">
        <f t="shared" si="476"/>
        <v>0</v>
      </c>
      <c r="AC526" s="165"/>
      <c r="AD526" s="165"/>
      <c r="AE526" s="165">
        <f t="shared" si="477"/>
        <v>0</v>
      </c>
      <c r="AF526" s="165"/>
      <c r="AG526" s="165"/>
      <c r="AH526" s="165">
        <f t="shared" si="478"/>
        <v>0</v>
      </c>
      <c r="AI526" s="165"/>
      <c r="AJ526" s="165"/>
      <c r="AK526" s="165">
        <f t="shared" si="479"/>
        <v>0</v>
      </c>
      <c r="AL526" s="165"/>
      <c r="AM526" s="165"/>
      <c r="AN526" s="165">
        <f t="shared" si="480"/>
        <v>0</v>
      </c>
      <c r="AO526" s="165"/>
      <c r="AP526" s="165"/>
      <c r="AQ526" s="165">
        <f t="shared" si="481"/>
        <v>0</v>
      </c>
      <c r="AR526" s="165"/>
      <c r="AS526" s="165"/>
      <c r="AT526" s="165">
        <f t="shared" si="482"/>
        <v>0</v>
      </c>
      <c r="AU526" s="165"/>
      <c r="AV526" s="165"/>
      <c r="AW526" s="165">
        <f t="shared" si="483"/>
        <v>0</v>
      </c>
      <c r="AX526" s="165"/>
      <c r="AY526" s="165"/>
      <c r="AZ526" s="165">
        <f t="shared" si="484"/>
        <v>0</v>
      </c>
      <c r="BA526" s="165"/>
      <c r="BB526" s="165"/>
      <c r="BC526" s="165">
        <f t="shared" si="485"/>
        <v>0</v>
      </c>
      <c r="BD526" s="165"/>
      <c r="BE526" s="165"/>
      <c r="BF526" s="165">
        <f t="shared" si="486"/>
        <v>0</v>
      </c>
      <c r="BG526" s="165"/>
      <c r="BH526" s="165"/>
      <c r="BI526" s="165">
        <f t="shared" si="487"/>
        <v>0</v>
      </c>
      <c r="BJ526" s="165"/>
      <c r="BK526" s="165"/>
      <c r="BL526" s="165">
        <f t="shared" si="488"/>
        <v>0</v>
      </c>
      <c r="BM526" s="165"/>
      <c r="BN526" s="165"/>
      <c r="BO526" s="165">
        <f t="shared" si="489"/>
        <v>0</v>
      </c>
      <c r="BP526" s="165"/>
      <c r="BQ526" s="165"/>
      <c r="BR526" s="165">
        <f t="shared" si="490"/>
        <v>0</v>
      </c>
      <c r="BS526" s="165"/>
      <c r="BT526" s="165"/>
      <c r="BU526" s="165">
        <f t="shared" si="491"/>
        <v>0</v>
      </c>
      <c r="BV526" s="165"/>
      <c r="BW526" s="165"/>
      <c r="BX526" s="165">
        <f t="shared" si="492"/>
        <v>0</v>
      </c>
      <c r="BY526" s="165"/>
      <c r="BZ526" s="165"/>
      <c r="CA526" s="165">
        <f t="shared" si="493"/>
        <v>0</v>
      </c>
      <c r="CB526" s="165"/>
      <c r="CC526" s="165"/>
      <c r="CD526" s="165">
        <f t="shared" si="494"/>
        <v>0</v>
      </c>
      <c r="CE526" s="165"/>
      <c r="CF526" s="165"/>
      <c r="CG526" s="165">
        <f t="shared" si="495"/>
        <v>0</v>
      </c>
      <c r="CH526" s="165"/>
      <c r="CI526" s="165"/>
      <c r="CJ526" s="165">
        <f t="shared" si="496"/>
        <v>0</v>
      </c>
      <c r="CK526" s="165"/>
      <c r="CL526" s="165"/>
      <c r="CM526" s="165">
        <f t="shared" si="497"/>
        <v>0</v>
      </c>
      <c r="CN526" s="165"/>
      <c r="CO526" s="165"/>
      <c r="CP526" s="165">
        <f t="shared" si="498"/>
        <v>0</v>
      </c>
      <c r="CQ526" s="165"/>
      <c r="CR526" s="165"/>
      <c r="CS526" s="165">
        <f t="shared" si="499"/>
        <v>0</v>
      </c>
      <c r="CT526" s="168">
        <f t="shared" si="500"/>
        <v>0</v>
      </c>
      <c r="CU526" s="167">
        <f t="shared" si="501"/>
        <v>0</v>
      </c>
    </row>
    <row r="527" spans="2:99" x14ac:dyDescent="0.25">
      <c r="B527" s="165"/>
      <c r="C527" s="165"/>
      <c r="D527" s="166"/>
      <c r="E527" s="165"/>
      <c r="F527" s="165"/>
      <c r="G527" s="165">
        <f t="shared" si="469"/>
        <v>0</v>
      </c>
      <c r="H527" s="165"/>
      <c r="I527" s="165"/>
      <c r="J527" s="165">
        <f t="shared" si="470"/>
        <v>0</v>
      </c>
      <c r="K527" s="165"/>
      <c r="L527" s="165"/>
      <c r="M527" s="165">
        <f t="shared" si="471"/>
        <v>0</v>
      </c>
      <c r="N527" s="165"/>
      <c r="O527" s="165"/>
      <c r="P527" s="165">
        <f t="shared" si="472"/>
        <v>0</v>
      </c>
      <c r="Q527" s="165"/>
      <c r="R527" s="165"/>
      <c r="S527" s="165">
        <f t="shared" si="473"/>
        <v>0</v>
      </c>
      <c r="T527" s="165"/>
      <c r="U527" s="165"/>
      <c r="V527" s="165">
        <f t="shared" si="474"/>
        <v>0</v>
      </c>
      <c r="W527" s="165"/>
      <c r="X527" s="165"/>
      <c r="Y527" s="165">
        <f t="shared" si="475"/>
        <v>0</v>
      </c>
      <c r="Z527" s="165"/>
      <c r="AA527" s="165"/>
      <c r="AB527" s="165">
        <f t="shared" si="476"/>
        <v>0</v>
      </c>
      <c r="AC527" s="165"/>
      <c r="AD527" s="165"/>
      <c r="AE527" s="165">
        <f t="shared" si="477"/>
        <v>0</v>
      </c>
      <c r="AF527" s="165"/>
      <c r="AG527" s="165"/>
      <c r="AH527" s="165">
        <f t="shared" si="478"/>
        <v>0</v>
      </c>
      <c r="AI527" s="165"/>
      <c r="AJ527" s="165"/>
      <c r="AK527" s="165">
        <f t="shared" si="479"/>
        <v>0</v>
      </c>
      <c r="AL527" s="165"/>
      <c r="AM527" s="165"/>
      <c r="AN527" s="165">
        <f t="shared" si="480"/>
        <v>0</v>
      </c>
      <c r="AO527" s="165"/>
      <c r="AP527" s="165"/>
      <c r="AQ527" s="165">
        <f t="shared" si="481"/>
        <v>0</v>
      </c>
      <c r="AR527" s="165"/>
      <c r="AS527" s="165"/>
      <c r="AT527" s="165">
        <f t="shared" si="482"/>
        <v>0</v>
      </c>
      <c r="AU527" s="165"/>
      <c r="AV527" s="165"/>
      <c r="AW527" s="165">
        <f t="shared" si="483"/>
        <v>0</v>
      </c>
      <c r="AX527" s="165"/>
      <c r="AY527" s="165"/>
      <c r="AZ527" s="165">
        <f t="shared" si="484"/>
        <v>0</v>
      </c>
      <c r="BA527" s="165"/>
      <c r="BB527" s="165"/>
      <c r="BC527" s="165">
        <f t="shared" si="485"/>
        <v>0</v>
      </c>
      <c r="BD527" s="165"/>
      <c r="BE527" s="165"/>
      <c r="BF527" s="165">
        <f t="shared" si="486"/>
        <v>0</v>
      </c>
      <c r="BG527" s="165"/>
      <c r="BH527" s="165"/>
      <c r="BI527" s="165">
        <f t="shared" si="487"/>
        <v>0</v>
      </c>
      <c r="BJ527" s="165"/>
      <c r="BK527" s="165"/>
      <c r="BL527" s="165">
        <f t="shared" si="488"/>
        <v>0</v>
      </c>
      <c r="BM527" s="165"/>
      <c r="BN527" s="165"/>
      <c r="BO527" s="165">
        <f t="shared" si="489"/>
        <v>0</v>
      </c>
      <c r="BP527" s="165"/>
      <c r="BQ527" s="165"/>
      <c r="BR527" s="165">
        <f t="shared" si="490"/>
        <v>0</v>
      </c>
      <c r="BS527" s="165"/>
      <c r="BT527" s="165"/>
      <c r="BU527" s="165">
        <f t="shared" si="491"/>
        <v>0</v>
      </c>
      <c r="BV527" s="165"/>
      <c r="BW527" s="165"/>
      <c r="BX527" s="165">
        <f t="shared" si="492"/>
        <v>0</v>
      </c>
      <c r="BY527" s="165"/>
      <c r="BZ527" s="165"/>
      <c r="CA527" s="165">
        <f t="shared" si="493"/>
        <v>0</v>
      </c>
      <c r="CB527" s="165"/>
      <c r="CC527" s="165"/>
      <c r="CD527" s="165">
        <f t="shared" si="494"/>
        <v>0</v>
      </c>
      <c r="CE527" s="165"/>
      <c r="CF527" s="165"/>
      <c r="CG527" s="165">
        <f t="shared" si="495"/>
        <v>0</v>
      </c>
      <c r="CH527" s="165"/>
      <c r="CI527" s="165"/>
      <c r="CJ527" s="165">
        <f t="shared" si="496"/>
        <v>0</v>
      </c>
      <c r="CK527" s="165"/>
      <c r="CL527" s="165"/>
      <c r="CM527" s="165">
        <f t="shared" si="497"/>
        <v>0</v>
      </c>
      <c r="CN527" s="165"/>
      <c r="CO527" s="165"/>
      <c r="CP527" s="165">
        <f t="shared" si="498"/>
        <v>0</v>
      </c>
      <c r="CQ527" s="165"/>
      <c r="CR527" s="165"/>
      <c r="CS527" s="165">
        <f t="shared" si="499"/>
        <v>0</v>
      </c>
      <c r="CT527" s="168">
        <f t="shared" si="500"/>
        <v>0</v>
      </c>
      <c r="CU527" s="167">
        <f t="shared" si="501"/>
        <v>0</v>
      </c>
    </row>
    <row r="528" spans="2:99" x14ac:dyDescent="0.25">
      <c r="B528" s="165"/>
      <c r="C528" s="165"/>
      <c r="D528" s="166"/>
      <c r="E528" s="165"/>
      <c r="F528" s="165"/>
      <c r="G528" s="165">
        <f t="shared" si="469"/>
        <v>0</v>
      </c>
      <c r="H528" s="165"/>
      <c r="I528" s="165"/>
      <c r="J528" s="165">
        <f t="shared" si="470"/>
        <v>0</v>
      </c>
      <c r="K528" s="165"/>
      <c r="L528" s="165"/>
      <c r="M528" s="165">
        <f t="shared" si="471"/>
        <v>0</v>
      </c>
      <c r="N528" s="165"/>
      <c r="O528" s="165"/>
      <c r="P528" s="165">
        <f t="shared" si="472"/>
        <v>0</v>
      </c>
      <c r="Q528" s="165"/>
      <c r="R528" s="165"/>
      <c r="S528" s="165">
        <f t="shared" si="473"/>
        <v>0</v>
      </c>
      <c r="T528" s="165"/>
      <c r="U528" s="165"/>
      <c r="V528" s="165">
        <f t="shared" si="474"/>
        <v>0</v>
      </c>
      <c r="W528" s="165"/>
      <c r="X528" s="165"/>
      <c r="Y528" s="165">
        <f t="shared" si="475"/>
        <v>0</v>
      </c>
      <c r="Z528" s="165"/>
      <c r="AA528" s="165"/>
      <c r="AB528" s="165">
        <f t="shared" si="476"/>
        <v>0</v>
      </c>
      <c r="AC528" s="165"/>
      <c r="AD528" s="165"/>
      <c r="AE528" s="165">
        <f t="shared" si="477"/>
        <v>0</v>
      </c>
      <c r="AF528" s="165"/>
      <c r="AG528" s="165"/>
      <c r="AH528" s="165">
        <f t="shared" si="478"/>
        <v>0</v>
      </c>
      <c r="AI528" s="165"/>
      <c r="AJ528" s="165"/>
      <c r="AK528" s="165">
        <f t="shared" si="479"/>
        <v>0</v>
      </c>
      <c r="AL528" s="165"/>
      <c r="AM528" s="165"/>
      <c r="AN528" s="165">
        <f t="shared" si="480"/>
        <v>0</v>
      </c>
      <c r="AO528" s="165"/>
      <c r="AP528" s="165"/>
      <c r="AQ528" s="165">
        <f t="shared" si="481"/>
        <v>0</v>
      </c>
      <c r="AR528" s="165"/>
      <c r="AS528" s="165"/>
      <c r="AT528" s="165">
        <f t="shared" si="482"/>
        <v>0</v>
      </c>
      <c r="AU528" s="165"/>
      <c r="AV528" s="165"/>
      <c r="AW528" s="165">
        <f t="shared" si="483"/>
        <v>0</v>
      </c>
      <c r="AX528" s="165"/>
      <c r="AY528" s="165"/>
      <c r="AZ528" s="165">
        <f t="shared" si="484"/>
        <v>0</v>
      </c>
      <c r="BA528" s="165"/>
      <c r="BB528" s="165"/>
      <c r="BC528" s="165">
        <f t="shared" si="485"/>
        <v>0</v>
      </c>
      <c r="BD528" s="165"/>
      <c r="BE528" s="165"/>
      <c r="BF528" s="165">
        <f t="shared" si="486"/>
        <v>0</v>
      </c>
      <c r="BG528" s="165"/>
      <c r="BH528" s="165"/>
      <c r="BI528" s="165">
        <f t="shared" si="487"/>
        <v>0</v>
      </c>
      <c r="BJ528" s="165"/>
      <c r="BK528" s="165"/>
      <c r="BL528" s="165">
        <f t="shared" si="488"/>
        <v>0</v>
      </c>
      <c r="BM528" s="165"/>
      <c r="BN528" s="165"/>
      <c r="BO528" s="165">
        <f t="shared" si="489"/>
        <v>0</v>
      </c>
      <c r="BP528" s="165"/>
      <c r="BQ528" s="165"/>
      <c r="BR528" s="165">
        <f t="shared" si="490"/>
        <v>0</v>
      </c>
      <c r="BS528" s="165"/>
      <c r="BT528" s="165"/>
      <c r="BU528" s="165">
        <f t="shared" si="491"/>
        <v>0</v>
      </c>
      <c r="BV528" s="165"/>
      <c r="BW528" s="165"/>
      <c r="BX528" s="165">
        <f t="shared" si="492"/>
        <v>0</v>
      </c>
      <c r="BY528" s="165"/>
      <c r="BZ528" s="165"/>
      <c r="CA528" s="165">
        <f t="shared" si="493"/>
        <v>0</v>
      </c>
      <c r="CB528" s="165"/>
      <c r="CC528" s="165"/>
      <c r="CD528" s="165">
        <f t="shared" si="494"/>
        <v>0</v>
      </c>
      <c r="CE528" s="165"/>
      <c r="CF528" s="165"/>
      <c r="CG528" s="165">
        <f t="shared" si="495"/>
        <v>0</v>
      </c>
      <c r="CH528" s="165"/>
      <c r="CI528" s="165"/>
      <c r="CJ528" s="165">
        <f t="shared" si="496"/>
        <v>0</v>
      </c>
      <c r="CK528" s="165"/>
      <c r="CL528" s="165"/>
      <c r="CM528" s="165">
        <f t="shared" si="497"/>
        <v>0</v>
      </c>
      <c r="CN528" s="165"/>
      <c r="CO528" s="165"/>
      <c r="CP528" s="165">
        <f t="shared" si="498"/>
        <v>0</v>
      </c>
      <c r="CQ528" s="165"/>
      <c r="CR528" s="165"/>
      <c r="CS528" s="165">
        <f t="shared" si="499"/>
        <v>0</v>
      </c>
      <c r="CT528" s="168">
        <f t="shared" si="500"/>
        <v>0</v>
      </c>
      <c r="CU528" s="167">
        <f t="shared" si="501"/>
        <v>0</v>
      </c>
    </row>
    <row r="529" spans="2:99" x14ac:dyDescent="0.25">
      <c r="B529" s="165"/>
      <c r="C529" s="165"/>
      <c r="D529" s="166"/>
      <c r="E529" s="165"/>
      <c r="F529" s="165"/>
      <c r="G529" s="165">
        <f t="shared" si="469"/>
        <v>0</v>
      </c>
      <c r="H529" s="165"/>
      <c r="I529" s="165"/>
      <c r="J529" s="165">
        <f t="shared" si="470"/>
        <v>0</v>
      </c>
      <c r="K529" s="165"/>
      <c r="L529" s="165"/>
      <c r="M529" s="165">
        <f t="shared" si="471"/>
        <v>0</v>
      </c>
      <c r="N529" s="165"/>
      <c r="O529" s="165"/>
      <c r="P529" s="165">
        <f t="shared" si="472"/>
        <v>0</v>
      </c>
      <c r="Q529" s="165"/>
      <c r="R529" s="165"/>
      <c r="S529" s="165">
        <f t="shared" si="473"/>
        <v>0</v>
      </c>
      <c r="T529" s="165"/>
      <c r="U529" s="165"/>
      <c r="V529" s="165">
        <f t="shared" si="474"/>
        <v>0</v>
      </c>
      <c r="W529" s="165"/>
      <c r="X529" s="165"/>
      <c r="Y529" s="165">
        <f t="shared" si="475"/>
        <v>0</v>
      </c>
      <c r="Z529" s="165"/>
      <c r="AA529" s="165"/>
      <c r="AB529" s="165">
        <f t="shared" si="476"/>
        <v>0</v>
      </c>
      <c r="AC529" s="165"/>
      <c r="AD529" s="165"/>
      <c r="AE529" s="165">
        <f t="shared" si="477"/>
        <v>0</v>
      </c>
      <c r="AF529" s="165"/>
      <c r="AG529" s="165"/>
      <c r="AH529" s="165">
        <f t="shared" si="478"/>
        <v>0</v>
      </c>
      <c r="AI529" s="165"/>
      <c r="AJ529" s="165"/>
      <c r="AK529" s="165">
        <f t="shared" si="479"/>
        <v>0</v>
      </c>
      <c r="AL529" s="165"/>
      <c r="AM529" s="165"/>
      <c r="AN529" s="165">
        <f t="shared" si="480"/>
        <v>0</v>
      </c>
      <c r="AO529" s="165"/>
      <c r="AP529" s="165"/>
      <c r="AQ529" s="165">
        <f t="shared" si="481"/>
        <v>0</v>
      </c>
      <c r="AR529" s="165"/>
      <c r="AS529" s="165"/>
      <c r="AT529" s="165">
        <f t="shared" si="482"/>
        <v>0</v>
      </c>
      <c r="AU529" s="165"/>
      <c r="AV529" s="165"/>
      <c r="AW529" s="165">
        <f t="shared" si="483"/>
        <v>0</v>
      </c>
      <c r="AX529" s="165"/>
      <c r="AY529" s="165"/>
      <c r="AZ529" s="165">
        <f t="shared" si="484"/>
        <v>0</v>
      </c>
      <c r="BA529" s="165"/>
      <c r="BB529" s="165"/>
      <c r="BC529" s="165">
        <f t="shared" si="485"/>
        <v>0</v>
      </c>
      <c r="BD529" s="165"/>
      <c r="BE529" s="165"/>
      <c r="BF529" s="165">
        <f t="shared" si="486"/>
        <v>0</v>
      </c>
      <c r="BG529" s="165"/>
      <c r="BH529" s="165"/>
      <c r="BI529" s="165">
        <f t="shared" si="487"/>
        <v>0</v>
      </c>
      <c r="BJ529" s="165"/>
      <c r="BK529" s="165"/>
      <c r="BL529" s="165">
        <f t="shared" si="488"/>
        <v>0</v>
      </c>
      <c r="BM529" s="165"/>
      <c r="BN529" s="165"/>
      <c r="BO529" s="165">
        <f t="shared" si="489"/>
        <v>0</v>
      </c>
      <c r="BP529" s="165"/>
      <c r="BQ529" s="165"/>
      <c r="BR529" s="165">
        <f t="shared" si="490"/>
        <v>0</v>
      </c>
      <c r="BS529" s="165"/>
      <c r="BT529" s="165"/>
      <c r="BU529" s="165">
        <f t="shared" si="491"/>
        <v>0</v>
      </c>
      <c r="BV529" s="165"/>
      <c r="BW529" s="165"/>
      <c r="BX529" s="165">
        <f t="shared" si="492"/>
        <v>0</v>
      </c>
      <c r="BY529" s="165"/>
      <c r="BZ529" s="165"/>
      <c r="CA529" s="165">
        <f t="shared" si="493"/>
        <v>0</v>
      </c>
      <c r="CB529" s="165"/>
      <c r="CC529" s="165"/>
      <c r="CD529" s="165">
        <f t="shared" si="494"/>
        <v>0</v>
      </c>
      <c r="CE529" s="165"/>
      <c r="CF529" s="165"/>
      <c r="CG529" s="165">
        <f t="shared" si="495"/>
        <v>0</v>
      </c>
      <c r="CH529" s="165"/>
      <c r="CI529" s="165"/>
      <c r="CJ529" s="165">
        <f t="shared" si="496"/>
        <v>0</v>
      </c>
      <c r="CK529" s="165"/>
      <c r="CL529" s="165"/>
      <c r="CM529" s="165">
        <f t="shared" si="497"/>
        <v>0</v>
      </c>
      <c r="CN529" s="165"/>
      <c r="CO529" s="165"/>
      <c r="CP529" s="165">
        <f t="shared" si="498"/>
        <v>0</v>
      </c>
      <c r="CQ529" s="165"/>
      <c r="CR529" s="165"/>
      <c r="CS529" s="165">
        <f t="shared" si="499"/>
        <v>0</v>
      </c>
      <c r="CT529" s="168">
        <f t="shared" si="500"/>
        <v>0</v>
      </c>
      <c r="CU529" s="167">
        <f t="shared" si="501"/>
        <v>0</v>
      </c>
    </row>
    <row r="530" spans="2:99" x14ac:dyDescent="0.25">
      <c r="B530" s="165"/>
      <c r="C530" s="165"/>
      <c r="D530" s="166"/>
      <c r="E530" s="165"/>
      <c r="F530" s="165"/>
      <c r="G530" s="165">
        <f t="shared" si="469"/>
        <v>0</v>
      </c>
      <c r="H530" s="165"/>
      <c r="I530" s="165"/>
      <c r="J530" s="165">
        <f t="shared" si="470"/>
        <v>0</v>
      </c>
      <c r="K530" s="165"/>
      <c r="L530" s="165"/>
      <c r="M530" s="165">
        <f t="shared" si="471"/>
        <v>0</v>
      </c>
      <c r="N530" s="165"/>
      <c r="O530" s="165"/>
      <c r="P530" s="165">
        <f t="shared" si="472"/>
        <v>0</v>
      </c>
      <c r="Q530" s="165"/>
      <c r="R530" s="165"/>
      <c r="S530" s="165">
        <f t="shared" si="473"/>
        <v>0</v>
      </c>
      <c r="T530" s="165"/>
      <c r="U530" s="165"/>
      <c r="V530" s="165">
        <f t="shared" si="474"/>
        <v>0</v>
      </c>
      <c r="W530" s="165"/>
      <c r="X530" s="165"/>
      <c r="Y530" s="165">
        <f t="shared" si="475"/>
        <v>0</v>
      </c>
      <c r="Z530" s="165"/>
      <c r="AA530" s="165"/>
      <c r="AB530" s="165">
        <f t="shared" si="476"/>
        <v>0</v>
      </c>
      <c r="AC530" s="165"/>
      <c r="AD530" s="165"/>
      <c r="AE530" s="165">
        <f t="shared" si="477"/>
        <v>0</v>
      </c>
      <c r="AF530" s="165"/>
      <c r="AG530" s="165"/>
      <c r="AH530" s="165">
        <f t="shared" si="478"/>
        <v>0</v>
      </c>
      <c r="AI530" s="165"/>
      <c r="AJ530" s="165"/>
      <c r="AK530" s="165">
        <f t="shared" si="479"/>
        <v>0</v>
      </c>
      <c r="AL530" s="165"/>
      <c r="AM530" s="165"/>
      <c r="AN530" s="165">
        <f t="shared" si="480"/>
        <v>0</v>
      </c>
      <c r="AO530" s="165"/>
      <c r="AP530" s="165"/>
      <c r="AQ530" s="165">
        <f t="shared" si="481"/>
        <v>0</v>
      </c>
      <c r="AR530" s="165"/>
      <c r="AS530" s="165"/>
      <c r="AT530" s="165">
        <f t="shared" si="482"/>
        <v>0</v>
      </c>
      <c r="AU530" s="165"/>
      <c r="AV530" s="165"/>
      <c r="AW530" s="165">
        <f t="shared" si="483"/>
        <v>0</v>
      </c>
      <c r="AX530" s="165"/>
      <c r="AY530" s="165"/>
      <c r="AZ530" s="165">
        <f t="shared" si="484"/>
        <v>0</v>
      </c>
      <c r="BA530" s="165"/>
      <c r="BB530" s="165"/>
      <c r="BC530" s="165">
        <f t="shared" si="485"/>
        <v>0</v>
      </c>
      <c r="BD530" s="165"/>
      <c r="BE530" s="165"/>
      <c r="BF530" s="165">
        <f t="shared" si="486"/>
        <v>0</v>
      </c>
      <c r="BG530" s="165"/>
      <c r="BH530" s="165"/>
      <c r="BI530" s="165">
        <f t="shared" si="487"/>
        <v>0</v>
      </c>
      <c r="BJ530" s="165"/>
      <c r="BK530" s="165"/>
      <c r="BL530" s="165">
        <f t="shared" si="488"/>
        <v>0</v>
      </c>
      <c r="BM530" s="165"/>
      <c r="BN530" s="165"/>
      <c r="BO530" s="165">
        <f t="shared" si="489"/>
        <v>0</v>
      </c>
      <c r="BP530" s="165"/>
      <c r="BQ530" s="165"/>
      <c r="BR530" s="165">
        <f t="shared" si="490"/>
        <v>0</v>
      </c>
      <c r="BS530" s="165"/>
      <c r="BT530" s="165"/>
      <c r="BU530" s="165">
        <f t="shared" si="491"/>
        <v>0</v>
      </c>
      <c r="BV530" s="165"/>
      <c r="BW530" s="165"/>
      <c r="BX530" s="165">
        <f t="shared" si="492"/>
        <v>0</v>
      </c>
      <c r="BY530" s="165"/>
      <c r="BZ530" s="165"/>
      <c r="CA530" s="165">
        <f t="shared" si="493"/>
        <v>0</v>
      </c>
      <c r="CB530" s="165"/>
      <c r="CC530" s="165"/>
      <c r="CD530" s="165">
        <f t="shared" si="494"/>
        <v>0</v>
      </c>
      <c r="CE530" s="165"/>
      <c r="CF530" s="165"/>
      <c r="CG530" s="165">
        <f t="shared" si="495"/>
        <v>0</v>
      </c>
      <c r="CH530" s="165"/>
      <c r="CI530" s="165"/>
      <c r="CJ530" s="165">
        <f t="shared" si="496"/>
        <v>0</v>
      </c>
      <c r="CK530" s="171"/>
      <c r="CL530" s="165"/>
      <c r="CM530" s="165">
        <f t="shared" si="497"/>
        <v>0</v>
      </c>
      <c r="CN530" s="165"/>
      <c r="CO530" s="165"/>
      <c r="CP530" s="165">
        <f t="shared" si="498"/>
        <v>0</v>
      </c>
      <c r="CQ530" s="165"/>
      <c r="CR530" s="165"/>
      <c r="CS530" s="165">
        <f t="shared" si="499"/>
        <v>0</v>
      </c>
      <c r="CT530" s="168">
        <f t="shared" si="500"/>
        <v>0</v>
      </c>
      <c r="CU530" s="167">
        <f t="shared" si="501"/>
        <v>0</v>
      </c>
    </row>
    <row r="531" spans="2:99" x14ac:dyDescent="0.25">
      <c r="B531" s="163"/>
      <c r="C531" s="164"/>
      <c r="D531" s="166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  <c r="AD531" s="164"/>
      <c r="AE531" s="164"/>
      <c r="AF531" s="164"/>
      <c r="AG531" s="164"/>
      <c r="AH531" s="164"/>
      <c r="AI531" s="164"/>
      <c r="AJ531" s="164"/>
      <c r="AK531" s="164"/>
      <c r="AL531" s="164"/>
      <c r="AM531" s="164"/>
      <c r="AN531" s="164"/>
      <c r="AO531" s="164"/>
      <c r="AP531" s="164"/>
      <c r="AQ531" s="164"/>
      <c r="AR531" s="164"/>
      <c r="AS531" s="164"/>
      <c r="AT531" s="164"/>
      <c r="AU531" s="164"/>
      <c r="AV531" s="164"/>
      <c r="AW531" s="164"/>
      <c r="AX531" s="164"/>
      <c r="AY531" s="164"/>
      <c r="AZ531" s="164"/>
      <c r="BA531" s="164"/>
      <c r="BB531" s="164"/>
      <c r="BC531" s="164"/>
      <c r="BD531" s="164"/>
      <c r="BE531" s="164"/>
      <c r="BF531" s="164"/>
      <c r="BG531" s="164"/>
      <c r="BH531" s="164"/>
      <c r="BI531" s="164"/>
      <c r="BJ531" s="164"/>
      <c r="BK531" s="164"/>
      <c r="BL531" s="164"/>
      <c r="BM531" s="164"/>
      <c r="BN531" s="164"/>
      <c r="BO531" s="164"/>
      <c r="BP531" s="164"/>
      <c r="BQ531" s="164"/>
      <c r="BR531" s="164"/>
      <c r="BS531" s="164"/>
      <c r="BT531" s="164"/>
      <c r="BU531" s="164"/>
      <c r="BV531" s="164"/>
      <c r="BW531" s="164"/>
      <c r="BX531" s="164"/>
      <c r="BY531" s="164"/>
      <c r="BZ531" s="164"/>
      <c r="CA531" s="164"/>
      <c r="CB531" s="164"/>
      <c r="CC531" s="164"/>
      <c r="CD531" s="164"/>
      <c r="CE531" s="164"/>
      <c r="CF531" s="164"/>
      <c r="CG531" s="164"/>
      <c r="CH531" s="164"/>
      <c r="CI531" s="164"/>
      <c r="CJ531" s="164"/>
      <c r="CK531" s="169"/>
      <c r="CL531" s="164"/>
      <c r="CM531" s="164"/>
      <c r="CN531" s="164"/>
      <c r="CO531" s="164"/>
      <c r="CP531" s="164"/>
      <c r="CQ531" s="164"/>
      <c r="CR531" s="164"/>
      <c r="CS531" s="164"/>
      <c r="CT531" s="164"/>
      <c r="CU531" s="80"/>
    </row>
    <row r="532" spans="2:99" x14ac:dyDescent="0.25">
      <c r="B532" s="165"/>
      <c r="C532" s="165"/>
      <c r="D532" s="166"/>
      <c r="E532" s="165"/>
      <c r="F532" s="165"/>
      <c r="G532" s="165">
        <f>E532*F532</f>
        <v>0</v>
      </c>
      <c r="H532" s="165"/>
      <c r="I532" s="165"/>
      <c r="J532" s="165">
        <f>H532*I532</f>
        <v>0</v>
      </c>
      <c r="K532" s="165"/>
      <c r="L532" s="165"/>
      <c r="M532" s="165">
        <f>K532*L532</f>
        <v>0</v>
      </c>
      <c r="N532" s="165"/>
      <c r="O532" s="165"/>
      <c r="P532" s="165">
        <f>N532*O532</f>
        <v>0</v>
      </c>
      <c r="Q532" s="165"/>
      <c r="R532" s="165"/>
      <c r="S532" s="165">
        <f>Q532*R532</f>
        <v>0</v>
      </c>
      <c r="T532" s="165"/>
      <c r="U532" s="165"/>
      <c r="V532" s="165">
        <f>T532*U532</f>
        <v>0</v>
      </c>
      <c r="W532" s="165"/>
      <c r="X532" s="165"/>
      <c r="Y532" s="165">
        <f>W532*X532</f>
        <v>0</v>
      </c>
      <c r="Z532" s="165"/>
      <c r="AA532" s="165"/>
      <c r="AB532" s="165">
        <f>Z532*AA532</f>
        <v>0</v>
      </c>
      <c r="AC532" s="165"/>
      <c r="AD532" s="165"/>
      <c r="AE532" s="165">
        <f>AC532*AD532</f>
        <v>0</v>
      </c>
      <c r="AF532" s="165"/>
      <c r="AG532" s="165"/>
      <c r="AH532" s="165">
        <f>AF532*AG532</f>
        <v>0</v>
      </c>
      <c r="AI532" s="165"/>
      <c r="AJ532" s="165"/>
      <c r="AK532" s="165">
        <f>AI532*AJ532</f>
        <v>0</v>
      </c>
      <c r="AL532" s="165"/>
      <c r="AM532" s="165"/>
      <c r="AN532" s="165">
        <f>AL532*AM532</f>
        <v>0</v>
      </c>
      <c r="AO532" s="165"/>
      <c r="AP532" s="165"/>
      <c r="AQ532" s="165">
        <f>AO532*AP532</f>
        <v>0</v>
      </c>
      <c r="AR532" s="165"/>
      <c r="AS532" s="165"/>
      <c r="AT532" s="165">
        <f>AR532*AS532</f>
        <v>0</v>
      </c>
      <c r="AU532" s="165"/>
      <c r="AV532" s="165"/>
      <c r="AW532" s="165">
        <f>AU532*AV532</f>
        <v>0</v>
      </c>
      <c r="AX532" s="165"/>
      <c r="AY532" s="165"/>
      <c r="AZ532" s="165">
        <f>AX532*AY532</f>
        <v>0</v>
      </c>
      <c r="BA532" s="165"/>
      <c r="BB532" s="165"/>
      <c r="BC532" s="165">
        <f>BA532*BB532</f>
        <v>0</v>
      </c>
      <c r="BD532" s="165"/>
      <c r="BE532" s="165"/>
      <c r="BF532" s="165">
        <f>BD532*BE532</f>
        <v>0</v>
      </c>
      <c r="BG532" s="165"/>
      <c r="BH532" s="165"/>
      <c r="BI532" s="165">
        <f>BG532*BH532</f>
        <v>0</v>
      </c>
      <c r="BJ532" s="165"/>
      <c r="BK532" s="165"/>
      <c r="BL532" s="165">
        <f>BJ532*BK532</f>
        <v>0</v>
      </c>
      <c r="BM532" s="170"/>
      <c r="BN532" s="165"/>
      <c r="BO532" s="165">
        <f>BM532*BN532</f>
        <v>0</v>
      </c>
      <c r="BP532" s="165"/>
      <c r="BQ532" s="165"/>
      <c r="BR532" s="165">
        <f>BP532*BQ532</f>
        <v>0</v>
      </c>
      <c r="BS532" s="165"/>
      <c r="BT532" s="165"/>
      <c r="BU532" s="165">
        <f>BS532*BT532</f>
        <v>0</v>
      </c>
      <c r="BV532" s="165"/>
      <c r="BW532" s="165"/>
      <c r="BX532" s="165">
        <f>BV532*BW532</f>
        <v>0</v>
      </c>
      <c r="BY532" s="165"/>
      <c r="BZ532" s="165"/>
      <c r="CA532" s="165">
        <f>BY532*BZ532</f>
        <v>0</v>
      </c>
      <c r="CB532" s="165"/>
      <c r="CC532" s="165"/>
      <c r="CD532" s="165">
        <f>CB532*CC532</f>
        <v>0</v>
      </c>
      <c r="CE532" s="165"/>
      <c r="CF532" s="165"/>
      <c r="CG532" s="165">
        <f>CE532*CF532</f>
        <v>0</v>
      </c>
      <c r="CH532" s="165"/>
      <c r="CI532" s="165"/>
      <c r="CJ532" s="165">
        <f>CH532*CI532</f>
        <v>0</v>
      </c>
      <c r="CK532" s="165"/>
      <c r="CL532" s="165"/>
      <c r="CM532" s="165">
        <f>CK532*CL532</f>
        <v>0</v>
      </c>
      <c r="CN532" s="165"/>
      <c r="CO532" s="165"/>
      <c r="CP532" s="165">
        <f>CN532*CO532</f>
        <v>0</v>
      </c>
      <c r="CQ532" s="165"/>
      <c r="CR532" s="165"/>
      <c r="CS532" s="165">
        <f>CQ532*CR532</f>
        <v>0</v>
      </c>
      <c r="CT532" s="168">
        <f>E532+H532+K532+N532+Q532+T532+W532+Z532+AC532+AF532+AI532+AL532+AO532+AR532+AU532+AX532+BA532+BD532+BG532+BJ532+BM532+BP532+BS532+BV532+BY532+CB532+CE532+CH532+CK532+CN532+CQ532</f>
        <v>0</v>
      </c>
      <c r="CU532" s="167">
        <f>G532+J532+M532+P532+S532+V532+Y532+AB532+AE532+AH532+AK532+AN532+AQ532+AT532+AW532+AZ532+BC532+BF532+BI532+BL532+BO532+BR532+BU532+BX532+CA532+CD532+CG532+CJ532+CM532+CP532+CS532</f>
        <v>0</v>
      </c>
    </row>
    <row r="533" spans="2:99" x14ac:dyDescent="0.25">
      <c r="B533" s="165"/>
      <c r="C533" s="165"/>
      <c r="D533" s="166"/>
      <c r="E533" s="165"/>
      <c r="F533" s="165"/>
      <c r="G533" s="165">
        <f>E533*F533</f>
        <v>0</v>
      </c>
      <c r="H533" s="165"/>
      <c r="I533" s="165"/>
      <c r="J533" s="165">
        <f>H533*I533</f>
        <v>0</v>
      </c>
      <c r="K533" s="165"/>
      <c r="L533" s="165"/>
      <c r="M533" s="165">
        <f>K533*L533</f>
        <v>0</v>
      </c>
      <c r="N533" s="165"/>
      <c r="O533" s="165"/>
      <c r="P533" s="165">
        <f>N533*O533</f>
        <v>0</v>
      </c>
      <c r="Q533" s="165"/>
      <c r="R533" s="165"/>
      <c r="S533" s="165">
        <f>Q533*R533</f>
        <v>0</v>
      </c>
      <c r="T533" s="165"/>
      <c r="U533" s="165"/>
      <c r="V533" s="165">
        <f>T533*U533</f>
        <v>0</v>
      </c>
      <c r="W533" s="165"/>
      <c r="X533" s="165"/>
      <c r="Y533" s="165">
        <f>W533*X533</f>
        <v>0</v>
      </c>
      <c r="Z533" s="165"/>
      <c r="AA533" s="165"/>
      <c r="AB533" s="165">
        <f>Z533*AA533</f>
        <v>0</v>
      </c>
      <c r="AC533" s="165"/>
      <c r="AD533" s="165"/>
      <c r="AE533" s="165">
        <f>AC533*AD533</f>
        <v>0</v>
      </c>
      <c r="AF533" s="165"/>
      <c r="AG533" s="165"/>
      <c r="AH533" s="165">
        <f>AF533*AG533</f>
        <v>0</v>
      </c>
      <c r="AI533" s="165"/>
      <c r="AJ533" s="165"/>
      <c r="AK533" s="165">
        <f>AI533*AJ533</f>
        <v>0</v>
      </c>
      <c r="AL533" s="165"/>
      <c r="AM533" s="165"/>
      <c r="AN533" s="165">
        <f>AL533*AM533</f>
        <v>0</v>
      </c>
      <c r="AO533" s="165"/>
      <c r="AP533" s="165"/>
      <c r="AQ533" s="165">
        <f>AO533*AP533</f>
        <v>0</v>
      </c>
      <c r="AR533" s="165"/>
      <c r="AS533" s="165"/>
      <c r="AT533" s="165">
        <f>AR533*AS533</f>
        <v>0</v>
      </c>
      <c r="AU533" s="165"/>
      <c r="AV533" s="165"/>
      <c r="AW533" s="165">
        <f>AU533*AV533</f>
        <v>0</v>
      </c>
      <c r="AX533" s="165"/>
      <c r="AY533" s="165"/>
      <c r="AZ533" s="165">
        <f>AX533*AY533</f>
        <v>0</v>
      </c>
      <c r="BA533" s="165"/>
      <c r="BB533" s="165"/>
      <c r="BC533" s="165">
        <f>BA533*BB533</f>
        <v>0</v>
      </c>
      <c r="BD533" s="165"/>
      <c r="BE533" s="165"/>
      <c r="BF533" s="165">
        <f>BD533*BE533</f>
        <v>0</v>
      </c>
      <c r="BG533" s="165"/>
      <c r="BH533" s="165"/>
      <c r="BI533" s="165">
        <f>BG533*BH533</f>
        <v>0</v>
      </c>
      <c r="BJ533" s="165"/>
      <c r="BK533" s="165"/>
      <c r="BL533" s="165">
        <f>BJ533*BK533</f>
        <v>0</v>
      </c>
      <c r="BM533" s="170"/>
      <c r="BN533" s="165"/>
      <c r="BO533" s="165">
        <f>BM533*BN533</f>
        <v>0</v>
      </c>
      <c r="BP533" s="165"/>
      <c r="BQ533" s="165"/>
      <c r="BR533" s="165">
        <f>BP533*BQ533</f>
        <v>0</v>
      </c>
      <c r="BS533" s="165"/>
      <c r="BT533" s="165"/>
      <c r="BU533" s="165">
        <f>BS533*BT533</f>
        <v>0</v>
      </c>
      <c r="BV533" s="165"/>
      <c r="BW533" s="165"/>
      <c r="BX533" s="165">
        <f>BV533*BW533</f>
        <v>0</v>
      </c>
      <c r="BY533" s="165"/>
      <c r="BZ533" s="165"/>
      <c r="CA533" s="165">
        <f>BY533*BZ533</f>
        <v>0</v>
      </c>
      <c r="CB533" s="165"/>
      <c r="CC533" s="165"/>
      <c r="CD533" s="165">
        <f>CB533*CC533</f>
        <v>0</v>
      </c>
      <c r="CE533" s="165"/>
      <c r="CF533" s="165"/>
      <c r="CG533" s="165">
        <f>CE533*CF533</f>
        <v>0</v>
      </c>
      <c r="CH533" s="165"/>
      <c r="CI533" s="165"/>
      <c r="CJ533" s="165">
        <f>CH533*CI533</f>
        <v>0</v>
      </c>
      <c r="CK533" s="165"/>
      <c r="CL533" s="165"/>
      <c r="CM533" s="165">
        <f>CK533*CL533</f>
        <v>0</v>
      </c>
      <c r="CN533" s="165"/>
      <c r="CO533" s="165"/>
      <c r="CP533" s="165">
        <f>CN533*CO533</f>
        <v>0</v>
      </c>
      <c r="CQ533" s="165"/>
      <c r="CR533" s="165"/>
      <c r="CS533" s="165">
        <f>CQ533*CR533</f>
        <v>0</v>
      </c>
      <c r="CT533" s="168">
        <f>E533+H533+K533+N533+Q533+T533+W533+Z533+AC533+AF533+AI533+AL533+AO533+AR533+AU533+AX533+BA533+BD533+BG533+BJ533+BM533+BP533+BS533+BV533+BY533+CB533+CE533+CH533+CK533+CN533+CQ533</f>
        <v>0</v>
      </c>
      <c r="CU533" s="167">
        <f>G533+J533+M533+P533+S533+V533+Y533+AB533+AE533+AH533+AK533+AN533+AQ533+AT533+AW533+AZ533+BC533+BF533+BI533+BL533+BO533+BR533+BU533+BX533+CA533+CD533+CG533+CJ533+CM533+CP533+CS533</f>
        <v>0</v>
      </c>
    </row>
    <row r="534" spans="2:99" x14ac:dyDescent="0.25">
      <c r="B534" s="165"/>
      <c r="C534" s="165"/>
      <c r="D534" s="166"/>
      <c r="E534" s="165"/>
      <c r="F534" s="165"/>
      <c r="G534" s="165">
        <f>E534*F534</f>
        <v>0</v>
      </c>
      <c r="H534" s="165"/>
      <c r="I534" s="165"/>
      <c r="J534" s="165">
        <f>H534*I534</f>
        <v>0</v>
      </c>
      <c r="K534" s="165"/>
      <c r="L534" s="165"/>
      <c r="M534" s="165">
        <f>K534*L534</f>
        <v>0</v>
      </c>
      <c r="N534" s="165"/>
      <c r="O534" s="165"/>
      <c r="P534" s="165">
        <f>N534*O534</f>
        <v>0</v>
      </c>
      <c r="Q534" s="165"/>
      <c r="R534" s="165"/>
      <c r="S534" s="165">
        <f>Q534*R534</f>
        <v>0</v>
      </c>
      <c r="T534" s="165"/>
      <c r="U534" s="165"/>
      <c r="V534" s="165">
        <f>T534*U534</f>
        <v>0</v>
      </c>
      <c r="W534" s="165"/>
      <c r="X534" s="165"/>
      <c r="Y534" s="165">
        <f>W534*X534</f>
        <v>0</v>
      </c>
      <c r="Z534" s="165"/>
      <c r="AA534" s="165"/>
      <c r="AB534" s="165">
        <f>Z534*AA534</f>
        <v>0</v>
      </c>
      <c r="AC534" s="165"/>
      <c r="AD534" s="165"/>
      <c r="AE534" s="165">
        <f>AC534*AD534</f>
        <v>0</v>
      </c>
      <c r="AF534" s="165"/>
      <c r="AG534" s="165"/>
      <c r="AH534" s="165">
        <f>AF534*AG534</f>
        <v>0</v>
      </c>
      <c r="AI534" s="165"/>
      <c r="AJ534" s="165"/>
      <c r="AK534" s="165">
        <f>AI534*AJ534</f>
        <v>0</v>
      </c>
      <c r="AL534" s="165"/>
      <c r="AM534" s="165"/>
      <c r="AN534" s="165">
        <f>AL534*AM534</f>
        <v>0</v>
      </c>
      <c r="AO534" s="165"/>
      <c r="AP534" s="165"/>
      <c r="AQ534" s="165">
        <f>AO534*AP534</f>
        <v>0</v>
      </c>
      <c r="AR534" s="165"/>
      <c r="AS534" s="165"/>
      <c r="AT534" s="165">
        <f>AR534*AS534</f>
        <v>0</v>
      </c>
      <c r="AU534" s="165"/>
      <c r="AV534" s="165"/>
      <c r="AW534" s="165">
        <f>AU534*AV534</f>
        <v>0</v>
      </c>
      <c r="AX534" s="165"/>
      <c r="AY534" s="165"/>
      <c r="AZ534" s="165">
        <f>AX534*AY534</f>
        <v>0</v>
      </c>
      <c r="BA534" s="165"/>
      <c r="BB534" s="165"/>
      <c r="BC534" s="165">
        <f>BA534*BB534</f>
        <v>0</v>
      </c>
      <c r="BD534" s="165"/>
      <c r="BE534" s="165"/>
      <c r="BF534" s="165">
        <f>BD534*BE534</f>
        <v>0</v>
      </c>
      <c r="BG534" s="165"/>
      <c r="BH534" s="165"/>
      <c r="BI534" s="165">
        <f>BG534*BH534</f>
        <v>0</v>
      </c>
      <c r="BJ534" s="165"/>
      <c r="BK534" s="165"/>
      <c r="BL534" s="165">
        <f>BJ534*BK534</f>
        <v>0</v>
      </c>
      <c r="BM534" s="170"/>
      <c r="BN534" s="165"/>
      <c r="BO534" s="165">
        <f>BM534*BN534</f>
        <v>0</v>
      </c>
      <c r="BP534" s="165"/>
      <c r="BQ534" s="165"/>
      <c r="BR534" s="165">
        <f>BP534*BQ534</f>
        <v>0</v>
      </c>
      <c r="BS534" s="165"/>
      <c r="BT534" s="165"/>
      <c r="BU534" s="165">
        <f>BS534*BT534</f>
        <v>0</v>
      </c>
      <c r="BV534" s="165"/>
      <c r="BW534" s="165"/>
      <c r="BX534" s="165">
        <f>BV534*BW534</f>
        <v>0</v>
      </c>
      <c r="BY534" s="165"/>
      <c r="BZ534" s="165"/>
      <c r="CA534" s="165">
        <f>BY534*BZ534</f>
        <v>0</v>
      </c>
      <c r="CB534" s="165"/>
      <c r="CC534" s="165"/>
      <c r="CD534" s="165">
        <f>CB534*CC534</f>
        <v>0</v>
      </c>
      <c r="CE534" s="165"/>
      <c r="CF534" s="165"/>
      <c r="CG534" s="165">
        <f>CE534*CF534</f>
        <v>0</v>
      </c>
      <c r="CH534" s="165"/>
      <c r="CI534" s="165"/>
      <c r="CJ534" s="165">
        <f>CH534*CI534</f>
        <v>0</v>
      </c>
      <c r="CK534" s="165"/>
      <c r="CL534" s="165"/>
      <c r="CM534" s="165">
        <f>CK534*CL534</f>
        <v>0</v>
      </c>
      <c r="CN534" s="165"/>
      <c r="CO534" s="165"/>
      <c r="CP534" s="165">
        <f>CN534*CO534</f>
        <v>0</v>
      </c>
      <c r="CQ534" s="165"/>
      <c r="CR534" s="165"/>
      <c r="CS534" s="165">
        <f>CQ534*CR534</f>
        <v>0</v>
      </c>
      <c r="CT534" s="168">
        <f>E534+H534+K534+N534+Q534+T534+W534+Z534+AC534+AF534+AI534+AL534+AO534+AR534+AU534+AX534+BA534+BD534+BG534+BJ534+BM534+BP534+BS534+BV534+BY534+CB534+CE534+CH534+CK534+CN534+CQ534</f>
        <v>0</v>
      </c>
      <c r="CU534" s="167">
        <f>G534+J534+M534+P534+S534+V534+Y534+AB534+AE534+AH534+AK534+AN534+AQ534+AT534+AW534+AZ534+BC534+BF534+BI534+BL534+BO534+BR534+BU534+BX534+CA534+CD534+CG534+CJ534+CM534+CP534+CS534</f>
        <v>0</v>
      </c>
    </row>
    <row r="535" spans="2:99" x14ac:dyDescent="0.25">
      <c r="B535" s="165"/>
      <c r="C535" s="165"/>
      <c r="D535" s="166"/>
      <c r="E535" s="165"/>
      <c r="F535" s="165"/>
      <c r="G535" s="165">
        <f>E535*F535</f>
        <v>0</v>
      </c>
      <c r="H535" s="165"/>
      <c r="I535" s="165"/>
      <c r="J535" s="165">
        <f>H535*I535</f>
        <v>0</v>
      </c>
      <c r="K535" s="165"/>
      <c r="L535" s="165"/>
      <c r="M535" s="165">
        <f>K535*L535</f>
        <v>0</v>
      </c>
      <c r="N535" s="165"/>
      <c r="O535" s="165"/>
      <c r="P535" s="165">
        <f>N535*O535</f>
        <v>0</v>
      </c>
      <c r="Q535" s="165"/>
      <c r="R535" s="165"/>
      <c r="S535" s="165">
        <f>Q535*R535</f>
        <v>0</v>
      </c>
      <c r="T535" s="165"/>
      <c r="U535" s="165"/>
      <c r="V535" s="165">
        <f>T535*U535</f>
        <v>0</v>
      </c>
      <c r="W535" s="165"/>
      <c r="X535" s="165"/>
      <c r="Y535" s="165">
        <f>W535*X535</f>
        <v>0</v>
      </c>
      <c r="Z535" s="165"/>
      <c r="AA535" s="165"/>
      <c r="AB535" s="165">
        <f>Z535*AA535</f>
        <v>0</v>
      </c>
      <c r="AC535" s="165"/>
      <c r="AD535" s="165"/>
      <c r="AE535" s="165">
        <f>AC535*AD535</f>
        <v>0</v>
      </c>
      <c r="AF535" s="165"/>
      <c r="AG535" s="165"/>
      <c r="AH535" s="165">
        <f>AF535*AG535</f>
        <v>0</v>
      </c>
      <c r="AI535" s="165"/>
      <c r="AJ535" s="165"/>
      <c r="AK535" s="165">
        <f>AI535*AJ535</f>
        <v>0</v>
      </c>
      <c r="AL535" s="165"/>
      <c r="AM535" s="165"/>
      <c r="AN535" s="165">
        <f>AL535*AM535</f>
        <v>0</v>
      </c>
      <c r="AO535" s="165"/>
      <c r="AP535" s="165"/>
      <c r="AQ535" s="165">
        <f>AO535*AP535</f>
        <v>0</v>
      </c>
      <c r="AR535" s="165"/>
      <c r="AS535" s="165"/>
      <c r="AT535" s="165">
        <f>AR535*AS535</f>
        <v>0</v>
      </c>
      <c r="AU535" s="165"/>
      <c r="AV535" s="165"/>
      <c r="AW535" s="165">
        <f>AU535*AV535</f>
        <v>0</v>
      </c>
      <c r="AX535" s="165"/>
      <c r="AY535" s="165"/>
      <c r="AZ535" s="165">
        <f>AX535*AY535</f>
        <v>0</v>
      </c>
      <c r="BA535" s="165"/>
      <c r="BB535" s="165"/>
      <c r="BC535" s="165">
        <f>BA535*BB535</f>
        <v>0</v>
      </c>
      <c r="BD535" s="165"/>
      <c r="BE535" s="165"/>
      <c r="BF535" s="165">
        <f>BD535*BE535</f>
        <v>0</v>
      </c>
      <c r="BG535" s="165"/>
      <c r="BH535" s="165"/>
      <c r="BI535" s="165">
        <f>BG535*BH535</f>
        <v>0</v>
      </c>
      <c r="BJ535" s="165"/>
      <c r="BK535" s="165"/>
      <c r="BL535" s="165">
        <f>BJ535*BK535</f>
        <v>0</v>
      </c>
      <c r="BM535" s="170"/>
      <c r="BN535" s="165"/>
      <c r="BO535" s="165">
        <f>BM535*BN535</f>
        <v>0</v>
      </c>
      <c r="BP535" s="165"/>
      <c r="BQ535" s="165"/>
      <c r="BR535" s="165">
        <f>BP535*BQ535</f>
        <v>0</v>
      </c>
      <c r="BS535" s="165"/>
      <c r="BT535" s="165"/>
      <c r="BU535" s="165">
        <f>BS535*BT535</f>
        <v>0</v>
      </c>
      <c r="BV535" s="165"/>
      <c r="BW535" s="165"/>
      <c r="BX535" s="165">
        <f>BV535*BW535</f>
        <v>0</v>
      </c>
      <c r="BY535" s="165"/>
      <c r="BZ535" s="165"/>
      <c r="CA535" s="165">
        <f>BY535*BZ535</f>
        <v>0</v>
      </c>
      <c r="CB535" s="165"/>
      <c r="CC535" s="165"/>
      <c r="CD535" s="165">
        <f>CB535*CC535</f>
        <v>0</v>
      </c>
      <c r="CE535" s="165"/>
      <c r="CF535" s="165"/>
      <c r="CG535" s="165">
        <f>CE535*CF535</f>
        <v>0</v>
      </c>
      <c r="CH535" s="165"/>
      <c r="CI535" s="165"/>
      <c r="CJ535" s="165">
        <f>CH535*CI535</f>
        <v>0</v>
      </c>
      <c r="CK535" s="165"/>
      <c r="CL535" s="165"/>
      <c r="CM535" s="165">
        <f>CK535*CL535</f>
        <v>0</v>
      </c>
      <c r="CN535" s="165"/>
      <c r="CO535" s="165"/>
      <c r="CP535" s="165">
        <f>CN535*CO535</f>
        <v>0</v>
      </c>
      <c r="CQ535" s="165"/>
      <c r="CR535" s="165"/>
      <c r="CS535" s="165">
        <f>CQ535*CR535</f>
        <v>0</v>
      </c>
      <c r="CT535" s="168">
        <f>E535+H535+K535+N535+Q535+T535+W535+Z535+AC535+AF535+AI535+AL535+AO535+AR535+AU535+AX535+BA535+BD535+BG535+BJ535+BM535+BP535+BS535+BV535+BY535+CB535+CE535+CH535+CK535+CN535+CQ535</f>
        <v>0</v>
      </c>
      <c r="CU535" s="167">
        <f>G535+J535+M535+P535+S535+V535+Y535+AB535+AE535+AH535+AK535+AN535+AQ535+AT535+AW535+AZ535+BC535+BF535+BI535+BL535+BO535+BR535+BU535+BX535+CA535+CD535+CG535+CJ535+CM535+CP535+CS535</f>
        <v>0</v>
      </c>
    </row>
    <row r="536" spans="2:99" x14ac:dyDescent="0.25">
      <c r="B536" s="163"/>
      <c r="C536" s="164"/>
      <c r="D536" s="166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  <c r="AD536" s="164"/>
      <c r="AE536" s="164"/>
      <c r="AF536" s="164"/>
      <c r="AG536" s="164"/>
      <c r="AH536" s="164"/>
      <c r="AI536" s="164"/>
      <c r="AJ536" s="164"/>
      <c r="AK536" s="164"/>
      <c r="AL536" s="164"/>
      <c r="AM536" s="164"/>
      <c r="AN536" s="164"/>
      <c r="AO536" s="164"/>
      <c r="AP536" s="164"/>
      <c r="AQ536" s="164"/>
      <c r="AR536" s="164"/>
      <c r="AS536" s="164"/>
      <c r="AT536" s="164"/>
      <c r="AU536" s="164"/>
      <c r="AV536" s="164"/>
      <c r="AW536" s="164"/>
      <c r="AX536" s="164"/>
      <c r="AY536" s="164"/>
      <c r="AZ536" s="164"/>
      <c r="BA536" s="164"/>
      <c r="BB536" s="164"/>
      <c r="BC536" s="164"/>
      <c r="BD536" s="164"/>
      <c r="BE536" s="164"/>
      <c r="BF536" s="164"/>
      <c r="BG536" s="164"/>
      <c r="BH536" s="164"/>
      <c r="BI536" s="164"/>
      <c r="BJ536" s="164"/>
      <c r="BK536" s="164"/>
      <c r="BL536" s="164"/>
      <c r="BM536" s="164"/>
      <c r="BN536" s="164"/>
      <c r="BO536" s="164"/>
      <c r="BP536" s="164"/>
      <c r="BQ536" s="164"/>
      <c r="BR536" s="164"/>
      <c r="BS536" s="164"/>
      <c r="BT536" s="164"/>
      <c r="BU536" s="164"/>
      <c r="BV536" s="164"/>
      <c r="BW536" s="164"/>
      <c r="BX536" s="164"/>
      <c r="BY536" s="164"/>
      <c r="BZ536" s="164"/>
      <c r="CA536" s="164"/>
      <c r="CB536" s="164"/>
      <c r="CC536" s="164"/>
      <c r="CD536" s="164"/>
      <c r="CE536" s="164"/>
      <c r="CF536" s="164"/>
      <c r="CG536" s="164"/>
      <c r="CH536" s="164"/>
      <c r="CI536" s="164"/>
      <c r="CJ536" s="164"/>
      <c r="CK536" s="164"/>
      <c r="CL536" s="164"/>
      <c r="CM536" s="164"/>
      <c r="CN536" s="164"/>
      <c r="CO536" s="164"/>
      <c r="CP536" s="164"/>
      <c r="CQ536" s="164"/>
      <c r="CR536" s="164"/>
      <c r="CS536" s="164"/>
      <c r="CT536" s="164"/>
      <c r="CU536" s="80"/>
    </row>
    <row r="537" spans="2:99" x14ac:dyDescent="0.25">
      <c r="B537" s="165"/>
      <c r="C537" s="165"/>
      <c r="D537" s="166"/>
      <c r="E537" s="165"/>
      <c r="F537" s="165"/>
      <c r="G537" s="165">
        <f>E537*F537</f>
        <v>0</v>
      </c>
      <c r="H537" s="165"/>
      <c r="I537" s="165"/>
      <c r="J537" s="165">
        <f>H537*I537</f>
        <v>0</v>
      </c>
      <c r="K537" s="165"/>
      <c r="L537" s="165"/>
      <c r="M537" s="165">
        <f>K537*L537</f>
        <v>0</v>
      </c>
      <c r="N537" s="165"/>
      <c r="O537" s="165"/>
      <c r="P537" s="165">
        <f>N537*O537</f>
        <v>0</v>
      </c>
      <c r="Q537" s="165"/>
      <c r="R537" s="165"/>
      <c r="S537" s="165">
        <f>Q537*R537</f>
        <v>0</v>
      </c>
      <c r="T537" s="165"/>
      <c r="U537" s="165"/>
      <c r="V537" s="165">
        <f>T537*U537</f>
        <v>0</v>
      </c>
      <c r="W537" s="165"/>
      <c r="X537" s="165"/>
      <c r="Y537" s="165">
        <f>W537*X537</f>
        <v>0</v>
      </c>
      <c r="Z537" s="165"/>
      <c r="AA537" s="165"/>
      <c r="AB537" s="165">
        <f>Z537*AA537</f>
        <v>0</v>
      </c>
      <c r="AC537" s="165"/>
      <c r="AD537" s="165"/>
      <c r="AE537" s="165">
        <f>AC537*AD537</f>
        <v>0</v>
      </c>
      <c r="AF537" s="165"/>
      <c r="AG537" s="165"/>
      <c r="AH537" s="165">
        <f>AF537*AG537</f>
        <v>0</v>
      </c>
      <c r="AI537" s="165"/>
      <c r="AJ537" s="165"/>
      <c r="AK537" s="165">
        <f>AI537*AJ537</f>
        <v>0</v>
      </c>
      <c r="AL537" s="165"/>
      <c r="AM537" s="165"/>
      <c r="AN537" s="165">
        <f>AL537*AM537</f>
        <v>0</v>
      </c>
      <c r="AO537" s="165"/>
      <c r="AP537" s="165"/>
      <c r="AQ537" s="165">
        <f>AO537*AP537</f>
        <v>0</v>
      </c>
      <c r="AR537" s="165"/>
      <c r="AS537" s="165"/>
      <c r="AT537" s="165">
        <f>AR537*AS537</f>
        <v>0</v>
      </c>
      <c r="AU537" s="165"/>
      <c r="AV537" s="165"/>
      <c r="AW537" s="165">
        <f>AU537*AV537</f>
        <v>0</v>
      </c>
      <c r="AX537" s="165"/>
      <c r="AY537" s="165"/>
      <c r="AZ537" s="165">
        <f>AX537*AY537</f>
        <v>0</v>
      </c>
      <c r="BA537" s="165"/>
      <c r="BB537" s="165"/>
      <c r="BC537" s="165">
        <f>BA537*BB537</f>
        <v>0</v>
      </c>
      <c r="BD537" s="165"/>
      <c r="BE537" s="165"/>
      <c r="BF537" s="165">
        <f>BD537*BE537</f>
        <v>0</v>
      </c>
      <c r="BG537" s="165"/>
      <c r="BH537" s="165"/>
      <c r="BI537" s="165">
        <f>BG537*BH537</f>
        <v>0</v>
      </c>
      <c r="BJ537" s="165"/>
      <c r="BK537" s="165"/>
      <c r="BL537" s="165">
        <f>BJ537*BK537</f>
        <v>0</v>
      </c>
      <c r="BM537" s="165"/>
      <c r="BN537" s="165"/>
      <c r="BO537" s="165">
        <f>BM537*BN537</f>
        <v>0</v>
      </c>
      <c r="BP537" s="165"/>
      <c r="BQ537" s="165"/>
      <c r="BR537" s="165">
        <f>BP537*BQ537</f>
        <v>0</v>
      </c>
      <c r="BS537" s="165"/>
      <c r="BT537" s="165"/>
      <c r="BU537" s="165">
        <f>BS537*BT537</f>
        <v>0</v>
      </c>
      <c r="BV537" s="165"/>
      <c r="BW537" s="165"/>
      <c r="BX537" s="165">
        <f>BV537*BW537</f>
        <v>0</v>
      </c>
      <c r="BY537" s="165"/>
      <c r="BZ537" s="165"/>
      <c r="CA537" s="165">
        <f>BY537*BZ537</f>
        <v>0</v>
      </c>
      <c r="CB537" s="165"/>
      <c r="CC537" s="165"/>
      <c r="CD537" s="165">
        <f>CB537*CC537</f>
        <v>0</v>
      </c>
      <c r="CE537" s="165"/>
      <c r="CF537" s="165"/>
      <c r="CG537" s="165">
        <f>CE537*CF537</f>
        <v>0</v>
      </c>
      <c r="CH537" s="165"/>
      <c r="CI537" s="165"/>
      <c r="CJ537" s="165">
        <f>CH537*CI537</f>
        <v>0</v>
      </c>
      <c r="CK537" s="165"/>
      <c r="CL537" s="165"/>
      <c r="CM537" s="165">
        <f>CK537*CL537</f>
        <v>0</v>
      </c>
      <c r="CN537" s="165"/>
      <c r="CO537" s="165"/>
      <c r="CP537" s="165">
        <f>CN537*CO537</f>
        <v>0</v>
      </c>
      <c r="CQ537" s="165"/>
      <c r="CR537" s="165"/>
      <c r="CS537" s="165">
        <f>CQ537*CR537</f>
        <v>0</v>
      </c>
      <c r="CT537" s="168">
        <f>E537+H537+K537+N537+Q537+T537+W537+Z537+AC537+AF537+AI537+AL537+AO537+AR537+AU537+AX537+BA537+BD537+BG537+BJ537+BM537+BP537+BS537+BV537+BY537+CB537+CE537+CH537+CK537+CN537+CQ537</f>
        <v>0</v>
      </c>
      <c r="CU537" s="167">
        <f>G537+J537+M537+P537+S537+V537+Y537+AB537+AE537+AH537+AK537+AN537+AQ537+AT537+AW537+AZ537+BC537+BF537+BI537+BL537+BO537+BR537+BU537+BX537+CA537+CD537+CG537+CJ537+CM537+CP537+CS537</f>
        <v>0</v>
      </c>
    </row>
    <row r="538" spans="2:99" x14ac:dyDescent="0.25">
      <c r="B538" s="165"/>
      <c r="C538" s="165"/>
      <c r="D538" s="166"/>
      <c r="E538" s="165"/>
      <c r="F538" s="165"/>
      <c r="G538" s="165">
        <f>E538*F538</f>
        <v>0</v>
      </c>
      <c r="H538" s="165"/>
      <c r="I538" s="165"/>
      <c r="J538" s="165">
        <f>H538*I538</f>
        <v>0</v>
      </c>
      <c r="K538" s="165"/>
      <c r="L538" s="165"/>
      <c r="M538" s="165">
        <f>K538*L538</f>
        <v>0</v>
      </c>
      <c r="N538" s="165"/>
      <c r="O538" s="165"/>
      <c r="P538" s="165">
        <f>N538*O538</f>
        <v>0</v>
      </c>
      <c r="Q538" s="165"/>
      <c r="R538" s="165"/>
      <c r="S538" s="165">
        <f>Q538*R538</f>
        <v>0</v>
      </c>
      <c r="T538" s="165"/>
      <c r="U538" s="165"/>
      <c r="V538" s="165">
        <f>T538*U538</f>
        <v>0</v>
      </c>
      <c r="W538" s="165"/>
      <c r="X538" s="165"/>
      <c r="Y538" s="165">
        <f>W538*X538</f>
        <v>0</v>
      </c>
      <c r="Z538" s="165"/>
      <c r="AA538" s="165"/>
      <c r="AB538" s="165">
        <f>Z538*AA538</f>
        <v>0</v>
      </c>
      <c r="AC538" s="165"/>
      <c r="AD538" s="165"/>
      <c r="AE538" s="165">
        <f>AC538*AD538</f>
        <v>0</v>
      </c>
      <c r="AF538" s="165"/>
      <c r="AG538" s="165"/>
      <c r="AH538" s="165">
        <f>AF538*AG538</f>
        <v>0</v>
      </c>
      <c r="AI538" s="165"/>
      <c r="AJ538" s="165"/>
      <c r="AK538" s="165">
        <f>AI538*AJ538</f>
        <v>0</v>
      </c>
      <c r="AL538" s="165"/>
      <c r="AM538" s="165"/>
      <c r="AN538" s="165">
        <f>AL538*AM538</f>
        <v>0</v>
      </c>
      <c r="AO538" s="165"/>
      <c r="AP538" s="165"/>
      <c r="AQ538" s="165">
        <f>AO538*AP538</f>
        <v>0</v>
      </c>
      <c r="AR538" s="165"/>
      <c r="AS538" s="165"/>
      <c r="AT538" s="165">
        <f>AR538*AS538</f>
        <v>0</v>
      </c>
      <c r="AU538" s="165"/>
      <c r="AV538" s="165"/>
      <c r="AW538" s="165">
        <f>AU538*AV538</f>
        <v>0</v>
      </c>
      <c r="AX538" s="165"/>
      <c r="AY538" s="165"/>
      <c r="AZ538" s="165">
        <f>AX538*AY538</f>
        <v>0</v>
      </c>
      <c r="BA538" s="165"/>
      <c r="BB538" s="165"/>
      <c r="BC538" s="165">
        <f>BA538*BB538</f>
        <v>0</v>
      </c>
      <c r="BD538" s="165"/>
      <c r="BE538" s="165"/>
      <c r="BF538" s="165">
        <f>BD538*BE538</f>
        <v>0</v>
      </c>
      <c r="BG538" s="165"/>
      <c r="BH538" s="165"/>
      <c r="BI538" s="165">
        <f>BG538*BH538</f>
        <v>0</v>
      </c>
      <c r="BJ538" s="165"/>
      <c r="BK538" s="165"/>
      <c r="BL538" s="165">
        <f>BJ538*BK538</f>
        <v>0</v>
      </c>
      <c r="BM538" s="165"/>
      <c r="BN538" s="165"/>
      <c r="BO538" s="165">
        <f>BM538*BN538</f>
        <v>0</v>
      </c>
      <c r="BP538" s="165"/>
      <c r="BQ538" s="165"/>
      <c r="BR538" s="165">
        <f>BP538*BQ538</f>
        <v>0</v>
      </c>
      <c r="BS538" s="165"/>
      <c r="BT538" s="165"/>
      <c r="BU538" s="165">
        <f>BS538*BT538</f>
        <v>0</v>
      </c>
      <c r="BV538" s="165"/>
      <c r="BW538" s="165"/>
      <c r="BX538" s="165">
        <f>BV538*BW538</f>
        <v>0</v>
      </c>
      <c r="BY538" s="165"/>
      <c r="BZ538" s="165"/>
      <c r="CA538" s="165">
        <f>BY538*BZ538</f>
        <v>0</v>
      </c>
      <c r="CB538" s="165"/>
      <c r="CC538" s="165"/>
      <c r="CD538" s="165">
        <f>CB538*CC538</f>
        <v>0</v>
      </c>
      <c r="CE538" s="165"/>
      <c r="CF538" s="165"/>
      <c r="CG538" s="165">
        <f>CE538*CF538</f>
        <v>0</v>
      </c>
      <c r="CH538" s="165"/>
      <c r="CI538" s="165"/>
      <c r="CJ538" s="165">
        <f>CH538*CI538</f>
        <v>0</v>
      </c>
      <c r="CK538" s="165"/>
      <c r="CL538" s="165"/>
      <c r="CM538" s="165">
        <f>CK538*CL538</f>
        <v>0</v>
      </c>
      <c r="CN538" s="165"/>
      <c r="CO538" s="165"/>
      <c r="CP538" s="165">
        <f>CN538*CO538</f>
        <v>0</v>
      </c>
      <c r="CQ538" s="165"/>
      <c r="CR538" s="165"/>
      <c r="CS538" s="165">
        <f>CQ538*CR538</f>
        <v>0</v>
      </c>
      <c r="CT538" s="168">
        <f>E538+H538+K538+N538+Q538+T538+W538+Z538+AC538+AF538+AI538+AL538+AO538+AR538+AU538+AX538+BA538+BD538+BG538+BJ538+BM538+BP538+BS538+BV538+BY538+CB538+CE538+CH538+CK538+CN538+CQ538</f>
        <v>0</v>
      </c>
      <c r="CU538" s="167">
        <f>G538+J538+M538+P538+S538+V538+Y538+AB538+AE538+AH538+AK538+AN538+AQ538+AT538+AW538+AZ538+BC538+BF538+BI538+BL538+BO538+BR538+BU538+BX538+CA538+CD538+CG538+CJ538+CM538+CP538+CS538</f>
        <v>0</v>
      </c>
    </row>
    <row r="539" spans="2:99" x14ac:dyDescent="0.25">
      <c r="B539" s="163"/>
      <c r="C539" s="164"/>
      <c r="D539" s="166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  <c r="AD539" s="164"/>
      <c r="AE539" s="164"/>
      <c r="AF539" s="164"/>
      <c r="AG539" s="164"/>
      <c r="AH539" s="164"/>
      <c r="AI539" s="164"/>
      <c r="AJ539" s="164"/>
      <c r="AK539" s="164"/>
      <c r="AL539" s="164"/>
      <c r="AM539" s="164"/>
      <c r="AN539" s="164"/>
      <c r="AO539" s="164"/>
      <c r="AP539" s="164"/>
      <c r="AQ539" s="164"/>
      <c r="AR539" s="164"/>
      <c r="AS539" s="164"/>
      <c r="AT539" s="164"/>
      <c r="AU539" s="164"/>
      <c r="AV539" s="164"/>
      <c r="AW539" s="164"/>
      <c r="AX539" s="164"/>
      <c r="AY539" s="164"/>
      <c r="AZ539" s="164"/>
      <c r="BA539" s="164"/>
      <c r="BB539" s="164"/>
      <c r="BC539" s="164"/>
      <c r="BD539" s="164"/>
      <c r="BE539" s="164"/>
      <c r="BF539" s="164"/>
      <c r="BG539" s="164"/>
      <c r="BH539" s="164"/>
      <c r="BI539" s="164"/>
      <c r="BJ539" s="164"/>
      <c r="BK539" s="164"/>
      <c r="BL539" s="164"/>
      <c r="BM539" s="164"/>
      <c r="BN539" s="164"/>
      <c r="BO539" s="164"/>
      <c r="BP539" s="164"/>
      <c r="BQ539" s="164"/>
      <c r="BR539" s="164"/>
      <c r="BS539" s="164"/>
      <c r="BT539" s="164"/>
      <c r="BU539" s="164"/>
      <c r="BV539" s="164"/>
      <c r="BW539" s="164"/>
      <c r="BX539" s="164"/>
      <c r="BY539" s="164"/>
      <c r="BZ539" s="164"/>
      <c r="CA539" s="164"/>
      <c r="CB539" s="164"/>
      <c r="CC539" s="164"/>
      <c r="CD539" s="164"/>
      <c r="CE539" s="164"/>
      <c r="CF539" s="164"/>
      <c r="CG539" s="164"/>
      <c r="CH539" s="164"/>
      <c r="CI539" s="164"/>
      <c r="CJ539" s="164"/>
      <c r="CK539" s="164"/>
      <c r="CL539" s="164"/>
      <c r="CM539" s="164"/>
      <c r="CN539" s="164"/>
      <c r="CO539" s="164"/>
      <c r="CP539" s="164"/>
      <c r="CQ539" s="164"/>
      <c r="CR539" s="164"/>
      <c r="CS539" s="164"/>
      <c r="CT539" s="164"/>
      <c r="CU539" s="80"/>
    </row>
    <row r="540" spans="2:99" x14ac:dyDescent="0.25">
      <c r="B540" s="165"/>
      <c r="C540" s="165"/>
      <c r="D540" s="166"/>
      <c r="E540" s="165"/>
      <c r="F540" s="165"/>
      <c r="G540" s="165">
        <f t="shared" ref="G540:G545" si="502">E540*F540</f>
        <v>0</v>
      </c>
      <c r="H540" s="165"/>
      <c r="I540" s="165"/>
      <c r="J540" s="165">
        <f t="shared" ref="J540:J545" si="503">H540*I540</f>
        <v>0</v>
      </c>
      <c r="K540" s="165"/>
      <c r="L540" s="165"/>
      <c r="M540" s="165">
        <f t="shared" ref="M540:M545" si="504">K540*L540</f>
        <v>0</v>
      </c>
      <c r="N540" s="165"/>
      <c r="O540" s="165"/>
      <c r="P540" s="165">
        <f t="shared" ref="P540:P545" si="505">N540*O540</f>
        <v>0</v>
      </c>
      <c r="Q540" s="165"/>
      <c r="R540" s="165"/>
      <c r="S540" s="165">
        <f t="shared" ref="S540:S545" si="506">Q540*R540</f>
        <v>0</v>
      </c>
      <c r="T540" s="165"/>
      <c r="U540" s="165"/>
      <c r="V540" s="165">
        <f t="shared" ref="V540:V545" si="507">T540*U540</f>
        <v>0</v>
      </c>
      <c r="W540" s="165"/>
      <c r="X540" s="165"/>
      <c r="Y540" s="165">
        <f t="shared" ref="Y540:Y545" si="508">W540*X540</f>
        <v>0</v>
      </c>
      <c r="Z540" s="165"/>
      <c r="AA540" s="165"/>
      <c r="AB540" s="165">
        <f t="shared" ref="AB540:AB545" si="509">Z540*AA540</f>
        <v>0</v>
      </c>
      <c r="AC540" s="165"/>
      <c r="AD540" s="165"/>
      <c r="AE540" s="165">
        <f t="shared" ref="AE540:AE545" si="510">AC540*AD540</f>
        <v>0</v>
      </c>
      <c r="AF540" s="165"/>
      <c r="AG540" s="165"/>
      <c r="AH540" s="165">
        <f t="shared" ref="AH540:AH545" si="511">AF540*AG540</f>
        <v>0</v>
      </c>
      <c r="AI540" s="165"/>
      <c r="AJ540" s="165"/>
      <c r="AK540" s="165">
        <f t="shared" ref="AK540:AK545" si="512">AI540*AJ540</f>
        <v>0</v>
      </c>
      <c r="AL540" s="165"/>
      <c r="AM540" s="165"/>
      <c r="AN540" s="165">
        <f t="shared" ref="AN540:AN545" si="513">AL540*AM540</f>
        <v>0</v>
      </c>
      <c r="AO540" s="165"/>
      <c r="AP540" s="165"/>
      <c r="AQ540" s="165">
        <f t="shared" ref="AQ540:AQ545" si="514">AO540*AP540</f>
        <v>0</v>
      </c>
      <c r="AR540" s="165"/>
      <c r="AS540" s="165"/>
      <c r="AT540" s="165">
        <f t="shared" ref="AT540:AT545" si="515">AR540*AS540</f>
        <v>0</v>
      </c>
      <c r="AU540" s="165"/>
      <c r="AV540" s="165"/>
      <c r="AW540" s="165">
        <f t="shared" ref="AW540:AW545" si="516">AU540*AV540</f>
        <v>0</v>
      </c>
      <c r="AX540" s="165"/>
      <c r="AY540" s="165"/>
      <c r="AZ540" s="165">
        <f t="shared" ref="AZ540:AZ545" si="517">AX540*AY540</f>
        <v>0</v>
      </c>
      <c r="BA540" s="165"/>
      <c r="BB540" s="165"/>
      <c r="BC540" s="165">
        <f t="shared" ref="BC540:BC545" si="518">BA540*BB540</f>
        <v>0</v>
      </c>
      <c r="BD540" s="165"/>
      <c r="BE540" s="165"/>
      <c r="BF540" s="165">
        <f t="shared" ref="BF540:BF545" si="519">BD540*BE540</f>
        <v>0</v>
      </c>
      <c r="BG540" s="165"/>
      <c r="BH540" s="165"/>
      <c r="BI540" s="165">
        <f t="shared" ref="BI540:BI545" si="520">BG540*BH540</f>
        <v>0</v>
      </c>
      <c r="BJ540" s="165"/>
      <c r="BK540" s="165"/>
      <c r="BL540" s="165">
        <f t="shared" ref="BL540:BL545" si="521">BJ540*BK540</f>
        <v>0</v>
      </c>
      <c r="BM540" s="165"/>
      <c r="BN540" s="165"/>
      <c r="BO540" s="165">
        <f t="shared" ref="BO540:BO545" si="522">BM540*BN540</f>
        <v>0</v>
      </c>
      <c r="BP540" s="165"/>
      <c r="BQ540" s="165"/>
      <c r="BR540" s="165">
        <f t="shared" ref="BR540:BR545" si="523">BP540*BQ540</f>
        <v>0</v>
      </c>
      <c r="BS540" s="165"/>
      <c r="BT540" s="165"/>
      <c r="BU540" s="165">
        <f t="shared" ref="BU540:BU545" si="524">BS540*BT540</f>
        <v>0</v>
      </c>
      <c r="BV540" s="165"/>
      <c r="BW540" s="165"/>
      <c r="BX540" s="165">
        <f t="shared" ref="BX540:BX545" si="525">BV540*BW540</f>
        <v>0</v>
      </c>
      <c r="BY540" s="165"/>
      <c r="BZ540" s="165"/>
      <c r="CA540" s="165">
        <f t="shared" ref="CA540:CA545" si="526">BY540*BZ540</f>
        <v>0</v>
      </c>
      <c r="CB540" s="165"/>
      <c r="CC540" s="165"/>
      <c r="CD540" s="165">
        <f t="shared" ref="CD540:CD545" si="527">CB540*CC540</f>
        <v>0</v>
      </c>
      <c r="CE540" s="165"/>
      <c r="CF540" s="165"/>
      <c r="CG540" s="165">
        <f t="shared" ref="CG540:CG545" si="528">CE540*CF540</f>
        <v>0</v>
      </c>
      <c r="CH540" s="165"/>
      <c r="CI540" s="165"/>
      <c r="CJ540" s="165">
        <f t="shared" ref="CJ540:CJ545" si="529">CH540*CI540</f>
        <v>0</v>
      </c>
      <c r="CK540" s="165"/>
      <c r="CL540" s="165"/>
      <c r="CM540" s="165">
        <f t="shared" ref="CM540:CM545" si="530">CK540*CL540</f>
        <v>0</v>
      </c>
      <c r="CN540" s="165"/>
      <c r="CO540" s="165"/>
      <c r="CP540" s="165">
        <f t="shared" ref="CP540:CP545" si="531">CN540*CO540</f>
        <v>0</v>
      </c>
      <c r="CQ540" s="165"/>
      <c r="CR540" s="165"/>
      <c r="CS540" s="165">
        <f t="shared" ref="CS540:CS545" si="532">CQ540*CR540</f>
        <v>0</v>
      </c>
      <c r="CT540" s="168">
        <f t="shared" ref="CT540:CT545" si="533">E540+H540+K540+N540+Q540+T540+W540+Z540+AC540+AF540+AI540+AL540+AO540+AR540+AU540+AX540+BA540+BD540+BG540+BJ540+BM540+BP540+BS540+BV540+BY540+CB540+CE540+CH540+CK540+CN540+CQ540</f>
        <v>0</v>
      </c>
      <c r="CU540" s="167">
        <f t="shared" ref="CU540:CU545" si="534">G540+J540+M540+P540+S540+V540+Y540+AB540+AE540+AH540+AK540+AN540+AQ540+AT540+AW540+AZ540+BC540+BF540+BI540+BL540+BO540+BR540+BU540+BX540+CA540+CD540+CG540+CJ540+CM540+CP540+CS540</f>
        <v>0</v>
      </c>
    </row>
    <row r="541" spans="2:99" x14ac:dyDescent="0.25">
      <c r="B541" s="165"/>
      <c r="C541" s="165"/>
      <c r="D541" s="166"/>
      <c r="E541" s="165"/>
      <c r="F541" s="165"/>
      <c r="G541" s="165">
        <f t="shared" si="502"/>
        <v>0</v>
      </c>
      <c r="H541" s="165"/>
      <c r="I541" s="165"/>
      <c r="J541" s="165">
        <f t="shared" si="503"/>
        <v>0</v>
      </c>
      <c r="K541" s="165"/>
      <c r="L541" s="165"/>
      <c r="M541" s="165">
        <f t="shared" si="504"/>
        <v>0</v>
      </c>
      <c r="N541" s="165"/>
      <c r="O541" s="165"/>
      <c r="P541" s="165">
        <f t="shared" si="505"/>
        <v>0</v>
      </c>
      <c r="Q541" s="165"/>
      <c r="R541" s="165"/>
      <c r="S541" s="165">
        <f t="shared" si="506"/>
        <v>0</v>
      </c>
      <c r="T541" s="165"/>
      <c r="U541" s="165"/>
      <c r="V541" s="165">
        <f t="shared" si="507"/>
        <v>0</v>
      </c>
      <c r="W541" s="165"/>
      <c r="X541" s="165"/>
      <c r="Y541" s="165">
        <f t="shared" si="508"/>
        <v>0</v>
      </c>
      <c r="Z541" s="165"/>
      <c r="AA541" s="165"/>
      <c r="AB541" s="165">
        <f t="shared" si="509"/>
        <v>0</v>
      </c>
      <c r="AC541" s="165"/>
      <c r="AD541" s="165"/>
      <c r="AE541" s="165">
        <f t="shared" si="510"/>
        <v>0</v>
      </c>
      <c r="AF541" s="165"/>
      <c r="AG541" s="165"/>
      <c r="AH541" s="165">
        <f t="shared" si="511"/>
        <v>0</v>
      </c>
      <c r="AI541" s="165"/>
      <c r="AJ541" s="165"/>
      <c r="AK541" s="165">
        <f t="shared" si="512"/>
        <v>0</v>
      </c>
      <c r="AL541" s="165"/>
      <c r="AM541" s="165"/>
      <c r="AN541" s="165">
        <f t="shared" si="513"/>
        <v>0</v>
      </c>
      <c r="AO541" s="165"/>
      <c r="AP541" s="165"/>
      <c r="AQ541" s="165">
        <f t="shared" si="514"/>
        <v>0</v>
      </c>
      <c r="AR541" s="165"/>
      <c r="AS541" s="165"/>
      <c r="AT541" s="165">
        <f t="shared" si="515"/>
        <v>0</v>
      </c>
      <c r="AU541" s="165"/>
      <c r="AV541" s="165"/>
      <c r="AW541" s="165">
        <f t="shared" si="516"/>
        <v>0</v>
      </c>
      <c r="AX541" s="165"/>
      <c r="AY541" s="165"/>
      <c r="AZ541" s="165">
        <f t="shared" si="517"/>
        <v>0</v>
      </c>
      <c r="BA541" s="165"/>
      <c r="BB541" s="165"/>
      <c r="BC541" s="165">
        <f t="shared" si="518"/>
        <v>0</v>
      </c>
      <c r="BD541" s="165"/>
      <c r="BE541" s="165"/>
      <c r="BF541" s="165">
        <f t="shared" si="519"/>
        <v>0</v>
      </c>
      <c r="BG541" s="165"/>
      <c r="BH541" s="165"/>
      <c r="BI541" s="165">
        <f t="shared" si="520"/>
        <v>0</v>
      </c>
      <c r="BJ541" s="165"/>
      <c r="BK541" s="165"/>
      <c r="BL541" s="165">
        <f t="shared" si="521"/>
        <v>0</v>
      </c>
      <c r="BM541" s="165"/>
      <c r="BN541" s="165"/>
      <c r="BO541" s="165">
        <f t="shared" si="522"/>
        <v>0</v>
      </c>
      <c r="BP541" s="165"/>
      <c r="BQ541" s="165"/>
      <c r="BR541" s="165">
        <f t="shared" si="523"/>
        <v>0</v>
      </c>
      <c r="BS541" s="165"/>
      <c r="BT541" s="165"/>
      <c r="BU541" s="165">
        <f t="shared" si="524"/>
        <v>0</v>
      </c>
      <c r="BV541" s="165"/>
      <c r="BW541" s="165"/>
      <c r="BX541" s="165">
        <f t="shared" si="525"/>
        <v>0</v>
      </c>
      <c r="BY541" s="165"/>
      <c r="BZ541" s="165"/>
      <c r="CA541" s="165">
        <f t="shared" si="526"/>
        <v>0</v>
      </c>
      <c r="CB541" s="165"/>
      <c r="CC541" s="165"/>
      <c r="CD541" s="165">
        <f t="shared" si="527"/>
        <v>0</v>
      </c>
      <c r="CE541" s="165"/>
      <c r="CF541" s="165"/>
      <c r="CG541" s="165">
        <f t="shared" si="528"/>
        <v>0</v>
      </c>
      <c r="CH541" s="165"/>
      <c r="CI541" s="165"/>
      <c r="CJ541" s="165">
        <f t="shared" si="529"/>
        <v>0</v>
      </c>
      <c r="CK541" s="165"/>
      <c r="CL541" s="165"/>
      <c r="CM541" s="165">
        <f t="shared" si="530"/>
        <v>0</v>
      </c>
      <c r="CN541" s="165"/>
      <c r="CO541" s="165"/>
      <c r="CP541" s="165">
        <f t="shared" si="531"/>
        <v>0</v>
      </c>
      <c r="CQ541" s="165"/>
      <c r="CR541" s="165"/>
      <c r="CS541" s="165">
        <f t="shared" si="532"/>
        <v>0</v>
      </c>
      <c r="CT541" s="168">
        <f t="shared" si="533"/>
        <v>0</v>
      </c>
      <c r="CU541" s="167">
        <f t="shared" si="534"/>
        <v>0</v>
      </c>
    </row>
    <row r="542" spans="2:99" x14ac:dyDescent="0.25">
      <c r="B542" s="165"/>
      <c r="C542" s="165"/>
      <c r="D542" s="166"/>
      <c r="E542" s="165"/>
      <c r="F542" s="165"/>
      <c r="G542" s="165">
        <f t="shared" si="502"/>
        <v>0</v>
      </c>
      <c r="H542" s="165"/>
      <c r="I542" s="165"/>
      <c r="J542" s="165">
        <f t="shared" si="503"/>
        <v>0</v>
      </c>
      <c r="K542" s="165"/>
      <c r="L542" s="165"/>
      <c r="M542" s="165">
        <f t="shared" si="504"/>
        <v>0</v>
      </c>
      <c r="N542" s="165"/>
      <c r="O542" s="165"/>
      <c r="P542" s="165">
        <f t="shared" si="505"/>
        <v>0</v>
      </c>
      <c r="Q542" s="165"/>
      <c r="R542" s="165"/>
      <c r="S542" s="165">
        <f t="shared" si="506"/>
        <v>0</v>
      </c>
      <c r="T542" s="165"/>
      <c r="U542" s="165"/>
      <c r="V542" s="165">
        <f t="shared" si="507"/>
        <v>0</v>
      </c>
      <c r="W542" s="165"/>
      <c r="X542" s="165"/>
      <c r="Y542" s="165">
        <f t="shared" si="508"/>
        <v>0</v>
      </c>
      <c r="Z542" s="165"/>
      <c r="AA542" s="165"/>
      <c r="AB542" s="165">
        <f t="shared" si="509"/>
        <v>0</v>
      </c>
      <c r="AC542" s="165"/>
      <c r="AD542" s="165"/>
      <c r="AE542" s="165">
        <f t="shared" si="510"/>
        <v>0</v>
      </c>
      <c r="AF542" s="165"/>
      <c r="AG542" s="165"/>
      <c r="AH542" s="165">
        <f t="shared" si="511"/>
        <v>0</v>
      </c>
      <c r="AI542" s="165"/>
      <c r="AJ542" s="165"/>
      <c r="AK542" s="165">
        <f t="shared" si="512"/>
        <v>0</v>
      </c>
      <c r="AL542" s="165"/>
      <c r="AM542" s="165"/>
      <c r="AN542" s="165">
        <f t="shared" si="513"/>
        <v>0</v>
      </c>
      <c r="AO542" s="165"/>
      <c r="AP542" s="165"/>
      <c r="AQ542" s="165">
        <f t="shared" si="514"/>
        <v>0</v>
      </c>
      <c r="AR542" s="165"/>
      <c r="AS542" s="165"/>
      <c r="AT542" s="165">
        <f t="shared" si="515"/>
        <v>0</v>
      </c>
      <c r="AU542" s="165"/>
      <c r="AV542" s="165"/>
      <c r="AW542" s="165">
        <f t="shared" si="516"/>
        <v>0</v>
      </c>
      <c r="AX542" s="165"/>
      <c r="AY542" s="165"/>
      <c r="AZ542" s="165">
        <f t="shared" si="517"/>
        <v>0</v>
      </c>
      <c r="BA542" s="165"/>
      <c r="BB542" s="165"/>
      <c r="BC542" s="165">
        <f t="shared" si="518"/>
        <v>0</v>
      </c>
      <c r="BD542" s="165"/>
      <c r="BE542" s="165"/>
      <c r="BF542" s="165">
        <f t="shared" si="519"/>
        <v>0</v>
      </c>
      <c r="BG542" s="165"/>
      <c r="BH542" s="165"/>
      <c r="BI542" s="165">
        <f t="shared" si="520"/>
        <v>0</v>
      </c>
      <c r="BJ542" s="165"/>
      <c r="BK542" s="165"/>
      <c r="BL542" s="165">
        <f t="shared" si="521"/>
        <v>0</v>
      </c>
      <c r="BM542" s="165"/>
      <c r="BN542" s="165"/>
      <c r="BO542" s="165">
        <f t="shared" si="522"/>
        <v>0</v>
      </c>
      <c r="BP542" s="165"/>
      <c r="BQ542" s="165"/>
      <c r="BR542" s="165">
        <f t="shared" si="523"/>
        <v>0</v>
      </c>
      <c r="BS542" s="165"/>
      <c r="BT542" s="165"/>
      <c r="BU542" s="165">
        <f t="shared" si="524"/>
        <v>0</v>
      </c>
      <c r="BV542" s="165"/>
      <c r="BW542" s="165"/>
      <c r="BX542" s="165">
        <f t="shared" si="525"/>
        <v>0</v>
      </c>
      <c r="BY542" s="165"/>
      <c r="BZ542" s="165"/>
      <c r="CA542" s="165">
        <f t="shared" si="526"/>
        <v>0</v>
      </c>
      <c r="CB542" s="165"/>
      <c r="CC542" s="165"/>
      <c r="CD542" s="165">
        <f t="shared" si="527"/>
        <v>0</v>
      </c>
      <c r="CE542" s="165"/>
      <c r="CF542" s="165"/>
      <c r="CG542" s="165">
        <f t="shared" si="528"/>
        <v>0</v>
      </c>
      <c r="CH542" s="165"/>
      <c r="CI542" s="165"/>
      <c r="CJ542" s="165">
        <f t="shared" si="529"/>
        <v>0</v>
      </c>
      <c r="CK542" s="165"/>
      <c r="CL542" s="165"/>
      <c r="CM542" s="165">
        <f t="shared" si="530"/>
        <v>0</v>
      </c>
      <c r="CN542" s="165"/>
      <c r="CO542" s="165"/>
      <c r="CP542" s="165">
        <f t="shared" si="531"/>
        <v>0</v>
      </c>
      <c r="CQ542" s="165"/>
      <c r="CR542" s="165"/>
      <c r="CS542" s="165">
        <f t="shared" si="532"/>
        <v>0</v>
      </c>
      <c r="CT542" s="168">
        <f t="shared" si="533"/>
        <v>0</v>
      </c>
      <c r="CU542" s="167">
        <f t="shared" si="534"/>
        <v>0</v>
      </c>
    </row>
    <row r="543" spans="2:99" x14ac:dyDescent="0.25">
      <c r="B543" s="165"/>
      <c r="C543" s="165"/>
      <c r="D543" s="166"/>
      <c r="E543" s="165"/>
      <c r="F543" s="165"/>
      <c r="G543" s="165">
        <f t="shared" si="502"/>
        <v>0</v>
      </c>
      <c r="H543" s="165"/>
      <c r="I543" s="165"/>
      <c r="J543" s="165">
        <f t="shared" si="503"/>
        <v>0</v>
      </c>
      <c r="K543" s="165"/>
      <c r="L543" s="165"/>
      <c r="M543" s="165">
        <f t="shared" si="504"/>
        <v>0</v>
      </c>
      <c r="N543" s="165"/>
      <c r="O543" s="165"/>
      <c r="P543" s="165">
        <f t="shared" si="505"/>
        <v>0</v>
      </c>
      <c r="Q543" s="165"/>
      <c r="R543" s="165"/>
      <c r="S543" s="165">
        <f t="shared" si="506"/>
        <v>0</v>
      </c>
      <c r="T543" s="165"/>
      <c r="U543" s="165"/>
      <c r="V543" s="165">
        <f t="shared" si="507"/>
        <v>0</v>
      </c>
      <c r="W543" s="165"/>
      <c r="X543" s="165"/>
      <c r="Y543" s="165">
        <f t="shared" si="508"/>
        <v>0</v>
      </c>
      <c r="Z543" s="165"/>
      <c r="AA543" s="165"/>
      <c r="AB543" s="165">
        <f t="shared" si="509"/>
        <v>0</v>
      </c>
      <c r="AC543" s="165"/>
      <c r="AD543" s="165"/>
      <c r="AE543" s="165">
        <f t="shared" si="510"/>
        <v>0</v>
      </c>
      <c r="AF543" s="165"/>
      <c r="AG543" s="165"/>
      <c r="AH543" s="165">
        <f t="shared" si="511"/>
        <v>0</v>
      </c>
      <c r="AI543" s="165"/>
      <c r="AJ543" s="165"/>
      <c r="AK543" s="165">
        <f t="shared" si="512"/>
        <v>0</v>
      </c>
      <c r="AL543" s="165"/>
      <c r="AM543" s="165"/>
      <c r="AN543" s="165">
        <f t="shared" si="513"/>
        <v>0</v>
      </c>
      <c r="AO543" s="165"/>
      <c r="AP543" s="165"/>
      <c r="AQ543" s="165">
        <f t="shared" si="514"/>
        <v>0</v>
      </c>
      <c r="AR543" s="165"/>
      <c r="AS543" s="165"/>
      <c r="AT543" s="165">
        <f t="shared" si="515"/>
        <v>0</v>
      </c>
      <c r="AU543" s="165"/>
      <c r="AV543" s="165"/>
      <c r="AW543" s="165">
        <f t="shared" si="516"/>
        <v>0</v>
      </c>
      <c r="AX543" s="165"/>
      <c r="AY543" s="165"/>
      <c r="AZ543" s="165">
        <f t="shared" si="517"/>
        <v>0</v>
      </c>
      <c r="BA543" s="165"/>
      <c r="BB543" s="165"/>
      <c r="BC543" s="165">
        <f t="shared" si="518"/>
        <v>0</v>
      </c>
      <c r="BD543" s="165"/>
      <c r="BE543" s="165"/>
      <c r="BF543" s="165">
        <f t="shared" si="519"/>
        <v>0</v>
      </c>
      <c r="BG543" s="165"/>
      <c r="BH543" s="165"/>
      <c r="BI543" s="165">
        <f t="shared" si="520"/>
        <v>0</v>
      </c>
      <c r="BJ543" s="165"/>
      <c r="BK543" s="165"/>
      <c r="BL543" s="165">
        <f t="shared" si="521"/>
        <v>0</v>
      </c>
      <c r="BM543" s="165"/>
      <c r="BN543" s="165"/>
      <c r="BO543" s="165">
        <f t="shared" si="522"/>
        <v>0</v>
      </c>
      <c r="BP543" s="165"/>
      <c r="BQ543" s="165"/>
      <c r="BR543" s="165">
        <f t="shared" si="523"/>
        <v>0</v>
      </c>
      <c r="BS543" s="165"/>
      <c r="BT543" s="165"/>
      <c r="BU543" s="165">
        <f t="shared" si="524"/>
        <v>0</v>
      </c>
      <c r="BV543" s="165"/>
      <c r="BW543" s="165"/>
      <c r="BX543" s="165">
        <f t="shared" si="525"/>
        <v>0</v>
      </c>
      <c r="BY543" s="165"/>
      <c r="BZ543" s="165"/>
      <c r="CA543" s="165">
        <f t="shared" si="526"/>
        <v>0</v>
      </c>
      <c r="CB543" s="165"/>
      <c r="CC543" s="165"/>
      <c r="CD543" s="165">
        <f t="shared" si="527"/>
        <v>0</v>
      </c>
      <c r="CE543" s="165"/>
      <c r="CF543" s="165"/>
      <c r="CG543" s="165">
        <f t="shared" si="528"/>
        <v>0</v>
      </c>
      <c r="CH543" s="165"/>
      <c r="CI543" s="165"/>
      <c r="CJ543" s="165">
        <f t="shared" si="529"/>
        <v>0</v>
      </c>
      <c r="CK543" s="165"/>
      <c r="CL543" s="165"/>
      <c r="CM543" s="165">
        <f t="shared" si="530"/>
        <v>0</v>
      </c>
      <c r="CN543" s="165"/>
      <c r="CO543" s="165"/>
      <c r="CP543" s="165">
        <f t="shared" si="531"/>
        <v>0</v>
      </c>
      <c r="CQ543" s="165"/>
      <c r="CR543" s="165"/>
      <c r="CS543" s="165">
        <f t="shared" si="532"/>
        <v>0</v>
      </c>
      <c r="CT543" s="168">
        <f t="shared" si="533"/>
        <v>0</v>
      </c>
      <c r="CU543" s="167">
        <f t="shared" si="534"/>
        <v>0</v>
      </c>
    </row>
    <row r="544" spans="2:99" x14ac:dyDescent="0.25">
      <c r="B544" s="165"/>
      <c r="C544" s="165"/>
      <c r="D544" s="166"/>
      <c r="E544" s="165"/>
      <c r="F544" s="165"/>
      <c r="G544" s="165">
        <f t="shared" si="502"/>
        <v>0</v>
      </c>
      <c r="H544" s="165"/>
      <c r="I544" s="165"/>
      <c r="J544" s="165">
        <f t="shared" si="503"/>
        <v>0</v>
      </c>
      <c r="K544" s="165"/>
      <c r="L544" s="165"/>
      <c r="M544" s="165">
        <f t="shared" si="504"/>
        <v>0</v>
      </c>
      <c r="N544" s="165"/>
      <c r="O544" s="165"/>
      <c r="P544" s="165">
        <f t="shared" si="505"/>
        <v>0</v>
      </c>
      <c r="Q544" s="165"/>
      <c r="R544" s="165"/>
      <c r="S544" s="165">
        <f t="shared" si="506"/>
        <v>0</v>
      </c>
      <c r="T544" s="165"/>
      <c r="U544" s="165"/>
      <c r="V544" s="165">
        <f t="shared" si="507"/>
        <v>0</v>
      </c>
      <c r="W544" s="165"/>
      <c r="X544" s="165"/>
      <c r="Y544" s="165">
        <f t="shared" si="508"/>
        <v>0</v>
      </c>
      <c r="Z544" s="165"/>
      <c r="AA544" s="165"/>
      <c r="AB544" s="165">
        <f t="shared" si="509"/>
        <v>0</v>
      </c>
      <c r="AC544" s="165"/>
      <c r="AD544" s="165"/>
      <c r="AE544" s="165">
        <f t="shared" si="510"/>
        <v>0</v>
      </c>
      <c r="AF544" s="165"/>
      <c r="AG544" s="165"/>
      <c r="AH544" s="165">
        <f t="shared" si="511"/>
        <v>0</v>
      </c>
      <c r="AI544" s="165"/>
      <c r="AJ544" s="165"/>
      <c r="AK544" s="165">
        <f t="shared" si="512"/>
        <v>0</v>
      </c>
      <c r="AL544" s="165"/>
      <c r="AM544" s="171"/>
      <c r="AN544" s="165">
        <f t="shared" si="513"/>
        <v>0</v>
      </c>
      <c r="AO544" s="165"/>
      <c r="AP544" s="171"/>
      <c r="AQ544" s="165">
        <f t="shared" si="514"/>
        <v>0</v>
      </c>
      <c r="AR544" s="165"/>
      <c r="AS544" s="165"/>
      <c r="AT544" s="165">
        <f t="shared" si="515"/>
        <v>0</v>
      </c>
      <c r="AU544" s="165"/>
      <c r="AV544" s="165"/>
      <c r="AW544" s="165">
        <f t="shared" si="516"/>
        <v>0</v>
      </c>
      <c r="AX544" s="165"/>
      <c r="AY544" s="165"/>
      <c r="AZ544" s="165">
        <f t="shared" si="517"/>
        <v>0</v>
      </c>
      <c r="BA544" s="165"/>
      <c r="BB544" s="165"/>
      <c r="BC544" s="165">
        <f t="shared" si="518"/>
        <v>0</v>
      </c>
      <c r="BD544" s="165"/>
      <c r="BE544" s="165"/>
      <c r="BF544" s="165">
        <f t="shared" si="519"/>
        <v>0</v>
      </c>
      <c r="BG544" s="165"/>
      <c r="BH544" s="165"/>
      <c r="BI544" s="165">
        <f t="shared" si="520"/>
        <v>0</v>
      </c>
      <c r="BJ544" s="165"/>
      <c r="BK544" s="165"/>
      <c r="BL544" s="165">
        <f t="shared" si="521"/>
        <v>0</v>
      </c>
      <c r="BM544" s="165"/>
      <c r="BN544" s="165"/>
      <c r="BO544" s="165">
        <f t="shared" si="522"/>
        <v>0</v>
      </c>
      <c r="BP544" s="165"/>
      <c r="BQ544" s="165"/>
      <c r="BR544" s="165">
        <f t="shared" si="523"/>
        <v>0</v>
      </c>
      <c r="BS544" s="165"/>
      <c r="BT544" s="165"/>
      <c r="BU544" s="165">
        <f t="shared" si="524"/>
        <v>0</v>
      </c>
      <c r="BV544" s="165"/>
      <c r="BW544" s="165"/>
      <c r="BX544" s="165">
        <f t="shared" si="525"/>
        <v>0</v>
      </c>
      <c r="BY544" s="165"/>
      <c r="BZ544" s="165"/>
      <c r="CA544" s="165">
        <f t="shared" si="526"/>
        <v>0</v>
      </c>
      <c r="CB544" s="165"/>
      <c r="CC544" s="165"/>
      <c r="CD544" s="165">
        <f t="shared" si="527"/>
        <v>0</v>
      </c>
      <c r="CE544" s="165"/>
      <c r="CF544" s="165"/>
      <c r="CG544" s="165">
        <f t="shared" si="528"/>
        <v>0</v>
      </c>
      <c r="CH544" s="165"/>
      <c r="CI544" s="165"/>
      <c r="CJ544" s="165">
        <f t="shared" si="529"/>
        <v>0</v>
      </c>
      <c r="CK544" s="165"/>
      <c r="CL544" s="165"/>
      <c r="CM544" s="165">
        <f t="shared" si="530"/>
        <v>0</v>
      </c>
      <c r="CN544" s="165"/>
      <c r="CO544" s="165"/>
      <c r="CP544" s="165">
        <f t="shared" si="531"/>
        <v>0</v>
      </c>
      <c r="CQ544" s="165"/>
      <c r="CR544" s="165"/>
      <c r="CS544" s="165">
        <f t="shared" si="532"/>
        <v>0</v>
      </c>
      <c r="CT544" s="168">
        <f t="shared" si="533"/>
        <v>0</v>
      </c>
      <c r="CU544" s="167">
        <f t="shared" si="534"/>
        <v>0</v>
      </c>
    </row>
    <row r="545" spans="2:99" x14ac:dyDescent="0.25">
      <c r="B545" s="165"/>
      <c r="C545" s="165"/>
      <c r="D545" s="166"/>
      <c r="E545" s="165"/>
      <c r="F545" s="165"/>
      <c r="G545" s="165">
        <f t="shared" si="502"/>
        <v>0</v>
      </c>
      <c r="H545" s="165"/>
      <c r="I545" s="165"/>
      <c r="J545" s="165">
        <f t="shared" si="503"/>
        <v>0</v>
      </c>
      <c r="K545" s="165"/>
      <c r="L545" s="165"/>
      <c r="M545" s="165">
        <f t="shared" si="504"/>
        <v>0</v>
      </c>
      <c r="N545" s="165"/>
      <c r="O545" s="165"/>
      <c r="P545" s="165">
        <f t="shared" si="505"/>
        <v>0</v>
      </c>
      <c r="Q545" s="165"/>
      <c r="R545" s="165"/>
      <c r="S545" s="165">
        <f t="shared" si="506"/>
        <v>0</v>
      </c>
      <c r="T545" s="165"/>
      <c r="U545" s="165"/>
      <c r="V545" s="165">
        <f t="shared" si="507"/>
        <v>0</v>
      </c>
      <c r="W545" s="165"/>
      <c r="X545" s="165"/>
      <c r="Y545" s="165">
        <f t="shared" si="508"/>
        <v>0</v>
      </c>
      <c r="Z545" s="165"/>
      <c r="AA545" s="165"/>
      <c r="AB545" s="165">
        <f t="shared" si="509"/>
        <v>0</v>
      </c>
      <c r="AC545" s="165"/>
      <c r="AD545" s="165"/>
      <c r="AE545" s="165">
        <f t="shared" si="510"/>
        <v>0</v>
      </c>
      <c r="AF545" s="165"/>
      <c r="AG545" s="165"/>
      <c r="AH545" s="165">
        <f t="shared" si="511"/>
        <v>0</v>
      </c>
      <c r="AI545" s="165"/>
      <c r="AJ545" s="165"/>
      <c r="AK545" s="165">
        <f t="shared" si="512"/>
        <v>0</v>
      </c>
      <c r="AL545" s="165"/>
      <c r="AM545" s="165"/>
      <c r="AN545" s="165">
        <f t="shared" si="513"/>
        <v>0</v>
      </c>
      <c r="AO545" s="165"/>
      <c r="AP545" s="165"/>
      <c r="AQ545" s="165">
        <f t="shared" si="514"/>
        <v>0</v>
      </c>
      <c r="AR545" s="165"/>
      <c r="AS545" s="165"/>
      <c r="AT545" s="165">
        <f t="shared" si="515"/>
        <v>0</v>
      </c>
      <c r="AU545" s="165"/>
      <c r="AV545" s="165"/>
      <c r="AW545" s="165">
        <f t="shared" si="516"/>
        <v>0</v>
      </c>
      <c r="AX545" s="165"/>
      <c r="AY545" s="165"/>
      <c r="AZ545" s="165">
        <f t="shared" si="517"/>
        <v>0</v>
      </c>
      <c r="BA545" s="165"/>
      <c r="BB545" s="165"/>
      <c r="BC545" s="165">
        <f t="shared" si="518"/>
        <v>0</v>
      </c>
      <c r="BD545" s="165"/>
      <c r="BE545" s="165"/>
      <c r="BF545" s="165">
        <f t="shared" si="519"/>
        <v>0</v>
      </c>
      <c r="BG545" s="165"/>
      <c r="BH545" s="165"/>
      <c r="BI545" s="165">
        <f t="shared" si="520"/>
        <v>0</v>
      </c>
      <c r="BJ545" s="165"/>
      <c r="BK545" s="165"/>
      <c r="BL545" s="165">
        <f t="shared" si="521"/>
        <v>0</v>
      </c>
      <c r="BM545" s="165"/>
      <c r="BN545" s="165"/>
      <c r="BO545" s="165">
        <f t="shared" si="522"/>
        <v>0</v>
      </c>
      <c r="BP545" s="165"/>
      <c r="BQ545" s="165"/>
      <c r="BR545" s="165">
        <f t="shared" si="523"/>
        <v>0</v>
      </c>
      <c r="BS545" s="165"/>
      <c r="BT545" s="165"/>
      <c r="BU545" s="165">
        <f t="shared" si="524"/>
        <v>0</v>
      </c>
      <c r="BV545" s="165"/>
      <c r="BW545" s="165"/>
      <c r="BX545" s="165">
        <f t="shared" si="525"/>
        <v>0</v>
      </c>
      <c r="BY545" s="165"/>
      <c r="BZ545" s="165"/>
      <c r="CA545" s="165">
        <f t="shared" si="526"/>
        <v>0</v>
      </c>
      <c r="CB545" s="165"/>
      <c r="CC545" s="165"/>
      <c r="CD545" s="165">
        <f t="shared" si="527"/>
        <v>0</v>
      </c>
      <c r="CE545" s="165"/>
      <c r="CF545" s="165"/>
      <c r="CG545" s="165">
        <f t="shared" si="528"/>
        <v>0</v>
      </c>
      <c r="CH545" s="165"/>
      <c r="CI545" s="165"/>
      <c r="CJ545" s="165">
        <f t="shared" si="529"/>
        <v>0</v>
      </c>
      <c r="CK545" s="165"/>
      <c r="CL545" s="165"/>
      <c r="CM545" s="165">
        <f t="shared" si="530"/>
        <v>0</v>
      </c>
      <c r="CN545" s="165"/>
      <c r="CO545" s="165"/>
      <c r="CP545" s="165">
        <f t="shared" si="531"/>
        <v>0</v>
      </c>
      <c r="CQ545" s="165"/>
      <c r="CR545" s="165"/>
      <c r="CS545" s="165">
        <f t="shared" si="532"/>
        <v>0</v>
      </c>
      <c r="CT545" s="168">
        <f t="shared" si="533"/>
        <v>0</v>
      </c>
      <c r="CU545" s="167">
        <f t="shared" si="534"/>
        <v>0</v>
      </c>
    </row>
    <row r="546" spans="2:99" x14ac:dyDescent="0.25">
      <c r="B546" s="163"/>
      <c r="C546" s="164"/>
      <c r="D546" s="166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  <c r="AD546" s="164"/>
      <c r="AE546" s="164"/>
      <c r="AF546" s="164"/>
      <c r="AG546" s="164"/>
      <c r="AH546" s="164"/>
      <c r="AI546" s="164"/>
      <c r="AJ546" s="164"/>
      <c r="AK546" s="164"/>
      <c r="AL546" s="164"/>
      <c r="AM546" s="164"/>
      <c r="AN546" s="164"/>
      <c r="AO546" s="164"/>
      <c r="AP546" s="164"/>
      <c r="AQ546" s="164"/>
      <c r="AR546" s="164"/>
      <c r="AS546" s="164"/>
      <c r="AT546" s="164"/>
      <c r="AU546" s="164"/>
      <c r="AV546" s="164"/>
      <c r="AW546" s="164"/>
      <c r="AX546" s="164"/>
      <c r="AY546" s="164"/>
      <c r="AZ546" s="164"/>
      <c r="BA546" s="164"/>
      <c r="BB546" s="164"/>
      <c r="BC546" s="164"/>
      <c r="BD546" s="164"/>
      <c r="BE546" s="164"/>
      <c r="BF546" s="164"/>
      <c r="BG546" s="164"/>
      <c r="BH546" s="164"/>
      <c r="BI546" s="164"/>
      <c r="BJ546" s="164"/>
      <c r="BK546" s="164"/>
      <c r="BL546" s="164"/>
      <c r="BM546" s="164"/>
      <c r="BN546" s="164"/>
      <c r="BO546" s="164"/>
      <c r="BP546" s="164"/>
      <c r="BQ546" s="164"/>
      <c r="BR546" s="164"/>
      <c r="BS546" s="164"/>
      <c r="BT546" s="164"/>
      <c r="BU546" s="164"/>
      <c r="BV546" s="164"/>
      <c r="BW546" s="164"/>
      <c r="BX546" s="164"/>
      <c r="BY546" s="164"/>
      <c r="BZ546" s="164"/>
      <c r="CA546" s="164"/>
      <c r="CB546" s="164"/>
      <c r="CC546" s="164"/>
      <c r="CD546" s="164"/>
      <c r="CE546" s="164"/>
      <c r="CF546" s="164"/>
      <c r="CG546" s="164"/>
      <c r="CH546" s="164"/>
      <c r="CI546" s="164"/>
      <c r="CJ546" s="164"/>
      <c r="CK546" s="164"/>
      <c r="CL546" s="164"/>
      <c r="CM546" s="164"/>
      <c r="CN546" s="164"/>
      <c r="CO546" s="164"/>
      <c r="CP546" s="164"/>
      <c r="CQ546" s="164"/>
      <c r="CR546" s="164"/>
      <c r="CS546" s="164"/>
      <c r="CT546" s="164"/>
      <c r="CU546" s="80"/>
    </row>
    <row r="547" spans="2:99" x14ac:dyDescent="0.25">
      <c r="B547" s="165"/>
      <c r="C547" s="165"/>
      <c r="D547" s="166"/>
      <c r="E547" s="165"/>
      <c r="F547" s="165"/>
      <c r="G547" s="165">
        <f>E547*F547</f>
        <v>0</v>
      </c>
      <c r="H547" s="165"/>
      <c r="I547" s="165"/>
      <c r="J547" s="165">
        <f>H547*I547</f>
        <v>0</v>
      </c>
      <c r="K547" s="165"/>
      <c r="L547" s="165"/>
      <c r="M547" s="165">
        <f>K547*L547</f>
        <v>0</v>
      </c>
      <c r="N547" s="165"/>
      <c r="O547" s="165"/>
      <c r="P547" s="165">
        <f>N547*O547</f>
        <v>0</v>
      </c>
      <c r="Q547" s="165"/>
      <c r="R547" s="165"/>
      <c r="S547" s="165">
        <f>Q547*R547</f>
        <v>0</v>
      </c>
      <c r="T547" s="165"/>
      <c r="U547" s="165"/>
      <c r="V547" s="165">
        <f>T547*U547</f>
        <v>0</v>
      </c>
      <c r="W547" s="165"/>
      <c r="X547" s="165"/>
      <c r="Y547" s="165">
        <f>W547*X547</f>
        <v>0</v>
      </c>
      <c r="Z547" s="165"/>
      <c r="AA547" s="165"/>
      <c r="AB547" s="165">
        <f>Z547*AA547</f>
        <v>0</v>
      </c>
      <c r="AC547" s="165"/>
      <c r="AD547" s="165"/>
      <c r="AE547" s="165">
        <f>AC547*AD547</f>
        <v>0</v>
      </c>
      <c r="AF547" s="165"/>
      <c r="AG547" s="165"/>
      <c r="AH547" s="165">
        <f>AF547*AG547</f>
        <v>0</v>
      </c>
      <c r="AI547" s="165"/>
      <c r="AJ547" s="165"/>
      <c r="AK547" s="165">
        <f>AI547*AJ547</f>
        <v>0</v>
      </c>
      <c r="AL547" s="165"/>
      <c r="AM547" s="165"/>
      <c r="AN547" s="165">
        <f>AL547*AM547</f>
        <v>0</v>
      </c>
      <c r="AO547" s="165"/>
      <c r="AP547" s="165"/>
      <c r="AQ547" s="165">
        <f>AO547*AP547</f>
        <v>0</v>
      </c>
      <c r="AR547" s="165"/>
      <c r="AS547" s="165"/>
      <c r="AT547" s="165">
        <f>AR547*AS547</f>
        <v>0</v>
      </c>
      <c r="AU547" s="165"/>
      <c r="AV547" s="165"/>
      <c r="AW547" s="165">
        <f>AU547*AV547</f>
        <v>0</v>
      </c>
      <c r="AX547" s="165"/>
      <c r="AY547" s="165"/>
      <c r="AZ547" s="165">
        <f>AX547*AY547</f>
        <v>0</v>
      </c>
      <c r="BA547" s="165"/>
      <c r="BB547" s="165"/>
      <c r="BC547" s="165">
        <f>BA547*BB547</f>
        <v>0</v>
      </c>
      <c r="BD547" s="165"/>
      <c r="BE547" s="165"/>
      <c r="BF547" s="165">
        <f>BD547*BE547</f>
        <v>0</v>
      </c>
      <c r="BG547" s="165"/>
      <c r="BH547" s="165"/>
      <c r="BI547" s="165">
        <f>BG547*BH547</f>
        <v>0</v>
      </c>
      <c r="BJ547" s="165"/>
      <c r="BK547" s="165"/>
      <c r="BL547" s="165">
        <f>BJ547*BK547</f>
        <v>0</v>
      </c>
      <c r="BM547" s="165"/>
      <c r="BN547" s="165"/>
      <c r="BO547" s="165">
        <f>BM547*BN547</f>
        <v>0</v>
      </c>
      <c r="BP547" s="165"/>
      <c r="BQ547" s="165"/>
      <c r="BR547" s="165">
        <f>BP547*BQ547</f>
        <v>0</v>
      </c>
      <c r="BS547" s="165"/>
      <c r="BT547" s="165"/>
      <c r="BU547" s="165">
        <f>BS547*BT547</f>
        <v>0</v>
      </c>
      <c r="BV547" s="165"/>
      <c r="BW547" s="165"/>
      <c r="BX547" s="165">
        <f>BV547*BW547</f>
        <v>0</v>
      </c>
      <c r="BY547" s="165"/>
      <c r="BZ547" s="165"/>
      <c r="CA547" s="165">
        <f>BY547*BZ547</f>
        <v>0</v>
      </c>
      <c r="CB547" s="165"/>
      <c r="CC547" s="165"/>
      <c r="CD547" s="165">
        <f>CB547*CC547</f>
        <v>0</v>
      </c>
      <c r="CE547" s="165"/>
      <c r="CF547" s="165"/>
      <c r="CG547" s="165">
        <f>CE547*CF547</f>
        <v>0</v>
      </c>
      <c r="CH547" s="165"/>
      <c r="CI547" s="165"/>
      <c r="CJ547" s="165">
        <f>CH547*CI547</f>
        <v>0</v>
      </c>
      <c r="CK547" s="165"/>
      <c r="CL547" s="165"/>
      <c r="CM547" s="165">
        <f>CK547*CL547</f>
        <v>0</v>
      </c>
      <c r="CN547" s="165"/>
      <c r="CO547" s="165"/>
      <c r="CP547" s="165">
        <f>CN547*CO547</f>
        <v>0</v>
      </c>
      <c r="CQ547" s="165"/>
      <c r="CR547" s="165"/>
      <c r="CS547" s="165">
        <f>CQ547*CR547</f>
        <v>0</v>
      </c>
      <c r="CT547" s="168">
        <f>E547+H547+K547+N547+Q547+T547+W547+Z547+AC547+AF547+AI547+AL547+AO547+AR547+AU547+AX547+BA547+BD547+BG547+BJ547+BM547+BP547+BS547+BV547+BY547+CB547+CE547+CH547+CK547+CN547+CQ547</f>
        <v>0</v>
      </c>
      <c r="CU547" s="167">
        <f>G547+J547+M547+P547+S547+V547+Y547+AB547+AE547+AH547+AK547+AN547+AQ547+AT547+AW547+AZ547+BC547+BF547+BI547+BL547+BO547+BR547+BU547+BX547+CA547+CD547+CG547+CJ547+CM547+CP547+CS547</f>
        <v>0</v>
      </c>
    </row>
    <row r="548" spans="2:99" x14ac:dyDescent="0.25">
      <c r="B548" s="83"/>
      <c r="C548" s="83"/>
      <c r="D548" s="220"/>
      <c r="E548" s="221"/>
      <c r="F548" s="83"/>
      <c r="G548" s="165">
        <f t="shared" ref="G548:G549" si="535">E548*F548</f>
        <v>0</v>
      </c>
      <c r="H548" s="83"/>
      <c r="I548" s="83"/>
      <c r="J548" s="165">
        <f t="shared" ref="J548:J549" si="536">H548*I548</f>
        <v>0</v>
      </c>
      <c r="K548" s="83"/>
      <c r="L548" s="83"/>
      <c r="M548" s="165">
        <f t="shared" ref="M548:M549" si="537">K548*L548</f>
        <v>0</v>
      </c>
      <c r="N548" s="83"/>
      <c r="O548" s="83"/>
      <c r="P548" s="165">
        <f t="shared" ref="P548:P549" si="538">N548*O548</f>
        <v>0</v>
      </c>
      <c r="Q548" s="83"/>
      <c r="R548" s="83"/>
      <c r="S548" s="165">
        <f t="shared" ref="S548:S549" si="539">Q548*R548</f>
        <v>0</v>
      </c>
      <c r="T548" s="83"/>
      <c r="U548" s="83"/>
      <c r="V548" s="165">
        <f t="shared" ref="V548:V549" si="540">T548*U548</f>
        <v>0</v>
      </c>
      <c r="W548" s="83"/>
      <c r="X548" s="83"/>
      <c r="Y548" s="165">
        <f t="shared" ref="Y548:Y549" si="541">W548*X548</f>
        <v>0</v>
      </c>
      <c r="Z548" s="83"/>
      <c r="AA548" s="83"/>
      <c r="AB548" s="165">
        <f t="shared" ref="AB548:AB549" si="542">Z548*AA548</f>
        <v>0</v>
      </c>
      <c r="AC548" s="83"/>
      <c r="AD548" s="83"/>
      <c r="AE548" s="165">
        <f t="shared" ref="AE548:AE549" si="543">AC548*AD548</f>
        <v>0</v>
      </c>
      <c r="AF548" s="83"/>
      <c r="AG548" s="83"/>
      <c r="AH548" s="165">
        <f t="shared" ref="AH548:AH549" si="544">AF548*AG548</f>
        <v>0</v>
      </c>
      <c r="AI548" s="83"/>
      <c r="AJ548" s="83"/>
      <c r="AK548" s="165">
        <f t="shared" ref="AK548:AK549" si="545">AI548*AJ548</f>
        <v>0</v>
      </c>
      <c r="AL548" s="83"/>
      <c r="AM548" s="83"/>
      <c r="AN548" s="165">
        <f t="shared" ref="AN548:AN549" si="546">AL548*AM548</f>
        <v>0</v>
      </c>
      <c r="AO548" s="83"/>
      <c r="AP548" s="83"/>
      <c r="AQ548" s="165">
        <f t="shared" ref="AQ548:AQ549" si="547">AO548*AP548</f>
        <v>0</v>
      </c>
      <c r="AR548" s="83"/>
      <c r="AS548" s="83"/>
      <c r="AT548" s="165">
        <f t="shared" ref="AT548:AT549" si="548">AR548*AS548</f>
        <v>0</v>
      </c>
      <c r="AU548" s="83"/>
      <c r="AV548" s="83"/>
      <c r="AW548" s="165">
        <f t="shared" ref="AW548:AW549" si="549">AU548*AV548</f>
        <v>0</v>
      </c>
      <c r="AX548" s="83"/>
      <c r="AY548" s="83"/>
      <c r="AZ548" s="165">
        <f t="shared" ref="AZ548:AZ549" si="550">AX548*AY548</f>
        <v>0</v>
      </c>
      <c r="BA548" s="83"/>
      <c r="BB548" s="83"/>
      <c r="BC548" s="165">
        <f t="shared" ref="BC548:BC549" si="551">BA548*BB548</f>
        <v>0</v>
      </c>
      <c r="BD548" s="83"/>
      <c r="BE548" s="83"/>
      <c r="BF548" s="165">
        <f t="shared" ref="BF548:BF549" si="552">BD548*BE548</f>
        <v>0</v>
      </c>
      <c r="BG548" s="165"/>
      <c r="BH548" s="83"/>
      <c r="BI548" s="165">
        <f t="shared" ref="BI548:BI549" si="553">BG548*BH548</f>
        <v>0</v>
      </c>
      <c r="BJ548" s="83"/>
      <c r="BK548" s="83"/>
      <c r="BL548" s="165">
        <f t="shared" ref="BL548:BL549" si="554">BJ548*BK548</f>
        <v>0</v>
      </c>
      <c r="BM548" s="83"/>
      <c r="BN548" s="83"/>
      <c r="BO548" s="165">
        <f t="shared" ref="BO548:BO549" si="555">BM548*BN548</f>
        <v>0</v>
      </c>
      <c r="BP548" s="83"/>
      <c r="BQ548" s="83"/>
      <c r="BR548" s="165">
        <f t="shared" ref="BR548:BR549" si="556">BP548*BQ548</f>
        <v>0</v>
      </c>
      <c r="BS548" s="83"/>
      <c r="BT548" s="83"/>
      <c r="BU548" s="165">
        <f t="shared" ref="BU548:BU549" si="557">BS548*BT548</f>
        <v>0</v>
      </c>
      <c r="BV548" s="83"/>
      <c r="BW548" s="83"/>
      <c r="BX548" s="165">
        <f t="shared" ref="BX548:BX549" si="558">BV548*BW548</f>
        <v>0</v>
      </c>
      <c r="BY548" s="83"/>
      <c r="BZ548" s="83"/>
      <c r="CA548" s="165">
        <f t="shared" ref="CA548:CA549" si="559">BY548*BZ548</f>
        <v>0</v>
      </c>
      <c r="CB548" s="83"/>
      <c r="CC548" s="83"/>
      <c r="CD548" s="165">
        <f t="shared" ref="CD548:CD549" si="560">CB548*CC548</f>
        <v>0</v>
      </c>
      <c r="CE548" s="83"/>
      <c r="CF548" s="83"/>
      <c r="CG548" s="165">
        <f t="shared" ref="CG548:CG549" si="561">CE548*CF548</f>
        <v>0</v>
      </c>
      <c r="CH548" s="83"/>
      <c r="CI548" s="83"/>
      <c r="CJ548" s="165">
        <f t="shared" ref="CJ548:CJ549" si="562">CH548*CI548</f>
        <v>0</v>
      </c>
      <c r="CK548" s="83"/>
      <c r="CL548" s="83"/>
      <c r="CM548" s="165">
        <f t="shared" ref="CM548:CM549" si="563">CK548*CL548</f>
        <v>0</v>
      </c>
      <c r="CN548" s="83"/>
      <c r="CO548" s="83"/>
      <c r="CP548" s="165">
        <f t="shared" ref="CP548:CP549" si="564">CN548*CO548</f>
        <v>0</v>
      </c>
      <c r="CQ548" s="83"/>
      <c r="CR548" s="83"/>
      <c r="CS548" s="165">
        <f t="shared" ref="CS548:CS549" si="565">CQ548*CR548</f>
        <v>0</v>
      </c>
      <c r="CT548" s="168">
        <f t="shared" ref="CT548" si="566">E548+H548+K548+N548+Q548+T548+W548+Z548+AC548+AF548+AI548+AL548+AO548+AR548+AU548+AX548+BA548+BD548+BG548+BJ548+BM548+BP548+BS548+BV548+BY548+CB548+CE548+CH548+CK548+CN548+CQ548</f>
        <v>0</v>
      </c>
      <c r="CU548" s="167">
        <f t="shared" ref="CU548:CU549" si="567">G548+J548+M548+P548+S548+V548+Y548+AB548+AE548+AH548+AK548+AN548+AQ548+AT548+AW548+AZ548+BC548+BF548+BI548+BL548+BO548+BR548+BU548+BX548+CA548+CD548+CG548+CJ548+CM548+CP548+CS548</f>
        <v>0</v>
      </c>
    </row>
    <row r="549" spans="2:99" x14ac:dyDescent="0.25">
      <c r="B549" s="165"/>
      <c r="C549" s="165"/>
      <c r="D549" s="166"/>
      <c r="E549" s="165"/>
      <c r="F549" s="165"/>
      <c r="G549" s="165">
        <f t="shared" si="535"/>
        <v>0</v>
      </c>
      <c r="H549" s="165"/>
      <c r="I549" s="165"/>
      <c r="J549" s="165">
        <f t="shared" si="536"/>
        <v>0</v>
      </c>
      <c r="K549" s="165"/>
      <c r="L549" s="165"/>
      <c r="M549" s="165">
        <f t="shared" si="537"/>
        <v>0</v>
      </c>
      <c r="N549" s="165"/>
      <c r="O549" s="165"/>
      <c r="P549" s="165">
        <f t="shared" si="538"/>
        <v>0</v>
      </c>
      <c r="Q549" s="165"/>
      <c r="R549" s="165"/>
      <c r="S549" s="165">
        <f t="shared" si="539"/>
        <v>0</v>
      </c>
      <c r="T549" s="165"/>
      <c r="U549" s="165"/>
      <c r="V549" s="165">
        <f t="shared" si="540"/>
        <v>0</v>
      </c>
      <c r="W549" s="165"/>
      <c r="X549" s="165"/>
      <c r="Y549" s="165">
        <f t="shared" si="541"/>
        <v>0</v>
      </c>
      <c r="Z549" s="165"/>
      <c r="AA549" s="165"/>
      <c r="AB549" s="165">
        <f t="shared" si="542"/>
        <v>0</v>
      </c>
      <c r="AC549" s="165"/>
      <c r="AD549" s="165"/>
      <c r="AE549" s="165">
        <f t="shared" si="543"/>
        <v>0</v>
      </c>
      <c r="AF549" s="165"/>
      <c r="AG549" s="165"/>
      <c r="AH549" s="165">
        <f t="shared" si="544"/>
        <v>0</v>
      </c>
      <c r="AI549" s="165"/>
      <c r="AJ549" s="165"/>
      <c r="AK549" s="165">
        <f t="shared" si="545"/>
        <v>0</v>
      </c>
      <c r="AL549" s="165"/>
      <c r="AM549" s="165"/>
      <c r="AN549" s="165">
        <f t="shared" si="546"/>
        <v>0</v>
      </c>
      <c r="AO549" s="165"/>
      <c r="AP549" s="165"/>
      <c r="AQ549" s="165">
        <f t="shared" si="547"/>
        <v>0</v>
      </c>
      <c r="AR549" s="165"/>
      <c r="AS549" s="165"/>
      <c r="AT549" s="165">
        <f t="shared" si="548"/>
        <v>0</v>
      </c>
      <c r="AU549" s="165"/>
      <c r="AV549" s="165"/>
      <c r="AW549" s="165">
        <f t="shared" si="549"/>
        <v>0</v>
      </c>
      <c r="AX549" s="165"/>
      <c r="AY549" s="165"/>
      <c r="AZ549" s="165">
        <f t="shared" si="550"/>
        <v>0</v>
      </c>
      <c r="BA549" s="165"/>
      <c r="BB549" s="165"/>
      <c r="BC549" s="165">
        <f t="shared" si="551"/>
        <v>0</v>
      </c>
      <c r="BD549" s="165"/>
      <c r="BE549" s="165"/>
      <c r="BF549" s="165">
        <f t="shared" si="552"/>
        <v>0</v>
      </c>
      <c r="BG549" s="165"/>
      <c r="BH549" s="165"/>
      <c r="BI549" s="165">
        <f t="shared" si="553"/>
        <v>0</v>
      </c>
      <c r="BJ549" s="165"/>
      <c r="BK549" s="165"/>
      <c r="BL549" s="165">
        <f t="shared" si="554"/>
        <v>0</v>
      </c>
      <c r="BM549" s="165"/>
      <c r="BN549" s="165"/>
      <c r="BO549" s="165">
        <f t="shared" si="555"/>
        <v>0</v>
      </c>
      <c r="BP549" s="165"/>
      <c r="BQ549" s="165"/>
      <c r="BR549" s="165">
        <f t="shared" si="556"/>
        <v>0</v>
      </c>
      <c r="BS549" s="165"/>
      <c r="BT549" s="165"/>
      <c r="BU549" s="165">
        <f t="shared" si="557"/>
        <v>0</v>
      </c>
      <c r="BV549" s="165"/>
      <c r="BW549" s="165"/>
      <c r="BX549" s="165">
        <f t="shared" si="558"/>
        <v>0</v>
      </c>
      <c r="BY549" s="42"/>
      <c r="BZ549" s="165"/>
      <c r="CA549" s="165">
        <f t="shared" si="559"/>
        <v>0</v>
      </c>
      <c r="CB549" s="165"/>
      <c r="CC549" s="165"/>
      <c r="CD549" s="165">
        <f t="shared" si="560"/>
        <v>0</v>
      </c>
      <c r="CE549" s="165"/>
      <c r="CF549" s="165"/>
      <c r="CG549" s="165">
        <f t="shared" si="561"/>
        <v>0</v>
      </c>
      <c r="CH549" s="165"/>
      <c r="CI549" s="165"/>
      <c r="CJ549" s="165">
        <f t="shared" si="562"/>
        <v>0</v>
      </c>
      <c r="CK549" s="165"/>
      <c r="CL549" s="165"/>
      <c r="CM549" s="165">
        <f t="shared" si="563"/>
        <v>0</v>
      </c>
      <c r="CN549" s="165"/>
      <c r="CO549" s="165"/>
      <c r="CP549" s="165">
        <f t="shared" si="564"/>
        <v>0</v>
      </c>
      <c r="CQ549" s="165"/>
      <c r="CR549" s="165"/>
      <c r="CS549" s="165">
        <f t="shared" si="565"/>
        <v>0</v>
      </c>
      <c r="CT549" s="168">
        <f>E549+H549+K549+N549+Q549+T549+W549+Z549+AC549+AF549+AI549+AL549+AO549+AR549+AU549+AX549+BA549+BD549+BG549+BJ549+BM549+BP549+BS549+BV549+BY549+CB549+CE549+CH549+CK549+CN549+CQ549</f>
        <v>0</v>
      </c>
      <c r="CU549" s="167">
        <f t="shared" si="567"/>
        <v>0</v>
      </c>
    </row>
    <row r="550" spans="2:99" x14ac:dyDescent="0.25">
      <c r="B550" s="173" t="s">
        <v>6</v>
      </c>
      <c r="C550" s="174"/>
      <c r="D550" s="185"/>
      <c r="E550" s="174"/>
      <c r="F550" s="176"/>
      <c r="G550" s="174">
        <f>SUM(G514:G549)</f>
        <v>0</v>
      </c>
      <c r="H550" s="176"/>
      <c r="I550" s="176"/>
      <c r="J550" s="174">
        <f>SUM(J514:J549)</f>
        <v>0</v>
      </c>
      <c r="K550" s="176"/>
      <c r="L550" s="176"/>
      <c r="M550" s="174">
        <f>SUM(M514:M549)</f>
        <v>0</v>
      </c>
      <c r="N550" s="176"/>
      <c r="O550" s="176"/>
      <c r="P550" s="174">
        <f>SUM(P514:P549)</f>
        <v>0</v>
      </c>
      <c r="Q550" s="176"/>
      <c r="R550" s="176"/>
      <c r="S550" s="174">
        <f>SUM(S514:S549)</f>
        <v>0</v>
      </c>
      <c r="T550" s="176"/>
      <c r="U550" s="176"/>
      <c r="V550" s="174">
        <f>SUM(V514:V549)</f>
        <v>0</v>
      </c>
      <c r="W550" s="176"/>
      <c r="X550" s="176"/>
      <c r="Y550" s="174">
        <f>SUM(Y514:Y549)</f>
        <v>0</v>
      </c>
      <c r="Z550" s="176"/>
      <c r="AA550" s="176"/>
      <c r="AB550" s="174">
        <f>SUM(AB514:AB549)</f>
        <v>0</v>
      </c>
      <c r="AC550" s="176"/>
      <c r="AD550" s="176"/>
      <c r="AE550" s="174">
        <f>SUM(AE514:AE549)</f>
        <v>0</v>
      </c>
      <c r="AF550" s="176"/>
      <c r="AG550" s="176"/>
      <c r="AH550" s="174">
        <f>SUM(AH514:AH549)</f>
        <v>0</v>
      </c>
      <c r="AI550" s="176"/>
      <c r="AJ550" s="176"/>
      <c r="AK550" s="174">
        <f>SUM(AK514:AK549)</f>
        <v>0</v>
      </c>
      <c r="AL550" s="176"/>
      <c r="AM550" s="176"/>
      <c r="AN550" s="174">
        <f>SUM(AN514:AN549)</f>
        <v>0</v>
      </c>
      <c r="AO550" s="176"/>
      <c r="AP550" s="176"/>
      <c r="AQ550" s="174">
        <f>SUM(AQ514:AQ549)</f>
        <v>0</v>
      </c>
      <c r="AR550" s="176"/>
      <c r="AS550" s="176"/>
      <c r="AT550" s="174">
        <f>SUM(AT514:AT549)</f>
        <v>0</v>
      </c>
      <c r="AU550" s="176"/>
      <c r="AV550" s="176"/>
      <c r="AW550" s="174">
        <f>SUM(AW514:AW549)</f>
        <v>0</v>
      </c>
      <c r="AX550" s="176"/>
      <c r="AY550" s="176"/>
      <c r="AZ550" s="174">
        <f>SUM(AZ514:AZ549)</f>
        <v>0</v>
      </c>
      <c r="BA550" s="176"/>
      <c r="BB550" s="176"/>
      <c r="BC550" s="174">
        <f>SUM(BC514:BC549)</f>
        <v>42500</v>
      </c>
      <c r="BD550" s="176"/>
      <c r="BE550" s="176"/>
      <c r="BF550" s="174">
        <f>SUM(BF514:BF549)</f>
        <v>0</v>
      </c>
      <c r="BG550" s="176"/>
      <c r="BH550" s="176"/>
      <c r="BI550" s="174">
        <f>SUM(BI514:BI549)</f>
        <v>0</v>
      </c>
      <c r="BJ550" s="176"/>
      <c r="BK550" s="176"/>
      <c r="BL550" s="174">
        <f>SUM(BL514:BL549)</f>
        <v>0</v>
      </c>
      <c r="BM550" s="176"/>
      <c r="BN550" s="176"/>
      <c r="BO550" s="174">
        <f>SUM(BO514:BO549)</f>
        <v>0</v>
      </c>
      <c r="BP550" s="176"/>
      <c r="BQ550" s="176"/>
      <c r="BR550" s="174">
        <f>SUM(BR514:BR549)</f>
        <v>0</v>
      </c>
      <c r="BS550" s="176"/>
      <c r="BT550" s="176"/>
      <c r="BU550" s="174">
        <f>SUM(BU514:BU549)</f>
        <v>0</v>
      </c>
      <c r="BV550" s="176"/>
      <c r="BW550" s="176"/>
      <c r="BX550" s="174">
        <f>SUM(BX514:BX549)</f>
        <v>0</v>
      </c>
      <c r="BY550" s="176"/>
      <c r="BZ550" s="176"/>
      <c r="CA550" s="174">
        <f>SUM(CA514:CA549)</f>
        <v>0</v>
      </c>
      <c r="CB550" s="176"/>
      <c r="CC550" s="176"/>
      <c r="CD550" s="174">
        <f>SUM(CD514:CD549)</f>
        <v>0</v>
      </c>
      <c r="CE550" s="176"/>
      <c r="CF550" s="176"/>
      <c r="CG550" s="174">
        <f>SUM(CG514:CG549)</f>
        <v>0</v>
      </c>
      <c r="CH550" s="176"/>
      <c r="CI550" s="176"/>
      <c r="CJ550" s="174">
        <f>SUM(CJ514:CJ549)</f>
        <v>0</v>
      </c>
      <c r="CK550" s="176"/>
      <c r="CL550" s="176"/>
      <c r="CM550" s="174">
        <f>SUM(CM514:CM549)</f>
        <v>0</v>
      </c>
      <c r="CN550" s="176"/>
      <c r="CO550" s="176"/>
      <c r="CP550" s="174">
        <f>SUM(CP514:CP549)</f>
        <v>0</v>
      </c>
      <c r="CQ550" s="176"/>
      <c r="CR550" s="176"/>
      <c r="CS550" s="174">
        <f>SUM(CS514:CS549)</f>
        <v>0</v>
      </c>
      <c r="CT550" s="174">
        <f>SUM(CT514:CT549)</f>
        <v>0.5</v>
      </c>
      <c r="CU550" s="174">
        <f>SUM(CU514:CU549)</f>
        <v>42500</v>
      </c>
    </row>
    <row r="551" spans="2:99" x14ac:dyDescent="0.25">
      <c r="C551" s="6"/>
      <c r="D551" s="177"/>
      <c r="G551">
        <f>G550+G505</f>
        <v>1821500</v>
      </c>
      <c r="J551">
        <f>J550+J505</f>
        <v>1465500</v>
      </c>
      <c r="M551">
        <f>M550+M505</f>
        <v>1800150</v>
      </c>
      <c r="P551">
        <f>P550+P505</f>
        <v>1601100</v>
      </c>
      <c r="S551">
        <f>S550+S505</f>
        <v>1632750</v>
      </c>
      <c r="V551">
        <f>V550+V505</f>
        <v>1742810</v>
      </c>
      <c r="Y551">
        <f>Y550+Y505</f>
        <v>1345000</v>
      </c>
      <c r="AB551">
        <f>AB550+AB505</f>
        <v>1539250</v>
      </c>
      <c r="AE551">
        <f>AE550+AE505</f>
        <v>2662000</v>
      </c>
      <c r="AH551">
        <f>AH550+AH505</f>
        <v>1139000</v>
      </c>
      <c r="AK551">
        <f>AK550+AK505</f>
        <v>2301250</v>
      </c>
      <c r="AN551">
        <f>AN550+AN505</f>
        <v>1079500</v>
      </c>
      <c r="AQ551">
        <f>AQ550+AQ505</f>
        <v>1060250</v>
      </c>
      <c r="AT551">
        <f>AT550+AT505</f>
        <v>2079800</v>
      </c>
      <c r="AW551">
        <f>AW550+AW505</f>
        <v>2025200</v>
      </c>
      <c r="AZ551">
        <f>AZ550+AZ505</f>
        <v>1754000</v>
      </c>
      <c r="BC551">
        <f>BC550+BC505</f>
        <v>1556750</v>
      </c>
      <c r="BF551">
        <f>BF550+BF505</f>
        <v>1895250</v>
      </c>
      <c r="BI551">
        <f>BI550+BI505</f>
        <v>2703600</v>
      </c>
      <c r="BL551">
        <f>BL550+BL505</f>
        <v>727250</v>
      </c>
      <c r="BO551">
        <f>BO550+BO505</f>
        <v>2624250</v>
      </c>
      <c r="BR551">
        <f>BR550+BR505</f>
        <v>1331150</v>
      </c>
      <c r="BU551">
        <f>BU550+BU505</f>
        <v>0</v>
      </c>
      <c r="BX551">
        <f>BX550+BX505</f>
        <v>0</v>
      </c>
      <c r="CA551">
        <f>CA550+CA505</f>
        <v>0</v>
      </c>
      <c r="CD551">
        <f>CD550+CD505</f>
        <v>0</v>
      </c>
      <c r="CG551">
        <f>CG550+CG505</f>
        <v>0</v>
      </c>
      <c r="CJ551">
        <f>CJ550+CJ505</f>
        <v>0</v>
      </c>
      <c r="CM551">
        <f>CM550+CM505</f>
        <v>0</v>
      </c>
      <c r="CP551">
        <f>CP550+CP505</f>
        <v>0</v>
      </c>
      <c r="CS551">
        <f>CS550+CS505</f>
        <v>0</v>
      </c>
      <c r="CU551" s="7">
        <f>G550+J550+M550+P550+S550+V550+Y550+AB550+AE550+AH550+AK550+AN550+AQ550+AT550+AW550+AZ550+BC550+BF550+BI550+BL550+BO550+BR550+BU550+BX550+CA550+CD550+CG550+CJ550+CM550+CP550+CS550</f>
        <v>42500</v>
      </c>
    </row>
    <row r="552" spans="2:99" x14ac:dyDescent="0.25">
      <c r="C552" s="6"/>
      <c r="D552" s="177"/>
      <c r="AK552">
        <f>AK506+AN506+AQ506+AT506+AW506+AZ506+BC506+BF506+BI506+BL506+BO506+BR506+BU506+BX506+CA506+CD506</f>
        <v>21138250</v>
      </c>
      <c r="CS552" t="s">
        <v>488</v>
      </c>
      <c r="CU552" s="197">
        <f>CU550+CU505</f>
        <v>37728310</v>
      </c>
    </row>
    <row r="553" spans="2:99" x14ac:dyDescent="0.25">
      <c r="B553" t="s">
        <v>489</v>
      </c>
      <c r="D553"/>
    </row>
    <row r="554" spans="2:99" x14ac:dyDescent="0.25">
      <c r="D554"/>
    </row>
    <row r="555" spans="2:99" x14ac:dyDescent="0.25">
      <c r="B555" s="154" t="s">
        <v>203</v>
      </c>
      <c r="C555" s="154" t="s">
        <v>204</v>
      </c>
      <c r="D555" s="155"/>
      <c r="E555" s="405" t="s">
        <v>5</v>
      </c>
      <c r="F555" s="406"/>
      <c r="G555" s="406"/>
      <c r="H555" s="406"/>
      <c r="I555" s="406"/>
      <c r="J555" s="406"/>
      <c r="K555" s="406"/>
      <c r="L555" s="406"/>
      <c r="M555" s="406"/>
      <c r="N555" s="406"/>
      <c r="O555" s="406"/>
      <c r="P555" s="406"/>
      <c r="Q555" s="406"/>
      <c r="R555" s="406"/>
      <c r="S555" s="406"/>
      <c r="T555" s="406"/>
      <c r="U555" s="406"/>
      <c r="V555" s="406"/>
      <c r="W555" s="406"/>
      <c r="X555" s="406"/>
      <c r="Y555" s="406"/>
      <c r="Z555" s="406"/>
      <c r="AA555" s="406"/>
      <c r="AB555" s="406"/>
      <c r="AC555" s="406"/>
      <c r="AD555" s="406"/>
      <c r="AE555" s="406"/>
      <c r="AF555" s="406"/>
      <c r="AG555" s="406"/>
      <c r="AH555" s="406"/>
      <c r="AI555" s="406"/>
      <c r="AJ555" s="406"/>
      <c r="AK555" s="406"/>
      <c r="AL555" s="406"/>
      <c r="AM555" s="406"/>
      <c r="AN555" s="406"/>
      <c r="AO555" s="406"/>
      <c r="AP555" s="406"/>
      <c r="AQ555" s="406"/>
      <c r="AR555" s="406"/>
      <c r="AS555" s="406"/>
      <c r="AT555" s="406"/>
      <c r="AU555" s="406"/>
      <c r="AV555" s="406"/>
      <c r="AW555" s="406"/>
      <c r="AX555" s="406"/>
      <c r="AY555" s="406"/>
      <c r="AZ555" s="406"/>
      <c r="BA555" s="406"/>
      <c r="BB555" s="406"/>
      <c r="BC555" s="406"/>
      <c r="BD555" s="406"/>
      <c r="BE555" s="406"/>
      <c r="BF555" s="406"/>
      <c r="BG555" s="406"/>
      <c r="BH555" s="406"/>
      <c r="BI555" s="406"/>
      <c r="BJ555" s="406"/>
      <c r="BK555" s="406"/>
      <c r="BL555" s="406"/>
      <c r="BM555" s="406"/>
      <c r="BN555" s="406"/>
      <c r="BO555" s="406"/>
      <c r="BP555" s="406"/>
      <c r="BQ555" s="406"/>
      <c r="BR555" s="406"/>
      <c r="BS555" s="406"/>
      <c r="BT555" s="406"/>
      <c r="BU555" s="406"/>
      <c r="BV555" s="406"/>
      <c r="BW555" s="406"/>
      <c r="BX555" s="406"/>
      <c r="BY555" s="406"/>
      <c r="BZ555" s="406"/>
      <c r="CA555" s="406"/>
      <c r="CB555" s="406"/>
      <c r="CC555" s="406"/>
      <c r="CD555" s="406"/>
      <c r="CE555" s="406"/>
      <c r="CF555" s="406"/>
      <c r="CG555" s="406"/>
      <c r="CH555" s="406"/>
      <c r="CI555" s="406"/>
      <c r="CJ555" s="406"/>
      <c r="CK555" s="406"/>
      <c r="CL555" s="406"/>
      <c r="CM555" s="406"/>
      <c r="CN555" s="406"/>
      <c r="CO555" s="406"/>
      <c r="CP555" s="406"/>
      <c r="CQ555" s="406"/>
      <c r="CR555" s="406"/>
      <c r="CS555" s="407"/>
      <c r="CT555" s="156"/>
      <c r="CU555" s="157" t="s">
        <v>205</v>
      </c>
    </row>
    <row r="556" spans="2:99" x14ac:dyDescent="0.25">
      <c r="B556" s="154"/>
      <c r="C556" s="154"/>
      <c r="D556" s="155" t="s">
        <v>206</v>
      </c>
      <c r="E556" s="402">
        <v>1</v>
      </c>
      <c r="F556" s="403"/>
      <c r="G556" s="404"/>
      <c r="H556" s="402">
        <v>2</v>
      </c>
      <c r="I556" s="403"/>
      <c r="J556" s="404"/>
      <c r="K556" s="402">
        <v>3</v>
      </c>
      <c r="L556" s="403"/>
      <c r="M556" s="404"/>
      <c r="N556" s="402">
        <v>4</v>
      </c>
      <c r="O556" s="403"/>
      <c r="P556" s="404"/>
      <c r="Q556" s="402">
        <v>5</v>
      </c>
      <c r="R556" s="403"/>
      <c r="S556" s="404"/>
      <c r="T556" s="402">
        <v>6</v>
      </c>
      <c r="U556" s="403"/>
      <c r="V556" s="404"/>
      <c r="W556" s="402">
        <v>7</v>
      </c>
      <c r="X556" s="403"/>
      <c r="Y556" s="404"/>
      <c r="Z556" s="402">
        <v>8</v>
      </c>
      <c r="AA556" s="403"/>
      <c r="AB556" s="404"/>
      <c r="AC556" s="402">
        <v>9</v>
      </c>
      <c r="AD556" s="403"/>
      <c r="AE556" s="404"/>
      <c r="AF556" s="402">
        <v>10</v>
      </c>
      <c r="AG556" s="403"/>
      <c r="AH556" s="404"/>
      <c r="AI556" s="402">
        <v>11</v>
      </c>
      <c r="AJ556" s="403"/>
      <c r="AK556" s="404"/>
      <c r="AL556" s="402">
        <v>12</v>
      </c>
      <c r="AM556" s="403"/>
      <c r="AN556" s="404"/>
      <c r="AO556" s="402">
        <v>13</v>
      </c>
      <c r="AP556" s="403"/>
      <c r="AQ556" s="404"/>
      <c r="AR556" s="402">
        <v>14</v>
      </c>
      <c r="AS556" s="403"/>
      <c r="AT556" s="404"/>
      <c r="AU556" s="402">
        <v>15</v>
      </c>
      <c r="AV556" s="403"/>
      <c r="AW556" s="404"/>
      <c r="AX556" s="402">
        <v>16</v>
      </c>
      <c r="AY556" s="403"/>
      <c r="AZ556" s="404"/>
      <c r="BA556" s="402">
        <v>17</v>
      </c>
      <c r="BB556" s="403"/>
      <c r="BC556" s="404"/>
      <c r="BD556" s="402">
        <v>18</v>
      </c>
      <c r="BE556" s="403"/>
      <c r="BF556" s="404"/>
      <c r="BG556" s="402">
        <v>19</v>
      </c>
      <c r="BH556" s="403"/>
      <c r="BI556" s="404"/>
      <c r="BJ556" s="402">
        <v>20</v>
      </c>
      <c r="BK556" s="403"/>
      <c r="BL556" s="404"/>
      <c r="BM556" s="402">
        <v>21</v>
      </c>
      <c r="BN556" s="403"/>
      <c r="BO556" s="404"/>
      <c r="BP556" s="402">
        <v>22</v>
      </c>
      <c r="BQ556" s="403"/>
      <c r="BR556" s="404"/>
      <c r="BS556" s="402">
        <v>23</v>
      </c>
      <c r="BT556" s="403"/>
      <c r="BU556" s="404"/>
      <c r="BV556" s="402">
        <v>24</v>
      </c>
      <c r="BW556" s="403"/>
      <c r="BX556" s="404"/>
      <c r="BY556" s="402">
        <v>25</v>
      </c>
      <c r="BZ556" s="403"/>
      <c r="CA556" s="404"/>
      <c r="CB556" s="402">
        <v>26</v>
      </c>
      <c r="CC556" s="403"/>
      <c r="CD556" s="404"/>
      <c r="CE556" s="402">
        <v>27</v>
      </c>
      <c r="CF556" s="403"/>
      <c r="CG556" s="404"/>
      <c r="CH556" s="402">
        <v>28</v>
      </c>
      <c r="CI556" s="403"/>
      <c r="CJ556" s="404"/>
      <c r="CK556" s="402">
        <v>29</v>
      </c>
      <c r="CL556" s="403"/>
      <c r="CM556" s="404"/>
      <c r="CN556" s="402">
        <v>30</v>
      </c>
      <c r="CO556" s="403"/>
      <c r="CP556" s="404"/>
      <c r="CQ556" s="402">
        <v>31</v>
      </c>
      <c r="CR556" s="403"/>
      <c r="CS556" s="404"/>
      <c r="CT556" s="158"/>
      <c r="CU556" s="157"/>
    </row>
    <row r="557" spans="2:99" x14ac:dyDescent="0.25">
      <c r="B557" s="154"/>
      <c r="C557" s="154"/>
      <c r="D557" s="159" t="s">
        <v>207</v>
      </c>
      <c r="E557" s="160" t="s">
        <v>208</v>
      </c>
      <c r="F557" s="160" t="s">
        <v>206</v>
      </c>
      <c r="G557" s="160" t="s">
        <v>78</v>
      </c>
      <c r="H557" s="161" t="s">
        <v>208</v>
      </c>
      <c r="I557" s="161" t="s">
        <v>206</v>
      </c>
      <c r="J557" s="161" t="s">
        <v>78</v>
      </c>
      <c r="K557" s="160" t="s">
        <v>208</v>
      </c>
      <c r="L557" s="160" t="s">
        <v>206</v>
      </c>
      <c r="M557" s="160" t="s">
        <v>78</v>
      </c>
      <c r="N557" s="161" t="s">
        <v>208</v>
      </c>
      <c r="O557" s="161" t="s">
        <v>206</v>
      </c>
      <c r="P557" s="161" t="s">
        <v>78</v>
      </c>
      <c r="Q557" s="160" t="s">
        <v>208</v>
      </c>
      <c r="R557" s="160" t="s">
        <v>206</v>
      </c>
      <c r="S557" s="160" t="s">
        <v>78</v>
      </c>
      <c r="T557" s="161" t="s">
        <v>208</v>
      </c>
      <c r="U557" s="161" t="s">
        <v>206</v>
      </c>
      <c r="V557" s="161" t="s">
        <v>78</v>
      </c>
      <c r="W557" s="160" t="s">
        <v>208</v>
      </c>
      <c r="X557" s="160" t="s">
        <v>206</v>
      </c>
      <c r="Y557" s="160" t="s">
        <v>78</v>
      </c>
      <c r="Z557" s="161" t="s">
        <v>208</v>
      </c>
      <c r="AA557" s="161" t="s">
        <v>206</v>
      </c>
      <c r="AB557" s="161" t="s">
        <v>78</v>
      </c>
      <c r="AC557" s="160" t="s">
        <v>208</v>
      </c>
      <c r="AD557" s="160" t="s">
        <v>206</v>
      </c>
      <c r="AE557" s="160" t="s">
        <v>78</v>
      </c>
      <c r="AF557" s="161" t="s">
        <v>208</v>
      </c>
      <c r="AG557" s="161" t="s">
        <v>206</v>
      </c>
      <c r="AH557" s="161" t="s">
        <v>78</v>
      </c>
      <c r="AI557" s="160" t="s">
        <v>208</v>
      </c>
      <c r="AJ557" s="160" t="s">
        <v>206</v>
      </c>
      <c r="AK557" s="160" t="s">
        <v>78</v>
      </c>
      <c r="AL557" s="161" t="s">
        <v>208</v>
      </c>
      <c r="AM557" s="161" t="s">
        <v>206</v>
      </c>
      <c r="AN557" s="161" t="s">
        <v>78</v>
      </c>
      <c r="AO557" s="160" t="s">
        <v>208</v>
      </c>
      <c r="AP557" s="160" t="s">
        <v>206</v>
      </c>
      <c r="AQ557" s="160" t="s">
        <v>78</v>
      </c>
      <c r="AR557" s="161" t="s">
        <v>208</v>
      </c>
      <c r="AS557" s="161" t="s">
        <v>206</v>
      </c>
      <c r="AT557" s="161" t="s">
        <v>78</v>
      </c>
      <c r="AU557" s="160" t="s">
        <v>208</v>
      </c>
      <c r="AV557" s="160" t="s">
        <v>206</v>
      </c>
      <c r="AW557" s="160" t="s">
        <v>78</v>
      </c>
      <c r="AX557" s="161" t="s">
        <v>208</v>
      </c>
      <c r="AY557" s="161" t="s">
        <v>206</v>
      </c>
      <c r="AZ557" s="161" t="s">
        <v>78</v>
      </c>
      <c r="BA557" s="160" t="s">
        <v>208</v>
      </c>
      <c r="BB557" s="160" t="s">
        <v>206</v>
      </c>
      <c r="BC557" s="160" t="s">
        <v>78</v>
      </c>
      <c r="BD557" s="161" t="s">
        <v>208</v>
      </c>
      <c r="BE557" s="161" t="s">
        <v>206</v>
      </c>
      <c r="BF557" s="161" t="s">
        <v>78</v>
      </c>
      <c r="BG557" s="160" t="s">
        <v>208</v>
      </c>
      <c r="BH557" s="160" t="s">
        <v>206</v>
      </c>
      <c r="BI557" s="160" t="s">
        <v>78</v>
      </c>
      <c r="BJ557" s="161" t="s">
        <v>208</v>
      </c>
      <c r="BK557" s="161" t="s">
        <v>206</v>
      </c>
      <c r="BL557" s="161" t="s">
        <v>78</v>
      </c>
      <c r="BM557" s="160" t="s">
        <v>208</v>
      </c>
      <c r="BN557" s="160" t="s">
        <v>206</v>
      </c>
      <c r="BO557" s="160" t="s">
        <v>78</v>
      </c>
      <c r="BP557" s="161" t="s">
        <v>208</v>
      </c>
      <c r="BQ557" s="161" t="s">
        <v>206</v>
      </c>
      <c r="BR557" s="161" t="s">
        <v>78</v>
      </c>
      <c r="BS557" s="160" t="s">
        <v>208</v>
      </c>
      <c r="BT557" s="160" t="s">
        <v>206</v>
      </c>
      <c r="BU557" s="160" t="s">
        <v>78</v>
      </c>
      <c r="BV557" s="161" t="s">
        <v>208</v>
      </c>
      <c r="BW557" s="161" t="s">
        <v>206</v>
      </c>
      <c r="BX557" s="161" t="s">
        <v>78</v>
      </c>
      <c r="BY557" s="160" t="s">
        <v>208</v>
      </c>
      <c r="BZ557" s="160" t="s">
        <v>206</v>
      </c>
      <c r="CA557" s="160" t="s">
        <v>78</v>
      </c>
      <c r="CB557" s="161" t="s">
        <v>208</v>
      </c>
      <c r="CC557" s="161" t="s">
        <v>206</v>
      </c>
      <c r="CD557" s="161" t="s">
        <v>78</v>
      </c>
      <c r="CE557" s="160" t="s">
        <v>208</v>
      </c>
      <c r="CF557" s="160" t="s">
        <v>206</v>
      </c>
      <c r="CG557" s="160" t="s">
        <v>78</v>
      </c>
      <c r="CH557" s="161" t="s">
        <v>208</v>
      </c>
      <c r="CI557" s="161" t="s">
        <v>206</v>
      </c>
      <c r="CJ557" s="161" t="s">
        <v>78</v>
      </c>
      <c r="CK557" s="160" t="s">
        <v>208</v>
      </c>
      <c r="CL557" s="160" t="s">
        <v>206</v>
      </c>
      <c r="CM557" s="160" t="s">
        <v>78</v>
      </c>
      <c r="CN557" s="161" t="s">
        <v>208</v>
      </c>
      <c r="CO557" s="161" t="s">
        <v>206</v>
      </c>
      <c r="CP557" s="161" t="s">
        <v>78</v>
      </c>
      <c r="CQ557" s="160" t="s">
        <v>208</v>
      </c>
      <c r="CR557" s="160" t="s">
        <v>206</v>
      </c>
      <c r="CS557" s="160" t="s">
        <v>78</v>
      </c>
      <c r="CT557" s="161" t="s">
        <v>78</v>
      </c>
      <c r="CU557" s="162"/>
    </row>
    <row r="558" spans="2:99" x14ac:dyDescent="0.25">
      <c r="B558" s="42" t="s">
        <v>490</v>
      </c>
      <c r="C558" s="168"/>
      <c r="D558" s="185">
        <v>3000</v>
      </c>
      <c r="E558" s="95"/>
      <c r="F558" s="95"/>
      <c r="G558" s="168">
        <f t="shared" ref="G558:G579" si="568">E558*F558</f>
        <v>0</v>
      </c>
      <c r="H558" s="95"/>
      <c r="I558" s="95"/>
      <c r="J558" s="168">
        <f t="shared" ref="J558:J579" si="569">H558*I558</f>
        <v>0</v>
      </c>
      <c r="K558" s="95"/>
      <c r="L558" s="95"/>
      <c r="M558" s="168">
        <f t="shared" ref="M558:M579" si="570">K558*L558</f>
        <v>0</v>
      </c>
      <c r="N558" s="95"/>
      <c r="O558" s="95"/>
      <c r="P558" s="168">
        <f t="shared" ref="P558:P579" si="571">N558*O558</f>
        <v>0</v>
      </c>
      <c r="Q558" s="95"/>
      <c r="R558" s="95"/>
      <c r="S558" s="168">
        <f t="shared" ref="S558:S579" si="572">Q558*R558</f>
        <v>0</v>
      </c>
      <c r="T558" s="95"/>
      <c r="U558" s="95"/>
      <c r="V558" s="168">
        <f t="shared" ref="V558:V579" si="573">T558*U558</f>
        <v>0</v>
      </c>
      <c r="W558" s="95"/>
      <c r="X558" s="95"/>
      <c r="Y558" s="168">
        <f t="shared" ref="Y558:Y579" si="574">W558*X558</f>
        <v>0</v>
      </c>
      <c r="Z558" s="95"/>
      <c r="AA558" s="95"/>
      <c r="AB558" s="168">
        <f t="shared" ref="AB558:AB579" si="575">Z558*AA558</f>
        <v>0</v>
      </c>
      <c r="AC558" s="95"/>
      <c r="AD558" s="95"/>
      <c r="AE558" s="168">
        <f t="shared" ref="AE558:AE579" si="576">AC558*AD558</f>
        <v>0</v>
      </c>
      <c r="AF558" s="95"/>
      <c r="AG558" s="95"/>
      <c r="AH558" s="168">
        <f t="shared" ref="AH558:AH579" si="577">AF558*AG558</f>
        <v>0</v>
      </c>
      <c r="AI558" s="95"/>
      <c r="AJ558" s="95"/>
      <c r="AK558" s="168">
        <f t="shared" ref="AK558:AK579" si="578">AI558*AJ558</f>
        <v>0</v>
      </c>
      <c r="AL558" s="95"/>
      <c r="AM558" s="95"/>
      <c r="AN558" s="168">
        <f t="shared" ref="AN558:AN579" si="579">AL558*AM558</f>
        <v>0</v>
      </c>
      <c r="AO558" s="95"/>
      <c r="AP558" s="95"/>
      <c r="AQ558" s="168">
        <f t="shared" ref="AQ558:AQ579" si="580">AO558*AP558</f>
        <v>0</v>
      </c>
      <c r="AR558" s="95"/>
      <c r="AS558" s="95"/>
      <c r="AT558" s="168">
        <f t="shared" ref="AT558:AT579" si="581">AR558*AS558</f>
        <v>0</v>
      </c>
      <c r="AU558" s="95"/>
      <c r="AV558" s="95"/>
      <c r="AW558" s="168">
        <f t="shared" ref="AW558:AW579" si="582">AU558*AV558</f>
        <v>0</v>
      </c>
      <c r="AX558" s="95"/>
      <c r="AY558" s="95"/>
      <c r="AZ558" s="168">
        <f t="shared" ref="AZ558:AZ579" si="583">AX558*AY558</f>
        <v>0</v>
      </c>
      <c r="BA558" s="95"/>
      <c r="BB558" s="95"/>
      <c r="BC558" s="168">
        <f t="shared" ref="BC558:BC579" si="584">BA558*BB558</f>
        <v>0</v>
      </c>
      <c r="BD558" s="95"/>
      <c r="BE558" s="95"/>
      <c r="BF558" s="168">
        <f t="shared" ref="BF558:BF579" si="585">BD558*BE558</f>
        <v>0</v>
      </c>
      <c r="BG558" s="95"/>
      <c r="BH558" s="95"/>
      <c r="BI558" s="168">
        <f t="shared" ref="BI558:BI579" si="586">BG558*BH558</f>
        <v>0</v>
      </c>
      <c r="BJ558" s="95"/>
      <c r="BK558" s="95"/>
      <c r="BL558" s="168">
        <f t="shared" ref="BL558:BL579" si="587">BJ558*BK558</f>
        <v>0</v>
      </c>
      <c r="BM558" s="95"/>
      <c r="BN558" s="95"/>
      <c r="BO558" s="168">
        <f t="shared" ref="BO558:BO579" si="588">BM558*BN558</f>
        <v>0</v>
      </c>
      <c r="BP558" s="95"/>
      <c r="BQ558" s="95"/>
      <c r="BR558" s="168">
        <f t="shared" ref="BR558:BR579" si="589">BP558*BQ558</f>
        <v>0</v>
      </c>
      <c r="BS558" s="95"/>
      <c r="BT558" s="95"/>
      <c r="BU558" s="168">
        <f t="shared" ref="BU558:BU579" si="590">BS558*BT558</f>
        <v>0</v>
      </c>
      <c r="BV558" s="95"/>
      <c r="BW558" s="95"/>
      <c r="BX558" s="168">
        <f t="shared" ref="BX558:BX579" si="591">BV558*BW558</f>
        <v>0</v>
      </c>
      <c r="BY558" s="95"/>
      <c r="BZ558" s="95"/>
      <c r="CA558" s="168">
        <f t="shared" ref="CA558:CA579" si="592">BY558*BZ558</f>
        <v>0</v>
      </c>
      <c r="CB558" s="95"/>
      <c r="CC558" s="95"/>
      <c r="CD558" s="168">
        <f t="shared" ref="CD558:CD579" si="593">CB558*CC558</f>
        <v>0</v>
      </c>
      <c r="CE558" s="95"/>
      <c r="CF558" s="95"/>
      <c r="CG558" s="168">
        <f t="shared" ref="CG558:CG579" si="594">CE558*CF558</f>
        <v>0</v>
      </c>
      <c r="CH558" s="95"/>
      <c r="CI558" s="95"/>
      <c r="CJ558" s="168">
        <f t="shared" ref="CJ558:CJ579" si="595">CH558*CI558</f>
        <v>0</v>
      </c>
      <c r="CK558" s="95"/>
      <c r="CL558" s="95"/>
      <c r="CM558" s="168">
        <f t="shared" ref="CM558:CM579" si="596">CK558*CL558</f>
        <v>0</v>
      </c>
      <c r="CN558" s="95"/>
      <c r="CO558" s="95"/>
      <c r="CP558" s="168">
        <f t="shared" ref="CP558:CP579" si="597">CN558*CO558</f>
        <v>0</v>
      </c>
      <c r="CQ558" s="95"/>
      <c r="CR558" s="95"/>
      <c r="CS558" s="168">
        <f t="shared" ref="CS558:CS579" si="598">CQ558*CR558</f>
        <v>0</v>
      </c>
      <c r="CT558" s="168">
        <f>E558+H558+K558+N558+Q558+T558+W558+Z558+AC558+AF558+AI558+AL558+AO558+AR558+AU558+AX558+BA558+BD558+BG558+BJ558+BM558+BP558+BS558+BV558+BY558+CB558+CE558+CH558+CK558+CN558+CQ558</f>
        <v>0</v>
      </c>
      <c r="CU558" s="167">
        <f>G558+J558+M558+P558+S558+V558+Y558+AB558+AE558+AH558+AK558+AN558+AQ558+AT558+AW558+AZ558+BC558+BF558+BI558+BL558+BO558+BR558+BU558+BX558+CA558+CD558+CG558+CJ558+CM558+CP558+CS558</f>
        <v>0</v>
      </c>
    </row>
    <row r="559" spans="2:99" x14ac:dyDescent="0.25">
      <c r="B559" s="42" t="s">
        <v>785</v>
      </c>
      <c r="C559" s="168"/>
      <c r="D559" s="185"/>
      <c r="E559" s="95"/>
      <c r="F559" s="95"/>
      <c r="G559" s="168">
        <f t="shared" si="568"/>
        <v>0</v>
      </c>
      <c r="H559" s="95"/>
      <c r="I559" s="95"/>
      <c r="J559" s="168">
        <f t="shared" si="569"/>
        <v>0</v>
      </c>
      <c r="K559" s="95"/>
      <c r="L559" s="95"/>
      <c r="M559" s="168">
        <f t="shared" si="570"/>
        <v>0</v>
      </c>
      <c r="N559" s="95"/>
      <c r="O559" s="95"/>
      <c r="P559" s="168">
        <f t="shared" si="571"/>
        <v>0</v>
      </c>
      <c r="Q559" s="95"/>
      <c r="R559" s="95"/>
      <c r="S559" s="168">
        <f t="shared" si="572"/>
        <v>0</v>
      </c>
      <c r="T559" s="95"/>
      <c r="U559" s="95"/>
      <c r="V559" s="168">
        <f t="shared" si="573"/>
        <v>0</v>
      </c>
      <c r="W559" s="95"/>
      <c r="X559" s="95"/>
      <c r="Y559" s="168">
        <f t="shared" si="574"/>
        <v>0</v>
      </c>
      <c r="Z559" s="95"/>
      <c r="AA559" s="95"/>
      <c r="AB559" s="168">
        <f t="shared" si="575"/>
        <v>0</v>
      </c>
      <c r="AC559" s="95"/>
      <c r="AD559" s="95"/>
      <c r="AE559" s="168">
        <f t="shared" si="576"/>
        <v>0</v>
      </c>
      <c r="AF559" s="95"/>
      <c r="AG559" s="95"/>
      <c r="AH559" s="168">
        <f t="shared" si="577"/>
        <v>0</v>
      </c>
      <c r="AI559" s="95"/>
      <c r="AJ559" s="95"/>
      <c r="AK559" s="168">
        <f t="shared" si="578"/>
        <v>0</v>
      </c>
      <c r="AL559" s="95"/>
      <c r="AM559" s="95"/>
      <c r="AN559" s="168">
        <f t="shared" si="579"/>
        <v>0</v>
      </c>
      <c r="AO559" s="95"/>
      <c r="AP559" s="95"/>
      <c r="AQ559" s="168">
        <f t="shared" si="580"/>
        <v>0</v>
      </c>
      <c r="AR559" s="95"/>
      <c r="AS559" s="95"/>
      <c r="AT559" s="168">
        <f t="shared" si="581"/>
        <v>0</v>
      </c>
      <c r="AU559" s="95"/>
      <c r="AV559" s="95"/>
      <c r="AW559" s="168">
        <f t="shared" si="582"/>
        <v>0</v>
      </c>
      <c r="AX559" s="95"/>
      <c r="AY559" s="95"/>
      <c r="AZ559" s="168">
        <f t="shared" si="583"/>
        <v>0</v>
      </c>
      <c r="BA559" s="95"/>
      <c r="BB559" s="95"/>
      <c r="BC559" s="168">
        <f t="shared" si="584"/>
        <v>0</v>
      </c>
      <c r="BD559" s="95"/>
      <c r="BE559" s="95"/>
      <c r="BF559" s="168">
        <f t="shared" si="585"/>
        <v>0</v>
      </c>
      <c r="BG559" s="95"/>
      <c r="BH559" s="95"/>
      <c r="BI559" s="168">
        <f t="shared" si="586"/>
        <v>0</v>
      </c>
      <c r="BJ559" s="95"/>
      <c r="BK559" s="95"/>
      <c r="BL559" s="168">
        <f t="shared" si="587"/>
        <v>0</v>
      </c>
      <c r="BM559" s="95"/>
      <c r="BN559" s="95"/>
      <c r="BO559" s="168">
        <f t="shared" si="588"/>
        <v>0</v>
      </c>
      <c r="BP559" s="95"/>
      <c r="BQ559" s="95"/>
      <c r="BR559" s="168">
        <f t="shared" si="589"/>
        <v>0</v>
      </c>
      <c r="BS559" s="95"/>
      <c r="BT559" s="95"/>
      <c r="BU559" s="168">
        <f t="shared" si="590"/>
        <v>0</v>
      </c>
      <c r="BV559" s="95"/>
      <c r="BW559" s="95"/>
      <c r="BX559" s="168">
        <f t="shared" si="591"/>
        <v>0</v>
      </c>
      <c r="BY559" s="95"/>
      <c r="BZ559" s="95"/>
      <c r="CA559" s="168">
        <f t="shared" si="592"/>
        <v>0</v>
      </c>
      <c r="CB559" s="95"/>
      <c r="CC559" s="95"/>
      <c r="CD559" s="168">
        <f t="shared" si="593"/>
        <v>0</v>
      </c>
      <c r="CE559" s="95"/>
      <c r="CF559" s="95"/>
      <c r="CG559" s="168">
        <f t="shared" si="594"/>
        <v>0</v>
      </c>
      <c r="CH559" s="95"/>
      <c r="CI559" s="95"/>
      <c r="CJ559" s="168">
        <f t="shared" si="595"/>
        <v>0</v>
      </c>
      <c r="CK559" s="95"/>
      <c r="CL559" s="95"/>
      <c r="CM559" s="168">
        <f t="shared" si="596"/>
        <v>0</v>
      </c>
      <c r="CN559" s="95"/>
      <c r="CO559" s="95"/>
      <c r="CP559" s="168">
        <f t="shared" si="597"/>
        <v>0</v>
      </c>
      <c r="CQ559" s="95"/>
      <c r="CR559" s="95"/>
      <c r="CS559" s="168">
        <f t="shared" si="598"/>
        <v>0</v>
      </c>
      <c r="CT559" s="168">
        <f t="shared" ref="CT559:CT575" si="599">E559+H559+K559+N559+Q559+T559+W559+Z559+AC559+AF559+AI559+AL559+AO559+AR559+AU559+AX559+BA559+BD559+BG559+BJ559+BM559+BP559+BS559+BV559+BY559+CB559+CE559+CH559+CK559+CN559+CQ559</f>
        <v>0</v>
      </c>
      <c r="CU559" s="167">
        <f t="shared" ref="CU559:CU575" si="600">G559+J559+M559+P559+S559+V559+Y559+AB559+AE559+AH559+AK559+AN559+AQ559+AT559+AW559+AZ559+BC559+BF559+BI559+BL559+BO559+BR559+BU559+BX559+CA559+CD559+CG559+CJ559+CM559+CP559+CS559</f>
        <v>0</v>
      </c>
    </row>
    <row r="560" spans="2:99" x14ac:dyDescent="0.25">
      <c r="B560" s="42" t="s">
        <v>839</v>
      </c>
      <c r="C560" s="168"/>
      <c r="D560" s="185"/>
      <c r="E560" s="95">
        <v>36</v>
      </c>
      <c r="F560" s="95">
        <v>3500</v>
      </c>
      <c r="G560" s="168">
        <f t="shared" si="568"/>
        <v>126000</v>
      </c>
      <c r="H560" s="95"/>
      <c r="I560" s="95"/>
      <c r="J560" s="168">
        <f t="shared" si="569"/>
        <v>0</v>
      </c>
      <c r="K560" s="95"/>
      <c r="L560" s="95"/>
      <c r="M560" s="168">
        <f t="shared" si="570"/>
        <v>0</v>
      </c>
      <c r="N560" s="95"/>
      <c r="O560" s="95"/>
      <c r="P560" s="168">
        <f t="shared" si="571"/>
        <v>0</v>
      </c>
      <c r="Q560" s="95"/>
      <c r="R560" s="95"/>
      <c r="S560" s="168">
        <f t="shared" si="572"/>
        <v>0</v>
      </c>
      <c r="T560" s="95"/>
      <c r="U560" s="95"/>
      <c r="V560" s="168"/>
      <c r="W560" s="95"/>
      <c r="X560" s="95"/>
      <c r="Y560" s="168"/>
      <c r="Z560" s="95"/>
      <c r="AA560" s="95"/>
      <c r="AB560" s="168">
        <f t="shared" si="575"/>
        <v>0</v>
      </c>
      <c r="AC560" s="95"/>
      <c r="AD560" s="95"/>
      <c r="AE560" s="168"/>
      <c r="AF560" s="95"/>
      <c r="AG560" s="95"/>
      <c r="AH560" s="168">
        <f t="shared" si="577"/>
        <v>0</v>
      </c>
      <c r="AI560" s="95"/>
      <c r="AJ560" s="95"/>
      <c r="AK560" s="168">
        <f t="shared" si="578"/>
        <v>0</v>
      </c>
      <c r="AL560" s="95"/>
      <c r="AM560" s="95"/>
      <c r="AN560" s="168">
        <f t="shared" si="579"/>
        <v>0</v>
      </c>
      <c r="AO560" s="95"/>
      <c r="AP560" s="95"/>
      <c r="AQ560" s="168"/>
      <c r="AR560" s="95"/>
      <c r="AS560" s="95"/>
      <c r="AT560" s="168"/>
      <c r="AU560" s="95"/>
      <c r="AV560" s="95"/>
      <c r="AW560" s="168"/>
      <c r="AX560" s="95"/>
      <c r="AY560" s="95"/>
      <c r="AZ560" s="168"/>
      <c r="BA560" s="95"/>
      <c r="BB560" s="95"/>
      <c r="BC560" s="168"/>
      <c r="BD560" s="95"/>
      <c r="BE560" s="95"/>
      <c r="BF560" s="168"/>
      <c r="BG560" s="95"/>
      <c r="BH560" s="95"/>
      <c r="BI560" s="168">
        <f t="shared" si="586"/>
        <v>0</v>
      </c>
      <c r="BJ560" s="95"/>
      <c r="BK560" s="95"/>
      <c r="BL560" s="168"/>
      <c r="BM560" s="95"/>
      <c r="BN560" s="95"/>
      <c r="BO560" s="168">
        <f t="shared" si="588"/>
        <v>0</v>
      </c>
      <c r="BP560" s="95"/>
      <c r="BQ560" s="95"/>
      <c r="BR560" s="168">
        <f t="shared" si="589"/>
        <v>0</v>
      </c>
      <c r="BS560" s="95"/>
      <c r="BT560" s="95"/>
      <c r="BU560" s="168">
        <f t="shared" si="590"/>
        <v>0</v>
      </c>
      <c r="BV560" s="95"/>
      <c r="BW560" s="95"/>
      <c r="BX560" s="168">
        <f t="shared" si="591"/>
        <v>0</v>
      </c>
      <c r="BY560" s="95"/>
      <c r="BZ560" s="95"/>
      <c r="CA560" s="168">
        <f t="shared" si="592"/>
        <v>0</v>
      </c>
      <c r="CB560" s="95"/>
      <c r="CC560" s="95"/>
      <c r="CD560" s="168">
        <f t="shared" si="593"/>
        <v>0</v>
      </c>
      <c r="CE560" s="95"/>
      <c r="CF560" s="95"/>
      <c r="CG560" s="168">
        <f t="shared" si="594"/>
        <v>0</v>
      </c>
      <c r="CH560" s="95"/>
      <c r="CI560" s="95"/>
      <c r="CJ560" s="168">
        <f t="shared" si="595"/>
        <v>0</v>
      </c>
      <c r="CK560" s="95"/>
      <c r="CL560" s="95"/>
      <c r="CM560" s="168">
        <f t="shared" si="596"/>
        <v>0</v>
      </c>
      <c r="CN560" s="95"/>
      <c r="CO560" s="95"/>
      <c r="CP560" s="168">
        <f t="shared" si="597"/>
        <v>0</v>
      </c>
      <c r="CQ560" s="95"/>
      <c r="CR560" s="95"/>
      <c r="CS560" s="168"/>
      <c r="CT560" s="168"/>
      <c r="CU560" s="167"/>
    </row>
    <row r="561" spans="2:99" x14ac:dyDescent="0.25">
      <c r="B561" s="42" t="s">
        <v>810</v>
      </c>
      <c r="C561" s="168"/>
      <c r="D561" s="185"/>
      <c r="E561" s="95"/>
      <c r="F561" s="95"/>
      <c r="G561" s="168">
        <f t="shared" si="568"/>
        <v>0</v>
      </c>
      <c r="H561" s="95"/>
      <c r="I561" s="95"/>
      <c r="J561" s="168">
        <f t="shared" si="569"/>
        <v>0</v>
      </c>
      <c r="K561" s="95"/>
      <c r="L561" s="95"/>
      <c r="M561" s="168">
        <f t="shared" si="570"/>
        <v>0</v>
      </c>
      <c r="N561" s="95"/>
      <c r="O561" s="95"/>
      <c r="P561" s="168">
        <f t="shared" si="571"/>
        <v>0</v>
      </c>
      <c r="Q561" s="95"/>
      <c r="R561" s="95"/>
      <c r="S561" s="168">
        <f t="shared" si="572"/>
        <v>0</v>
      </c>
      <c r="T561" s="95"/>
      <c r="U561" s="95"/>
      <c r="V561" s="168">
        <f t="shared" si="573"/>
        <v>0</v>
      </c>
      <c r="W561" s="95"/>
      <c r="X561" s="95"/>
      <c r="Y561" s="168">
        <f t="shared" si="574"/>
        <v>0</v>
      </c>
      <c r="Z561" s="95"/>
      <c r="AA561" s="95"/>
      <c r="AB561" s="168">
        <f t="shared" si="575"/>
        <v>0</v>
      </c>
      <c r="AC561" s="95"/>
      <c r="AD561" s="95"/>
      <c r="AE561" s="168"/>
      <c r="AF561" s="95"/>
      <c r="AG561" s="95"/>
      <c r="AH561" s="168">
        <f t="shared" si="577"/>
        <v>0</v>
      </c>
      <c r="AI561" s="95"/>
      <c r="AJ561" s="95"/>
      <c r="AK561" s="168">
        <f t="shared" si="578"/>
        <v>0</v>
      </c>
      <c r="AL561" s="95"/>
      <c r="AM561" s="95"/>
      <c r="AN561" s="168">
        <f t="shared" si="579"/>
        <v>0</v>
      </c>
      <c r="AO561" s="95"/>
      <c r="AP561" s="95"/>
      <c r="AQ561" s="168">
        <f t="shared" si="580"/>
        <v>0</v>
      </c>
      <c r="AR561" s="95"/>
      <c r="AS561" s="95"/>
      <c r="AT561" s="168">
        <f t="shared" si="581"/>
        <v>0</v>
      </c>
      <c r="AU561" s="95"/>
      <c r="AV561" s="95"/>
      <c r="AW561" s="168">
        <f t="shared" si="582"/>
        <v>0</v>
      </c>
      <c r="AX561" s="95"/>
      <c r="AY561" s="95"/>
      <c r="AZ561" s="168">
        <f t="shared" si="583"/>
        <v>0</v>
      </c>
      <c r="BA561" s="95"/>
      <c r="BB561" s="95"/>
      <c r="BC561" s="168">
        <f t="shared" si="584"/>
        <v>0</v>
      </c>
      <c r="BD561" s="95"/>
      <c r="BE561" s="95"/>
      <c r="BF561" s="168">
        <f t="shared" si="585"/>
        <v>0</v>
      </c>
      <c r="BG561" s="95"/>
      <c r="BH561" s="95"/>
      <c r="BI561" s="168">
        <f t="shared" si="586"/>
        <v>0</v>
      </c>
      <c r="BJ561" s="95"/>
      <c r="BK561" s="95"/>
      <c r="BL561" s="168">
        <f t="shared" si="587"/>
        <v>0</v>
      </c>
      <c r="BM561" s="95"/>
      <c r="BN561" s="95"/>
      <c r="BO561" s="168">
        <f t="shared" si="588"/>
        <v>0</v>
      </c>
      <c r="BP561" s="95"/>
      <c r="BQ561" s="95"/>
      <c r="BR561" s="168">
        <f t="shared" si="589"/>
        <v>0</v>
      </c>
      <c r="BS561" s="95"/>
      <c r="BT561" s="95"/>
      <c r="BU561" s="168">
        <f t="shared" si="590"/>
        <v>0</v>
      </c>
      <c r="BV561" s="95"/>
      <c r="BW561" s="95"/>
      <c r="BX561" s="168">
        <f t="shared" si="591"/>
        <v>0</v>
      </c>
      <c r="BY561" s="95"/>
      <c r="BZ561" s="95"/>
      <c r="CA561" s="168">
        <f t="shared" si="592"/>
        <v>0</v>
      </c>
      <c r="CB561" s="95"/>
      <c r="CC561" s="95"/>
      <c r="CD561" s="168">
        <f t="shared" si="593"/>
        <v>0</v>
      </c>
      <c r="CE561" s="95"/>
      <c r="CF561" s="95"/>
      <c r="CG561" s="168">
        <f t="shared" si="594"/>
        <v>0</v>
      </c>
      <c r="CH561" s="95"/>
      <c r="CI561" s="95"/>
      <c r="CJ561" s="168">
        <f t="shared" si="595"/>
        <v>0</v>
      </c>
      <c r="CK561" s="95"/>
      <c r="CL561" s="95"/>
      <c r="CM561" s="168">
        <f t="shared" si="596"/>
        <v>0</v>
      </c>
      <c r="CN561" s="95"/>
      <c r="CO561" s="95"/>
      <c r="CP561" s="168">
        <f t="shared" si="597"/>
        <v>0</v>
      </c>
      <c r="CQ561" s="95"/>
      <c r="CR561" s="95"/>
      <c r="CS561" s="168"/>
      <c r="CT561" s="168"/>
      <c r="CU561" s="167"/>
    </row>
    <row r="562" spans="2:99" x14ac:dyDescent="0.25">
      <c r="B562" s="42" t="s">
        <v>1017</v>
      </c>
      <c r="C562" s="168"/>
      <c r="D562" s="185"/>
      <c r="E562" s="95"/>
      <c r="F562" s="95"/>
      <c r="G562" s="168"/>
      <c r="H562" s="95"/>
      <c r="I562" s="95"/>
      <c r="J562" s="168"/>
      <c r="K562" s="95"/>
      <c r="L562" s="95"/>
      <c r="M562" s="168"/>
      <c r="N562" s="95"/>
      <c r="O562" s="95"/>
      <c r="P562" s="168"/>
      <c r="Q562" s="95"/>
      <c r="R562" s="95"/>
      <c r="S562" s="168"/>
      <c r="T562" s="95">
        <v>28</v>
      </c>
      <c r="U562" s="95">
        <v>3500</v>
      </c>
      <c r="V562" s="168">
        <f t="shared" si="573"/>
        <v>98000</v>
      </c>
      <c r="W562" s="95"/>
      <c r="X562" s="95"/>
      <c r="Y562" s="168"/>
      <c r="Z562" s="95"/>
      <c r="AA562" s="95"/>
      <c r="AB562" s="168">
        <f t="shared" si="575"/>
        <v>0</v>
      </c>
      <c r="AC562" s="95"/>
      <c r="AD562" s="95"/>
      <c r="AE562" s="168"/>
      <c r="AF562" s="95"/>
      <c r="AG562" s="95"/>
      <c r="AH562" s="168">
        <f t="shared" si="577"/>
        <v>0</v>
      </c>
      <c r="AI562" s="95"/>
      <c r="AJ562" s="95"/>
      <c r="AK562" s="168">
        <f t="shared" si="578"/>
        <v>0</v>
      </c>
      <c r="AL562" s="95"/>
      <c r="AM562" s="95"/>
      <c r="AN562" s="168">
        <f t="shared" si="579"/>
        <v>0</v>
      </c>
      <c r="AO562" s="95"/>
      <c r="AP562" s="95"/>
      <c r="AQ562" s="168"/>
      <c r="AR562" s="95"/>
      <c r="AS562" s="95"/>
      <c r="AT562" s="168"/>
      <c r="AU562" s="95"/>
      <c r="AV562" s="95"/>
      <c r="AW562" s="168"/>
      <c r="AX562" s="95"/>
      <c r="AY562" s="95"/>
      <c r="AZ562" s="168"/>
      <c r="BA562" s="95"/>
      <c r="BB562" s="95"/>
      <c r="BC562" s="168"/>
      <c r="BD562" s="95"/>
      <c r="BE562" s="95"/>
      <c r="BF562" s="168"/>
      <c r="BG562" s="95"/>
      <c r="BH562" s="95"/>
      <c r="BI562" s="168">
        <f t="shared" si="586"/>
        <v>0</v>
      </c>
      <c r="BJ562" s="95"/>
      <c r="BK562" s="95"/>
      <c r="BL562" s="168"/>
      <c r="BM562" s="95"/>
      <c r="BN562" s="95"/>
      <c r="BO562" s="168">
        <f t="shared" si="588"/>
        <v>0</v>
      </c>
      <c r="BP562" s="95"/>
      <c r="BQ562" s="95"/>
      <c r="BR562" s="168">
        <f t="shared" si="589"/>
        <v>0</v>
      </c>
      <c r="BS562" s="95">
        <v>5</v>
      </c>
      <c r="BT562" s="95">
        <v>3500</v>
      </c>
      <c r="BU562" s="168">
        <f t="shared" si="590"/>
        <v>17500</v>
      </c>
      <c r="BV562" s="95"/>
      <c r="BW562" s="95"/>
      <c r="BX562" s="168">
        <f t="shared" si="591"/>
        <v>0</v>
      </c>
      <c r="BY562" s="95"/>
      <c r="BZ562" s="95"/>
      <c r="CA562" s="168">
        <f t="shared" si="592"/>
        <v>0</v>
      </c>
      <c r="CB562" s="95"/>
      <c r="CC562" s="95"/>
      <c r="CD562" s="168">
        <f t="shared" si="593"/>
        <v>0</v>
      </c>
      <c r="CE562" s="95"/>
      <c r="CF562" s="95"/>
      <c r="CG562" s="168">
        <f t="shared" si="594"/>
        <v>0</v>
      </c>
      <c r="CH562" s="95"/>
      <c r="CI562" s="95"/>
      <c r="CJ562" s="168">
        <f t="shared" si="595"/>
        <v>0</v>
      </c>
      <c r="CK562" s="95"/>
      <c r="CL562" s="95"/>
      <c r="CM562" s="168">
        <f t="shared" si="596"/>
        <v>0</v>
      </c>
      <c r="CN562" s="95"/>
      <c r="CO562" s="95"/>
      <c r="CP562" s="168"/>
      <c r="CQ562" s="95"/>
      <c r="CR562" s="95"/>
      <c r="CS562" s="168"/>
      <c r="CT562" s="168"/>
      <c r="CU562" s="167"/>
    </row>
    <row r="563" spans="2:99" ht="14.25" customHeight="1" x14ac:dyDescent="0.25">
      <c r="B563" s="42" t="s">
        <v>499</v>
      </c>
      <c r="C563" s="168"/>
      <c r="D563" s="185"/>
      <c r="E563" s="95"/>
      <c r="F563" s="95"/>
      <c r="G563" s="168">
        <f t="shared" si="568"/>
        <v>0</v>
      </c>
      <c r="H563" s="95"/>
      <c r="I563" s="95"/>
      <c r="J563" s="168">
        <f t="shared" si="569"/>
        <v>0</v>
      </c>
      <c r="K563" s="95"/>
      <c r="L563" s="95"/>
      <c r="M563" s="168">
        <f t="shared" si="570"/>
        <v>0</v>
      </c>
      <c r="N563" s="95"/>
      <c r="O563" s="95"/>
      <c r="P563" s="168">
        <f t="shared" si="571"/>
        <v>0</v>
      </c>
      <c r="Q563" s="95"/>
      <c r="R563" s="95"/>
      <c r="S563" s="168">
        <f t="shared" si="572"/>
        <v>0</v>
      </c>
      <c r="T563" s="95"/>
      <c r="U563" s="95"/>
      <c r="V563" s="168">
        <f t="shared" si="573"/>
        <v>0</v>
      </c>
      <c r="W563" s="95"/>
      <c r="X563" s="95"/>
      <c r="Y563" s="168"/>
      <c r="Z563" s="95"/>
      <c r="AA563" s="95"/>
      <c r="AB563" s="168">
        <f t="shared" si="575"/>
        <v>0</v>
      </c>
      <c r="AC563" s="95"/>
      <c r="AD563" s="95"/>
      <c r="AE563" s="168"/>
      <c r="AF563" s="95"/>
      <c r="AG563" s="95"/>
      <c r="AH563" s="168">
        <f t="shared" si="577"/>
        <v>0</v>
      </c>
      <c r="AI563" s="95"/>
      <c r="AJ563" s="95"/>
      <c r="AK563" s="168">
        <f t="shared" si="578"/>
        <v>0</v>
      </c>
      <c r="AL563" s="95"/>
      <c r="AM563" s="95"/>
      <c r="AN563" s="168">
        <f t="shared" si="579"/>
        <v>0</v>
      </c>
      <c r="AO563" s="95"/>
      <c r="AP563" s="95"/>
      <c r="AQ563" s="168">
        <f t="shared" si="580"/>
        <v>0</v>
      </c>
      <c r="AR563" s="95"/>
      <c r="AS563" s="95"/>
      <c r="AT563" s="168">
        <f t="shared" si="581"/>
        <v>0</v>
      </c>
      <c r="AU563" s="95"/>
      <c r="AV563" s="95"/>
      <c r="AW563" s="168">
        <f t="shared" si="582"/>
        <v>0</v>
      </c>
      <c r="AX563" s="95"/>
      <c r="AY563" s="95"/>
      <c r="AZ563" s="168">
        <f t="shared" si="583"/>
        <v>0</v>
      </c>
      <c r="BA563" s="95"/>
      <c r="BB563" s="95"/>
      <c r="BC563" s="168">
        <f t="shared" si="584"/>
        <v>0</v>
      </c>
      <c r="BD563" s="95"/>
      <c r="BE563" s="95"/>
      <c r="BF563" s="168">
        <f t="shared" si="585"/>
        <v>0</v>
      </c>
      <c r="BG563" s="95"/>
      <c r="BH563" s="95"/>
      <c r="BI563" s="168">
        <f t="shared" si="586"/>
        <v>0</v>
      </c>
      <c r="BJ563" s="95"/>
      <c r="BK563" s="95"/>
      <c r="BL563" s="168">
        <f t="shared" si="587"/>
        <v>0</v>
      </c>
      <c r="BM563" s="95"/>
      <c r="BN563" s="95"/>
      <c r="BO563" s="168">
        <f t="shared" si="588"/>
        <v>0</v>
      </c>
      <c r="BP563" s="95"/>
      <c r="BQ563" s="95"/>
      <c r="BR563" s="168">
        <f t="shared" si="589"/>
        <v>0</v>
      </c>
      <c r="BS563" s="95"/>
      <c r="BT563" s="95"/>
      <c r="BU563" s="168">
        <f t="shared" si="590"/>
        <v>0</v>
      </c>
      <c r="BV563" s="95"/>
      <c r="BW563" s="95"/>
      <c r="BX563" s="168">
        <f t="shared" si="591"/>
        <v>0</v>
      </c>
      <c r="BY563" s="95"/>
      <c r="BZ563" s="95"/>
      <c r="CA563" s="168">
        <f t="shared" si="592"/>
        <v>0</v>
      </c>
      <c r="CB563" s="95"/>
      <c r="CC563" s="95"/>
      <c r="CD563" s="168">
        <f t="shared" si="593"/>
        <v>0</v>
      </c>
      <c r="CE563" s="95"/>
      <c r="CF563" s="95"/>
      <c r="CG563" s="168">
        <f t="shared" si="594"/>
        <v>0</v>
      </c>
      <c r="CH563" s="95"/>
      <c r="CI563" s="95"/>
      <c r="CJ563" s="168">
        <f t="shared" si="595"/>
        <v>0</v>
      </c>
      <c r="CK563" s="95"/>
      <c r="CL563" s="95"/>
      <c r="CM563" s="168">
        <f t="shared" si="596"/>
        <v>0</v>
      </c>
      <c r="CN563" s="95"/>
      <c r="CO563" s="95"/>
      <c r="CP563" s="168">
        <f t="shared" si="597"/>
        <v>0</v>
      </c>
      <c r="CQ563" s="95"/>
      <c r="CR563" s="95"/>
      <c r="CS563" s="168"/>
      <c r="CT563" s="168"/>
      <c r="CU563" s="167"/>
    </row>
    <row r="564" spans="2:99" ht="14.25" customHeight="1" x14ac:dyDescent="0.25">
      <c r="B564" s="42" t="s">
        <v>959</v>
      </c>
      <c r="C564" s="168"/>
      <c r="D564" s="185"/>
      <c r="E564" s="95"/>
      <c r="F564" s="95"/>
      <c r="G564" s="168"/>
      <c r="H564" s="95"/>
      <c r="I564" s="95"/>
      <c r="J564" s="168"/>
      <c r="K564" s="95"/>
      <c r="L564" s="95"/>
      <c r="M564" s="168"/>
      <c r="N564" s="95"/>
      <c r="O564" s="95"/>
      <c r="P564" s="168"/>
      <c r="Q564" s="95"/>
      <c r="R564" s="95"/>
      <c r="S564" s="168"/>
      <c r="T564" s="95"/>
      <c r="U564" s="95"/>
      <c r="V564" s="168"/>
      <c r="W564" s="95"/>
      <c r="X564" s="95"/>
      <c r="Y564" s="168"/>
      <c r="Z564" s="95"/>
      <c r="AA564" s="95"/>
      <c r="AB564" s="168"/>
      <c r="AC564" s="95"/>
      <c r="AD564" s="95"/>
      <c r="AE564" s="168"/>
      <c r="AF564" s="95"/>
      <c r="AG564" s="95"/>
      <c r="AH564" s="168"/>
      <c r="AI564" s="95"/>
      <c r="AJ564" s="95"/>
      <c r="AK564" s="168"/>
      <c r="AL564" s="95"/>
      <c r="AM564" s="95"/>
      <c r="AN564" s="168"/>
      <c r="AO564" s="95"/>
      <c r="AP564" s="95"/>
      <c r="AQ564" s="168"/>
      <c r="AR564" s="95"/>
      <c r="AS564" s="95"/>
      <c r="AT564" s="168"/>
      <c r="AU564" s="95">
        <v>6</v>
      </c>
      <c r="AV564" s="95">
        <v>3500</v>
      </c>
      <c r="AW564" s="168">
        <f t="shared" si="582"/>
        <v>21000</v>
      </c>
      <c r="AX564" s="95"/>
      <c r="AY564" s="95"/>
      <c r="AZ564" s="168"/>
      <c r="BA564" s="95"/>
      <c r="BB564" s="95"/>
      <c r="BC564" s="168"/>
      <c r="BD564" s="95"/>
      <c r="BE564" s="95"/>
      <c r="BF564" s="168"/>
      <c r="BG564" s="95"/>
      <c r="BH564" s="95"/>
      <c r="BI564" s="168">
        <f t="shared" si="586"/>
        <v>0</v>
      </c>
      <c r="BJ564" s="95"/>
      <c r="BK564" s="95"/>
      <c r="BL564" s="168"/>
      <c r="BM564" s="95"/>
      <c r="BN564" s="95"/>
      <c r="BO564" s="168">
        <f t="shared" si="588"/>
        <v>0</v>
      </c>
      <c r="BP564" s="95"/>
      <c r="BQ564" s="95"/>
      <c r="BR564" s="168">
        <f t="shared" si="589"/>
        <v>0</v>
      </c>
      <c r="BS564" s="95"/>
      <c r="BT564" s="95"/>
      <c r="BU564" s="168">
        <f t="shared" si="590"/>
        <v>0</v>
      </c>
      <c r="BV564" s="95"/>
      <c r="BW564" s="95"/>
      <c r="BX564" s="168">
        <f t="shared" si="591"/>
        <v>0</v>
      </c>
      <c r="BY564" s="95">
        <v>7</v>
      </c>
      <c r="BZ564" s="95">
        <v>3500</v>
      </c>
      <c r="CA564" s="168">
        <f t="shared" si="592"/>
        <v>24500</v>
      </c>
      <c r="CB564" s="95"/>
      <c r="CC564" s="95"/>
      <c r="CD564" s="168">
        <f t="shared" si="593"/>
        <v>0</v>
      </c>
      <c r="CE564" s="95"/>
      <c r="CF564" s="95"/>
      <c r="CG564" s="168">
        <f t="shared" si="594"/>
        <v>0</v>
      </c>
      <c r="CH564" s="95"/>
      <c r="CI564" s="95"/>
      <c r="CJ564" s="168">
        <f t="shared" si="595"/>
        <v>0</v>
      </c>
      <c r="CK564" s="95"/>
      <c r="CL564" s="95"/>
      <c r="CM564" s="168">
        <f t="shared" si="596"/>
        <v>0</v>
      </c>
      <c r="CN564" s="95"/>
      <c r="CO564" s="95"/>
      <c r="CP564" s="168"/>
      <c r="CQ564" s="95"/>
      <c r="CR564" s="95"/>
      <c r="CS564" s="168"/>
      <c r="CT564" s="168"/>
      <c r="CU564" s="167"/>
    </row>
    <row r="565" spans="2:99" x14ac:dyDescent="0.25">
      <c r="B565" s="42" t="s">
        <v>491</v>
      </c>
      <c r="C565" s="168"/>
      <c r="D565" s="185">
        <v>3500</v>
      </c>
      <c r="E565" s="95"/>
      <c r="F565" s="95"/>
      <c r="G565" s="168">
        <f t="shared" si="568"/>
        <v>0</v>
      </c>
      <c r="H565" s="95"/>
      <c r="I565" s="95"/>
      <c r="J565" s="168">
        <f t="shared" si="569"/>
        <v>0</v>
      </c>
      <c r="K565" s="95"/>
      <c r="L565" s="95"/>
      <c r="M565" s="168">
        <f t="shared" si="570"/>
        <v>0</v>
      </c>
      <c r="N565" s="95"/>
      <c r="O565" s="95"/>
      <c r="P565" s="168">
        <f t="shared" si="571"/>
        <v>0</v>
      </c>
      <c r="Q565" s="95"/>
      <c r="R565" s="95"/>
      <c r="S565" s="168">
        <f t="shared" si="572"/>
        <v>0</v>
      </c>
      <c r="T565" s="95"/>
      <c r="U565" s="95"/>
      <c r="V565" s="168">
        <f t="shared" si="573"/>
        <v>0</v>
      </c>
      <c r="W565" s="95"/>
      <c r="X565" s="95"/>
      <c r="Y565" s="168">
        <f t="shared" si="574"/>
        <v>0</v>
      </c>
      <c r="Z565" s="95"/>
      <c r="AA565" s="95"/>
      <c r="AB565" s="168">
        <f t="shared" si="575"/>
        <v>0</v>
      </c>
      <c r="AC565" s="95"/>
      <c r="AD565" s="95"/>
      <c r="AE565" s="168">
        <f t="shared" si="576"/>
        <v>0</v>
      </c>
      <c r="AF565" s="95"/>
      <c r="AG565" s="95"/>
      <c r="AH565" s="168">
        <f t="shared" si="577"/>
        <v>0</v>
      </c>
      <c r="AI565" s="95"/>
      <c r="AJ565" s="95"/>
      <c r="AK565" s="168">
        <f t="shared" si="578"/>
        <v>0</v>
      </c>
      <c r="AL565" s="95"/>
      <c r="AM565" s="95"/>
      <c r="AN565" s="168">
        <f t="shared" si="579"/>
        <v>0</v>
      </c>
      <c r="AO565" s="95"/>
      <c r="AP565" s="95"/>
      <c r="AQ565" s="168">
        <f t="shared" si="580"/>
        <v>0</v>
      </c>
      <c r="AR565" s="95"/>
      <c r="AS565" s="95"/>
      <c r="AT565" s="168">
        <f t="shared" si="581"/>
        <v>0</v>
      </c>
      <c r="AU565" s="95">
        <v>6</v>
      </c>
      <c r="AV565" s="95">
        <v>3500</v>
      </c>
      <c r="AW565" s="168">
        <f t="shared" si="582"/>
        <v>21000</v>
      </c>
      <c r="AX565" s="95"/>
      <c r="AY565" s="95"/>
      <c r="AZ565" s="168">
        <f t="shared" si="583"/>
        <v>0</v>
      </c>
      <c r="BA565" s="95"/>
      <c r="BB565" s="95"/>
      <c r="BC565" s="168">
        <f t="shared" si="584"/>
        <v>0</v>
      </c>
      <c r="BD565" s="95"/>
      <c r="BE565" s="95"/>
      <c r="BF565" s="168">
        <f t="shared" si="585"/>
        <v>0</v>
      </c>
      <c r="BG565" s="95"/>
      <c r="BH565" s="95"/>
      <c r="BI565" s="168">
        <f t="shared" si="586"/>
        <v>0</v>
      </c>
      <c r="BJ565" s="95"/>
      <c r="BK565" s="95"/>
      <c r="BL565" s="168">
        <f t="shared" si="587"/>
        <v>0</v>
      </c>
      <c r="BM565" s="95"/>
      <c r="BN565" s="95"/>
      <c r="BO565" s="168">
        <f t="shared" si="588"/>
        <v>0</v>
      </c>
      <c r="BP565" s="95">
        <v>6</v>
      </c>
      <c r="BQ565" s="95">
        <v>3500</v>
      </c>
      <c r="BR565" s="168">
        <f t="shared" si="589"/>
        <v>21000</v>
      </c>
      <c r="BS565" s="95"/>
      <c r="BT565" s="95"/>
      <c r="BU565" s="168">
        <f t="shared" si="590"/>
        <v>0</v>
      </c>
      <c r="BV565" s="95"/>
      <c r="BW565" s="95"/>
      <c r="BX565" s="168">
        <f t="shared" si="591"/>
        <v>0</v>
      </c>
      <c r="BY565" s="95"/>
      <c r="BZ565" s="95"/>
      <c r="CA565" s="168">
        <f t="shared" si="592"/>
        <v>0</v>
      </c>
      <c r="CB565" s="95"/>
      <c r="CC565" s="95"/>
      <c r="CD565" s="168">
        <f t="shared" si="593"/>
        <v>0</v>
      </c>
      <c r="CE565" s="95"/>
      <c r="CF565" s="95"/>
      <c r="CG565" s="168">
        <f t="shared" si="594"/>
        <v>0</v>
      </c>
      <c r="CH565" s="95"/>
      <c r="CI565" s="95"/>
      <c r="CJ565" s="168">
        <f t="shared" si="595"/>
        <v>0</v>
      </c>
      <c r="CK565" s="95"/>
      <c r="CL565" s="95"/>
      <c r="CM565" s="168">
        <f t="shared" si="596"/>
        <v>0</v>
      </c>
      <c r="CN565" s="95"/>
      <c r="CO565" s="95"/>
      <c r="CP565" s="168">
        <f t="shared" si="597"/>
        <v>0</v>
      </c>
      <c r="CQ565" s="95"/>
      <c r="CR565" s="95"/>
      <c r="CS565" s="168">
        <f t="shared" si="598"/>
        <v>0</v>
      </c>
      <c r="CT565" s="168">
        <f t="shared" si="599"/>
        <v>12</v>
      </c>
      <c r="CU565" s="167">
        <f t="shared" si="600"/>
        <v>42000</v>
      </c>
    </row>
    <row r="566" spans="2:99" x14ac:dyDescent="0.25">
      <c r="B566" s="42" t="s">
        <v>1283</v>
      </c>
      <c r="C566" s="168"/>
      <c r="D566" s="185"/>
      <c r="E566" s="95"/>
      <c r="F566" s="95"/>
      <c r="G566" s="168"/>
      <c r="H566" s="95"/>
      <c r="I566" s="95"/>
      <c r="J566" s="168"/>
      <c r="K566" s="95"/>
      <c r="L566" s="95"/>
      <c r="M566" s="168"/>
      <c r="N566" s="95"/>
      <c r="O566" s="95"/>
      <c r="P566" s="168"/>
      <c r="Q566" s="95"/>
      <c r="R566" s="95"/>
      <c r="S566" s="168"/>
      <c r="T566" s="95"/>
      <c r="U566" s="95"/>
      <c r="V566" s="168"/>
      <c r="W566" s="95"/>
      <c r="X566" s="95"/>
      <c r="Y566" s="168"/>
      <c r="Z566" s="95"/>
      <c r="AA566" s="95"/>
      <c r="AB566" s="168"/>
      <c r="AC566" s="95"/>
      <c r="AD566" s="95"/>
      <c r="AE566" s="168"/>
      <c r="AF566" s="95"/>
      <c r="AG566" s="95"/>
      <c r="AH566" s="168"/>
      <c r="AI566" s="95"/>
      <c r="AJ566" s="95"/>
      <c r="AK566" s="168"/>
      <c r="AL566" s="95"/>
      <c r="AM566" s="95"/>
      <c r="AN566" s="168"/>
      <c r="AO566" s="95"/>
      <c r="AP566" s="95"/>
      <c r="AQ566" s="168"/>
      <c r="AR566" s="95"/>
      <c r="AS566" s="95"/>
      <c r="AT566" s="168"/>
      <c r="AU566" s="95"/>
      <c r="AV566" s="95"/>
      <c r="AW566" s="168"/>
      <c r="AX566" s="95"/>
      <c r="AY566" s="95"/>
      <c r="AZ566" s="168"/>
      <c r="BA566" s="95"/>
      <c r="BB566" s="95"/>
      <c r="BC566" s="168"/>
      <c r="BD566" s="95"/>
      <c r="BE566" s="95"/>
      <c r="BF566" s="168"/>
      <c r="BG566" s="95"/>
      <c r="BH566" s="95"/>
      <c r="BI566" s="168"/>
      <c r="BJ566" s="95"/>
      <c r="BK566" s="95"/>
      <c r="BL566" s="168"/>
      <c r="BM566" s="95"/>
      <c r="BN566" s="95"/>
      <c r="BO566" s="168"/>
      <c r="BP566" s="95"/>
      <c r="BQ566" s="95"/>
      <c r="BR566" s="168"/>
      <c r="BS566" s="95"/>
      <c r="BT566" s="95"/>
      <c r="BU566" s="168"/>
      <c r="BV566" s="95"/>
      <c r="BW566" s="95"/>
      <c r="BX566" s="168"/>
      <c r="BY566" s="95"/>
      <c r="BZ566" s="95"/>
      <c r="CA566" s="168"/>
      <c r="CB566" s="95"/>
      <c r="CC566" s="95"/>
      <c r="CD566" s="168"/>
      <c r="CE566" s="95">
        <v>28</v>
      </c>
      <c r="CF566" s="95">
        <v>3000</v>
      </c>
      <c r="CG566" s="168">
        <f t="shared" si="594"/>
        <v>84000</v>
      </c>
      <c r="CH566" s="95"/>
      <c r="CI566" s="95"/>
      <c r="CJ566" s="168">
        <f t="shared" si="595"/>
        <v>0</v>
      </c>
      <c r="CK566" s="95"/>
      <c r="CL566" s="95"/>
      <c r="CM566" s="168">
        <f t="shared" si="596"/>
        <v>0</v>
      </c>
      <c r="CN566" s="95"/>
      <c r="CO566" s="95"/>
      <c r="CP566" s="168"/>
      <c r="CQ566" s="95"/>
      <c r="CR566" s="95"/>
      <c r="CS566" s="168"/>
      <c r="CT566" s="168"/>
      <c r="CU566" s="167"/>
    </row>
    <row r="567" spans="2:99" x14ac:dyDescent="0.25">
      <c r="B567" s="42" t="s">
        <v>820</v>
      </c>
      <c r="C567" s="168"/>
      <c r="D567" s="185"/>
      <c r="E567" s="95"/>
      <c r="F567" s="95"/>
      <c r="G567" s="168">
        <f t="shared" si="568"/>
        <v>0</v>
      </c>
      <c r="H567" s="95"/>
      <c r="I567" s="95"/>
      <c r="J567" s="168">
        <f t="shared" si="569"/>
        <v>0</v>
      </c>
      <c r="K567" s="95"/>
      <c r="L567" s="95"/>
      <c r="M567" s="168">
        <f t="shared" si="570"/>
        <v>0</v>
      </c>
      <c r="N567" s="95"/>
      <c r="O567" s="95"/>
      <c r="P567" s="168">
        <f t="shared" si="571"/>
        <v>0</v>
      </c>
      <c r="Q567" s="95"/>
      <c r="R567" s="95"/>
      <c r="S567" s="168">
        <f t="shared" si="572"/>
        <v>0</v>
      </c>
      <c r="T567" s="95"/>
      <c r="U567" s="95"/>
      <c r="V567" s="168">
        <f t="shared" si="573"/>
        <v>0</v>
      </c>
      <c r="W567" s="95"/>
      <c r="X567" s="95"/>
      <c r="Y567" s="168"/>
      <c r="Z567" s="95"/>
      <c r="AA567" s="95"/>
      <c r="AB567" s="168">
        <f t="shared" si="575"/>
        <v>0</v>
      </c>
      <c r="AC567" s="95"/>
      <c r="AD567" s="95"/>
      <c r="AE567" s="168"/>
      <c r="AF567" s="95">
        <v>6</v>
      </c>
      <c r="AG567" s="95">
        <v>3500</v>
      </c>
      <c r="AH567" s="168">
        <f t="shared" si="577"/>
        <v>21000</v>
      </c>
      <c r="AI567" s="95"/>
      <c r="AJ567" s="95"/>
      <c r="AK567" s="168">
        <f t="shared" si="578"/>
        <v>0</v>
      </c>
      <c r="AL567" s="95"/>
      <c r="AM567" s="95"/>
      <c r="AN567" s="168">
        <f t="shared" si="579"/>
        <v>0</v>
      </c>
      <c r="AO567" s="95"/>
      <c r="AP567" s="95"/>
      <c r="AQ567" s="168"/>
      <c r="AR567" s="95"/>
      <c r="AS567" s="95"/>
      <c r="AT567" s="168"/>
      <c r="AU567" s="95"/>
      <c r="AV567" s="95"/>
      <c r="AW567" s="168"/>
      <c r="AX567" s="95"/>
      <c r="AY567" s="95"/>
      <c r="AZ567" s="168"/>
      <c r="BA567" s="95"/>
      <c r="BB567" s="95"/>
      <c r="BC567" s="168"/>
      <c r="BD567" s="95"/>
      <c r="BE567" s="95"/>
      <c r="BF567" s="168"/>
      <c r="BG567" s="95"/>
      <c r="BH567" s="95"/>
      <c r="BI567" s="168">
        <f t="shared" si="586"/>
        <v>0</v>
      </c>
      <c r="BJ567" s="95"/>
      <c r="BK567" s="95"/>
      <c r="BL567" s="168"/>
      <c r="BM567" s="95"/>
      <c r="BN567" s="95"/>
      <c r="BO567" s="168">
        <f t="shared" si="588"/>
        <v>0</v>
      </c>
      <c r="BP567" s="95"/>
      <c r="BQ567" s="95"/>
      <c r="BR567" s="168">
        <f t="shared" si="589"/>
        <v>0</v>
      </c>
      <c r="BS567" s="95"/>
      <c r="BT567" s="95"/>
      <c r="BU567" s="168">
        <f t="shared" si="590"/>
        <v>0</v>
      </c>
      <c r="BV567" s="95"/>
      <c r="BW567" s="95"/>
      <c r="BX567" s="168">
        <f t="shared" si="591"/>
        <v>0</v>
      </c>
      <c r="BY567" s="95"/>
      <c r="BZ567" s="95"/>
      <c r="CA567" s="168">
        <f t="shared" si="592"/>
        <v>0</v>
      </c>
      <c r="CB567" s="95"/>
      <c r="CC567" s="95"/>
      <c r="CD567" s="168">
        <f t="shared" si="593"/>
        <v>0</v>
      </c>
      <c r="CE567" s="95"/>
      <c r="CF567" s="95"/>
      <c r="CG567" s="168">
        <f t="shared" si="594"/>
        <v>0</v>
      </c>
      <c r="CH567" s="95"/>
      <c r="CI567" s="95"/>
      <c r="CJ567" s="168">
        <f t="shared" si="595"/>
        <v>0</v>
      </c>
      <c r="CK567" s="95"/>
      <c r="CL567" s="95"/>
      <c r="CM567" s="168">
        <f t="shared" si="596"/>
        <v>0</v>
      </c>
      <c r="CN567" s="95"/>
      <c r="CO567" s="95"/>
      <c r="CP567" s="168">
        <f t="shared" si="597"/>
        <v>0</v>
      </c>
      <c r="CQ567" s="95"/>
      <c r="CR567" s="95"/>
      <c r="CS567" s="168"/>
      <c r="CT567" s="168"/>
      <c r="CU567" s="167"/>
    </row>
    <row r="568" spans="2:99" x14ac:dyDescent="0.25">
      <c r="B568" s="42" t="s">
        <v>789</v>
      </c>
      <c r="C568" s="168"/>
      <c r="D568" s="185"/>
      <c r="E568" s="95"/>
      <c r="F568" s="95"/>
      <c r="G568" s="168">
        <f t="shared" si="568"/>
        <v>0</v>
      </c>
      <c r="H568" s="95"/>
      <c r="I568" s="95"/>
      <c r="J568" s="168">
        <f t="shared" si="569"/>
        <v>0</v>
      </c>
      <c r="K568" s="95"/>
      <c r="L568" s="95"/>
      <c r="M568" s="168">
        <f t="shared" si="570"/>
        <v>0</v>
      </c>
      <c r="N568" s="95"/>
      <c r="O568" s="95"/>
      <c r="P568" s="168">
        <f t="shared" si="571"/>
        <v>0</v>
      </c>
      <c r="Q568" s="95"/>
      <c r="R568" s="95"/>
      <c r="S568" s="168">
        <f t="shared" si="572"/>
        <v>0</v>
      </c>
      <c r="T568" s="95"/>
      <c r="U568" s="95"/>
      <c r="V568" s="168">
        <f t="shared" si="573"/>
        <v>0</v>
      </c>
      <c r="W568" s="95"/>
      <c r="X568" s="95"/>
      <c r="Y568" s="168"/>
      <c r="Z568" s="95"/>
      <c r="AA568" s="95"/>
      <c r="AB568" s="168">
        <f t="shared" si="575"/>
        <v>0</v>
      </c>
      <c r="AC568" s="95"/>
      <c r="AD568" s="95"/>
      <c r="AE568" s="168"/>
      <c r="AF568" s="95"/>
      <c r="AG568" s="95"/>
      <c r="AH568" s="168">
        <f t="shared" si="577"/>
        <v>0</v>
      </c>
      <c r="AI568" s="95"/>
      <c r="AJ568" s="95"/>
      <c r="AK568" s="168">
        <f t="shared" si="578"/>
        <v>0</v>
      </c>
      <c r="AL568" s="95"/>
      <c r="AM568" s="95"/>
      <c r="AN568" s="168">
        <f t="shared" si="579"/>
        <v>0</v>
      </c>
      <c r="AO568" s="95"/>
      <c r="AP568" s="95"/>
      <c r="AQ568" s="168">
        <f t="shared" si="580"/>
        <v>0</v>
      </c>
      <c r="AR568" s="95"/>
      <c r="AS568" s="95"/>
      <c r="AT568" s="168">
        <f t="shared" si="581"/>
        <v>0</v>
      </c>
      <c r="AU568" s="95"/>
      <c r="AV568" s="95"/>
      <c r="AW568" s="168">
        <f t="shared" si="582"/>
        <v>0</v>
      </c>
      <c r="AX568" s="95"/>
      <c r="AY568" s="95"/>
      <c r="AZ568" s="168">
        <f t="shared" si="583"/>
        <v>0</v>
      </c>
      <c r="BA568" s="95"/>
      <c r="BB568" s="95"/>
      <c r="BC568" s="168">
        <f t="shared" si="584"/>
        <v>0</v>
      </c>
      <c r="BD568" s="95"/>
      <c r="BE568" s="95"/>
      <c r="BF568" s="168">
        <f t="shared" si="585"/>
        <v>0</v>
      </c>
      <c r="BG568" s="95"/>
      <c r="BH568" s="95"/>
      <c r="BI568" s="168">
        <f t="shared" si="586"/>
        <v>0</v>
      </c>
      <c r="BJ568" s="95"/>
      <c r="BK568" s="95"/>
      <c r="BL568" s="168">
        <f t="shared" si="587"/>
        <v>0</v>
      </c>
      <c r="BM568" s="95"/>
      <c r="BN568" s="95"/>
      <c r="BO568" s="168">
        <f t="shared" si="588"/>
        <v>0</v>
      </c>
      <c r="BP568" s="95"/>
      <c r="BQ568" s="95"/>
      <c r="BR568" s="168">
        <f t="shared" si="589"/>
        <v>0</v>
      </c>
      <c r="BS568" s="95"/>
      <c r="BT568" s="95"/>
      <c r="BU568" s="168">
        <f t="shared" si="590"/>
        <v>0</v>
      </c>
      <c r="BV568" s="95"/>
      <c r="BW568" s="95"/>
      <c r="BX568" s="168">
        <f t="shared" si="591"/>
        <v>0</v>
      </c>
      <c r="BY568" s="95"/>
      <c r="BZ568" s="95"/>
      <c r="CA568" s="168">
        <f t="shared" si="592"/>
        <v>0</v>
      </c>
      <c r="CB568" s="95"/>
      <c r="CC568" s="95"/>
      <c r="CD568" s="168">
        <f t="shared" si="593"/>
        <v>0</v>
      </c>
      <c r="CE568" s="95"/>
      <c r="CF568" s="95"/>
      <c r="CG568" s="168">
        <f t="shared" si="594"/>
        <v>0</v>
      </c>
      <c r="CH568" s="95"/>
      <c r="CI568" s="95"/>
      <c r="CJ568" s="168">
        <f t="shared" si="595"/>
        <v>0</v>
      </c>
      <c r="CK568" s="95"/>
      <c r="CL568" s="95"/>
      <c r="CM568" s="168">
        <f t="shared" si="596"/>
        <v>0</v>
      </c>
      <c r="CN568" s="95"/>
      <c r="CO568" s="95"/>
      <c r="CP568" s="168">
        <f t="shared" si="597"/>
        <v>0</v>
      </c>
      <c r="CQ568" s="95"/>
      <c r="CR568" s="95"/>
      <c r="CS568" s="168"/>
      <c r="CT568" s="168"/>
      <c r="CU568" s="167"/>
    </row>
    <row r="569" spans="2:99" x14ac:dyDescent="0.25">
      <c r="B569" s="42" t="s">
        <v>508</v>
      </c>
      <c r="C569" s="168"/>
      <c r="D569" s="185"/>
      <c r="E569" s="95">
        <v>40</v>
      </c>
      <c r="F569" s="95">
        <v>4000</v>
      </c>
      <c r="G569" s="168">
        <f t="shared" si="568"/>
        <v>160000</v>
      </c>
      <c r="H569" s="95"/>
      <c r="I569" s="95"/>
      <c r="J569" s="168">
        <f t="shared" si="569"/>
        <v>0</v>
      </c>
      <c r="K569" s="95"/>
      <c r="L569" s="95"/>
      <c r="M569" s="168">
        <f t="shared" si="570"/>
        <v>0</v>
      </c>
      <c r="N569" s="95"/>
      <c r="O569" s="95"/>
      <c r="P569" s="168">
        <f t="shared" si="571"/>
        <v>0</v>
      </c>
      <c r="Q569" s="95"/>
      <c r="R569" s="95"/>
      <c r="S569" s="168">
        <f t="shared" si="572"/>
        <v>0</v>
      </c>
      <c r="T569" s="95"/>
      <c r="U569" s="95"/>
      <c r="V569" s="168"/>
      <c r="W569" s="95"/>
      <c r="X569" s="95"/>
      <c r="Y569" s="168"/>
      <c r="Z569" s="95"/>
      <c r="AA569" s="95"/>
      <c r="AB569" s="168">
        <f t="shared" si="575"/>
        <v>0</v>
      </c>
      <c r="AC569" s="95"/>
      <c r="AD569" s="95"/>
      <c r="AE569" s="168"/>
      <c r="AF569" s="95">
        <v>6</v>
      </c>
      <c r="AG569" s="95">
        <v>4000</v>
      </c>
      <c r="AH569" s="168">
        <f t="shared" si="577"/>
        <v>24000</v>
      </c>
      <c r="AI569" s="95"/>
      <c r="AJ569" s="95"/>
      <c r="AK569" s="168">
        <f t="shared" si="578"/>
        <v>0</v>
      </c>
      <c r="AL569" s="95"/>
      <c r="AM569" s="95"/>
      <c r="AN569" s="168">
        <f t="shared" si="579"/>
        <v>0</v>
      </c>
      <c r="AO569" s="95"/>
      <c r="AP569" s="95"/>
      <c r="AQ569" s="168"/>
      <c r="AR569" s="95"/>
      <c r="AS569" s="95"/>
      <c r="AT569" s="168"/>
      <c r="AU569" s="95"/>
      <c r="AV569" s="95"/>
      <c r="AW569" s="168"/>
      <c r="AX569" s="95"/>
      <c r="AY569" s="95"/>
      <c r="AZ569" s="168"/>
      <c r="BA569" s="95"/>
      <c r="BB569" s="95"/>
      <c r="BC569" s="168"/>
      <c r="BD569" s="95"/>
      <c r="BE569" s="95"/>
      <c r="BF569" s="168"/>
      <c r="BG569" s="95"/>
      <c r="BH569" s="95"/>
      <c r="BI569" s="168">
        <f t="shared" si="586"/>
        <v>0</v>
      </c>
      <c r="BJ569" s="95"/>
      <c r="BK569" s="95"/>
      <c r="BL569" s="168"/>
      <c r="BM569" s="95"/>
      <c r="BN569" s="95"/>
      <c r="BO569" s="168">
        <f t="shared" si="588"/>
        <v>0</v>
      </c>
      <c r="BP569" s="95"/>
      <c r="BQ569" s="95"/>
      <c r="BR569" s="168">
        <f t="shared" si="589"/>
        <v>0</v>
      </c>
      <c r="BS569" s="95"/>
      <c r="BT569" s="95"/>
      <c r="BU569" s="168">
        <f t="shared" si="590"/>
        <v>0</v>
      </c>
      <c r="BV569" s="95"/>
      <c r="BW569" s="95"/>
      <c r="BX569" s="168">
        <f t="shared" si="591"/>
        <v>0</v>
      </c>
      <c r="BY569" s="95"/>
      <c r="BZ569" s="95"/>
      <c r="CA569" s="168">
        <f t="shared" si="592"/>
        <v>0</v>
      </c>
      <c r="CB569" s="95"/>
      <c r="CC569" s="95"/>
      <c r="CD569" s="168">
        <f t="shared" si="593"/>
        <v>0</v>
      </c>
      <c r="CE569" s="95"/>
      <c r="CF569" s="95"/>
      <c r="CG569" s="168">
        <f t="shared" si="594"/>
        <v>0</v>
      </c>
      <c r="CH569" s="95"/>
      <c r="CI569" s="95"/>
      <c r="CJ569" s="168">
        <f t="shared" si="595"/>
        <v>0</v>
      </c>
      <c r="CK569" s="95"/>
      <c r="CL569" s="95"/>
      <c r="CM569" s="168">
        <f t="shared" si="596"/>
        <v>0</v>
      </c>
      <c r="CN569" s="95"/>
      <c r="CO569" s="95"/>
      <c r="CP569" s="168">
        <f t="shared" si="597"/>
        <v>0</v>
      </c>
      <c r="CQ569" s="95"/>
      <c r="CR569" s="95"/>
      <c r="CS569" s="168"/>
      <c r="CT569" s="168"/>
      <c r="CU569" s="167"/>
    </row>
    <row r="570" spans="2:99" x14ac:dyDescent="0.25">
      <c r="B570" s="42" t="s">
        <v>492</v>
      </c>
      <c r="C570" s="168"/>
      <c r="D570" s="185">
        <v>3500</v>
      </c>
      <c r="E570" s="95"/>
      <c r="F570" s="95"/>
      <c r="G570" s="168">
        <f t="shared" si="568"/>
        <v>0</v>
      </c>
      <c r="H570" s="95"/>
      <c r="I570" s="95"/>
      <c r="J570" s="168">
        <f t="shared" si="569"/>
        <v>0</v>
      </c>
      <c r="K570" s="95"/>
      <c r="L570" s="95"/>
      <c r="M570" s="168">
        <f t="shared" si="570"/>
        <v>0</v>
      </c>
      <c r="N570" s="95"/>
      <c r="O570" s="95"/>
      <c r="P570" s="168">
        <f t="shared" si="571"/>
        <v>0</v>
      </c>
      <c r="Q570" s="95"/>
      <c r="R570" s="95"/>
      <c r="S570" s="168">
        <f t="shared" si="572"/>
        <v>0</v>
      </c>
      <c r="T570" s="95"/>
      <c r="U570" s="95"/>
      <c r="V570" s="168">
        <f t="shared" si="573"/>
        <v>0</v>
      </c>
      <c r="W570" s="95"/>
      <c r="X570" s="95"/>
      <c r="Y570" s="168">
        <f t="shared" si="574"/>
        <v>0</v>
      </c>
      <c r="Z570" s="95"/>
      <c r="AA570" s="95"/>
      <c r="AB570" s="168">
        <f t="shared" si="575"/>
        <v>0</v>
      </c>
      <c r="AC570" s="95"/>
      <c r="AD570" s="95"/>
      <c r="AE570" s="168">
        <f t="shared" si="576"/>
        <v>0</v>
      </c>
      <c r="AF570" s="95">
        <v>6</v>
      </c>
      <c r="AG570" s="95">
        <v>3500</v>
      </c>
      <c r="AH570" s="168">
        <f t="shared" si="577"/>
        <v>21000</v>
      </c>
      <c r="AI570" s="95"/>
      <c r="AJ570" s="95"/>
      <c r="AK570" s="168">
        <f t="shared" si="578"/>
        <v>0</v>
      </c>
      <c r="AL570" s="95"/>
      <c r="AM570" s="95"/>
      <c r="AN570" s="168">
        <f t="shared" si="579"/>
        <v>0</v>
      </c>
      <c r="AO570" s="95"/>
      <c r="AP570" s="95"/>
      <c r="AQ570" s="168">
        <f t="shared" si="580"/>
        <v>0</v>
      </c>
      <c r="AR570" s="95"/>
      <c r="AS570" s="95"/>
      <c r="AT570" s="168">
        <f t="shared" si="581"/>
        <v>0</v>
      </c>
      <c r="AU570" s="95"/>
      <c r="AV570" s="95"/>
      <c r="AW570" s="168">
        <f t="shared" si="582"/>
        <v>0</v>
      </c>
      <c r="AX570" s="95"/>
      <c r="AY570" s="95"/>
      <c r="AZ570" s="168">
        <f t="shared" si="583"/>
        <v>0</v>
      </c>
      <c r="BA570" s="95"/>
      <c r="BB570" s="95"/>
      <c r="BC570" s="168">
        <f t="shared" si="584"/>
        <v>0</v>
      </c>
      <c r="BD570" s="95"/>
      <c r="BE570" s="95"/>
      <c r="BF570" s="168">
        <f t="shared" si="585"/>
        <v>0</v>
      </c>
      <c r="BG570" s="95"/>
      <c r="BH570" s="95"/>
      <c r="BI570" s="168">
        <f t="shared" si="586"/>
        <v>0</v>
      </c>
      <c r="BJ570" s="95"/>
      <c r="BK570" s="95"/>
      <c r="BL570" s="168">
        <f t="shared" si="587"/>
        <v>0</v>
      </c>
      <c r="BM570" s="95"/>
      <c r="BN570" s="95"/>
      <c r="BO570" s="168">
        <f t="shared" si="588"/>
        <v>0</v>
      </c>
      <c r="BP570" s="95"/>
      <c r="BQ570" s="95"/>
      <c r="BR570" s="168">
        <f t="shared" si="589"/>
        <v>0</v>
      </c>
      <c r="BS570" s="95">
        <v>5</v>
      </c>
      <c r="BT570" s="95">
        <v>4000</v>
      </c>
      <c r="BU570" s="168">
        <f t="shared" si="590"/>
        <v>20000</v>
      </c>
      <c r="BV570" s="95"/>
      <c r="BW570" s="95"/>
      <c r="BX570" s="168">
        <f t="shared" si="591"/>
        <v>0</v>
      </c>
      <c r="BY570" s="95">
        <v>7</v>
      </c>
      <c r="BZ570" s="95">
        <v>4000</v>
      </c>
      <c r="CA570" s="168">
        <f t="shared" si="592"/>
        <v>28000</v>
      </c>
      <c r="CB570" s="95"/>
      <c r="CC570" s="95"/>
      <c r="CD570" s="168">
        <f t="shared" si="593"/>
        <v>0</v>
      </c>
      <c r="CE570" s="95"/>
      <c r="CF570" s="95"/>
      <c r="CG570" s="168">
        <f t="shared" si="594"/>
        <v>0</v>
      </c>
      <c r="CH570" s="95"/>
      <c r="CI570" s="95"/>
      <c r="CJ570" s="168">
        <f t="shared" si="595"/>
        <v>0</v>
      </c>
      <c r="CK570" s="95"/>
      <c r="CL570" s="95"/>
      <c r="CM570" s="168">
        <f t="shared" si="596"/>
        <v>0</v>
      </c>
      <c r="CN570" s="95"/>
      <c r="CO570" s="95"/>
      <c r="CP570" s="168">
        <f t="shared" si="597"/>
        <v>0</v>
      </c>
      <c r="CQ570" s="95"/>
      <c r="CR570" s="95"/>
      <c r="CS570" s="168">
        <f t="shared" si="598"/>
        <v>0</v>
      </c>
      <c r="CT570" s="168">
        <f t="shared" si="599"/>
        <v>18</v>
      </c>
      <c r="CU570" s="167">
        <f t="shared" si="600"/>
        <v>69000</v>
      </c>
    </row>
    <row r="571" spans="2:99" x14ac:dyDescent="0.25">
      <c r="B571" s="42" t="s">
        <v>493</v>
      </c>
      <c r="C571" s="168"/>
      <c r="D571" s="185">
        <v>4000</v>
      </c>
      <c r="E571" s="95"/>
      <c r="F571" s="95"/>
      <c r="G571" s="168">
        <f t="shared" si="568"/>
        <v>0</v>
      </c>
      <c r="H571" s="95"/>
      <c r="I571" s="95"/>
      <c r="J571" s="168">
        <f t="shared" si="569"/>
        <v>0</v>
      </c>
      <c r="K571" s="95"/>
      <c r="L571" s="95"/>
      <c r="M571" s="168">
        <f t="shared" si="570"/>
        <v>0</v>
      </c>
      <c r="N571" s="95"/>
      <c r="O571" s="95"/>
      <c r="P571" s="168">
        <f t="shared" si="571"/>
        <v>0</v>
      </c>
      <c r="Q571" s="95"/>
      <c r="R571" s="95"/>
      <c r="S571" s="168">
        <f t="shared" si="572"/>
        <v>0</v>
      </c>
      <c r="T571" s="95"/>
      <c r="U571" s="95"/>
      <c r="V571" s="168">
        <f t="shared" si="573"/>
        <v>0</v>
      </c>
      <c r="W571" s="95"/>
      <c r="X571" s="95"/>
      <c r="Y571" s="168">
        <f t="shared" si="574"/>
        <v>0</v>
      </c>
      <c r="Z571" s="95"/>
      <c r="AA571" s="95"/>
      <c r="AB571" s="168">
        <f t="shared" si="575"/>
        <v>0</v>
      </c>
      <c r="AC571" s="95"/>
      <c r="AD571" s="95"/>
      <c r="AE571" s="168">
        <f t="shared" si="576"/>
        <v>0</v>
      </c>
      <c r="AF571" s="95"/>
      <c r="AG571" s="95"/>
      <c r="AH571" s="168">
        <f t="shared" si="577"/>
        <v>0</v>
      </c>
      <c r="AI571" s="95"/>
      <c r="AJ571" s="95"/>
      <c r="AK571" s="168">
        <f t="shared" si="578"/>
        <v>0</v>
      </c>
      <c r="AL571" s="95"/>
      <c r="AM571" s="95"/>
      <c r="AN571" s="168">
        <f t="shared" si="579"/>
        <v>0</v>
      </c>
      <c r="AO571" s="95"/>
      <c r="AP571" s="95"/>
      <c r="AQ571" s="168">
        <f t="shared" si="580"/>
        <v>0</v>
      </c>
      <c r="AR571" s="95"/>
      <c r="AS571" s="95"/>
      <c r="AT571" s="168">
        <f t="shared" si="581"/>
        <v>0</v>
      </c>
      <c r="AU571" s="95"/>
      <c r="AV571" s="95"/>
      <c r="AW571" s="168">
        <f t="shared" si="582"/>
        <v>0</v>
      </c>
      <c r="AX571" s="95"/>
      <c r="AY571" s="95"/>
      <c r="AZ571" s="168">
        <f t="shared" si="583"/>
        <v>0</v>
      </c>
      <c r="BA571" s="95"/>
      <c r="BB571" s="95"/>
      <c r="BC571" s="168">
        <f t="shared" si="584"/>
        <v>0</v>
      </c>
      <c r="BD571" s="95"/>
      <c r="BE571" s="95"/>
      <c r="BF571" s="168">
        <f t="shared" si="585"/>
        <v>0</v>
      </c>
      <c r="BG571" s="95"/>
      <c r="BH571" s="95"/>
      <c r="BI571" s="168">
        <f t="shared" si="586"/>
        <v>0</v>
      </c>
      <c r="BJ571" s="95"/>
      <c r="BK571" s="95"/>
      <c r="BL571" s="168">
        <f t="shared" si="587"/>
        <v>0</v>
      </c>
      <c r="BM571" s="95"/>
      <c r="BN571" s="95"/>
      <c r="BO571" s="168">
        <f t="shared" si="588"/>
        <v>0</v>
      </c>
      <c r="BP571" s="95"/>
      <c r="BQ571" s="95"/>
      <c r="BR571" s="168">
        <f t="shared" si="589"/>
        <v>0</v>
      </c>
      <c r="BS571" s="95"/>
      <c r="BT571" s="95"/>
      <c r="BU571" s="168">
        <f t="shared" si="590"/>
        <v>0</v>
      </c>
      <c r="BV571" s="95"/>
      <c r="BW571" s="95"/>
      <c r="BX571" s="168">
        <f t="shared" si="591"/>
        <v>0</v>
      </c>
      <c r="BY571" s="95"/>
      <c r="BZ571" s="95"/>
      <c r="CA571" s="168">
        <f t="shared" si="592"/>
        <v>0</v>
      </c>
      <c r="CB571" s="95"/>
      <c r="CC571" s="95"/>
      <c r="CD571" s="168">
        <f t="shared" si="593"/>
        <v>0</v>
      </c>
      <c r="CE571" s="95"/>
      <c r="CF571" s="95"/>
      <c r="CG571" s="168">
        <f t="shared" si="594"/>
        <v>0</v>
      </c>
      <c r="CH571" s="95"/>
      <c r="CI571" s="95"/>
      <c r="CJ571" s="168">
        <f t="shared" si="595"/>
        <v>0</v>
      </c>
      <c r="CK571" s="95"/>
      <c r="CL571" s="95"/>
      <c r="CM571" s="168">
        <f t="shared" si="596"/>
        <v>0</v>
      </c>
      <c r="CN571" s="95"/>
      <c r="CO571" s="95"/>
      <c r="CP571" s="168">
        <f t="shared" si="597"/>
        <v>0</v>
      </c>
      <c r="CQ571" s="95"/>
      <c r="CR571" s="95"/>
      <c r="CS571" s="168">
        <f t="shared" si="598"/>
        <v>0</v>
      </c>
      <c r="CT571" s="168">
        <f t="shared" si="599"/>
        <v>0</v>
      </c>
      <c r="CU571" s="167">
        <f t="shared" si="600"/>
        <v>0</v>
      </c>
    </row>
    <row r="572" spans="2:99" ht="15.75" customHeight="1" x14ac:dyDescent="0.25">
      <c r="B572" s="42" t="s">
        <v>494</v>
      </c>
      <c r="C572" s="168"/>
      <c r="D572" s="185"/>
      <c r="E572" s="95"/>
      <c r="F572" s="95"/>
      <c r="G572" s="168">
        <f t="shared" si="568"/>
        <v>0</v>
      </c>
      <c r="H572" s="95"/>
      <c r="I572" s="95"/>
      <c r="J572" s="168">
        <f t="shared" si="569"/>
        <v>0</v>
      </c>
      <c r="K572" s="95"/>
      <c r="L572" s="95"/>
      <c r="M572" s="168">
        <f t="shared" si="570"/>
        <v>0</v>
      </c>
      <c r="N572" s="95"/>
      <c r="O572" s="95"/>
      <c r="P572" s="168">
        <f t="shared" si="571"/>
        <v>0</v>
      </c>
      <c r="Q572" s="95"/>
      <c r="R572" s="95"/>
      <c r="S572" s="168">
        <f t="shared" si="572"/>
        <v>0</v>
      </c>
      <c r="T572" s="95"/>
      <c r="U572" s="95"/>
      <c r="V572" s="168">
        <f t="shared" si="573"/>
        <v>0</v>
      </c>
      <c r="W572" s="95"/>
      <c r="X572" s="95"/>
      <c r="Y572" s="168">
        <f t="shared" si="574"/>
        <v>0</v>
      </c>
      <c r="Z572" s="95"/>
      <c r="AA572" s="95"/>
      <c r="AB572" s="168">
        <f t="shared" si="575"/>
        <v>0</v>
      </c>
      <c r="AC572" s="95"/>
      <c r="AD572" s="95"/>
      <c r="AE572" s="168">
        <f t="shared" si="576"/>
        <v>0</v>
      </c>
      <c r="AF572" s="95"/>
      <c r="AG572" s="95"/>
      <c r="AH572" s="168">
        <f t="shared" si="577"/>
        <v>0</v>
      </c>
      <c r="AI572" s="95"/>
      <c r="AJ572" s="95"/>
      <c r="AK572" s="168">
        <f t="shared" si="578"/>
        <v>0</v>
      </c>
      <c r="AL572" s="95"/>
      <c r="AM572" s="95"/>
      <c r="AN572" s="168">
        <f t="shared" si="579"/>
        <v>0</v>
      </c>
      <c r="AO572" s="95"/>
      <c r="AP572" s="95"/>
      <c r="AQ572" s="168">
        <f t="shared" si="580"/>
        <v>0</v>
      </c>
      <c r="AR572" s="95"/>
      <c r="AS572" s="95"/>
      <c r="AT572" s="168">
        <f t="shared" si="581"/>
        <v>0</v>
      </c>
      <c r="AU572" s="95"/>
      <c r="AV572" s="95"/>
      <c r="AW572" s="168">
        <f t="shared" si="582"/>
        <v>0</v>
      </c>
      <c r="AX572" s="95"/>
      <c r="AY572" s="95"/>
      <c r="AZ572" s="168">
        <f t="shared" si="583"/>
        <v>0</v>
      </c>
      <c r="BA572" s="95"/>
      <c r="BB572" s="95"/>
      <c r="BC572" s="168">
        <f t="shared" si="584"/>
        <v>0</v>
      </c>
      <c r="BD572" s="95"/>
      <c r="BE572" s="95"/>
      <c r="BF572" s="168">
        <f t="shared" si="585"/>
        <v>0</v>
      </c>
      <c r="BG572" s="95"/>
      <c r="BH572" s="95"/>
      <c r="BI572" s="168">
        <f t="shared" si="586"/>
        <v>0</v>
      </c>
      <c r="BJ572" s="95"/>
      <c r="BK572" s="95"/>
      <c r="BL572" s="168">
        <f t="shared" si="587"/>
        <v>0</v>
      </c>
      <c r="BM572" s="95"/>
      <c r="BN572" s="95"/>
      <c r="BO572" s="168">
        <f t="shared" si="588"/>
        <v>0</v>
      </c>
      <c r="BP572" s="95"/>
      <c r="BQ572" s="95"/>
      <c r="BR572" s="168">
        <f t="shared" si="589"/>
        <v>0</v>
      </c>
      <c r="BS572" s="95"/>
      <c r="BT572" s="95"/>
      <c r="BU572" s="168">
        <f t="shared" si="590"/>
        <v>0</v>
      </c>
      <c r="BV572" s="95"/>
      <c r="BW572" s="95"/>
      <c r="BX572" s="168">
        <f t="shared" si="591"/>
        <v>0</v>
      </c>
      <c r="BY572" s="95"/>
      <c r="BZ572" s="95"/>
      <c r="CA572" s="168">
        <f t="shared" si="592"/>
        <v>0</v>
      </c>
      <c r="CB572" s="95"/>
      <c r="CC572" s="95"/>
      <c r="CD572" s="168">
        <f t="shared" si="593"/>
        <v>0</v>
      </c>
      <c r="CE572" s="95"/>
      <c r="CF572" s="95"/>
      <c r="CG572" s="168">
        <f t="shared" si="594"/>
        <v>0</v>
      </c>
      <c r="CH572" s="95"/>
      <c r="CI572" s="95"/>
      <c r="CJ572" s="168">
        <f t="shared" si="595"/>
        <v>0</v>
      </c>
      <c r="CK572" s="95"/>
      <c r="CL572" s="95"/>
      <c r="CM572" s="168">
        <f t="shared" si="596"/>
        <v>0</v>
      </c>
      <c r="CN572" s="95"/>
      <c r="CO572" s="95"/>
      <c r="CP572" s="168">
        <f t="shared" si="597"/>
        <v>0</v>
      </c>
      <c r="CQ572" s="95"/>
      <c r="CR572" s="95"/>
      <c r="CS572" s="168">
        <f t="shared" si="598"/>
        <v>0</v>
      </c>
      <c r="CT572" s="168">
        <f t="shared" si="599"/>
        <v>0</v>
      </c>
      <c r="CU572" s="167">
        <f t="shared" si="600"/>
        <v>0</v>
      </c>
    </row>
    <row r="573" spans="2:99" ht="15.75" customHeight="1" x14ac:dyDescent="0.25">
      <c r="B573" s="42" t="s">
        <v>788</v>
      </c>
      <c r="C573" s="168"/>
      <c r="D573" s="185"/>
      <c r="E573" s="95"/>
      <c r="F573" s="95"/>
      <c r="G573" s="168">
        <f t="shared" si="568"/>
        <v>0</v>
      </c>
      <c r="H573" s="95"/>
      <c r="I573" s="95"/>
      <c r="J573" s="168">
        <f t="shared" si="569"/>
        <v>0</v>
      </c>
      <c r="K573" s="95"/>
      <c r="L573" s="95"/>
      <c r="M573" s="168">
        <f t="shared" si="570"/>
        <v>0</v>
      </c>
      <c r="N573" s="95"/>
      <c r="O573" s="95"/>
      <c r="P573" s="168">
        <f t="shared" si="571"/>
        <v>0</v>
      </c>
      <c r="Q573" s="95"/>
      <c r="R573" s="95"/>
      <c r="S573" s="168">
        <f t="shared" si="572"/>
        <v>0</v>
      </c>
      <c r="T573" s="95"/>
      <c r="U573" s="95"/>
      <c r="V573" s="168"/>
      <c r="W573" s="95"/>
      <c r="X573" s="95"/>
      <c r="Y573" s="168"/>
      <c r="Z573" s="95"/>
      <c r="AA573" s="95"/>
      <c r="AB573" s="168">
        <f t="shared" si="575"/>
        <v>0</v>
      </c>
      <c r="AC573" s="95"/>
      <c r="AD573" s="95"/>
      <c r="AE573" s="168"/>
      <c r="AF573" s="95"/>
      <c r="AG573" s="95"/>
      <c r="AH573" s="168">
        <f t="shared" si="577"/>
        <v>0</v>
      </c>
      <c r="AI573" s="95"/>
      <c r="AJ573" s="95"/>
      <c r="AK573" s="168">
        <f t="shared" si="578"/>
        <v>0</v>
      </c>
      <c r="AL573" s="95"/>
      <c r="AM573" s="95"/>
      <c r="AN573" s="168">
        <f t="shared" si="579"/>
        <v>0</v>
      </c>
      <c r="AO573" s="95"/>
      <c r="AP573" s="95"/>
      <c r="AQ573" s="168">
        <f t="shared" si="580"/>
        <v>0</v>
      </c>
      <c r="AR573" s="95"/>
      <c r="AS573" s="95"/>
      <c r="AT573" s="168">
        <f t="shared" si="581"/>
        <v>0</v>
      </c>
      <c r="AU573" s="95"/>
      <c r="AV573" s="95"/>
      <c r="AW573" s="168">
        <f t="shared" si="582"/>
        <v>0</v>
      </c>
      <c r="AX573" s="95"/>
      <c r="AY573" s="95"/>
      <c r="AZ573" s="168">
        <f t="shared" si="583"/>
        <v>0</v>
      </c>
      <c r="BA573" s="95"/>
      <c r="BB573" s="95"/>
      <c r="BC573" s="168">
        <f t="shared" si="584"/>
        <v>0</v>
      </c>
      <c r="BD573" s="95"/>
      <c r="BE573" s="95"/>
      <c r="BF573" s="168">
        <f t="shared" si="585"/>
        <v>0</v>
      </c>
      <c r="BG573" s="95"/>
      <c r="BH573" s="95"/>
      <c r="BI573" s="168">
        <f t="shared" si="586"/>
        <v>0</v>
      </c>
      <c r="BJ573" s="95">
        <v>28</v>
      </c>
      <c r="BK573" s="95">
        <v>3500</v>
      </c>
      <c r="BL573" s="168">
        <f t="shared" si="587"/>
        <v>98000</v>
      </c>
      <c r="BM573" s="95"/>
      <c r="BN573" s="95"/>
      <c r="BO573" s="168">
        <f t="shared" si="588"/>
        <v>0</v>
      </c>
      <c r="BP573" s="95"/>
      <c r="BQ573" s="95"/>
      <c r="BR573" s="168">
        <f t="shared" si="589"/>
        <v>0</v>
      </c>
      <c r="BS573" s="95"/>
      <c r="BT573" s="95"/>
      <c r="BU573" s="168">
        <f t="shared" si="590"/>
        <v>0</v>
      </c>
      <c r="BV573" s="95"/>
      <c r="BW573" s="95"/>
      <c r="BX573" s="168">
        <f t="shared" si="591"/>
        <v>0</v>
      </c>
      <c r="BY573" s="95"/>
      <c r="BZ573" s="95"/>
      <c r="CA573" s="168">
        <f t="shared" si="592"/>
        <v>0</v>
      </c>
      <c r="CB573" s="95"/>
      <c r="CC573" s="95"/>
      <c r="CD573" s="168">
        <f t="shared" si="593"/>
        <v>0</v>
      </c>
      <c r="CE573" s="95"/>
      <c r="CF573" s="95"/>
      <c r="CG573" s="168">
        <f t="shared" si="594"/>
        <v>0</v>
      </c>
      <c r="CH573" s="95"/>
      <c r="CI573" s="95"/>
      <c r="CJ573" s="168">
        <f t="shared" si="595"/>
        <v>0</v>
      </c>
      <c r="CK573" s="95"/>
      <c r="CL573" s="95"/>
      <c r="CM573" s="168">
        <f t="shared" si="596"/>
        <v>0</v>
      </c>
      <c r="CN573" s="95"/>
      <c r="CO573" s="95"/>
      <c r="CP573" s="168">
        <f t="shared" si="597"/>
        <v>0</v>
      </c>
      <c r="CQ573" s="95"/>
      <c r="CR573" s="95"/>
      <c r="CS573" s="168"/>
      <c r="CT573" s="168"/>
      <c r="CU573" s="167"/>
    </row>
    <row r="574" spans="2:99" ht="15.75" customHeight="1" x14ac:dyDescent="0.25">
      <c r="B574" s="42" t="s">
        <v>818</v>
      </c>
      <c r="C574" s="168"/>
      <c r="D574" s="185"/>
      <c r="E574" s="95"/>
      <c r="F574" s="95"/>
      <c r="G574" s="168">
        <f t="shared" si="568"/>
        <v>0</v>
      </c>
      <c r="H574" s="95"/>
      <c r="I574" s="95"/>
      <c r="J574" s="168">
        <f t="shared" si="569"/>
        <v>0</v>
      </c>
      <c r="K574" s="95"/>
      <c r="L574" s="95"/>
      <c r="M574" s="168">
        <f t="shared" si="570"/>
        <v>0</v>
      </c>
      <c r="N574" s="95"/>
      <c r="O574" s="95"/>
      <c r="P574" s="168">
        <f t="shared" si="571"/>
        <v>0</v>
      </c>
      <c r="Q574" s="95"/>
      <c r="R574" s="95"/>
      <c r="S574" s="168">
        <f t="shared" si="572"/>
        <v>0</v>
      </c>
      <c r="T574" s="95"/>
      <c r="U574" s="95"/>
      <c r="V574" s="168"/>
      <c r="W574" s="95"/>
      <c r="X574" s="95"/>
      <c r="Y574" s="168"/>
      <c r="Z574" s="95"/>
      <c r="AA574" s="95"/>
      <c r="AB574" s="168">
        <f t="shared" si="575"/>
        <v>0</v>
      </c>
      <c r="AC574" s="95"/>
      <c r="AD574" s="95"/>
      <c r="AE574" s="168"/>
      <c r="AF574" s="95"/>
      <c r="AG574" s="95"/>
      <c r="AH574" s="168">
        <f t="shared" si="577"/>
        <v>0</v>
      </c>
      <c r="AI574" s="95"/>
      <c r="AJ574" s="95"/>
      <c r="AK574" s="168">
        <f t="shared" si="578"/>
        <v>0</v>
      </c>
      <c r="AL574" s="95"/>
      <c r="AM574" s="95"/>
      <c r="AN574" s="168">
        <f t="shared" si="579"/>
        <v>0</v>
      </c>
      <c r="AO574" s="95"/>
      <c r="AP574" s="95"/>
      <c r="AQ574" s="168"/>
      <c r="AR574" s="95"/>
      <c r="AS574" s="95"/>
      <c r="AT574" s="168"/>
      <c r="AU574" s="95"/>
      <c r="AV574" s="95"/>
      <c r="AW574" s="168"/>
      <c r="AX574" s="95"/>
      <c r="AY574" s="95"/>
      <c r="AZ574" s="168"/>
      <c r="BA574" s="95"/>
      <c r="BB574" s="95"/>
      <c r="BC574" s="168"/>
      <c r="BD574" s="95"/>
      <c r="BE574" s="95"/>
      <c r="BF574" s="168"/>
      <c r="BG574" s="95"/>
      <c r="BH574" s="95"/>
      <c r="BI574" s="168">
        <f t="shared" si="586"/>
        <v>0</v>
      </c>
      <c r="BJ574" s="95"/>
      <c r="BK574" s="95"/>
      <c r="BL574" s="168"/>
      <c r="BM574" s="95"/>
      <c r="BN574" s="95"/>
      <c r="BO574" s="168">
        <f t="shared" si="588"/>
        <v>0</v>
      </c>
      <c r="BP574" s="95"/>
      <c r="BQ574" s="95"/>
      <c r="BR574" s="168">
        <f t="shared" si="589"/>
        <v>0</v>
      </c>
      <c r="BS574" s="95"/>
      <c r="BT574" s="95"/>
      <c r="BU574" s="168">
        <f t="shared" si="590"/>
        <v>0</v>
      </c>
      <c r="BV574" s="95"/>
      <c r="BW574" s="95"/>
      <c r="BX574" s="168">
        <f t="shared" si="591"/>
        <v>0</v>
      </c>
      <c r="BY574" s="95"/>
      <c r="BZ574" s="95"/>
      <c r="CA574" s="168">
        <f t="shared" si="592"/>
        <v>0</v>
      </c>
      <c r="CB574" s="95"/>
      <c r="CC574" s="95"/>
      <c r="CD574" s="168">
        <f t="shared" si="593"/>
        <v>0</v>
      </c>
      <c r="CE574" s="95"/>
      <c r="CF574" s="95"/>
      <c r="CG574" s="168">
        <f t="shared" si="594"/>
        <v>0</v>
      </c>
      <c r="CH574" s="95"/>
      <c r="CI574" s="95"/>
      <c r="CJ574" s="168">
        <f t="shared" si="595"/>
        <v>0</v>
      </c>
      <c r="CK574" s="95"/>
      <c r="CL574" s="95"/>
      <c r="CM574" s="168">
        <f t="shared" si="596"/>
        <v>0</v>
      </c>
      <c r="CN574" s="95"/>
      <c r="CO574" s="95"/>
      <c r="CP574" s="168">
        <f t="shared" si="597"/>
        <v>0</v>
      </c>
      <c r="CQ574" s="95"/>
      <c r="CR574" s="95"/>
      <c r="CS574" s="168"/>
      <c r="CT574" s="168"/>
      <c r="CU574" s="167"/>
    </row>
    <row r="575" spans="2:99" x14ac:dyDescent="0.25">
      <c r="B575" s="42" t="s">
        <v>495</v>
      </c>
      <c r="C575" s="168"/>
      <c r="D575" s="185">
        <v>4000</v>
      </c>
      <c r="E575" s="95"/>
      <c r="F575" s="95"/>
      <c r="G575" s="168">
        <f t="shared" si="568"/>
        <v>0</v>
      </c>
      <c r="H575" s="95"/>
      <c r="I575" s="95"/>
      <c r="J575" s="168">
        <f t="shared" si="569"/>
        <v>0</v>
      </c>
      <c r="K575" s="95"/>
      <c r="L575" s="95"/>
      <c r="M575" s="168">
        <f t="shared" si="570"/>
        <v>0</v>
      </c>
      <c r="N575" s="95"/>
      <c r="O575" s="95"/>
      <c r="P575" s="168">
        <f t="shared" si="571"/>
        <v>0</v>
      </c>
      <c r="Q575" s="95"/>
      <c r="R575" s="95"/>
      <c r="S575" s="168">
        <f t="shared" si="572"/>
        <v>0</v>
      </c>
      <c r="T575" s="95">
        <v>30</v>
      </c>
      <c r="U575" s="95">
        <v>4500</v>
      </c>
      <c r="V575" s="168">
        <f t="shared" si="573"/>
        <v>135000</v>
      </c>
      <c r="W575" s="95"/>
      <c r="X575" s="95"/>
      <c r="Y575" s="168">
        <f t="shared" si="574"/>
        <v>0</v>
      </c>
      <c r="Z575" s="95"/>
      <c r="AA575" s="95"/>
      <c r="AB575" s="168">
        <f t="shared" si="575"/>
        <v>0</v>
      </c>
      <c r="AC575" s="95"/>
      <c r="AD575" s="95"/>
      <c r="AE575" s="168">
        <f t="shared" si="576"/>
        <v>0</v>
      </c>
      <c r="AF575" s="95">
        <v>6</v>
      </c>
      <c r="AG575" s="95">
        <v>4500</v>
      </c>
      <c r="AH575" s="168">
        <f t="shared" si="577"/>
        <v>27000</v>
      </c>
      <c r="AI575" s="95"/>
      <c r="AJ575" s="95"/>
      <c r="AK575" s="168">
        <f t="shared" si="578"/>
        <v>0</v>
      </c>
      <c r="AL575" s="95"/>
      <c r="AM575" s="95"/>
      <c r="AN575" s="168">
        <f t="shared" si="579"/>
        <v>0</v>
      </c>
      <c r="AO575" s="95"/>
      <c r="AP575" s="95"/>
      <c r="AQ575" s="168">
        <f t="shared" si="580"/>
        <v>0</v>
      </c>
      <c r="AR575" s="95"/>
      <c r="AS575" s="95"/>
      <c r="AT575" s="168">
        <f t="shared" si="581"/>
        <v>0</v>
      </c>
      <c r="AU575" s="95"/>
      <c r="AV575" s="95"/>
      <c r="AW575" s="168">
        <f t="shared" si="582"/>
        <v>0</v>
      </c>
      <c r="AX575" s="95"/>
      <c r="AY575" s="95"/>
      <c r="AZ575" s="168">
        <f t="shared" si="583"/>
        <v>0</v>
      </c>
      <c r="BA575" s="95"/>
      <c r="BB575" s="95"/>
      <c r="BC575" s="168">
        <f t="shared" si="584"/>
        <v>0</v>
      </c>
      <c r="BD575" s="95"/>
      <c r="BE575" s="95"/>
      <c r="BF575" s="168">
        <f t="shared" si="585"/>
        <v>0</v>
      </c>
      <c r="BG575" s="95"/>
      <c r="BH575" s="95"/>
      <c r="BI575" s="168">
        <f t="shared" si="586"/>
        <v>0</v>
      </c>
      <c r="BJ575" s="95">
        <v>30</v>
      </c>
      <c r="BK575" s="95">
        <v>4500</v>
      </c>
      <c r="BL575" s="168">
        <f t="shared" si="587"/>
        <v>135000</v>
      </c>
      <c r="BM575" s="95"/>
      <c r="BN575" s="95"/>
      <c r="BO575" s="168">
        <f t="shared" si="588"/>
        <v>0</v>
      </c>
      <c r="BP575" s="95"/>
      <c r="BQ575" s="95"/>
      <c r="BR575" s="168">
        <f t="shared" si="589"/>
        <v>0</v>
      </c>
      <c r="BS575" s="95"/>
      <c r="BT575" s="95"/>
      <c r="BU575" s="168">
        <f t="shared" si="590"/>
        <v>0</v>
      </c>
      <c r="BV575" s="95"/>
      <c r="BW575" s="95"/>
      <c r="BX575" s="168">
        <f t="shared" si="591"/>
        <v>0</v>
      </c>
      <c r="BY575" s="95">
        <v>7</v>
      </c>
      <c r="BZ575" s="95">
        <v>4500</v>
      </c>
      <c r="CA575" s="168">
        <f t="shared" si="592"/>
        <v>31500</v>
      </c>
      <c r="CB575" s="95"/>
      <c r="CC575" s="95"/>
      <c r="CD575" s="168">
        <f t="shared" si="593"/>
        <v>0</v>
      </c>
      <c r="CE575" s="95"/>
      <c r="CF575" s="95"/>
      <c r="CG575" s="168">
        <f t="shared" si="594"/>
        <v>0</v>
      </c>
      <c r="CH575" s="95"/>
      <c r="CI575" s="95"/>
      <c r="CJ575" s="168">
        <f t="shared" si="595"/>
        <v>0</v>
      </c>
      <c r="CK575" s="95"/>
      <c r="CL575" s="95"/>
      <c r="CM575" s="168">
        <f t="shared" si="596"/>
        <v>0</v>
      </c>
      <c r="CN575" s="95"/>
      <c r="CO575" s="95"/>
      <c r="CP575" s="168">
        <f t="shared" si="597"/>
        <v>0</v>
      </c>
      <c r="CQ575" s="95"/>
      <c r="CR575" s="95"/>
      <c r="CS575" s="168">
        <f t="shared" si="598"/>
        <v>0</v>
      </c>
      <c r="CT575" s="168">
        <f t="shared" si="599"/>
        <v>73</v>
      </c>
      <c r="CU575" s="167">
        <f t="shared" si="600"/>
        <v>328500</v>
      </c>
    </row>
    <row r="576" spans="2:99" x14ac:dyDescent="0.25">
      <c r="B576" s="42" t="s">
        <v>515</v>
      </c>
      <c r="C576" s="168"/>
      <c r="D576" s="185"/>
      <c r="E576" s="95"/>
      <c r="F576" s="95"/>
      <c r="G576" s="168">
        <f t="shared" si="568"/>
        <v>0</v>
      </c>
      <c r="H576" s="95"/>
      <c r="I576" s="95"/>
      <c r="J576" s="168">
        <f t="shared" si="569"/>
        <v>0</v>
      </c>
      <c r="K576" s="95"/>
      <c r="L576" s="95"/>
      <c r="M576" s="168">
        <f t="shared" si="570"/>
        <v>0</v>
      </c>
      <c r="N576" s="95"/>
      <c r="O576" s="95"/>
      <c r="P576" s="168">
        <f t="shared" si="571"/>
        <v>0</v>
      </c>
      <c r="Q576" s="95"/>
      <c r="R576" s="95"/>
      <c r="S576" s="168">
        <f t="shared" si="572"/>
        <v>0</v>
      </c>
      <c r="T576" s="95"/>
      <c r="U576" s="95"/>
      <c r="V576" s="168">
        <f t="shared" si="573"/>
        <v>0</v>
      </c>
      <c r="W576" s="95"/>
      <c r="X576" s="95"/>
      <c r="Y576" s="168">
        <f t="shared" si="574"/>
        <v>0</v>
      </c>
      <c r="Z576" s="95"/>
      <c r="AA576" s="95"/>
      <c r="AB576" s="168">
        <f t="shared" si="575"/>
        <v>0</v>
      </c>
      <c r="AC576" s="95"/>
      <c r="AD576" s="95"/>
      <c r="AE576" s="168">
        <f t="shared" si="576"/>
        <v>0</v>
      </c>
      <c r="AF576" s="95"/>
      <c r="AG576" s="95"/>
      <c r="AH576" s="168">
        <f t="shared" si="577"/>
        <v>0</v>
      </c>
      <c r="AI576" s="95"/>
      <c r="AJ576" s="95"/>
      <c r="AK576" s="168">
        <f t="shared" si="578"/>
        <v>0</v>
      </c>
      <c r="AL576" s="95"/>
      <c r="AM576" s="95"/>
      <c r="AN576" s="168">
        <f t="shared" si="579"/>
        <v>0</v>
      </c>
      <c r="AO576" s="95"/>
      <c r="AP576" s="95"/>
      <c r="AQ576" s="168">
        <f t="shared" si="580"/>
        <v>0</v>
      </c>
      <c r="AR576" s="95"/>
      <c r="AS576" s="95"/>
      <c r="AT576" s="168">
        <f t="shared" si="581"/>
        <v>0</v>
      </c>
      <c r="AU576" s="95"/>
      <c r="AV576" s="95"/>
      <c r="AW576" s="168">
        <f t="shared" si="582"/>
        <v>0</v>
      </c>
      <c r="AX576" s="95"/>
      <c r="AY576" s="95"/>
      <c r="AZ576" s="168">
        <f t="shared" si="583"/>
        <v>0</v>
      </c>
      <c r="BA576" s="95"/>
      <c r="BB576" s="95"/>
      <c r="BC576" s="168">
        <f t="shared" si="584"/>
        <v>0</v>
      </c>
      <c r="BD576" s="95"/>
      <c r="BE576" s="95"/>
      <c r="BF576" s="168">
        <f t="shared" si="585"/>
        <v>0</v>
      </c>
      <c r="BG576" s="95"/>
      <c r="BH576" s="95"/>
      <c r="BI576" s="168">
        <f t="shared" si="586"/>
        <v>0</v>
      </c>
      <c r="BJ576" s="95"/>
      <c r="BK576" s="95"/>
      <c r="BL576" s="168">
        <f t="shared" si="587"/>
        <v>0</v>
      </c>
      <c r="BM576" s="95"/>
      <c r="BN576" s="95"/>
      <c r="BO576" s="168">
        <f t="shared" si="588"/>
        <v>0</v>
      </c>
      <c r="BP576" s="95">
        <v>6</v>
      </c>
      <c r="BQ576" s="95">
        <v>3500</v>
      </c>
      <c r="BR576" s="168">
        <f t="shared" si="589"/>
        <v>21000</v>
      </c>
      <c r="BS576" s="95"/>
      <c r="BT576" s="95"/>
      <c r="BU576" s="168">
        <f t="shared" si="590"/>
        <v>0</v>
      </c>
      <c r="BV576" s="95"/>
      <c r="BW576" s="95"/>
      <c r="BX576" s="168">
        <f t="shared" si="591"/>
        <v>0</v>
      </c>
      <c r="BY576" s="95"/>
      <c r="BZ576" s="95"/>
      <c r="CA576" s="168">
        <f t="shared" si="592"/>
        <v>0</v>
      </c>
      <c r="CB576" s="95"/>
      <c r="CC576" s="95"/>
      <c r="CD576" s="168">
        <f t="shared" si="593"/>
        <v>0</v>
      </c>
      <c r="CE576" s="95">
        <v>30</v>
      </c>
      <c r="CF576" s="95">
        <v>3500</v>
      </c>
      <c r="CG576" s="168">
        <f t="shared" si="594"/>
        <v>105000</v>
      </c>
      <c r="CH576" s="95"/>
      <c r="CI576" s="95"/>
      <c r="CJ576" s="168">
        <f t="shared" si="595"/>
        <v>0</v>
      </c>
      <c r="CK576" s="95"/>
      <c r="CL576" s="95"/>
      <c r="CM576" s="168">
        <f t="shared" si="596"/>
        <v>0</v>
      </c>
      <c r="CN576" s="95"/>
      <c r="CO576" s="95"/>
      <c r="CP576" s="168">
        <f t="shared" si="597"/>
        <v>0</v>
      </c>
      <c r="CQ576" s="95"/>
      <c r="CR576" s="95"/>
      <c r="CS576" s="168"/>
      <c r="CT576" s="168"/>
      <c r="CU576" s="167"/>
    </row>
    <row r="577" spans="2:99" x14ac:dyDescent="0.25">
      <c r="B577" s="42" t="s">
        <v>307</v>
      </c>
      <c r="C577" s="168"/>
      <c r="D577" s="185"/>
      <c r="E577" s="95">
        <v>15</v>
      </c>
      <c r="F577" s="95">
        <v>7500</v>
      </c>
      <c r="G577" s="168">
        <f t="shared" si="568"/>
        <v>112500</v>
      </c>
      <c r="H577" s="95">
        <v>15</v>
      </c>
      <c r="I577" s="95">
        <v>7500</v>
      </c>
      <c r="J577" s="168">
        <f t="shared" si="569"/>
        <v>112500</v>
      </c>
      <c r="K577" s="95">
        <v>15</v>
      </c>
      <c r="L577" s="95">
        <v>7500</v>
      </c>
      <c r="M577" s="168">
        <f t="shared" si="570"/>
        <v>112500</v>
      </c>
      <c r="N577" s="95">
        <v>15</v>
      </c>
      <c r="O577" s="95">
        <v>7500</v>
      </c>
      <c r="P577" s="168">
        <f t="shared" si="571"/>
        <v>112500</v>
      </c>
      <c r="Q577" s="95">
        <v>15</v>
      </c>
      <c r="R577" s="95">
        <v>7500</v>
      </c>
      <c r="S577" s="168">
        <f t="shared" si="572"/>
        <v>112500</v>
      </c>
      <c r="T577" s="95">
        <v>10</v>
      </c>
      <c r="U577" s="95">
        <v>7500</v>
      </c>
      <c r="V577" s="168">
        <f t="shared" si="573"/>
        <v>75000</v>
      </c>
      <c r="W577" s="95">
        <v>15</v>
      </c>
      <c r="X577" s="95">
        <v>7500</v>
      </c>
      <c r="Y577" s="168">
        <f t="shared" si="574"/>
        <v>112500</v>
      </c>
      <c r="Z577" s="95">
        <v>16</v>
      </c>
      <c r="AA577" s="95">
        <v>7500</v>
      </c>
      <c r="AB577" s="168">
        <f t="shared" si="575"/>
        <v>120000</v>
      </c>
      <c r="AC577" s="95">
        <v>15</v>
      </c>
      <c r="AD577" s="95">
        <v>7500</v>
      </c>
      <c r="AE577" s="168">
        <f t="shared" si="576"/>
        <v>112500</v>
      </c>
      <c r="AF577" s="95">
        <v>15</v>
      </c>
      <c r="AG577" s="95">
        <v>7500</v>
      </c>
      <c r="AH577" s="168">
        <f t="shared" si="577"/>
        <v>112500</v>
      </c>
      <c r="AI577" s="95">
        <v>20</v>
      </c>
      <c r="AJ577" s="95">
        <v>7500</v>
      </c>
      <c r="AK577" s="168">
        <f t="shared" si="578"/>
        <v>150000</v>
      </c>
      <c r="AL577" s="95">
        <v>15</v>
      </c>
      <c r="AM577" s="95">
        <v>7500</v>
      </c>
      <c r="AN577" s="168">
        <f t="shared" si="579"/>
        <v>112500</v>
      </c>
      <c r="AO577" s="95">
        <v>15</v>
      </c>
      <c r="AP577" s="95">
        <v>7500</v>
      </c>
      <c r="AQ577" s="168">
        <f t="shared" si="580"/>
        <v>112500</v>
      </c>
      <c r="AR577" s="95">
        <v>15</v>
      </c>
      <c r="AS577" s="95">
        <v>7500</v>
      </c>
      <c r="AT577" s="168">
        <f t="shared" si="581"/>
        <v>112500</v>
      </c>
      <c r="AU577" s="95">
        <v>16</v>
      </c>
      <c r="AV577" s="95">
        <v>7500</v>
      </c>
      <c r="AW577" s="168">
        <f t="shared" si="582"/>
        <v>120000</v>
      </c>
      <c r="AX577" s="95">
        <v>15</v>
      </c>
      <c r="AY577" s="95">
        <v>7500</v>
      </c>
      <c r="AZ577" s="168">
        <f t="shared" si="583"/>
        <v>112500</v>
      </c>
      <c r="BA577" s="95">
        <v>20</v>
      </c>
      <c r="BB577" s="95">
        <v>7500</v>
      </c>
      <c r="BC577" s="168">
        <f t="shared" si="584"/>
        <v>150000</v>
      </c>
      <c r="BD577" s="95">
        <v>15</v>
      </c>
      <c r="BE577" s="95">
        <v>7500</v>
      </c>
      <c r="BF577" s="168">
        <f t="shared" si="585"/>
        <v>112500</v>
      </c>
      <c r="BG577" s="95">
        <v>15</v>
      </c>
      <c r="BH577" s="95">
        <v>7500</v>
      </c>
      <c r="BI577" s="168">
        <f t="shared" si="586"/>
        <v>112500</v>
      </c>
      <c r="BJ577" s="95">
        <v>10</v>
      </c>
      <c r="BK577" s="95">
        <v>7500</v>
      </c>
      <c r="BL577" s="168">
        <f t="shared" si="587"/>
        <v>75000</v>
      </c>
      <c r="BM577" s="95">
        <v>15</v>
      </c>
      <c r="BN577" s="95">
        <v>7500</v>
      </c>
      <c r="BO577" s="168">
        <f t="shared" si="588"/>
        <v>112500</v>
      </c>
      <c r="BP577" s="95">
        <v>16</v>
      </c>
      <c r="BQ577" s="95">
        <v>7500</v>
      </c>
      <c r="BR577" s="168">
        <f t="shared" si="589"/>
        <v>120000</v>
      </c>
      <c r="BS577" s="95">
        <v>15</v>
      </c>
      <c r="BT577" s="95">
        <v>7500</v>
      </c>
      <c r="BU577" s="168">
        <f t="shared" si="590"/>
        <v>112500</v>
      </c>
      <c r="BV577" s="95">
        <v>10</v>
      </c>
      <c r="BW577" s="95">
        <v>7500</v>
      </c>
      <c r="BX577" s="168">
        <f t="shared" si="591"/>
        <v>75000</v>
      </c>
      <c r="BY577" s="95">
        <v>20</v>
      </c>
      <c r="BZ577" s="95">
        <v>7500</v>
      </c>
      <c r="CA577" s="168">
        <f t="shared" si="592"/>
        <v>150000</v>
      </c>
      <c r="CB577" s="95">
        <v>20</v>
      </c>
      <c r="CC577" s="95">
        <v>7500</v>
      </c>
      <c r="CD577" s="168">
        <f t="shared" si="593"/>
        <v>150000</v>
      </c>
      <c r="CE577" s="95">
        <v>10</v>
      </c>
      <c r="CF577" s="95">
        <v>7500</v>
      </c>
      <c r="CG577" s="168">
        <f t="shared" si="594"/>
        <v>75000</v>
      </c>
      <c r="CH577" s="95">
        <v>15</v>
      </c>
      <c r="CI577" s="95">
        <v>7500</v>
      </c>
      <c r="CJ577" s="168">
        <f t="shared" si="595"/>
        <v>112500</v>
      </c>
      <c r="CK577" s="95">
        <v>15</v>
      </c>
      <c r="CL577" s="95">
        <v>7500</v>
      </c>
      <c r="CM577" s="168">
        <f t="shared" si="596"/>
        <v>112500</v>
      </c>
      <c r="CN577" s="95"/>
      <c r="CO577" s="95"/>
      <c r="CP577" s="168"/>
      <c r="CQ577" s="95"/>
      <c r="CR577" s="95"/>
      <c r="CS577" s="168"/>
      <c r="CT577" s="168"/>
      <c r="CU577" s="167"/>
    </row>
    <row r="578" spans="2:99" x14ac:dyDescent="0.25">
      <c r="B578" s="42" t="s">
        <v>496</v>
      </c>
      <c r="C578" s="168"/>
      <c r="D578" s="185">
        <v>3500</v>
      </c>
      <c r="E578" s="95"/>
      <c r="F578" s="95"/>
      <c r="G578" s="168">
        <f t="shared" si="568"/>
        <v>0</v>
      </c>
      <c r="H578" s="95"/>
      <c r="I578" s="95"/>
      <c r="J578" s="168">
        <f t="shared" si="569"/>
        <v>0</v>
      </c>
      <c r="K578" s="95"/>
      <c r="L578" s="95"/>
      <c r="M578" s="168">
        <f t="shared" si="570"/>
        <v>0</v>
      </c>
      <c r="N578" s="95"/>
      <c r="O578" s="95"/>
      <c r="P578" s="168">
        <f t="shared" si="571"/>
        <v>0</v>
      </c>
      <c r="Q578" s="95"/>
      <c r="R578" s="95"/>
      <c r="S578" s="168">
        <f t="shared" si="572"/>
        <v>0</v>
      </c>
      <c r="T578" s="95"/>
      <c r="U578" s="95"/>
      <c r="V578" s="168">
        <f t="shared" si="573"/>
        <v>0</v>
      </c>
      <c r="W578" s="95"/>
      <c r="X578" s="95"/>
      <c r="Y578" s="168">
        <f t="shared" si="574"/>
        <v>0</v>
      </c>
      <c r="Z578" s="95"/>
      <c r="AA578" s="95"/>
      <c r="AB578" s="168">
        <f t="shared" si="575"/>
        <v>0</v>
      </c>
      <c r="AC578" s="95"/>
      <c r="AD578" s="95"/>
      <c r="AE578" s="168">
        <f t="shared" si="576"/>
        <v>0</v>
      </c>
      <c r="AF578" s="95"/>
      <c r="AG578" s="95"/>
      <c r="AH578" s="168">
        <f t="shared" si="577"/>
        <v>0</v>
      </c>
      <c r="AI578" s="95"/>
      <c r="AJ578" s="95"/>
      <c r="AK578" s="168">
        <f t="shared" si="578"/>
        <v>0</v>
      </c>
      <c r="AL578" s="95"/>
      <c r="AM578" s="95"/>
      <c r="AN578" s="168">
        <f t="shared" si="579"/>
        <v>0</v>
      </c>
      <c r="AO578" s="95"/>
      <c r="AP578" s="95"/>
      <c r="AQ578" s="168">
        <f t="shared" si="580"/>
        <v>0</v>
      </c>
      <c r="AR578" s="95"/>
      <c r="AS578" s="95"/>
      <c r="AT578" s="168">
        <f t="shared" si="581"/>
        <v>0</v>
      </c>
      <c r="AU578" s="95"/>
      <c r="AV578" s="95"/>
      <c r="AW578" s="168">
        <f t="shared" si="582"/>
        <v>0</v>
      </c>
      <c r="AX578" s="95"/>
      <c r="AY578" s="95"/>
      <c r="AZ578" s="168">
        <f t="shared" si="583"/>
        <v>0</v>
      </c>
      <c r="BA578" s="95"/>
      <c r="BB578" s="95"/>
      <c r="BC578" s="168">
        <f t="shared" si="584"/>
        <v>0</v>
      </c>
      <c r="BD578" s="95"/>
      <c r="BE578" s="95"/>
      <c r="BF578" s="168">
        <f t="shared" si="585"/>
        <v>0</v>
      </c>
      <c r="BG578" s="95"/>
      <c r="BH578" s="95"/>
      <c r="BI578" s="168">
        <f t="shared" si="586"/>
        <v>0</v>
      </c>
      <c r="BJ578" s="95"/>
      <c r="BK578" s="95"/>
      <c r="BL578" s="168">
        <f t="shared" si="587"/>
        <v>0</v>
      </c>
      <c r="BM578" s="95"/>
      <c r="BN578" s="95"/>
      <c r="BO578" s="168">
        <f t="shared" si="588"/>
        <v>0</v>
      </c>
      <c r="BP578" s="95"/>
      <c r="BQ578" s="95"/>
      <c r="BR578" s="168">
        <f t="shared" si="589"/>
        <v>0</v>
      </c>
      <c r="BS578" s="95">
        <v>5</v>
      </c>
      <c r="BT578" s="95">
        <v>3000</v>
      </c>
      <c r="BU578" s="168">
        <f t="shared" si="590"/>
        <v>15000</v>
      </c>
      <c r="BV578" s="95"/>
      <c r="BW578" s="95"/>
      <c r="BX578" s="168">
        <f t="shared" si="591"/>
        <v>0</v>
      </c>
      <c r="BY578" s="95"/>
      <c r="BZ578" s="95"/>
      <c r="CA578" s="168">
        <f t="shared" si="592"/>
        <v>0</v>
      </c>
      <c r="CB578" s="95"/>
      <c r="CC578" s="95"/>
      <c r="CD578" s="168">
        <f t="shared" si="593"/>
        <v>0</v>
      </c>
      <c r="CE578" s="95"/>
      <c r="CF578" s="95"/>
      <c r="CG578" s="168">
        <f t="shared" si="594"/>
        <v>0</v>
      </c>
      <c r="CH578" s="95"/>
      <c r="CI578" s="95"/>
      <c r="CJ578" s="168">
        <f t="shared" si="595"/>
        <v>0</v>
      </c>
      <c r="CK578" s="95"/>
      <c r="CL578" s="95"/>
      <c r="CM578" s="168">
        <f t="shared" si="596"/>
        <v>0</v>
      </c>
      <c r="CN578" s="95"/>
      <c r="CO578" s="95"/>
      <c r="CP578" s="168">
        <f t="shared" si="597"/>
        <v>0</v>
      </c>
      <c r="CQ578" s="95"/>
      <c r="CR578" s="95"/>
      <c r="CS578" s="168">
        <f t="shared" si="598"/>
        <v>0</v>
      </c>
      <c r="CT578" s="168">
        <f>E578+H578+K578+N578+Q578+T578+W578+Z578+AC578+AF578+AI578+AL578+AO578+AR578+AU578+AX578+BA578+BD578+BG578+BJ578+BM578+BP578+BS578+BV578+BY578+CB578+CE578+CH578+CK578+CN578+CQ578</f>
        <v>5</v>
      </c>
      <c r="CU578" s="167">
        <f>G578+J578+M578+P578+S578+V578+Y578+AB578+AE578+AH578+AK578+AN578+AQ578+AT578+AW578+AZ578+BC578+BF578+BI578+BL578+BO578+BR578+BU578+BX578+CA578+CD578+CG578+CJ578+CM578+CP578+CS578</f>
        <v>15000</v>
      </c>
    </row>
    <row r="579" spans="2:99" x14ac:dyDescent="0.25">
      <c r="B579" s="42" t="s">
        <v>497</v>
      </c>
      <c r="C579" s="168"/>
      <c r="D579" s="185">
        <v>3000</v>
      </c>
      <c r="E579" s="95"/>
      <c r="F579" s="95"/>
      <c r="G579" s="168">
        <f t="shared" si="568"/>
        <v>0</v>
      </c>
      <c r="H579" s="95"/>
      <c r="I579" s="95"/>
      <c r="J579" s="168">
        <f t="shared" si="569"/>
        <v>0</v>
      </c>
      <c r="K579" s="95"/>
      <c r="L579" s="95"/>
      <c r="M579" s="168">
        <f t="shared" si="570"/>
        <v>0</v>
      </c>
      <c r="N579" s="95"/>
      <c r="O579" s="95"/>
      <c r="P579" s="168">
        <f t="shared" si="571"/>
        <v>0</v>
      </c>
      <c r="Q579" s="95"/>
      <c r="R579" s="95"/>
      <c r="S579" s="168">
        <f t="shared" si="572"/>
        <v>0</v>
      </c>
      <c r="T579" s="95"/>
      <c r="U579" s="95"/>
      <c r="V579" s="168">
        <f t="shared" si="573"/>
        <v>0</v>
      </c>
      <c r="W579" s="95"/>
      <c r="X579" s="95"/>
      <c r="Y579" s="168">
        <f t="shared" si="574"/>
        <v>0</v>
      </c>
      <c r="Z579" s="95"/>
      <c r="AA579" s="95"/>
      <c r="AB579" s="168">
        <f t="shared" si="575"/>
        <v>0</v>
      </c>
      <c r="AC579" s="95"/>
      <c r="AD579" s="95"/>
      <c r="AE579" s="168">
        <f t="shared" si="576"/>
        <v>0</v>
      </c>
      <c r="AF579" s="95"/>
      <c r="AG579" s="95"/>
      <c r="AH579" s="168">
        <f t="shared" si="577"/>
        <v>0</v>
      </c>
      <c r="AI579" s="95"/>
      <c r="AJ579" s="95"/>
      <c r="AK579" s="168">
        <f t="shared" si="578"/>
        <v>0</v>
      </c>
      <c r="AL579" s="95"/>
      <c r="AM579" s="95"/>
      <c r="AN579" s="168">
        <f t="shared" si="579"/>
        <v>0</v>
      </c>
      <c r="AO579" s="95"/>
      <c r="AP579" s="95"/>
      <c r="AQ579" s="168">
        <f t="shared" si="580"/>
        <v>0</v>
      </c>
      <c r="AR579" s="95"/>
      <c r="AS579" s="95"/>
      <c r="AT579" s="168">
        <f t="shared" si="581"/>
        <v>0</v>
      </c>
      <c r="AU579" s="95">
        <v>6</v>
      </c>
      <c r="AV579" s="95">
        <v>3500</v>
      </c>
      <c r="AW579" s="168">
        <f t="shared" si="582"/>
        <v>21000</v>
      </c>
      <c r="AX579" s="95"/>
      <c r="AY579" s="95"/>
      <c r="AZ579" s="168">
        <f t="shared" si="583"/>
        <v>0</v>
      </c>
      <c r="BA579" s="95"/>
      <c r="BB579" s="95"/>
      <c r="BC579" s="168">
        <f t="shared" si="584"/>
        <v>0</v>
      </c>
      <c r="BD579" s="95"/>
      <c r="BE579" s="95"/>
      <c r="BF579" s="168">
        <f t="shared" si="585"/>
        <v>0</v>
      </c>
      <c r="BG579" s="95"/>
      <c r="BH579" s="95"/>
      <c r="BI579" s="168">
        <f t="shared" si="586"/>
        <v>0</v>
      </c>
      <c r="BJ579" s="95"/>
      <c r="BK579" s="95"/>
      <c r="BL579" s="168">
        <f t="shared" si="587"/>
        <v>0</v>
      </c>
      <c r="BM579" s="95"/>
      <c r="BN579" s="95"/>
      <c r="BO579" s="168">
        <f t="shared" si="588"/>
        <v>0</v>
      </c>
      <c r="BP579" s="95">
        <v>6</v>
      </c>
      <c r="BQ579" s="95">
        <v>3500</v>
      </c>
      <c r="BR579" s="168">
        <f t="shared" si="589"/>
        <v>21000</v>
      </c>
      <c r="BS579" s="95"/>
      <c r="BT579" s="95"/>
      <c r="BU579" s="168">
        <f t="shared" si="590"/>
        <v>0</v>
      </c>
      <c r="BV579" s="95"/>
      <c r="BW579" s="95"/>
      <c r="BX579" s="168">
        <f t="shared" si="591"/>
        <v>0</v>
      </c>
      <c r="BY579" s="95"/>
      <c r="BZ579" s="95"/>
      <c r="CA579" s="168">
        <f t="shared" si="592"/>
        <v>0</v>
      </c>
      <c r="CB579" s="95"/>
      <c r="CC579" s="95"/>
      <c r="CD579" s="168">
        <f t="shared" si="593"/>
        <v>0</v>
      </c>
      <c r="CE579" s="95"/>
      <c r="CF579" s="95"/>
      <c r="CG579" s="168">
        <f t="shared" si="594"/>
        <v>0</v>
      </c>
      <c r="CH579" s="95"/>
      <c r="CI579" s="95"/>
      <c r="CJ579" s="168">
        <f t="shared" si="595"/>
        <v>0</v>
      </c>
      <c r="CK579" s="95"/>
      <c r="CL579" s="95"/>
      <c r="CM579" s="168">
        <f t="shared" si="596"/>
        <v>0</v>
      </c>
      <c r="CN579" s="95"/>
      <c r="CO579" s="95"/>
      <c r="CP579" s="168">
        <f t="shared" si="597"/>
        <v>0</v>
      </c>
      <c r="CQ579" s="95"/>
      <c r="CR579" s="95"/>
      <c r="CS579" s="168">
        <f t="shared" si="598"/>
        <v>0</v>
      </c>
      <c r="CT579" s="168">
        <f>E579+H579+K579+N579+Q579+T579+W579+Z579+AC579+AF579+AI579+AL579+AO579+AR579+AU579+AX579+BA579+BD579+BG579+BJ579+BM579+BP579+BS579+BV579+BY579+CB579+CE579+CH579+CK579+CN579+CQ579</f>
        <v>12</v>
      </c>
      <c r="CU579" s="167">
        <f>G579+J579+M579+P579+S579+V579+Y579+AB579+AE579+AH579+AK579+AN579+AQ579+AT579+AW579+AZ579+BC579+BF579+BI579+BL579+BO579+BR579+BU579+BX579+CA579+CD579+CG579+CJ579+CM579+CP579+CS579</f>
        <v>42000</v>
      </c>
    </row>
    <row r="580" spans="2:99" x14ac:dyDescent="0.25">
      <c r="B580" s="173" t="s">
        <v>498</v>
      </c>
      <c r="C580" s="173"/>
      <c r="D580" s="174"/>
      <c r="E580" s="176"/>
      <c r="F580" s="176"/>
      <c r="G580" s="174">
        <f>SUM(G558:G579)</f>
        <v>398500</v>
      </c>
      <c r="H580" s="176"/>
      <c r="I580" s="176"/>
      <c r="J580" s="174">
        <f>SUM(J558:J579)</f>
        <v>112500</v>
      </c>
      <c r="K580" s="176"/>
      <c r="L580" s="176"/>
      <c r="M580" s="174">
        <f>SUM(M558:M579)</f>
        <v>112500</v>
      </c>
      <c r="N580" s="176"/>
      <c r="O580" s="176"/>
      <c r="P580" s="174">
        <f>SUM(P558:P579)</f>
        <v>112500</v>
      </c>
      <c r="Q580" s="176"/>
      <c r="R580" s="176"/>
      <c r="S580" s="174">
        <f>SUM(S558:S579)</f>
        <v>112500</v>
      </c>
      <c r="T580" s="176"/>
      <c r="U580" s="176"/>
      <c r="V580" s="174">
        <f>SUM(V558:V579)</f>
        <v>308000</v>
      </c>
      <c r="W580" s="176"/>
      <c r="X580" s="176"/>
      <c r="Y580" s="174">
        <f>SUM(Y558:Y579)</f>
        <v>112500</v>
      </c>
      <c r="Z580" s="176"/>
      <c r="AA580" s="176"/>
      <c r="AB580" s="174">
        <f>SUM(AB558:AB579)</f>
        <v>120000</v>
      </c>
      <c r="AC580" s="176"/>
      <c r="AD580" s="176"/>
      <c r="AE580" s="174">
        <f>SUM(AE558:AE579)</f>
        <v>112500</v>
      </c>
      <c r="AF580" s="176"/>
      <c r="AG580" s="176"/>
      <c r="AH580" s="174">
        <f>SUM(AH558:AH579)</f>
        <v>205500</v>
      </c>
      <c r="AI580" s="176"/>
      <c r="AJ580" s="176"/>
      <c r="AK580" s="174">
        <f>SUM(AK558:AK579)</f>
        <v>150000</v>
      </c>
      <c r="AL580" s="176"/>
      <c r="AM580" s="176">
        <f>SUM(AM558:AM579)</f>
        <v>7500</v>
      </c>
      <c r="AN580" s="174">
        <f>SUM(AN558:AN579)</f>
        <v>112500</v>
      </c>
      <c r="AO580" s="176"/>
      <c r="AP580" s="176"/>
      <c r="AQ580" s="174">
        <f>SUM(AQ558:AQ579)</f>
        <v>112500</v>
      </c>
      <c r="AR580" s="176"/>
      <c r="AS580" s="176"/>
      <c r="AT580" s="174">
        <f>SUM(AT558:AT579)</f>
        <v>112500</v>
      </c>
      <c r="AU580" s="176"/>
      <c r="AV580" s="176"/>
      <c r="AW580" s="174">
        <f>SUM(AW558:AW579)</f>
        <v>183000</v>
      </c>
      <c r="AX580" s="176"/>
      <c r="AY580" s="176"/>
      <c r="AZ580" s="174">
        <f>SUM(AZ558:AZ579)</f>
        <v>112500</v>
      </c>
      <c r="BA580" s="176"/>
      <c r="BB580" s="176"/>
      <c r="BC580" s="174">
        <f>SUM(BC558:BC579)</f>
        <v>150000</v>
      </c>
      <c r="BD580" s="176"/>
      <c r="BE580" s="176"/>
      <c r="BF580" s="174">
        <f>SUM(BF558:BF579)</f>
        <v>112500</v>
      </c>
      <c r="BG580" s="176"/>
      <c r="BH580" s="176"/>
      <c r="BI580" s="174">
        <f>SUM(BI558:BI579)</f>
        <v>112500</v>
      </c>
      <c r="BJ580" s="176"/>
      <c r="BK580" s="176"/>
      <c r="BL580" s="174">
        <f>SUM(BL558:BL579)</f>
        <v>308000</v>
      </c>
      <c r="BM580" s="176"/>
      <c r="BN580" s="176"/>
      <c r="BO580" s="174">
        <f>SUM(BO558:BO579)</f>
        <v>112500</v>
      </c>
      <c r="BP580" s="176"/>
      <c r="BQ580" s="176"/>
      <c r="BR580" s="174">
        <f>SUM(BR558:BR579)</f>
        <v>183000</v>
      </c>
      <c r="BS580" s="176"/>
      <c r="BT580" s="176"/>
      <c r="BU580" s="174">
        <f>SUM(BU558:BU579)</f>
        <v>165000</v>
      </c>
      <c r="BV580" s="176"/>
      <c r="BW580" s="176"/>
      <c r="BX580" s="174">
        <f>SUM(BX558:BX579)</f>
        <v>75000</v>
      </c>
      <c r="BY580" s="176"/>
      <c r="BZ580" s="176"/>
      <c r="CA580" s="174">
        <f>SUM(CA558:CA579)</f>
        <v>234000</v>
      </c>
      <c r="CB580" s="176"/>
      <c r="CC580" s="176"/>
      <c r="CD580" s="174">
        <f>SUM(CD558:CD579)</f>
        <v>150000</v>
      </c>
      <c r="CE580" s="176"/>
      <c r="CF580" s="176"/>
      <c r="CG580" s="174">
        <f>SUM(CG558:CG579)</f>
        <v>264000</v>
      </c>
      <c r="CH580" s="176"/>
      <c r="CI580" s="176"/>
      <c r="CJ580" s="174">
        <f>SUM(CJ558:CJ579)</f>
        <v>112500</v>
      </c>
      <c r="CK580" s="176"/>
      <c r="CL580" s="176"/>
      <c r="CM580" s="174">
        <f>SUM(CM558:CM579)</f>
        <v>112500</v>
      </c>
      <c r="CN580" s="176"/>
      <c r="CO580" s="176"/>
      <c r="CP580" s="174">
        <f>SUM(CP558:CP579)</f>
        <v>0</v>
      </c>
      <c r="CQ580" s="176"/>
      <c r="CR580" s="176"/>
      <c r="CS580" s="174">
        <f>SUM(CS558:CS579)</f>
        <v>0</v>
      </c>
      <c r="CT580" s="174">
        <f>SUM(CT558:CT579)</f>
        <v>120</v>
      </c>
      <c r="CU580" s="174">
        <f>SUM(CU558:CU579)</f>
        <v>496500</v>
      </c>
    </row>
    <row r="581" spans="2:99" s="3" customFormat="1" x14ac:dyDescent="0.25">
      <c r="B581" s="222"/>
      <c r="C581" s="222"/>
      <c r="D581" s="223"/>
      <c r="E581" s="224"/>
      <c r="F581" s="224"/>
      <c r="G581" s="223">
        <f>G580+G680+G721+G734</f>
        <v>943000</v>
      </c>
      <c r="H581" s="224"/>
      <c r="I581" s="224"/>
      <c r="J581" s="223">
        <f>J580+J680+J721+J734</f>
        <v>680000</v>
      </c>
      <c r="K581" s="224"/>
      <c r="L581" s="224"/>
      <c r="M581" s="223">
        <f>M580+M680+M721+M734</f>
        <v>720500</v>
      </c>
      <c r="N581" s="224"/>
      <c r="O581" s="224"/>
      <c r="P581" s="223">
        <f>P580+P680+P721+P734</f>
        <v>662500</v>
      </c>
      <c r="Q581" s="224"/>
      <c r="R581" s="224"/>
      <c r="S581" s="223">
        <f>S580+S680+S721+S734</f>
        <v>672500</v>
      </c>
      <c r="T581" s="224"/>
      <c r="U581" s="224"/>
      <c r="V581" s="223">
        <f>V580+V680+V721+V734</f>
        <v>833500</v>
      </c>
      <c r="W581" s="224"/>
      <c r="X581" s="224"/>
      <c r="Y581" s="223">
        <f>Y580+Y680+Y721+Y734</f>
        <v>637500</v>
      </c>
      <c r="Z581" s="224"/>
      <c r="AA581" s="224"/>
      <c r="AB581" s="223">
        <f>AB580+AB680+AB721+AB734</f>
        <v>670000</v>
      </c>
      <c r="AC581" s="224"/>
      <c r="AD581" s="224"/>
      <c r="AE581" s="223">
        <f>AE580+AE680+AE721+AE734</f>
        <v>655000</v>
      </c>
      <c r="AF581" s="224"/>
      <c r="AG581" s="224"/>
      <c r="AH581" s="223">
        <f>AH580+AH680+AH721+AH734</f>
        <v>755500</v>
      </c>
      <c r="AI581" s="224"/>
      <c r="AJ581" s="224"/>
      <c r="AK581" s="223">
        <f>AK580+AK680+AK721+AK734</f>
        <v>803000</v>
      </c>
      <c r="AL581" s="224"/>
      <c r="AM581" s="224"/>
      <c r="AN581" s="223">
        <f>AN580+AN680+AN721+AN734</f>
        <v>715000</v>
      </c>
      <c r="AO581" s="224"/>
      <c r="AP581" s="224"/>
      <c r="AQ581" s="223">
        <f>AQ580+AQ680+AQ721+AQ734</f>
        <v>622500</v>
      </c>
      <c r="AR581" s="224"/>
      <c r="AS581" s="224"/>
      <c r="AT581" s="223">
        <f>AT580+AT680+AT721+AT734</f>
        <v>651500</v>
      </c>
      <c r="AU581" s="224"/>
      <c r="AV581" s="224"/>
      <c r="AW581" s="223">
        <f>AW580+AW680+AW721+AW734</f>
        <v>708000</v>
      </c>
      <c r="AX581" s="224"/>
      <c r="AY581" s="224"/>
      <c r="AZ581" s="223">
        <f>AZ580+AZ680+AZ721+AZ734</f>
        <v>675000</v>
      </c>
      <c r="BA581" s="224"/>
      <c r="BB581" s="224"/>
      <c r="BC581" s="223">
        <f>BC580+BC680+BC721+BC734</f>
        <v>695000</v>
      </c>
      <c r="BD581" s="224"/>
      <c r="BE581" s="224"/>
      <c r="BF581" s="223">
        <f>BF580+BF680+BF721+BF734</f>
        <v>662500</v>
      </c>
      <c r="BG581" s="224"/>
      <c r="BH581" s="224"/>
      <c r="BI581" s="223">
        <f>BI580+BI680+BI721+BI734</f>
        <v>662500</v>
      </c>
      <c r="BJ581" s="224"/>
      <c r="BK581" s="224"/>
      <c r="BL581" s="223">
        <f>BL580+BL680+BL721+BL734</f>
        <v>847000</v>
      </c>
      <c r="BM581" s="224"/>
      <c r="BN581" s="224"/>
      <c r="BO581" s="223">
        <f>BO580+BO680+BO721+BO734</f>
        <v>655000</v>
      </c>
      <c r="BP581" s="224"/>
      <c r="BQ581" s="224"/>
      <c r="BR581" s="223">
        <f>BR580+BR680+BR721+BR734</f>
        <v>733000</v>
      </c>
      <c r="BS581" s="224"/>
      <c r="BT581" s="224"/>
      <c r="BU581" s="223">
        <f>BU580+BU680+BU721+BU734</f>
        <v>710000</v>
      </c>
      <c r="BV581" s="224"/>
      <c r="BW581" s="224"/>
      <c r="BX581" s="223">
        <f>BX580+BX680+BX721+BX734</f>
        <v>642500</v>
      </c>
      <c r="BY581" s="224"/>
      <c r="BZ581" s="224"/>
      <c r="CA581" s="223">
        <f>CA580+CA680+CA721+CA734</f>
        <v>776500</v>
      </c>
      <c r="CB581" s="224"/>
      <c r="CC581" s="224"/>
      <c r="CD581" s="223">
        <f>CD580+CD680+CD721+CD734</f>
        <v>675000</v>
      </c>
      <c r="CE581" s="224"/>
      <c r="CF581" s="224"/>
      <c r="CG581" s="223">
        <f>CG580+CG680+CG721+CG734</f>
        <v>786500</v>
      </c>
      <c r="CH581" s="224"/>
      <c r="CI581" s="224"/>
      <c r="CJ581" s="223">
        <f>CJ580+CJ680+CJ721+CJ734</f>
        <v>662500</v>
      </c>
      <c r="CK581" s="224"/>
      <c r="CL581" s="224"/>
      <c r="CM581" s="223">
        <f>CM580+CM680+CM721+CM734</f>
        <v>675000</v>
      </c>
      <c r="CN581" s="224"/>
      <c r="CO581" s="224"/>
      <c r="CP581" s="223">
        <f>CP580+CP680+CP721+CP734</f>
        <v>0</v>
      </c>
      <c r="CQ581" s="224"/>
      <c r="CR581" s="224"/>
      <c r="CS581" s="223">
        <f>CS580+CS680+CS721+CS734</f>
        <v>0</v>
      </c>
      <c r="CT581" s="223"/>
      <c r="CU581" s="7">
        <f>G580+J580+M580+P580+S580+V580+Y580+AB580+AE580+AH580+AK580+AN580+AQ580+AT580+AW580+AZ580+BC580+BF580+BI580+BL580+BO580+BR580+BU580+BX580+CA580+CD580+CG580+CJ580+CM580+CP580+CS580</f>
        <v>4581500</v>
      </c>
    </row>
    <row r="582" spans="2:99" x14ac:dyDescent="0.25">
      <c r="D582"/>
      <c r="BG582" s="224"/>
    </row>
    <row r="583" spans="2:99" x14ac:dyDescent="0.25">
      <c r="B583" s="198" t="s">
        <v>834</v>
      </c>
      <c r="D583"/>
    </row>
    <row r="584" spans="2:99" x14ac:dyDescent="0.25">
      <c r="B584" s="337" t="s">
        <v>203</v>
      </c>
      <c r="C584" s="337" t="s">
        <v>204</v>
      </c>
      <c r="D584" s="155"/>
      <c r="E584" s="405" t="s">
        <v>5</v>
      </c>
      <c r="F584" s="406"/>
      <c r="G584" s="406"/>
      <c r="H584" s="406"/>
      <c r="I584" s="406"/>
      <c r="J584" s="406"/>
      <c r="K584" s="406"/>
      <c r="L584" s="406"/>
      <c r="M584" s="406"/>
      <c r="N584" s="406"/>
      <c r="O584" s="406"/>
      <c r="P584" s="406"/>
      <c r="Q584" s="406"/>
      <c r="R584" s="406"/>
      <c r="S584" s="406"/>
      <c r="T584" s="406"/>
      <c r="U584" s="406"/>
      <c r="V584" s="406"/>
      <c r="W584" s="406"/>
      <c r="X584" s="406"/>
      <c r="Y584" s="406"/>
      <c r="Z584" s="406"/>
      <c r="AA584" s="406"/>
      <c r="AB584" s="406"/>
      <c r="AC584" s="406"/>
      <c r="AD584" s="406"/>
      <c r="AE584" s="406"/>
      <c r="AF584" s="406"/>
      <c r="AG584" s="406"/>
      <c r="AH584" s="406"/>
      <c r="AI584" s="406"/>
      <c r="AJ584" s="406"/>
      <c r="AK584" s="406"/>
      <c r="AL584" s="406"/>
      <c r="AM584" s="406"/>
      <c r="AN584" s="406"/>
      <c r="AO584" s="406"/>
      <c r="AP584" s="406"/>
      <c r="AQ584" s="406"/>
      <c r="AR584" s="406"/>
      <c r="AS584" s="406"/>
      <c r="AT584" s="406"/>
      <c r="AU584" s="406"/>
      <c r="AV584" s="406"/>
      <c r="AW584" s="406"/>
      <c r="AX584" s="406"/>
      <c r="AY584" s="406"/>
      <c r="AZ584" s="406"/>
      <c r="BA584" s="406"/>
      <c r="BB584" s="406"/>
      <c r="BC584" s="406"/>
      <c r="BD584" s="406"/>
      <c r="BE584" s="406"/>
      <c r="BF584" s="406"/>
      <c r="BG584" s="406"/>
      <c r="BH584" s="406"/>
      <c r="BI584" s="406"/>
      <c r="BJ584" s="406"/>
      <c r="BK584" s="406"/>
      <c r="BL584" s="406"/>
      <c r="BM584" s="406"/>
      <c r="BN584" s="406"/>
      <c r="BO584" s="406"/>
      <c r="BP584" s="406"/>
      <c r="BQ584" s="406"/>
      <c r="BR584" s="406"/>
      <c r="BS584" s="406"/>
      <c r="BT584" s="406"/>
      <c r="BU584" s="406"/>
      <c r="BV584" s="406"/>
      <c r="BW584" s="406"/>
      <c r="BX584" s="406"/>
      <c r="BY584" s="406"/>
      <c r="BZ584" s="406"/>
      <c r="CA584" s="406"/>
      <c r="CB584" s="406"/>
      <c r="CC584" s="406"/>
      <c r="CD584" s="406"/>
      <c r="CE584" s="406"/>
      <c r="CF584" s="406"/>
      <c r="CG584" s="406"/>
      <c r="CH584" s="406"/>
      <c r="CI584" s="406"/>
      <c r="CJ584" s="406"/>
      <c r="CK584" s="406"/>
      <c r="CL584" s="406"/>
      <c r="CM584" s="406"/>
      <c r="CN584" s="406"/>
      <c r="CO584" s="406"/>
      <c r="CP584" s="406"/>
      <c r="CQ584" s="406"/>
      <c r="CR584" s="406"/>
      <c r="CS584" s="407"/>
      <c r="CT584" s="338"/>
      <c r="CU584" s="334" t="s">
        <v>205</v>
      </c>
    </row>
    <row r="585" spans="2:99" x14ac:dyDescent="0.25">
      <c r="B585" s="337"/>
      <c r="C585" s="337"/>
      <c r="D585" s="155" t="s">
        <v>206</v>
      </c>
      <c r="E585" s="402">
        <v>1</v>
      </c>
      <c r="F585" s="403"/>
      <c r="G585" s="404"/>
      <c r="H585" s="402">
        <v>2</v>
      </c>
      <c r="I585" s="403"/>
      <c r="J585" s="404"/>
      <c r="K585" s="402">
        <v>3</v>
      </c>
      <c r="L585" s="403"/>
      <c r="M585" s="404"/>
      <c r="N585" s="402">
        <v>4</v>
      </c>
      <c r="O585" s="403"/>
      <c r="P585" s="404"/>
      <c r="Q585" s="402">
        <v>5</v>
      </c>
      <c r="R585" s="403"/>
      <c r="S585" s="404"/>
      <c r="T585" s="402">
        <v>6</v>
      </c>
      <c r="U585" s="403"/>
      <c r="V585" s="404"/>
      <c r="W585" s="402">
        <v>7</v>
      </c>
      <c r="X585" s="403"/>
      <c r="Y585" s="404"/>
      <c r="Z585" s="402">
        <v>8</v>
      </c>
      <c r="AA585" s="403"/>
      <c r="AB585" s="404"/>
      <c r="AC585" s="402">
        <v>9</v>
      </c>
      <c r="AD585" s="403"/>
      <c r="AE585" s="404"/>
      <c r="AF585" s="402">
        <v>10</v>
      </c>
      <c r="AG585" s="403"/>
      <c r="AH585" s="404"/>
      <c r="AI585" s="402">
        <v>11</v>
      </c>
      <c r="AJ585" s="403"/>
      <c r="AK585" s="404"/>
      <c r="AL585" s="402">
        <v>12</v>
      </c>
      <c r="AM585" s="403"/>
      <c r="AN585" s="404"/>
      <c r="AO585" s="402">
        <v>13</v>
      </c>
      <c r="AP585" s="403"/>
      <c r="AQ585" s="404"/>
      <c r="AR585" s="402">
        <v>14</v>
      </c>
      <c r="AS585" s="403"/>
      <c r="AT585" s="404"/>
      <c r="AU585" s="402">
        <v>15</v>
      </c>
      <c r="AV585" s="403"/>
      <c r="AW585" s="404"/>
      <c r="AX585" s="402">
        <v>16</v>
      </c>
      <c r="AY585" s="403"/>
      <c r="AZ585" s="404"/>
      <c r="BA585" s="402">
        <v>17</v>
      </c>
      <c r="BB585" s="403"/>
      <c r="BC585" s="404"/>
      <c r="BD585" s="402">
        <v>18</v>
      </c>
      <c r="BE585" s="403"/>
      <c r="BF585" s="404"/>
      <c r="BG585" s="402">
        <v>19</v>
      </c>
      <c r="BH585" s="403"/>
      <c r="BI585" s="404"/>
      <c r="BJ585" s="402">
        <v>20</v>
      </c>
      <c r="BK585" s="403"/>
      <c r="BL585" s="404"/>
      <c r="BM585" s="402">
        <v>21</v>
      </c>
      <c r="BN585" s="403"/>
      <c r="BO585" s="404"/>
      <c r="BP585" s="402">
        <v>22</v>
      </c>
      <c r="BQ585" s="403"/>
      <c r="BR585" s="404"/>
      <c r="BS585" s="402">
        <v>23</v>
      </c>
      <c r="BT585" s="403"/>
      <c r="BU585" s="404"/>
      <c r="BV585" s="402">
        <v>24</v>
      </c>
      <c r="BW585" s="403"/>
      <c r="BX585" s="404"/>
      <c r="BY585" s="402">
        <v>25</v>
      </c>
      <c r="BZ585" s="403"/>
      <c r="CA585" s="404"/>
      <c r="CB585" s="402">
        <v>26</v>
      </c>
      <c r="CC585" s="403"/>
      <c r="CD585" s="404"/>
      <c r="CE585" s="402">
        <v>27</v>
      </c>
      <c r="CF585" s="403"/>
      <c r="CG585" s="404"/>
      <c r="CH585" s="402">
        <v>28</v>
      </c>
      <c r="CI585" s="403"/>
      <c r="CJ585" s="404"/>
      <c r="CK585" s="402">
        <v>29</v>
      </c>
      <c r="CL585" s="403"/>
      <c r="CM585" s="404"/>
      <c r="CN585" s="402">
        <v>30</v>
      </c>
      <c r="CO585" s="403"/>
      <c r="CP585" s="404"/>
      <c r="CQ585" s="402">
        <v>31</v>
      </c>
      <c r="CR585" s="403"/>
      <c r="CS585" s="404"/>
      <c r="CT585" s="336"/>
      <c r="CU585" s="334"/>
    </row>
    <row r="586" spans="2:99" x14ac:dyDescent="0.25">
      <c r="B586" s="337"/>
      <c r="C586" s="337"/>
      <c r="D586" s="159" t="s">
        <v>207</v>
      </c>
      <c r="E586" s="160" t="s">
        <v>208</v>
      </c>
      <c r="F586" s="160" t="s">
        <v>206</v>
      </c>
      <c r="G586" s="160" t="s">
        <v>78</v>
      </c>
      <c r="H586" s="161" t="s">
        <v>208</v>
      </c>
      <c r="I586" s="161" t="s">
        <v>206</v>
      </c>
      <c r="J586" s="161" t="s">
        <v>78</v>
      </c>
      <c r="K586" s="160" t="s">
        <v>208</v>
      </c>
      <c r="L586" s="160" t="s">
        <v>206</v>
      </c>
      <c r="M586" s="160" t="s">
        <v>78</v>
      </c>
      <c r="N586" s="161" t="s">
        <v>208</v>
      </c>
      <c r="O586" s="161" t="s">
        <v>206</v>
      </c>
      <c r="P586" s="161" t="s">
        <v>78</v>
      </c>
      <c r="Q586" s="160" t="s">
        <v>208</v>
      </c>
      <c r="R586" s="160" t="s">
        <v>206</v>
      </c>
      <c r="S586" s="160" t="s">
        <v>78</v>
      </c>
      <c r="T586" s="161" t="s">
        <v>208</v>
      </c>
      <c r="U586" s="161" t="s">
        <v>206</v>
      </c>
      <c r="V586" s="161" t="s">
        <v>78</v>
      </c>
      <c r="W586" s="160" t="s">
        <v>208</v>
      </c>
      <c r="X586" s="160" t="s">
        <v>206</v>
      </c>
      <c r="Y586" s="160" t="s">
        <v>78</v>
      </c>
      <c r="Z586" s="161" t="s">
        <v>208</v>
      </c>
      <c r="AA586" s="161" t="s">
        <v>206</v>
      </c>
      <c r="AB586" s="161" t="s">
        <v>78</v>
      </c>
      <c r="AC586" s="160" t="s">
        <v>208</v>
      </c>
      <c r="AD586" s="160" t="s">
        <v>206</v>
      </c>
      <c r="AE586" s="160" t="s">
        <v>78</v>
      </c>
      <c r="AF586" s="161" t="s">
        <v>208</v>
      </c>
      <c r="AG586" s="161" t="s">
        <v>206</v>
      </c>
      <c r="AH586" s="161" t="s">
        <v>78</v>
      </c>
      <c r="AI586" s="160" t="s">
        <v>208</v>
      </c>
      <c r="AJ586" s="160" t="s">
        <v>206</v>
      </c>
      <c r="AK586" s="160" t="s">
        <v>78</v>
      </c>
      <c r="AL586" s="161" t="s">
        <v>208</v>
      </c>
      <c r="AM586" s="161" t="s">
        <v>206</v>
      </c>
      <c r="AN586" s="161" t="s">
        <v>78</v>
      </c>
      <c r="AO586" s="160" t="s">
        <v>208</v>
      </c>
      <c r="AP586" s="160" t="s">
        <v>206</v>
      </c>
      <c r="AQ586" s="160" t="s">
        <v>78</v>
      </c>
      <c r="AR586" s="161" t="s">
        <v>208</v>
      </c>
      <c r="AS586" s="161" t="s">
        <v>206</v>
      </c>
      <c r="AT586" s="161" t="s">
        <v>78</v>
      </c>
      <c r="AU586" s="160" t="s">
        <v>208</v>
      </c>
      <c r="AV586" s="160" t="s">
        <v>206</v>
      </c>
      <c r="AW586" s="160" t="s">
        <v>78</v>
      </c>
      <c r="AX586" s="161" t="s">
        <v>208</v>
      </c>
      <c r="AY586" s="161" t="s">
        <v>206</v>
      </c>
      <c r="AZ586" s="161" t="s">
        <v>78</v>
      </c>
      <c r="BA586" s="160" t="s">
        <v>208</v>
      </c>
      <c r="BB586" s="160" t="s">
        <v>206</v>
      </c>
      <c r="BC586" s="160" t="s">
        <v>78</v>
      </c>
      <c r="BD586" s="161" t="s">
        <v>208</v>
      </c>
      <c r="BE586" s="161" t="s">
        <v>206</v>
      </c>
      <c r="BF586" s="161" t="s">
        <v>78</v>
      </c>
      <c r="BG586" s="160" t="s">
        <v>208</v>
      </c>
      <c r="BH586" s="160" t="s">
        <v>206</v>
      </c>
      <c r="BI586" s="160" t="s">
        <v>78</v>
      </c>
      <c r="BJ586" s="161" t="s">
        <v>208</v>
      </c>
      <c r="BK586" s="161" t="s">
        <v>206</v>
      </c>
      <c r="BL586" s="161" t="s">
        <v>78</v>
      </c>
      <c r="BM586" s="160" t="s">
        <v>208</v>
      </c>
      <c r="BN586" s="160" t="s">
        <v>206</v>
      </c>
      <c r="BO586" s="160" t="s">
        <v>78</v>
      </c>
      <c r="BP586" s="161" t="s">
        <v>208</v>
      </c>
      <c r="BQ586" s="161" t="s">
        <v>206</v>
      </c>
      <c r="BR586" s="161" t="s">
        <v>78</v>
      </c>
      <c r="BS586" s="160" t="s">
        <v>208</v>
      </c>
      <c r="BT586" s="160" t="s">
        <v>206</v>
      </c>
      <c r="BU586" s="160" t="s">
        <v>78</v>
      </c>
      <c r="BV586" s="161" t="s">
        <v>208</v>
      </c>
      <c r="BW586" s="161" t="s">
        <v>206</v>
      </c>
      <c r="BX586" s="161" t="s">
        <v>78</v>
      </c>
      <c r="BY586" s="160" t="s">
        <v>208</v>
      </c>
      <c r="BZ586" s="160" t="s">
        <v>206</v>
      </c>
      <c r="CA586" s="160" t="s">
        <v>78</v>
      </c>
      <c r="CB586" s="161" t="s">
        <v>208</v>
      </c>
      <c r="CC586" s="161" t="s">
        <v>206</v>
      </c>
      <c r="CD586" s="161" t="s">
        <v>78</v>
      </c>
      <c r="CE586" s="160" t="s">
        <v>208</v>
      </c>
      <c r="CF586" s="160" t="s">
        <v>206</v>
      </c>
      <c r="CG586" s="160" t="s">
        <v>78</v>
      </c>
      <c r="CH586" s="161" t="s">
        <v>208</v>
      </c>
      <c r="CI586" s="161" t="s">
        <v>206</v>
      </c>
      <c r="CJ586" s="161" t="s">
        <v>78</v>
      </c>
      <c r="CK586" s="160" t="s">
        <v>208</v>
      </c>
      <c r="CL586" s="160" t="s">
        <v>206</v>
      </c>
      <c r="CM586" s="160" t="s">
        <v>78</v>
      </c>
      <c r="CN586" s="161" t="s">
        <v>208</v>
      </c>
      <c r="CO586" s="161" t="s">
        <v>206</v>
      </c>
      <c r="CP586" s="161" t="s">
        <v>78</v>
      </c>
      <c r="CQ586" s="160" t="s">
        <v>208</v>
      </c>
      <c r="CR586" s="160" t="s">
        <v>206</v>
      </c>
      <c r="CS586" s="160" t="s">
        <v>78</v>
      </c>
      <c r="CT586" s="161" t="s">
        <v>78</v>
      </c>
      <c r="CU586" s="335"/>
    </row>
    <row r="587" spans="2:99" x14ac:dyDescent="0.25">
      <c r="B587" s="42" t="s">
        <v>490</v>
      </c>
      <c r="C587" s="168"/>
      <c r="D587" s="185">
        <v>3000</v>
      </c>
      <c r="E587" s="95"/>
      <c r="F587" s="95"/>
      <c r="G587" s="168">
        <f t="shared" ref="G587:G588" si="601">E587*F587</f>
        <v>0</v>
      </c>
      <c r="H587" s="95"/>
      <c r="I587" s="95"/>
      <c r="J587" s="168">
        <f t="shared" ref="J587:J588" si="602">H587*I587</f>
        <v>0</v>
      </c>
      <c r="K587" s="95"/>
      <c r="L587" s="95"/>
      <c r="M587" s="168">
        <f t="shared" ref="M587:M588" si="603">K587*L587</f>
        <v>0</v>
      </c>
      <c r="N587" s="95"/>
      <c r="O587" s="95"/>
      <c r="P587" s="168">
        <f t="shared" ref="P587:P588" si="604">N587*O587</f>
        <v>0</v>
      </c>
      <c r="Q587" s="95"/>
      <c r="R587" s="95"/>
      <c r="S587" s="168">
        <f t="shared" ref="S587:S588" si="605">Q587*R587</f>
        <v>0</v>
      </c>
      <c r="T587" s="95"/>
      <c r="U587" s="95"/>
      <c r="V587" s="168">
        <f t="shared" ref="V587:V588" si="606">T587*U587</f>
        <v>0</v>
      </c>
      <c r="W587" s="95"/>
      <c r="X587" s="95"/>
      <c r="Y587" s="168">
        <f t="shared" ref="Y587:Y588" si="607">W587*X587</f>
        <v>0</v>
      </c>
      <c r="Z587" s="95"/>
      <c r="AA587" s="95"/>
      <c r="AB587" s="168">
        <f t="shared" ref="AB587:AB588" si="608">Z587*AA587</f>
        <v>0</v>
      </c>
      <c r="AC587" s="95"/>
      <c r="AD587" s="95"/>
      <c r="AE587" s="168">
        <f t="shared" ref="AE587:AE588" si="609">AC587*AD587</f>
        <v>0</v>
      </c>
      <c r="AF587" s="95"/>
      <c r="AG587" s="95"/>
      <c r="AH587" s="168">
        <f t="shared" ref="AH587:AH588" si="610">AF587*AG587</f>
        <v>0</v>
      </c>
      <c r="AI587" s="95"/>
      <c r="AJ587" s="95"/>
      <c r="AK587" s="168">
        <f t="shared" ref="AK587:AK588" si="611">AI587*AJ587</f>
        <v>0</v>
      </c>
      <c r="AL587" s="95"/>
      <c r="AM587" s="95"/>
      <c r="AN587" s="168">
        <f t="shared" ref="AN587:AN588" si="612">AL587*AM587</f>
        <v>0</v>
      </c>
      <c r="AO587" s="95"/>
      <c r="AP587" s="95"/>
      <c r="AQ587" s="168">
        <f t="shared" ref="AQ587:AQ588" si="613">AO587*AP587</f>
        <v>0</v>
      </c>
      <c r="AR587" s="95"/>
      <c r="AS587" s="95"/>
      <c r="AT587" s="168">
        <f t="shared" ref="AT587:AT588" si="614">AR587*AS587</f>
        <v>0</v>
      </c>
      <c r="AU587" s="95"/>
      <c r="AV587" s="95"/>
      <c r="AW587" s="168">
        <f t="shared" ref="AW587:AW588" si="615">AU587*AV587</f>
        <v>0</v>
      </c>
      <c r="AX587" s="95"/>
      <c r="AY587" s="95"/>
      <c r="AZ587" s="168">
        <f t="shared" ref="AZ587:AZ588" si="616">AX587*AY587</f>
        <v>0</v>
      </c>
      <c r="BA587" s="95"/>
      <c r="BB587" s="95"/>
      <c r="BC587" s="168">
        <f t="shared" ref="BC587:BC588" si="617">BA587*BB587</f>
        <v>0</v>
      </c>
      <c r="BD587" s="95"/>
      <c r="BE587" s="95"/>
      <c r="BF587" s="168">
        <f t="shared" ref="BF587:BF588" si="618">BD587*BE587</f>
        <v>0</v>
      </c>
      <c r="BG587" s="95"/>
      <c r="BH587" s="95"/>
      <c r="BI587" s="168">
        <f t="shared" ref="BI587:BI588" si="619">BG587*BH587</f>
        <v>0</v>
      </c>
      <c r="BJ587" s="95"/>
      <c r="BK587" s="95"/>
      <c r="BL587" s="168">
        <f t="shared" ref="BL587:BL588" si="620">BJ587*BK587</f>
        <v>0</v>
      </c>
      <c r="BM587" s="95"/>
      <c r="BN587" s="95"/>
      <c r="BO587" s="168">
        <f t="shared" ref="BO587:BO588" si="621">BM587*BN587</f>
        <v>0</v>
      </c>
      <c r="BP587" s="95"/>
      <c r="BQ587" s="95"/>
      <c r="BR587" s="168">
        <f t="shared" ref="BR587:BR588" si="622">BP587*BQ587</f>
        <v>0</v>
      </c>
      <c r="BS587" s="95"/>
      <c r="BT587" s="95"/>
      <c r="BU587" s="168">
        <f t="shared" ref="BU587:BU588" si="623">BS587*BT587</f>
        <v>0</v>
      </c>
      <c r="BV587" s="95"/>
      <c r="BW587" s="95"/>
      <c r="BX587" s="168">
        <f t="shared" ref="BX587:BX588" si="624">BV587*BW587</f>
        <v>0</v>
      </c>
      <c r="BY587" s="95"/>
      <c r="BZ587" s="95"/>
      <c r="CA587" s="168">
        <f t="shared" ref="CA587:CA588" si="625">BY587*BZ587</f>
        <v>0</v>
      </c>
      <c r="CB587" s="95"/>
      <c r="CC587" s="95"/>
      <c r="CD587" s="168">
        <f t="shared" ref="CD587:CD588" si="626">CB587*CC587</f>
        <v>0</v>
      </c>
      <c r="CE587" s="95"/>
      <c r="CF587" s="95"/>
      <c r="CG587" s="168">
        <f t="shared" ref="CG587:CG588" si="627">CE587*CF587</f>
        <v>0</v>
      </c>
      <c r="CH587" s="95"/>
      <c r="CI587" s="95"/>
      <c r="CJ587" s="168">
        <f t="shared" ref="CJ587:CJ588" si="628">CH587*CI587</f>
        <v>0</v>
      </c>
      <c r="CK587" s="95"/>
      <c r="CL587" s="95"/>
      <c r="CM587" s="168">
        <f t="shared" ref="CM587:CM588" si="629">CK587*CL587</f>
        <v>0</v>
      </c>
      <c r="CN587" s="95"/>
      <c r="CO587" s="95"/>
      <c r="CP587" s="168">
        <f t="shared" ref="CP587:CP604" si="630">CN587*CO587</f>
        <v>0</v>
      </c>
      <c r="CQ587" s="95"/>
      <c r="CR587" s="95"/>
      <c r="CS587" s="168">
        <f t="shared" ref="CS587:CS588" si="631">CQ587*CR587</f>
        <v>0</v>
      </c>
      <c r="CT587" s="168">
        <f>E587+H587+K587+N587+Q587+T587+W587+Z587+AC587+AF587+AI587+AL587+AO587+AR587+AU587+AX587+BA587+BD587+BG587+BJ587+BM587+BP587+BS587+BV587+BY587+CB587+CE587+CH587+CK587+CN587+CQ587</f>
        <v>0</v>
      </c>
      <c r="CU587" s="167">
        <f>G587+J587+M587+P587+S587+V587+Y587+AB587+AE587+AH587+AK587+AN587+AQ587+AT587+AW587+AZ587+BC587+BF587+BI587+BL587+BO587+BR587+BU587+BX587+CA587+CD587+CG587+CJ587+CM587+CP587+CS587</f>
        <v>0</v>
      </c>
    </row>
    <row r="588" spans="2:99" x14ac:dyDescent="0.25">
      <c r="B588" s="42" t="s">
        <v>785</v>
      </c>
      <c r="C588" s="168"/>
      <c r="D588" s="185"/>
      <c r="E588" s="95"/>
      <c r="F588" s="95"/>
      <c r="G588" s="168">
        <f t="shared" si="601"/>
        <v>0</v>
      </c>
      <c r="H588" s="95"/>
      <c r="I588" s="95"/>
      <c r="J588" s="168">
        <f t="shared" si="602"/>
        <v>0</v>
      </c>
      <c r="K588" s="95"/>
      <c r="L588" s="95"/>
      <c r="M588" s="168">
        <f t="shared" si="603"/>
        <v>0</v>
      </c>
      <c r="N588" s="95"/>
      <c r="O588" s="95"/>
      <c r="P588" s="168">
        <f t="shared" si="604"/>
        <v>0</v>
      </c>
      <c r="Q588" s="95"/>
      <c r="R588" s="95"/>
      <c r="S588" s="168">
        <f t="shared" si="605"/>
        <v>0</v>
      </c>
      <c r="T588" s="95"/>
      <c r="U588" s="95"/>
      <c r="V588" s="168">
        <f t="shared" si="606"/>
        <v>0</v>
      </c>
      <c r="W588" s="95"/>
      <c r="X588" s="95"/>
      <c r="Y588" s="168">
        <f t="shared" si="607"/>
        <v>0</v>
      </c>
      <c r="Z588" s="95"/>
      <c r="AA588" s="95"/>
      <c r="AB588" s="168">
        <f t="shared" si="608"/>
        <v>0</v>
      </c>
      <c r="AC588" s="95"/>
      <c r="AD588" s="95"/>
      <c r="AE588" s="168">
        <f t="shared" si="609"/>
        <v>0</v>
      </c>
      <c r="AF588" s="95"/>
      <c r="AG588" s="95"/>
      <c r="AH588" s="168">
        <f t="shared" si="610"/>
        <v>0</v>
      </c>
      <c r="AI588" s="95"/>
      <c r="AJ588" s="95"/>
      <c r="AK588" s="168">
        <f t="shared" si="611"/>
        <v>0</v>
      </c>
      <c r="AL588" s="95"/>
      <c r="AM588" s="95"/>
      <c r="AN588" s="168">
        <f t="shared" si="612"/>
        <v>0</v>
      </c>
      <c r="AO588" s="95"/>
      <c r="AP588" s="95"/>
      <c r="AQ588" s="168">
        <f t="shared" si="613"/>
        <v>0</v>
      </c>
      <c r="AR588" s="95"/>
      <c r="AS588" s="95"/>
      <c r="AT588" s="168">
        <f t="shared" si="614"/>
        <v>0</v>
      </c>
      <c r="AU588" s="95"/>
      <c r="AV588" s="95"/>
      <c r="AW588" s="168">
        <f t="shared" si="615"/>
        <v>0</v>
      </c>
      <c r="AX588" s="95"/>
      <c r="AY588" s="95"/>
      <c r="AZ588" s="168">
        <f t="shared" si="616"/>
        <v>0</v>
      </c>
      <c r="BA588" s="95"/>
      <c r="BB588" s="95"/>
      <c r="BC588" s="168">
        <f t="shared" si="617"/>
        <v>0</v>
      </c>
      <c r="BD588" s="95"/>
      <c r="BE588" s="95"/>
      <c r="BF588" s="168">
        <f t="shared" si="618"/>
        <v>0</v>
      </c>
      <c r="BG588" s="95"/>
      <c r="BH588" s="95"/>
      <c r="BI588" s="168">
        <f t="shared" si="619"/>
        <v>0</v>
      </c>
      <c r="BJ588" s="95"/>
      <c r="BK588" s="95"/>
      <c r="BL588" s="168">
        <f t="shared" si="620"/>
        <v>0</v>
      </c>
      <c r="BM588" s="95"/>
      <c r="BN588" s="95"/>
      <c r="BO588" s="168">
        <f t="shared" si="621"/>
        <v>0</v>
      </c>
      <c r="BP588" s="95"/>
      <c r="BQ588" s="95"/>
      <c r="BR588" s="168">
        <f t="shared" si="622"/>
        <v>0</v>
      </c>
      <c r="BS588" s="95"/>
      <c r="BT588" s="95"/>
      <c r="BU588" s="168">
        <f t="shared" si="623"/>
        <v>0</v>
      </c>
      <c r="BV588" s="95"/>
      <c r="BW588" s="95"/>
      <c r="BX588" s="168">
        <f t="shared" si="624"/>
        <v>0</v>
      </c>
      <c r="BY588" s="95"/>
      <c r="BZ588" s="95"/>
      <c r="CA588" s="168">
        <f t="shared" si="625"/>
        <v>0</v>
      </c>
      <c r="CB588" s="95"/>
      <c r="CC588" s="95"/>
      <c r="CD588" s="168">
        <f t="shared" si="626"/>
        <v>0</v>
      </c>
      <c r="CE588" s="95"/>
      <c r="CF588" s="95"/>
      <c r="CG588" s="168">
        <f t="shared" si="627"/>
        <v>0</v>
      </c>
      <c r="CH588" s="95"/>
      <c r="CI588" s="95"/>
      <c r="CJ588" s="168">
        <f t="shared" si="628"/>
        <v>0</v>
      </c>
      <c r="CK588" s="95"/>
      <c r="CL588" s="95"/>
      <c r="CM588" s="168">
        <f t="shared" si="629"/>
        <v>0</v>
      </c>
      <c r="CN588" s="95"/>
      <c r="CO588" s="95"/>
      <c r="CP588" s="168">
        <f t="shared" si="630"/>
        <v>0</v>
      </c>
      <c r="CQ588" s="95"/>
      <c r="CR588" s="95"/>
      <c r="CS588" s="168">
        <f t="shared" si="631"/>
        <v>0</v>
      </c>
      <c r="CT588" s="168">
        <f t="shared" ref="CT588" si="632">E588+H588+K588+N588+Q588+T588+W588+Z588+AC588+AF588+AI588+AL588+AO588+AR588+AU588+AX588+BA588+BD588+BG588+BJ588+BM588+BP588+BS588+BV588+BY588+CB588+CE588+CH588+CK588+CN588+CQ588</f>
        <v>0</v>
      </c>
      <c r="CU588" s="167">
        <f t="shared" ref="CU588" si="633">G588+J588+M588+P588+S588+V588+Y588+AB588+AE588+AH588+AK588+AN588+AQ588+AT588+AW588+AZ588+BC588+BF588+BI588+BL588+BO588+BR588+BU588+BX588+CA588+CD588+CG588+CJ588+CM588+CP588+CS588</f>
        <v>0</v>
      </c>
    </row>
    <row r="589" spans="2:99" x14ac:dyDescent="0.25">
      <c r="B589" s="42" t="s">
        <v>830</v>
      </c>
      <c r="C589" s="168"/>
      <c r="D589" s="185"/>
      <c r="E589" s="95"/>
      <c r="F589" s="95"/>
      <c r="G589" s="168"/>
      <c r="H589" s="95"/>
      <c r="I589" s="95"/>
      <c r="J589" s="168"/>
      <c r="K589" s="95"/>
      <c r="L589" s="95"/>
      <c r="M589" s="168"/>
      <c r="N589" s="95"/>
      <c r="O589" s="95"/>
      <c r="P589" s="168"/>
      <c r="Q589" s="95"/>
      <c r="R589" s="95"/>
      <c r="S589" s="168"/>
      <c r="T589" s="95"/>
      <c r="U589" s="95"/>
      <c r="V589" s="168"/>
      <c r="W589" s="95"/>
      <c r="X589" s="95"/>
      <c r="Y589" s="168"/>
      <c r="Z589" s="95"/>
      <c r="AA589" s="95"/>
      <c r="AB589" s="168"/>
      <c r="AC589" s="95"/>
      <c r="AD589" s="95"/>
      <c r="AE589" s="168"/>
      <c r="AF589" s="95"/>
      <c r="AG589" s="95"/>
      <c r="AH589" s="168"/>
      <c r="AI589" s="95"/>
      <c r="AJ589" s="95"/>
      <c r="AK589" s="168"/>
      <c r="AL589" s="95"/>
      <c r="AM589" s="95"/>
      <c r="AN589" s="168"/>
      <c r="AO589" s="95"/>
      <c r="AP589" s="95"/>
      <c r="AQ589" s="168"/>
      <c r="AR589" s="95"/>
      <c r="AS589" s="95"/>
      <c r="AT589" s="168"/>
      <c r="AU589" s="95"/>
      <c r="AV589" s="95"/>
      <c r="AW589" s="168"/>
      <c r="AX589" s="95"/>
      <c r="AY589" s="95"/>
      <c r="AZ589" s="168"/>
      <c r="BA589" s="95"/>
      <c r="BB589" s="95"/>
      <c r="BC589" s="168"/>
      <c r="BD589" s="95"/>
      <c r="BE589" s="95"/>
      <c r="BF589" s="168"/>
      <c r="BG589" s="95"/>
      <c r="BH589" s="95"/>
      <c r="BI589" s="168"/>
      <c r="BJ589" s="95"/>
      <c r="BK589" s="95"/>
      <c r="BL589" s="168"/>
      <c r="BM589" s="95"/>
      <c r="BN589" s="95"/>
      <c r="BO589" s="168"/>
      <c r="BP589" s="95"/>
      <c r="BQ589" s="95"/>
      <c r="BR589" s="168"/>
      <c r="BS589" s="95"/>
      <c r="BT589" s="95"/>
      <c r="BU589" s="168"/>
      <c r="BV589" s="95"/>
      <c r="BW589" s="95"/>
      <c r="BX589" s="168"/>
      <c r="BY589" s="95"/>
      <c r="BZ589" s="95"/>
      <c r="CA589" s="168"/>
      <c r="CB589" s="95"/>
      <c r="CC589" s="95"/>
      <c r="CD589" s="168"/>
      <c r="CE589" s="95"/>
      <c r="CF589" s="95"/>
      <c r="CG589" s="168"/>
      <c r="CH589" s="95"/>
      <c r="CI589" s="95"/>
      <c r="CJ589" s="168"/>
      <c r="CK589" s="95"/>
      <c r="CL589" s="95"/>
      <c r="CM589" s="168"/>
      <c r="CN589" s="95"/>
      <c r="CO589" s="95"/>
      <c r="CP589" s="168">
        <f t="shared" si="630"/>
        <v>0</v>
      </c>
      <c r="CQ589" s="95"/>
      <c r="CR589" s="95"/>
      <c r="CS589" s="168"/>
      <c r="CT589" s="168"/>
      <c r="CU589" s="167"/>
    </row>
    <row r="590" spans="2:99" x14ac:dyDescent="0.25">
      <c r="B590" s="42" t="s">
        <v>810</v>
      </c>
      <c r="C590" s="168"/>
      <c r="D590" s="185"/>
      <c r="E590" s="95"/>
      <c r="F590" s="95"/>
      <c r="G590" s="168"/>
      <c r="H590" s="95"/>
      <c r="I590" s="95"/>
      <c r="J590" s="168">
        <f t="shared" ref="J590" si="634">H590*I590</f>
        <v>0</v>
      </c>
      <c r="K590" s="95"/>
      <c r="L590" s="95"/>
      <c r="M590" s="168"/>
      <c r="N590" s="95"/>
      <c r="O590" s="95"/>
      <c r="P590" s="168"/>
      <c r="Q590" s="95"/>
      <c r="R590" s="95"/>
      <c r="S590" s="168"/>
      <c r="T590" s="95"/>
      <c r="U590" s="95"/>
      <c r="V590" s="168">
        <f t="shared" ref="V590:V592" si="635">T590*U590</f>
        <v>0</v>
      </c>
      <c r="W590" s="95"/>
      <c r="X590" s="95"/>
      <c r="Y590" s="168">
        <f t="shared" ref="Y590" si="636">W590*X590</f>
        <v>0</v>
      </c>
      <c r="Z590" s="95"/>
      <c r="AA590" s="95"/>
      <c r="AB590" s="168">
        <f t="shared" ref="AB590:AB592" si="637">Z590*AA590</f>
        <v>0</v>
      </c>
      <c r="AC590" s="95"/>
      <c r="AD590" s="95"/>
      <c r="AE590" s="168"/>
      <c r="AF590" s="95"/>
      <c r="AG590" s="95"/>
      <c r="AH590" s="168">
        <f t="shared" ref="AH590:AH592" si="638">AF590*AG590</f>
        <v>0</v>
      </c>
      <c r="AI590" s="95"/>
      <c r="AJ590" s="95"/>
      <c r="AK590" s="168">
        <f t="shared" ref="AK590:AK592" si="639">AI590*AJ590</f>
        <v>0</v>
      </c>
      <c r="AL590" s="95"/>
      <c r="AM590" s="95"/>
      <c r="AN590" s="168"/>
      <c r="AO590" s="95"/>
      <c r="AP590" s="95"/>
      <c r="AQ590" s="168">
        <f t="shared" ref="AQ590:AQ592" si="640">AO590*AP590</f>
        <v>0</v>
      </c>
      <c r="AR590" s="95"/>
      <c r="AS590" s="95"/>
      <c r="AT590" s="168">
        <f t="shared" ref="AT590:AT592" si="641">AR590*AS590</f>
        <v>0</v>
      </c>
      <c r="AU590" s="95"/>
      <c r="AV590" s="95"/>
      <c r="AW590" s="168">
        <f t="shared" ref="AW590:AW592" si="642">AU590*AV590</f>
        <v>0</v>
      </c>
      <c r="AX590" s="95"/>
      <c r="AY590" s="95"/>
      <c r="AZ590" s="168">
        <f t="shared" ref="AZ590:AZ592" si="643">AX590*AY590</f>
        <v>0</v>
      </c>
      <c r="BA590" s="95"/>
      <c r="BB590" s="95"/>
      <c r="BC590" s="168">
        <f t="shared" ref="BC590:BC592" si="644">BA590*BB590</f>
        <v>0</v>
      </c>
      <c r="BD590" s="95"/>
      <c r="BE590" s="95"/>
      <c r="BF590" s="168">
        <f t="shared" ref="BF590:BF592" si="645">BD590*BE590</f>
        <v>0</v>
      </c>
      <c r="BG590" s="95"/>
      <c r="BH590" s="95"/>
      <c r="BI590" s="168"/>
      <c r="BJ590" s="95"/>
      <c r="BK590" s="95"/>
      <c r="BL590" s="168">
        <f t="shared" ref="BL590:BL592" si="646">BJ590*BK590</f>
        <v>0</v>
      </c>
      <c r="BM590" s="95"/>
      <c r="BN590" s="95"/>
      <c r="BO590" s="168">
        <f t="shared" ref="BO590:BO592" si="647">BM590*BN590</f>
        <v>0</v>
      </c>
      <c r="BP590" s="95"/>
      <c r="BQ590" s="95"/>
      <c r="BR590" s="168">
        <f t="shared" ref="BR590:BR592" si="648">BP590*BQ590</f>
        <v>0</v>
      </c>
      <c r="BS590" s="95"/>
      <c r="BT590" s="95"/>
      <c r="BU590" s="168">
        <f t="shared" ref="BU590:BU592" si="649">BS590*BT590</f>
        <v>0</v>
      </c>
      <c r="BV590" s="95"/>
      <c r="BW590" s="95"/>
      <c r="BX590" s="168"/>
      <c r="BY590" s="95"/>
      <c r="BZ590" s="95"/>
      <c r="CA590" s="168"/>
      <c r="CB590" s="95"/>
      <c r="CC590" s="95"/>
      <c r="CD590" s="168"/>
      <c r="CE590" s="95"/>
      <c r="CF590" s="95"/>
      <c r="CG590" s="168"/>
      <c r="CH590" s="95"/>
      <c r="CI590" s="95"/>
      <c r="CJ590" s="168"/>
      <c r="CK590" s="95"/>
      <c r="CL590" s="95"/>
      <c r="CM590" s="168"/>
      <c r="CN590" s="95"/>
      <c r="CO590" s="95"/>
      <c r="CP590" s="168">
        <f t="shared" si="630"/>
        <v>0</v>
      </c>
      <c r="CQ590" s="95"/>
      <c r="CR590" s="95"/>
      <c r="CS590" s="168"/>
      <c r="CT590" s="168"/>
      <c r="CU590" s="167"/>
    </row>
    <row r="591" spans="2:99" x14ac:dyDescent="0.25">
      <c r="B591" s="42" t="s">
        <v>499</v>
      </c>
      <c r="C591" s="168"/>
      <c r="D591" s="185"/>
      <c r="E591" s="95"/>
      <c r="F591" s="95"/>
      <c r="G591" s="168"/>
      <c r="H591" s="95"/>
      <c r="I591" s="95"/>
      <c r="J591" s="168"/>
      <c r="K591" s="95"/>
      <c r="L591" s="95"/>
      <c r="M591" s="168"/>
      <c r="N591" s="95"/>
      <c r="O591" s="95"/>
      <c r="P591" s="168"/>
      <c r="Q591" s="95"/>
      <c r="R591" s="95"/>
      <c r="S591" s="168"/>
      <c r="T591" s="95"/>
      <c r="U591" s="95"/>
      <c r="V591" s="168">
        <f t="shared" si="635"/>
        <v>0</v>
      </c>
      <c r="W591" s="95"/>
      <c r="X591" s="95"/>
      <c r="Y591" s="168"/>
      <c r="Z591" s="95"/>
      <c r="AA591" s="95"/>
      <c r="AB591" s="168">
        <f t="shared" si="637"/>
        <v>0</v>
      </c>
      <c r="AC591" s="95"/>
      <c r="AD591" s="95"/>
      <c r="AE591" s="168"/>
      <c r="AF591" s="95"/>
      <c r="AG591" s="95"/>
      <c r="AH591" s="168">
        <f t="shared" si="638"/>
        <v>0</v>
      </c>
      <c r="AI591" s="95"/>
      <c r="AJ591" s="95"/>
      <c r="AK591" s="168">
        <f t="shared" si="639"/>
        <v>0</v>
      </c>
      <c r="AL591" s="95"/>
      <c r="AM591" s="95"/>
      <c r="AN591" s="168"/>
      <c r="AO591" s="95"/>
      <c r="AP591" s="95"/>
      <c r="AQ591" s="168">
        <f t="shared" si="640"/>
        <v>0</v>
      </c>
      <c r="AR591" s="95"/>
      <c r="AS591" s="95"/>
      <c r="AT591" s="168">
        <f t="shared" si="641"/>
        <v>0</v>
      </c>
      <c r="AU591" s="95"/>
      <c r="AV591" s="95"/>
      <c r="AW591" s="168">
        <f t="shared" si="642"/>
        <v>0</v>
      </c>
      <c r="AX591" s="95"/>
      <c r="AY591" s="95"/>
      <c r="AZ591" s="168">
        <f t="shared" si="643"/>
        <v>0</v>
      </c>
      <c r="BA591" s="95"/>
      <c r="BB591" s="95"/>
      <c r="BC591" s="168">
        <f t="shared" si="644"/>
        <v>0</v>
      </c>
      <c r="BD591" s="95"/>
      <c r="BE591" s="95"/>
      <c r="BF591" s="168">
        <f t="shared" si="645"/>
        <v>0</v>
      </c>
      <c r="BG591" s="95"/>
      <c r="BH591" s="95"/>
      <c r="BI591" s="168"/>
      <c r="BJ591" s="95"/>
      <c r="BK591" s="95"/>
      <c r="BL591" s="168">
        <f t="shared" si="646"/>
        <v>0</v>
      </c>
      <c r="BM591" s="95"/>
      <c r="BN591" s="95"/>
      <c r="BO591" s="168">
        <f t="shared" si="647"/>
        <v>0</v>
      </c>
      <c r="BP591" s="95"/>
      <c r="BQ591" s="95"/>
      <c r="BR591" s="168">
        <f t="shared" si="648"/>
        <v>0</v>
      </c>
      <c r="BS591" s="95"/>
      <c r="BT591" s="95"/>
      <c r="BU591" s="168">
        <f t="shared" si="649"/>
        <v>0</v>
      </c>
      <c r="BV591" s="95"/>
      <c r="BW591" s="95"/>
      <c r="BX591" s="168"/>
      <c r="BY591" s="95"/>
      <c r="BZ591" s="95"/>
      <c r="CA591" s="168"/>
      <c r="CB591" s="95"/>
      <c r="CC591" s="95"/>
      <c r="CD591" s="168"/>
      <c r="CE591" s="95"/>
      <c r="CF591" s="95"/>
      <c r="CG591" s="168"/>
      <c r="CH591" s="95"/>
      <c r="CI591" s="95"/>
      <c r="CJ591" s="168"/>
      <c r="CK591" s="95"/>
      <c r="CL591" s="95"/>
      <c r="CM591" s="168"/>
      <c r="CN591" s="95"/>
      <c r="CO591" s="95"/>
      <c r="CP591" s="168">
        <f t="shared" si="630"/>
        <v>0</v>
      </c>
      <c r="CQ591" s="95"/>
      <c r="CR591" s="95"/>
      <c r="CS591" s="168"/>
      <c r="CT591" s="168"/>
      <c r="CU591" s="167"/>
    </row>
    <row r="592" spans="2:99" x14ac:dyDescent="0.25">
      <c r="B592" s="42" t="s">
        <v>491</v>
      </c>
      <c r="C592" s="168"/>
      <c r="D592" s="185">
        <v>3500</v>
      </c>
      <c r="E592" s="95"/>
      <c r="F592" s="95"/>
      <c r="G592" s="168">
        <f t="shared" ref="G592" si="650">E592*F592</f>
        <v>0</v>
      </c>
      <c r="H592" s="95"/>
      <c r="I592" s="95"/>
      <c r="J592" s="168">
        <f t="shared" ref="J592" si="651">H592*I592</f>
        <v>0</v>
      </c>
      <c r="K592" s="95"/>
      <c r="L592" s="95"/>
      <c r="M592" s="168">
        <f t="shared" ref="M592" si="652">K592*L592</f>
        <v>0</v>
      </c>
      <c r="N592" s="95"/>
      <c r="O592" s="95"/>
      <c r="P592" s="168">
        <f t="shared" ref="P592" si="653">N592*O592</f>
        <v>0</v>
      </c>
      <c r="Q592" s="95"/>
      <c r="R592" s="95"/>
      <c r="S592" s="168">
        <f t="shared" ref="S592" si="654">Q592*R592</f>
        <v>0</v>
      </c>
      <c r="T592" s="95"/>
      <c r="U592" s="95"/>
      <c r="V592" s="168">
        <f t="shared" si="635"/>
        <v>0</v>
      </c>
      <c r="W592" s="95"/>
      <c r="X592" s="95"/>
      <c r="Y592" s="168">
        <f t="shared" ref="Y592" si="655">W592*X592</f>
        <v>0</v>
      </c>
      <c r="Z592" s="95"/>
      <c r="AA592" s="95"/>
      <c r="AB592" s="168">
        <f t="shared" si="637"/>
        <v>0</v>
      </c>
      <c r="AC592" s="95"/>
      <c r="AD592" s="95"/>
      <c r="AE592" s="168">
        <f t="shared" ref="AE592" si="656">AC592*AD592</f>
        <v>0</v>
      </c>
      <c r="AF592" s="95"/>
      <c r="AG592" s="95"/>
      <c r="AH592" s="168">
        <f t="shared" si="638"/>
        <v>0</v>
      </c>
      <c r="AI592" s="95"/>
      <c r="AJ592" s="95"/>
      <c r="AK592" s="168">
        <f t="shared" si="639"/>
        <v>0</v>
      </c>
      <c r="AL592" s="95"/>
      <c r="AM592" s="95"/>
      <c r="AN592" s="168">
        <f t="shared" ref="AN592" si="657">AL592*AM592</f>
        <v>0</v>
      </c>
      <c r="AO592" s="95"/>
      <c r="AP592" s="95"/>
      <c r="AQ592" s="168">
        <f t="shared" si="640"/>
        <v>0</v>
      </c>
      <c r="AR592" s="95"/>
      <c r="AS592" s="95"/>
      <c r="AT592" s="168">
        <f t="shared" si="641"/>
        <v>0</v>
      </c>
      <c r="AU592" s="95"/>
      <c r="AV592" s="95"/>
      <c r="AW592" s="168">
        <f t="shared" si="642"/>
        <v>0</v>
      </c>
      <c r="AX592" s="95"/>
      <c r="AY592" s="95"/>
      <c r="AZ592" s="168">
        <f t="shared" si="643"/>
        <v>0</v>
      </c>
      <c r="BA592" s="95"/>
      <c r="BB592" s="95"/>
      <c r="BC592" s="168">
        <f t="shared" si="644"/>
        <v>0</v>
      </c>
      <c r="BD592" s="95"/>
      <c r="BE592" s="95"/>
      <c r="BF592" s="168">
        <f t="shared" si="645"/>
        <v>0</v>
      </c>
      <c r="BG592" s="95"/>
      <c r="BH592" s="95"/>
      <c r="BI592" s="168">
        <f t="shared" ref="BI592" si="658">BG592*BH592</f>
        <v>0</v>
      </c>
      <c r="BJ592" s="95"/>
      <c r="BK592" s="95"/>
      <c r="BL592" s="168">
        <f t="shared" si="646"/>
        <v>0</v>
      </c>
      <c r="BM592" s="95"/>
      <c r="BN592" s="95"/>
      <c r="BO592" s="168">
        <f t="shared" si="647"/>
        <v>0</v>
      </c>
      <c r="BP592" s="95"/>
      <c r="BQ592" s="95"/>
      <c r="BR592" s="168">
        <f t="shared" si="648"/>
        <v>0</v>
      </c>
      <c r="BS592" s="95"/>
      <c r="BT592" s="95"/>
      <c r="BU592" s="168">
        <f t="shared" si="649"/>
        <v>0</v>
      </c>
      <c r="BV592" s="95"/>
      <c r="BW592" s="95"/>
      <c r="BX592" s="168">
        <f t="shared" ref="BX592" si="659">BV592*BW592</f>
        <v>0</v>
      </c>
      <c r="BY592" s="95"/>
      <c r="BZ592" s="95"/>
      <c r="CA592" s="168">
        <f t="shared" ref="CA592:CA593" si="660">BY592*BZ592</f>
        <v>0</v>
      </c>
      <c r="CB592" s="95"/>
      <c r="CC592" s="95"/>
      <c r="CD592" s="168">
        <f t="shared" ref="CD592" si="661">CB592*CC592</f>
        <v>0</v>
      </c>
      <c r="CE592" s="95"/>
      <c r="CF592" s="95"/>
      <c r="CG592" s="168">
        <f t="shared" ref="CG592" si="662">CE592*CF592</f>
        <v>0</v>
      </c>
      <c r="CH592" s="95"/>
      <c r="CI592" s="95"/>
      <c r="CJ592" s="168">
        <f t="shared" ref="CJ592" si="663">CH592*CI592</f>
        <v>0</v>
      </c>
      <c r="CK592" s="95"/>
      <c r="CL592" s="95"/>
      <c r="CM592" s="168">
        <f t="shared" ref="CM592" si="664">CK592*CL592</f>
        <v>0</v>
      </c>
      <c r="CN592" s="95"/>
      <c r="CO592" s="95"/>
      <c r="CP592" s="168">
        <f t="shared" si="630"/>
        <v>0</v>
      </c>
      <c r="CQ592" s="95"/>
      <c r="CR592" s="95"/>
      <c r="CS592" s="168">
        <f t="shared" ref="CS592" si="665">CQ592*CR592</f>
        <v>0</v>
      </c>
      <c r="CT592" s="168">
        <f t="shared" ref="CT592" si="666">E592+H592+K592+N592+Q592+T592+W592+Z592+AC592+AF592+AI592+AL592+AO592+AR592+AU592+AX592+BA592+BD592+BG592+BJ592+BM592+BP592+BS592+BV592+BY592+CB592+CE592+CH592+CK592+CN592+CQ592</f>
        <v>0</v>
      </c>
      <c r="CU592" s="167">
        <f t="shared" ref="CU592" si="667">G592+J592+M592+P592+S592+V592+Y592+AB592+AE592+AH592+AK592+AN592+AQ592+AT592+AW592+AZ592+BC592+BF592+BI592+BL592+BO592+BR592+BU592+BX592+CA592+CD592+CG592+CJ592+CM592+CP592+CS592</f>
        <v>0</v>
      </c>
    </row>
    <row r="593" spans="2:99" x14ac:dyDescent="0.25">
      <c r="B593" s="42" t="s">
        <v>820</v>
      </c>
      <c r="C593" s="168"/>
      <c r="D593" s="185"/>
      <c r="E593" s="95"/>
      <c r="F593" s="95"/>
      <c r="G593" s="168"/>
      <c r="H593" s="95"/>
      <c r="I593" s="95"/>
      <c r="J593" s="168"/>
      <c r="K593" s="95"/>
      <c r="L593" s="95"/>
      <c r="M593" s="168"/>
      <c r="N593" s="95"/>
      <c r="O593" s="95"/>
      <c r="P593" s="168"/>
      <c r="Q593" s="95"/>
      <c r="R593" s="95"/>
      <c r="S593" s="168"/>
      <c r="T593" s="95"/>
      <c r="U593" s="95"/>
      <c r="V593" s="168"/>
      <c r="W593" s="95"/>
      <c r="X593" s="95"/>
      <c r="Y593" s="168"/>
      <c r="Z593" s="95"/>
      <c r="AA593" s="95"/>
      <c r="AB593" s="168"/>
      <c r="AC593" s="95"/>
      <c r="AD593" s="95"/>
      <c r="AE593" s="168"/>
      <c r="AF593" s="95"/>
      <c r="AG593" s="95"/>
      <c r="AH593" s="168"/>
      <c r="AI593" s="95"/>
      <c r="AJ593" s="95"/>
      <c r="AK593" s="168"/>
      <c r="AL593" s="95"/>
      <c r="AM593" s="95"/>
      <c r="AN593" s="168"/>
      <c r="AO593" s="95"/>
      <c r="AP593" s="95"/>
      <c r="AQ593" s="168"/>
      <c r="AR593" s="95"/>
      <c r="AS593" s="95"/>
      <c r="AT593" s="168"/>
      <c r="AU593" s="95"/>
      <c r="AV593" s="95"/>
      <c r="AW593" s="168"/>
      <c r="AX593" s="95"/>
      <c r="AY593" s="95"/>
      <c r="AZ593" s="168"/>
      <c r="BA593" s="95"/>
      <c r="BB593" s="95"/>
      <c r="BC593" s="168"/>
      <c r="BD593" s="95"/>
      <c r="BE593" s="95"/>
      <c r="BF593" s="168"/>
      <c r="BG593" s="95"/>
      <c r="BH593" s="95"/>
      <c r="BI593" s="168"/>
      <c r="BJ593" s="95"/>
      <c r="BK593" s="95"/>
      <c r="BL593" s="168"/>
      <c r="BM593" s="95"/>
      <c r="BN593" s="95"/>
      <c r="BO593" s="168"/>
      <c r="BP593" s="95"/>
      <c r="BQ593" s="95"/>
      <c r="BR593" s="168"/>
      <c r="BS593" s="95"/>
      <c r="BT593" s="95"/>
      <c r="BU593" s="168"/>
      <c r="BV593" s="95"/>
      <c r="BW593" s="95"/>
      <c r="BX593" s="168"/>
      <c r="BY593" s="95"/>
      <c r="BZ593" s="95"/>
      <c r="CA593" s="168">
        <f t="shared" si="660"/>
        <v>0</v>
      </c>
      <c r="CB593" s="95"/>
      <c r="CC593" s="95"/>
      <c r="CD593" s="168"/>
      <c r="CE593" s="95"/>
      <c r="CF593" s="95"/>
      <c r="CG593" s="168"/>
      <c r="CH593" s="95"/>
      <c r="CI593" s="95"/>
      <c r="CJ593" s="168"/>
      <c r="CK593" s="95"/>
      <c r="CL593" s="95"/>
      <c r="CM593" s="168"/>
      <c r="CN593" s="95"/>
      <c r="CO593" s="95"/>
      <c r="CP593" s="168">
        <f t="shared" si="630"/>
        <v>0</v>
      </c>
      <c r="CQ593" s="95"/>
      <c r="CR593" s="95"/>
      <c r="CS593" s="168"/>
      <c r="CT593" s="168"/>
      <c r="CU593" s="167"/>
    </row>
    <row r="594" spans="2:99" x14ac:dyDescent="0.25">
      <c r="B594" s="42" t="s">
        <v>789</v>
      </c>
      <c r="C594" s="168"/>
      <c r="D594" s="185"/>
      <c r="E594" s="95"/>
      <c r="F594" s="95"/>
      <c r="G594" s="168"/>
      <c r="H594" s="95"/>
      <c r="I594" s="95"/>
      <c r="J594" s="168"/>
      <c r="K594" s="95"/>
      <c r="L594" s="95"/>
      <c r="M594" s="168"/>
      <c r="N594" s="95"/>
      <c r="O594" s="95"/>
      <c r="P594" s="168"/>
      <c r="Q594" s="95"/>
      <c r="R594" s="95"/>
      <c r="S594" s="168"/>
      <c r="T594" s="95"/>
      <c r="U594" s="95"/>
      <c r="V594" s="168"/>
      <c r="W594" s="95"/>
      <c r="X594" s="95"/>
      <c r="Y594" s="168"/>
      <c r="Z594" s="95"/>
      <c r="AA594" s="95"/>
      <c r="AB594" s="168"/>
      <c r="AC594" s="95"/>
      <c r="AD594" s="95"/>
      <c r="AE594" s="168"/>
      <c r="AF594" s="95"/>
      <c r="AG594" s="95"/>
      <c r="AH594" s="168">
        <f t="shared" ref="AH594" si="668">AF594*AG594</f>
        <v>0</v>
      </c>
      <c r="AI594" s="95"/>
      <c r="AJ594" s="95"/>
      <c r="AK594" s="168">
        <f t="shared" ref="AK594" si="669">AI594*AJ594</f>
        <v>0</v>
      </c>
      <c r="AL594" s="95"/>
      <c r="AM594" s="95"/>
      <c r="AN594" s="168"/>
      <c r="AO594" s="95"/>
      <c r="AP594" s="95"/>
      <c r="AQ594" s="168">
        <f t="shared" ref="AQ594" si="670">AO594*AP594</f>
        <v>0</v>
      </c>
      <c r="AR594" s="95"/>
      <c r="AS594" s="95"/>
      <c r="AT594" s="168">
        <f t="shared" ref="AT594" si="671">AR594*AS594</f>
        <v>0</v>
      </c>
      <c r="AU594" s="95"/>
      <c r="AV594" s="95"/>
      <c r="AW594" s="168">
        <f t="shared" ref="AW594" si="672">AU594*AV594</f>
        <v>0</v>
      </c>
      <c r="AX594" s="95"/>
      <c r="AY594" s="95"/>
      <c r="AZ594" s="168">
        <f t="shared" ref="AZ594" si="673">AX594*AY594</f>
        <v>0</v>
      </c>
      <c r="BA594" s="95"/>
      <c r="BB594" s="95"/>
      <c r="BC594" s="168">
        <f t="shared" ref="BC594" si="674">BA594*BB594</f>
        <v>0</v>
      </c>
      <c r="BD594" s="95"/>
      <c r="BE594" s="95"/>
      <c r="BF594" s="168">
        <f t="shared" ref="BF594" si="675">BD594*BE594</f>
        <v>0</v>
      </c>
      <c r="BG594" s="95"/>
      <c r="BH594" s="95"/>
      <c r="BI594" s="168"/>
      <c r="BJ594" s="95"/>
      <c r="BK594" s="95"/>
      <c r="BL594" s="168">
        <f t="shared" ref="BL594" si="676">BJ594*BK594</f>
        <v>0</v>
      </c>
      <c r="BM594" s="95"/>
      <c r="BN594" s="95"/>
      <c r="BO594" s="168">
        <f t="shared" ref="BO594:BO599" si="677">BM594*BN594</f>
        <v>0</v>
      </c>
      <c r="BP594" s="95"/>
      <c r="BQ594" s="95"/>
      <c r="BR594" s="168">
        <f t="shared" ref="BR594:BR599" si="678">BP594*BQ594</f>
        <v>0</v>
      </c>
      <c r="BS594" s="95"/>
      <c r="BT594" s="95"/>
      <c r="BU594" s="168">
        <f t="shared" ref="BU594:BU599" si="679">BS594*BT594</f>
        <v>0</v>
      </c>
      <c r="BV594" s="95"/>
      <c r="BW594" s="95"/>
      <c r="BX594" s="168"/>
      <c r="BY594" s="95"/>
      <c r="BZ594" s="95"/>
      <c r="CA594" s="168"/>
      <c r="CB594" s="95"/>
      <c r="CC594" s="95"/>
      <c r="CD594" s="168"/>
      <c r="CE594" s="95"/>
      <c r="CF594" s="95"/>
      <c r="CG594" s="168"/>
      <c r="CH594" s="95"/>
      <c r="CI594" s="95"/>
      <c r="CJ594" s="168"/>
      <c r="CK594" s="95"/>
      <c r="CL594" s="95"/>
      <c r="CM594" s="168"/>
      <c r="CN594" s="95"/>
      <c r="CO594" s="95"/>
      <c r="CP594" s="168">
        <f t="shared" si="630"/>
        <v>0</v>
      </c>
      <c r="CQ594" s="95"/>
      <c r="CR594" s="95"/>
      <c r="CS594" s="168"/>
      <c r="CT594" s="168"/>
      <c r="CU594" s="167"/>
    </row>
    <row r="595" spans="2:99" x14ac:dyDescent="0.25">
      <c r="B595" s="42" t="s">
        <v>508</v>
      </c>
      <c r="C595" s="168"/>
      <c r="D595" s="185"/>
      <c r="E595" s="95"/>
      <c r="F595" s="95"/>
      <c r="G595" s="168"/>
      <c r="H595" s="95"/>
      <c r="I595" s="95"/>
      <c r="J595" s="168"/>
      <c r="K595" s="95"/>
      <c r="L595" s="95"/>
      <c r="M595" s="168"/>
      <c r="N595" s="95"/>
      <c r="O595" s="95"/>
      <c r="P595" s="168"/>
      <c r="Q595" s="95"/>
      <c r="R595" s="95"/>
      <c r="S595" s="168"/>
      <c r="T595" s="95"/>
      <c r="U595" s="95"/>
      <c r="V595" s="168"/>
      <c r="W595" s="95"/>
      <c r="X595" s="95"/>
      <c r="Y595" s="168"/>
      <c r="Z595" s="95"/>
      <c r="AA595" s="95"/>
      <c r="AB595" s="168"/>
      <c r="AC595" s="95"/>
      <c r="AD595" s="95"/>
      <c r="AE595" s="168"/>
      <c r="AF595" s="95"/>
      <c r="AG595" s="95"/>
      <c r="AH595" s="168"/>
      <c r="AI595" s="95"/>
      <c r="AJ595" s="95"/>
      <c r="AK595" s="168"/>
      <c r="AL595" s="95"/>
      <c r="AM595" s="95"/>
      <c r="AN595" s="168"/>
      <c r="AO595" s="95"/>
      <c r="AP595" s="95"/>
      <c r="AQ595" s="168"/>
      <c r="AR595" s="95"/>
      <c r="AS595" s="95"/>
      <c r="AT595" s="168"/>
      <c r="AU595" s="95"/>
      <c r="AV595" s="95"/>
      <c r="AW595" s="168"/>
      <c r="AX595" s="95"/>
      <c r="AY595" s="95"/>
      <c r="AZ595" s="168"/>
      <c r="BA595" s="95"/>
      <c r="BB595" s="95"/>
      <c r="BC595" s="168"/>
      <c r="BD595" s="95"/>
      <c r="BE595" s="95"/>
      <c r="BF595" s="168"/>
      <c r="BG595" s="95"/>
      <c r="BH595" s="95"/>
      <c r="BI595" s="168"/>
      <c r="BJ595" s="95"/>
      <c r="BK595" s="95"/>
      <c r="BL595" s="168"/>
      <c r="BM595" s="95"/>
      <c r="BN595" s="95"/>
      <c r="BO595" s="168">
        <f t="shared" si="677"/>
        <v>0</v>
      </c>
      <c r="BP595" s="95"/>
      <c r="BQ595" s="95"/>
      <c r="BR595" s="168">
        <f t="shared" si="678"/>
        <v>0</v>
      </c>
      <c r="BS595" s="95"/>
      <c r="BT595" s="95"/>
      <c r="BU595" s="168">
        <f t="shared" si="679"/>
        <v>0</v>
      </c>
      <c r="BV595" s="95"/>
      <c r="BW595" s="95"/>
      <c r="BX595" s="168"/>
      <c r="BY595" s="95"/>
      <c r="BZ595" s="95"/>
      <c r="CA595" s="168"/>
      <c r="CB595" s="95"/>
      <c r="CC595" s="95"/>
      <c r="CD595" s="168"/>
      <c r="CE595" s="95"/>
      <c r="CF595" s="95"/>
      <c r="CG595" s="168"/>
      <c r="CH595" s="95"/>
      <c r="CI595" s="95"/>
      <c r="CJ595" s="168"/>
      <c r="CK595" s="95"/>
      <c r="CL595" s="95"/>
      <c r="CM595" s="168"/>
      <c r="CN595" s="95"/>
      <c r="CO595" s="95"/>
      <c r="CP595" s="168">
        <f t="shared" si="630"/>
        <v>0</v>
      </c>
      <c r="CQ595" s="95"/>
      <c r="CR595" s="95"/>
      <c r="CS595" s="168"/>
      <c r="CT595" s="168"/>
      <c r="CU595" s="167"/>
    </row>
    <row r="596" spans="2:99" x14ac:dyDescent="0.25">
      <c r="B596" s="42" t="s">
        <v>492</v>
      </c>
      <c r="C596" s="168"/>
      <c r="D596" s="185">
        <v>3500</v>
      </c>
      <c r="E596" s="95"/>
      <c r="F596" s="95"/>
      <c r="G596" s="168">
        <f t="shared" ref="G596:G598" si="680">E596*F596</f>
        <v>0</v>
      </c>
      <c r="H596" s="95"/>
      <c r="I596" s="95"/>
      <c r="J596" s="168">
        <f t="shared" ref="J596:J598" si="681">H596*I596</f>
        <v>0</v>
      </c>
      <c r="K596" s="95"/>
      <c r="L596" s="95"/>
      <c r="M596" s="168">
        <f t="shared" ref="M596:M598" si="682">K596*L596</f>
        <v>0</v>
      </c>
      <c r="N596" s="95"/>
      <c r="O596" s="95"/>
      <c r="P596" s="168">
        <f t="shared" ref="P596:P598" si="683">N596*O596</f>
        <v>0</v>
      </c>
      <c r="Q596" s="95"/>
      <c r="R596" s="95"/>
      <c r="S596" s="168">
        <f t="shared" ref="S596:S598" si="684">Q596*R596</f>
        <v>0</v>
      </c>
      <c r="T596" s="95"/>
      <c r="U596" s="95"/>
      <c r="V596" s="168">
        <f t="shared" ref="V596:V598" si="685">T596*U596</f>
        <v>0</v>
      </c>
      <c r="W596" s="95"/>
      <c r="X596" s="95"/>
      <c r="Y596" s="168">
        <f t="shared" ref="Y596:Y598" si="686">W596*X596</f>
        <v>0</v>
      </c>
      <c r="Z596" s="95"/>
      <c r="AA596" s="95"/>
      <c r="AB596" s="168">
        <f t="shared" ref="AB596:AB598" si="687">Z596*AA596</f>
        <v>0</v>
      </c>
      <c r="AC596" s="95"/>
      <c r="AD596" s="95"/>
      <c r="AE596" s="168">
        <f t="shared" ref="AE596:AE598" si="688">AC596*AD596</f>
        <v>0</v>
      </c>
      <c r="AF596" s="95"/>
      <c r="AG596" s="95"/>
      <c r="AH596" s="168">
        <f t="shared" ref="AH596:AH599" si="689">AF596*AG596</f>
        <v>0</v>
      </c>
      <c r="AI596" s="95"/>
      <c r="AJ596" s="95"/>
      <c r="AK596" s="168">
        <f t="shared" ref="AK596:AK599" si="690">AI596*AJ596</f>
        <v>0</v>
      </c>
      <c r="AL596" s="95"/>
      <c r="AM596" s="95"/>
      <c r="AN596" s="168">
        <f t="shared" ref="AN596:AN598" si="691">AL596*AM596</f>
        <v>0</v>
      </c>
      <c r="AO596" s="95"/>
      <c r="AP596" s="95"/>
      <c r="AQ596" s="168">
        <f t="shared" ref="AQ596:AQ599" si="692">AO596*AP596</f>
        <v>0</v>
      </c>
      <c r="AR596" s="95"/>
      <c r="AS596" s="95"/>
      <c r="AT596" s="168">
        <f t="shared" ref="AT596:AT599" si="693">AR596*AS596</f>
        <v>0</v>
      </c>
      <c r="AU596" s="95"/>
      <c r="AV596" s="95"/>
      <c r="AW596" s="168">
        <f t="shared" ref="AW596:AW599" si="694">AU596*AV596</f>
        <v>0</v>
      </c>
      <c r="AX596" s="95"/>
      <c r="AY596" s="95"/>
      <c r="AZ596" s="168">
        <f t="shared" ref="AZ596:AZ599" si="695">AX596*AY596</f>
        <v>0</v>
      </c>
      <c r="BA596" s="95"/>
      <c r="BB596" s="95"/>
      <c r="BC596" s="168">
        <f t="shared" ref="BC596:BC599" si="696">BA596*BB596</f>
        <v>0</v>
      </c>
      <c r="BD596" s="95"/>
      <c r="BE596" s="95"/>
      <c r="BF596" s="168">
        <f t="shared" ref="BF596:BF599" si="697">BD596*BE596</f>
        <v>0</v>
      </c>
      <c r="BG596" s="95"/>
      <c r="BH596" s="95"/>
      <c r="BI596" s="168">
        <f t="shared" ref="BI596:BI598" si="698">BG596*BH596</f>
        <v>0</v>
      </c>
      <c r="BJ596" s="95"/>
      <c r="BK596" s="95"/>
      <c r="BL596" s="168">
        <f t="shared" ref="BL596:BL599" si="699">BJ596*BK596</f>
        <v>0</v>
      </c>
      <c r="BM596" s="95"/>
      <c r="BN596" s="95"/>
      <c r="BO596" s="168">
        <f t="shared" si="677"/>
        <v>0</v>
      </c>
      <c r="BP596" s="95"/>
      <c r="BQ596" s="95"/>
      <c r="BR596" s="168">
        <f t="shared" si="678"/>
        <v>0</v>
      </c>
      <c r="BS596" s="95"/>
      <c r="BT596" s="95"/>
      <c r="BU596" s="168">
        <f t="shared" si="679"/>
        <v>0</v>
      </c>
      <c r="BV596" s="95"/>
      <c r="BW596" s="95"/>
      <c r="BX596" s="168">
        <f t="shared" ref="BX596:BX604" si="700">BV596*BW596</f>
        <v>0</v>
      </c>
      <c r="BY596" s="95"/>
      <c r="BZ596" s="95"/>
      <c r="CA596" s="168">
        <f t="shared" ref="CA596:CA598" si="701">BY596*BZ596</f>
        <v>0</v>
      </c>
      <c r="CB596" s="95"/>
      <c r="CC596" s="95"/>
      <c r="CD596" s="168">
        <f t="shared" ref="CD596:CD604" si="702">CB596*CC596</f>
        <v>0</v>
      </c>
      <c r="CE596" s="95"/>
      <c r="CF596" s="95"/>
      <c r="CG596" s="168">
        <f t="shared" ref="CG596:CG598" si="703">CE596*CF596</f>
        <v>0</v>
      </c>
      <c r="CH596" s="95"/>
      <c r="CI596" s="95"/>
      <c r="CJ596" s="168">
        <f t="shared" ref="CJ596:CJ598" si="704">CH596*CI596</f>
        <v>0</v>
      </c>
      <c r="CK596" s="95"/>
      <c r="CL596" s="95"/>
      <c r="CM596" s="168">
        <f t="shared" ref="CM596:CM598" si="705">CK596*CL596</f>
        <v>0</v>
      </c>
      <c r="CN596" s="95"/>
      <c r="CO596" s="95"/>
      <c r="CP596" s="168">
        <f t="shared" si="630"/>
        <v>0</v>
      </c>
      <c r="CQ596" s="95"/>
      <c r="CR596" s="95"/>
      <c r="CS596" s="168">
        <f t="shared" ref="CS596:CS598" si="706">CQ596*CR596</f>
        <v>0</v>
      </c>
      <c r="CT596" s="168">
        <f t="shared" ref="CT596:CT598" si="707">E596+H596+K596+N596+Q596+T596+W596+Z596+AC596+AF596+AI596+AL596+AO596+AR596+AU596+AX596+BA596+BD596+BG596+BJ596+BM596+BP596+BS596+BV596+BY596+CB596+CE596+CH596+CK596+CN596+CQ596</f>
        <v>0</v>
      </c>
      <c r="CU596" s="167">
        <f t="shared" ref="CU596:CU598" si="708">G596+J596+M596+P596+S596+V596+Y596+AB596+AE596+AH596+AK596+AN596+AQ596+AT596+AW596+AZ596+BC596+BF596+BI596+BL596+BO596+BR596+BU596+BX596+CA596+CD596+CG596+CJ596+CM596+CP596+CS596</f>
        <v>0</v>
      </c>
    </row>
    <row r="597" spans="2:99" x14ac:dyDescent="0.25">
      <c r="B597" s="42" t="s">
        <v>493</v>
      </c>
      <c r="C597" s="168"/>
      <c r="D597" s="185">
        <v>4000</v>
      </c>
      <c r="E597" s="95"/>
      <c r="F597" s="95"/>
      <c r="G597" s="168">
        <f t="shared" si="680"/>
        <v>0</v>
      </c>
      <c r="H597" s="95"/>
      <c r="I597" s="95"/>
      <c r="J597" s="168">
        <f t="shared" si="681"/>
        <v>0</v>
      </c>
      <c r="K597" s="95"/>
      <c r="L597" s="95"/>
      <c r="M597" s="168">
        <f t="shared" si="682"/>
        <v>0</v>
      </c>
      <c r="N597" s="95"/>
      <c r="O597" s="95"/>
      <c r="P597" s="168">
        <f t="shared" si="683"/>
        <v>0</v>
      </c>
      <c r="Q597" s="95"/>
      <c r="R597" s="95"/>
      <c r="S597" s="168">
        <f t="shared" si="684"/>
        <v>0</v>
      </c>
      <c r="T597" s="95"/>
      <c r="U597" s="95"/>
      <c r="V597" s="168">
        <f t="shared" si="685"/>
        <v>0</v>
      </c>
      <c r="W597" s="95"/>
      <c r="X597" s="95"/>
      <c r="Y597" s="168">
        <f t="shared" si="686"/>
        <v>0</v>
      </c>
      <c r="Z597" s="95"/>
      <c r="AA597" s="95"/>
      <c r="AB597" s="168">
        <f t="shared" si="687"/>
        <v>0</v>
      </c>
      <c r="AC597" s="95"/>
      <c r="AD597" s="95"/>
      <c r="AE597" s="168">
        <f t="shared" si="688"/>
        <v>0</v>
      </c>
      <c r="AF597" s="95"/>
      <c r="AG597" s="95"/>
      <c r="AH597" s="168">
        <f t="shared" si="689"/>
        <v>0</v>
      </c>
      <c r="AI597" s="95"/>
      <c r="AJ597" s="95"/>
      <c r="AK597" s="168">
        <f t="shared" si="690"/>
        <v>0</v>
      </c>
      <c r="AL597" s="95"/>
      <c r="AM597" s="95"/>
      <c r="AN597" s="168">
        <f t="shared" si="691"/>
        <v>0</v>
      </c>
      <c r="AO597" s="95"/>
      <c r="AP597" s="95"/>
      <c r="AQ597" s="168">
        <f t="shared" si="692"/>
        <v>0</v>
      </c>
      <c r="AR597" s="95"/>
      <c r="AS597" s="95"/>
      <c r="AT597" s="168">
        <f t="shared" si="693"/>
        <v>0</v>
      </c>
      <c r="AU597" s="95"/>
      <c r="AV597" s="95"/>
      <c r="AW597" s="168">
        <f t="shared" si="694"/>
        <v>0</v>
      </c>
      <c r="AX597" s="95"/>
      <c r="AY597" s="95"/>
      <c r="AZ597" s="168">
        <f t="shared" si="695"/>
        <v>0</v>
      </c>
      <c r="BA597" s="95"/>
      <c r="BB597" s="95"/>
      <c r="BC597" s="168">
        <f t="shared" si="696"/>
        <v>0</v>
      </c>
      <c r="BD597" s="95"/>
      <c r="BE597" s="95"/>
      <c r="BF597" s="168">
        <f t="shared" si="697"/>
        <v>0</v>
      </c>
      <c r="BG597" s="95"/>
      <c r="BH597" s="95"/>
      <c r="BI597" s="168">
        <f t="shared" si="698"/>
        <v>0</v>
      </c>
      <c r="BJ597" s="95"/>
      <c r="BK597" s="95"/>
      <c r="BL597" s="168">
        <f t="shared" si="699"/>
        <v>0</v>
      </c>
      <c r="BM597" s="95"/>
      <c r="BN597" s="95"/>
      <c r="BO597" s="168">
        <f t="shared" si="677"/>
        <v>0</v>
      </c>
      <c r="BP597" s="95"/>
      <c r="BQ597" s="95"/>
      <c r="BR597" s="168">
        <f t="shared" si="678"/>
        <v>0</v>
      </c>
      <c r="BS597" s="95"/>
      <c r="BT597" s="95"/>
      <c r="BU597" s="168">
        <f t="shared" si="679"/>
        <v>0</v>
      </c>
      <c r="BV597" s="95"/>
      <c r="BW597" s="95"/>
      <c r="BX597" s="168">
        <f t="shared" si="700"/>
        <v>0</v>
      </c>
      <c r="BY597" s="95"/>
      <c r="BZ597" s="95"/>
      <c r="CA597" s="168">
        <f t="shared" si="701"/>
        <v>0</v>
      </c>
      <c r="CB597" s="95"/>
      <c r="CC597" s="95"/>
      <c r="CD597" s="168">
        <f t="shared" si="702"/>
        <v>0</v>
      </c>
      <c r="CE597" s="95"/>
      <c r="CF597" s="95"/>
      <c r="CG597" s="168">
        <f t="shared" si="703"/>
        <v>0</v>
      </c>
      <c r="CH597" s="95"/>
      <c r="CI597" s="95"/>
      <c r="CJ597" s="168">
        <f t="shared" si="704"/>
        <v>0</v>
      </c>
      <c r="CK597" s="95"/>
      <c r="CL597" s="95"/>
      <c r="CM597" s="168">
        <f t="shared" si="705"/>
        <v>0</v>
      </c>
      <c r="CN597" s="95"/>
      <c r="CO597" s="95"/>
      <c r="CP597" s="168">
        <f t="shared" si="630"/>
        <v>0</v>
      </c>
      <c r="CQ597" s="95"/>
      <c r="CR597" s="95"/>
      <c r="CS597" s="168">
        <f t="shared" si="706"/>
        <v>0</v>
      </c>
      <c r="CT597" s="168">
        <f t="shared" si="707"/>
        <v>0</v>
      </c>
      <c r="CU597" s="167">
        <f t="shared" si="708"/>
        <v>0</v>
      </c>
    </row>
    <row r="598" spans="2:99" ht="15.75" customHeight="1" x14ac:dyDescent="0.25">
      <c r="B598" s="42" t="s">
        <v>494</v>
      </c>
      <c r="C598" s="168"/>
      <c r="D598" s="185"/>
      <c r="E598" s="95"/>
      <c r="F598" s="95"/>
      <c r="G598" s="168">
        <f t="shared" si="680"/>
        <v>0</v>
      </c>
      <c r="H598" s="95"/>
      <c r="I598" s="95"/>
      <c r="J598" s="168">
        <f t="shared" si="681"/>
        <v>0</v>
      </c>
      <c r="K598" s="95"/>
      <c r="L598" s="95"/>
      <c r="M598" s="168">
        <f t="shared" si="682"/>
        <v>0</v>
      </c>
      <c r="N598" s="95"/>
      <c r="O598" s="95"/>
      <c r="P598" s="168">
        <f t="shared" si="683"/>
        <v>0</v>
      </c>
      <c r="Q598" s="95"/>
      <c r="R598" s="95"/>
      <c r="S598" s="168">
        <f t="shared" si="684"/>
        <v>0</v>
      </c>
      <c r="T598" s="95"/>
      <c r="U598" s="95"/>
      <c r="V598" s="168">
        <f t="shared" si="685"/>
        <v>0</v>
      </c>
      <c r="W598" s="95"/>
      <c r="X598" s="95"/>
      <c r="Y598" s="168">
        <f t="shared" si="686"/>
        <v>0</v>
      </c>
      <c r="Z598" s="95"/>
      <c r="AA598" s="95"/>
      <c r="AB598" s="168">
        <f t="shared" si="687"/>
        <v>0</v>
      </c>
      <c r="AC598" s="95"/>
      <c r="AD598" s="95"/>
      <c r="AE598" s="168">
        <f t="shared" si="688"/>
        <v>0</v>
      </c>
      <c r="AF598" s="95"/>
      <c r="AG598" s="95"/>
      <c r="AH598" s="168">
        <f t="shared" si="689"/>
        <v>0</v>
      </c>
      <c r="AI598" s="95"/>
      <c r="AJ598" s="95"/>
      <c r="AK598" s="168">
        <f t="shared" si="690"/>
        <v>0</v>
      </c>
      <c r="AL598" s="95"/>
      <c r="AM598" s="95"/>
      <c r="AN598" s="168">
        <f t="shared" si="691"/>
        <v>0</v>
      </c>
      <c r="AO598" s="95"/>
      <c r="AP598" s="95"/>
      <c r="AQ598" s="168">
        <f t="shared" si="692"/>
        <v>0</v>
      </c>
      <c r="AR598" s="95"/>
      <c r="AS598" s="95"/>
      <c r="AT598" s="168">
        <f t="shared" si="693"/>
        <v>0</v>
      </c>
      <c r="AU598" s="95"/>
      <c r="AV598" s="95"/>
      <c r="AW598" s="168">
        <f t="shared" si="694"/>
        <v>0</v>
      </c>
      <c r="AX598" s="95"/>
      <c r="AY598" s="95"/>
      <c r="AZ598" s="168">
        <f t="shared" si="695"/>
        <v>0</v>
      </c>
      <c r="BA598" s="95"/>
      <c r="BB598" s="95"/>
      <c r="BC598" s="168">
        <f t="shared" si="696"/>
        <v>0</v>
      </c>
      <c r="BD598" s="95"/>
      <c r="BE598" s="95"/>
      <c r="BF598" s="168">
        <f t="shared" si="697"/>
        <v>0</v>
      </c>
      <c r="BG598" s="95"/>
      <c r="BH598" s="95"/>
      <c r="BI598" s="168">
        <f t="shared" si="698"/>
        <v>0</v>
      </c>
      <c r="BJ598" s="95"/>
      <c r="BK598" s="95"/>
      <c r="BL598" s="168">
        <f t="shared" si="699"/>
        <v>0</v>
      </c>
      <c r="BM598" s="95"/>
      <c r="BN598" s="95"/>
      <c r="BO598" s="168">
        <f t="shared" si="677"/>
        <v>0</v>
      </c>
      <c r="BP598" s="95"/>
      <c r="BQ598" s="95"/>
      <c r="BR598" s="168">
        <f t="shared" si="678"/>
        <v>0</v>
      </c>
      <c r="BS598" s="95"/>
      <c r="BT598" s="95"/>
      <c r="BU598" s="168">
        <f t="shared" si="679"/>
        <v>0</v>
      </c>
      <c r="BV598" s="95"/>
      <c r="BW598" s="95"/>
      <c r="BX598" s="168">
        <f t="shared" si="700"/>
        <v>0</v>
      </c>
      <c r="BY598" s="95"/>
      <c r="BZ598" s="95"/>
      <c r="CA598" s="168">
        <f t="shared" si="701"/>
        <v>0</v>
      </c>
      <c r="CB598" s="95"/>
      <c r="CC598" s="95"/>
      <c r="CD598" s="168">
        <f t="shared" si="702"/>
        <v>0</v>
      </c>
      <c r="CE598" s="95"/>
      <c r="CF598" s="95"/>
      <c r="CG598" s="168">
        <f t="shared" si="703"/>
        <v>0</v>
      </c>
      <c r="CH598" s="95"/>
      <c r="CI598" s="95"/>
      <c r="CJ598" s="168">
        <f t="shared" si="704"/>
        <v>0</v>
      </c>
      <c r="CK598" s="95"/>
      <c r="CL598" s="95"/>
      <c r="CM598" s="168">
        <f t="shared" si="705"/>
        <v>0</v>
      </c>
      <c r="CN598" s="95"/>
      <c r="CO598" s="95"/>
      <c r="CP598" s="168">
        <f t="shared" si="630"/>
        <v>0</v>
      </c>
      <c r="CQ598" s="95"/>
      <c r="CR598" s="95"/>
      <c r="CS598" s="168">
        <f t="shared" si="706"/>
        <v>0</v>
      </c>
      <c r="CT598" s="168">
        <f t="shared" si="707"/>
        <v>0</v>
      </c>
      <c r="CU598" s="167">
        <f t="shared" si="708"/>
        <v>0</v>
      </c>
    </row>
    <row r="599" spans="2:99" ht="15.75" customHeight="1" x14ac:dyDescent="0.25">
      <c r="B599" s="42" t="s">
        <v>788</v>
      </c>
      <c r="C599" s="168"/>
      <c r="D599" s="185"/>
      <c r="E599" s="95"/>
      <c r="F599" s="95"/>
      <c r="G599" s="168"/>
      <c r="H599" s="95"/>
      <c r="I599" s="95"/>
      <c r="J599" s="168"/>
      <c r="K599" s="95"/>
      <c r="L599" s="95"/>
      <c r="M599" s="168"/>
      <c r="N599" s="95"/>
      <c r="O599" s="95"/>
      <c r="P599" s="168"/>
      <c r="Q599" s="95"/>
      <c r="R599" s="95"/>
      <c r="S599" s="168"/>
      <c r="T599" s="95"/>
      <c r="U599" s="95"/>
      <c r="V599" s="168"/>
      <c r="W599" s="95"/>
      <c r="X599" s="95"/>
      <c r="Y599" s="168"/>
      <c r="Z599" s="95"/>
      <c r="AA599" s="95"/>
      <c r="AB599" s="168"/>
      <c r="AC599" s="95"/>
      <c r="AD599" s="95"/>
      <c r="AE599" s="168"/>
      <c r="AF599" s="95"/>
      <c r="AG599" s="95"/>
      <c r="AH599" s="168">
        <f t="shared" si="689"/>
        <v>0</v>
      </c>
      <c r="AI599" s="95"/>
      <c r="AJ599" s="95"/>
      <c r="AK599" s="168">
        <f t="shared" si="690"/>
        <v>0</v>
      </c>
      <c r="AL599" s="95"/>
      <c r="AM599" s="95"/>
      <c r="AN599" s="168"/>
      <c r="AO599" s="95"/>
      <c r="AP599" s="95"/>
      <c r="AQ599" s="168">
        <f t="shared" si="692"/>
        <v>0</v>
      </c>
      <c r="AR599" s="95"/>
      <c r="AS599" s="95"/>
      <c r="AT599" s="168">
        <f t="shared" si="693"/>
        <v>0</v>
      </c>
      <c r="AU599" s="95"/>
      <c r="AV599" s="95"/>
      <c r="AW599" s="168">
        <f t="shared" si="694"/>
        <v>0</v>
      </c>
      <c r="AX599" s="95"/>
      <c r="AY599" s="95"/>
      <c r="AZ599" s="168">
        <f t="shared" si="695"/>
        <v>0</v>
      </c>
      <c r="BA599" s="95"/>
      <c r="BB599" s="95"/>
      <c r="BC599" s="168">
        <f t="shared" si="696"/>
        <v>0</v>
      </c>
      <c r="BD599" s="95"/>
      <c r="BE599" s="95"/>
      <c r="BF599" s="168">
        <f t="shared" si="697"/>
        <v>0</v>
      </c>
      <c r="BG599" s="95"/>
      <c r="BH599" s="95"/>
      <c r="BI599" s="168"/>
      <c r="BJ599" s="95"/>
      <c r="BK599" s="95"/>
      <c r="BL599" s="168">
        <f t="shared" si="699"/>
        <v>0</v>
      </c>
      <c r="BM599" s="95"/>
      <c r="BN599" s="95"/>
      <c r="BO599" s="168">
        <f t="shared" si="677"/>
        <v>0</v>
      </c>
      <c r="BP599" s="95"/>
      <c r="BQ599" s="95"/>
      <c r="BR599" s="168">
        <f t="shared" si="678"/>
        <v>0</v>
      </c>
      <c r="BS599" s="95"/>
      <c r="BT599" s="95"/>
      <c r="BU599" s="168">
        <f t="shared" si="679"/>
        <v>0</v>
      </c>
      <c r="BV599" s="95"/>
      <c r="BW599" s="95"/>
      <c r="BX599" s="168">
        <f t="shared" si="700"/>
        <v>0</v>
      </c>
      <c r="BY599" s="95"/>
      <c r="BZ599" s="95"/>
      <c r="CA599" s="168"/>
      <c r="CB599" s="95"/>
      <c r="CC599" s="95"/>
      <c r="CD599" s="168">
        <f t="shared" si="702"/>
        <v>0</v>
      </c>
      <c r="CE599" s="95"/>
      <c r="CF599" s="95"/>
      <c r="CG599" s="168"/>
      <c r="CH599" s="95"/>
      <c r="CI599" s="95"/>
      <c r="CJ599" s="168"/>
      <c r="CK599" s="95"/>
      <c r="CL599" s="95"/>
      <c r="CM599" s="168"/>
      <c r="CN599" s="95"/>
      <c r="CO599" s="95"/>
      <c r="CP599" s="168">
        <f t="shared" si="630"/>
        <v>0</v>
      </c>
      <c r="CQ599" s="95"/>
      <c r="CR599" s="95"/>
      <c r="CS599" s="168"/>
      <c r="CT599" s="168"/>
      <c r="CU599" s="167"/>
    </row>
    <row r="600" spans="2:99" ht="15.75" customHeight="1" x14ac:dyDescent="0.25">
      <c r="B600" s="42" t="s">
        <v>818</v>
      </c>
      <c r="C600" s="168"/>
      <c r="D600" s="185"/>
      <c r="E600" s="95"/>
      <c r="F600" s="95"/>
      <c r="G600" s="168"/>
      <c r="H600" s="95"/>
      <c r="I600" s="95"/>
      <c r="J600" s="168"/>
      <c r="K600" s="95"/>
      <c r="L600" s="95"/>
      <c r="M600" s="168"/>
      <c r="N600" s="95"/>
      <c r="O600" s="95"/>
      <c r="P600" s="168"/>
      <c r="Q600" s="95"/>
      <c r="R600" s="95"/>
      <c r="S600" s="168"/>
      <c r="T600" s="95"/>
      <c r="U600" s="95"/>
      <c r="V600" s="168"/>
      <c r="W600" s="95"/>
      <c r="X600" s="95"/>
      <c r="Y600" s="168"/>
      <c r="Z600" s="95"/>
      <c r="AA600" s="95"/>
      <c r="AB600" s="168"/>
      <c r="AC600" s="95"/>
      <c r="AD600" s="95"/>
      <c r="AE600" s="168"/>
      <c r="AF600" s="95"/>
      <c r="AG600" s="95"/>
      <c r="AH600" s="168"/>
      <c r="AI600" s="95"/>
      <c r="AJ600" s="95"/>
      <c r="AK600" s="168"/>
      <c r="AL600" s="95"/>
      <c r="AM600" s="95"/>
      <c r="AN600" s="168"/>
      <c r="AO600" s="95"/>
      <c r="AP600" s="95"/>
      <c r="AQ600" s="168"/>
      <c r="AR600" s="95"/>
      <c r="AS600" s="95"/>
      <c r="AT600" s="168"/>
      <c r="AU600" s="95"/>
      <c r="AV600" s="95"/>
      <c r="AW600" s="168"/>
      <c r="AX600" s="95"/>
      <c r="AY600" s="95"/>
      <c r="AZ600" s="168"/>
      <c r="BA600" s="95"/>
      <c r="BB600" s="95"/>
      <c r="BC600" s="168"/>
      <c r="BD600" s="95"/>
      <c r="BE600" s="95"/>
      <c r="BF600" s="168"/>
      <c r="BG600" s="95"/>
      <c r="BH600" s="95"/>
      <c r="BI600" s="168"/>
      <c r="BJ600" s="95"/>
      <c r="BK600" s="95"/>
      <c r="BL600" s="168"/>
      <c r="BM600" s="95"/>
      <c r="BN600" s="95"/>
      <c r="BO600" s="168"/>
      <c r="BP600" s="95"/>
      <c r="BQ600" s="95"/>
      <c r="BR600" s="168"/>
      <c r="BS600" s="95"/>
      <c r="BT600" s="95"/>
      <c r="BU600" s="168"/>
      <c r="BV600" s="95"/>
      <c r="BW600" s="95"/>
      <c r="BX600" s="168">
        <f t="shared" si="700"/>
        <v>0</v>
      </c>
      <c r="BY600" s="95"/>
      <c r="BZ600" s="95"/>
      <c r="CA600" s="168"/>
      <c r="CB600" s="95"/>
      <c r="CC600" s="95"/>
      <c r="CD600" s="168">
        <f t="shared" si="702"/>
        <v>0</v>
      </c>
      <c r="CE600" s="95"/>
      <c r="CF600" s="95"/>
      <c r="CG600" s="168"/>
      <c r="CH600" s="95"/>
      <c r="CI600" s="95"/>
      <c r="CJ600" s="168"/>
      <c r="CK600" s="95"/>
      <c r="CL600" s="95"/>
      <c r="CM600" s="168"/>
      <c r="CN600" s="95"/>
      <c r="CO600" s="95"/>
      <c r="CP600" s="168">
        <f t="shared" si="630"/>
        <v>0</v>
      </c>
      <c r="CQ600" s="95"/>
      <c r="CR600" s="95"/>
      <c r="CS600" s="168"/>
      <c r="CT600" s="168"/>
      <c r="CU600" s="167"/>
    </row>
    <row r="601" spans="2:99" x14ac:dyDescent="0.25">
      <c r="B601" s="42" t="s">
        <v>495</v>
      </c>
      <c r="C601" s="168"/>
      <c r="D601" s="185">
        <v>4000</v>
      </c>
      <c r="E601" s="95"/>
      <c r="F601" s="95"/>
      <c r="G601" s="168">
        <f t="shared" ref="G601" si="709">E601*F601</f>
        <v>0</v>
      </c>
      <c r="H601" s="95"/>
      <c r="I601" s="95"/>
      <c r="J601" s="168">
        <f t="shared" ref="J601" si="710">H601*I601</f>
        <v>0</v>
      </c>
      <c r="K601" s="95"/>
      <c r="L601" s="95"/>
      <c r="M601" s="168">
        <f t="shared" ref="M601" si="711">K601*L601</f>
        <v>0</v>
      </c>
      <c r="N601" s="95"/>
      <c r="O601" s="95"/>
      <c r="P601" s="168">
        <f t="shared" ref="P601" si="712">N601*O601</f>
        <v>0</v>
      </c>
      <c r="Q601" s="95"/>
      <c r="R601" s="95"/>
      <c r="S601" s="168">
        <f t="shared" ref="S601" si="713">Q601*R601</f>
        <v>0</v>
      </c>
      <c r="T601" s="95"/>
      <c r="U601" s="95"/>
      <c r="V601" s="168">
        <f t="shared" ref="V601" si="714">T601*U601</f>
        <v>0</v>
      </c>
      <c r="W601" s="95"/>
      <c r="X601" s="95"/>
      <c r="Y601" s="168">
        <f t="shared" ref="Y601" si="715">W601*X601</f>
        <v>0</v>
      </c>
      <c r="Z601" s="95"/>
      <c r="AA601" s="95"/>
      <c r="AB601" s="168">
        <f t="shared" ref="AB601" si="716">Z601*AA601</f>
        <v>0</v>
      </c>
      <c r="AC601" s="95"/>
      <c r="AD601" s="95"/>
      <c r="AE601" s="168">
        <f t="shared" ref="AE601:AE604" si="717">AC601*AD601</f>
        <v>0</v>
      </c>
      <c r="AF601" s="95"/>
      <c r="AG601" s="95"/>
      <c r="AH601" s="168">
        <f t="shared" ref="AH601:AH604" si="718">AF601*AG601</f>
        <v>0</v>
      </c>
      <c r="AI601" s="95"/>
      <c r="AJ601" s="95"/>
      <c r="AK601" s="168">
        <f t="shared" ref="AK601:AK604" si="719">AI601*AJ601</f>
        <v>0</v>
      </c>
      <c r="AL601" s="95"/>
      <c r="AM601" s="95"/>
      <c r="AN601" s="168">
        <f t="shared" ref="AN601" si="720">AL601*AM601</f>
        <v>0</v>
      </c>
      <c r="AO601" s="95"/>
      <c r="AP601" s="95"/>
      <c r="AQ601" s="168">
        <f t="shared" ref="AQ601:AQ604" si="721">AO601*AP601</f>
        <v>0</v>
      </c>
      <c r="AR601" s="95"/>
      <c r="AS601" s="95"/>
      <c r="AT601" s="168">
        <f t="shared" ref="AT601:AT604" si="722">AR601*AS601</f>
        <v>0</v>
      </c>
      <c r="AU601" s="95"/>
      <c r="AV601" s="95"/>
      <c r="AW601" s="168">
        <f t="shared" ref="AW601:AW604" si="723">AU601*AV601</f>
        <v>0</v>
      </c>
      <c r="AX601" s="95"/>
      <c r="AY601" s="95"/>
      <c r="AZ601" s="168">
        <f t="shared" ref="AZ601:AZ604" si="724">AX601*AY601</f>
        <v>0</v>
      </c>
      <c r="BA601" s="95"/>
      <c r="BB601" s="95"/>
      <c r="BC601" s="168">
        <f t="shared" ref="BC601:BC604" si="725">BA601*BB601</f>
        <v>0</v>
      </c>
      <c r="BD601" s="95"/>
      <c r="BE601" s="95"/>
      <c r="BF601" s="168">
        <f t="shared" ref="BF601:BF604" si="726">BD601*BE601</f>
        <v>0</v>
      </c>
      <c r="BG601" s="95"/>
      <c r="BH601" s="95"/>
      <c r="BI601" s="168">
        <f t="shared" ref="BI601" si="727">BG601*BH601</f>
        <v>0</v>
      </c>
      <c r="BJ601" s="95"/>
      <c r="BK601" s="95"/>
      <c r="BL601" s="168">
        <f t="shared" ref="BL601:BL604" si="728">BJ601*BK601</f>
        <v>0</v>
      </c>
      <c r="BM601" s="95"/>
      <c r="BN601" s="95"/>
      <c r="BO601" s="168">
        <f t="shared" ref="BO601:BO604" si="729">BM601*BN601</f>
        <v>0</v>
      </c>
      <c r="BP601" s="95"/>
      <c r="BQ601" s="95"/>
      <c r="BR601" s="168">
        <f t="shared" ref="BR601:BR604" si="730">BP601*BQ601</f>
        <v>0</v>
      </c>
      <c r="BS601" s="95"/>
      <c r="BT601" s="95"/>
      <c r="BU601" s="168">
        <f t="shared" ref="BU601:BU604" si="731">BS601*BT601</f>
        <v>0</v>
      </c>
      <c r="BV601" s="95"/>
      <c r="BW601" s="95"/>
      <c r="BX601" s="168">
        <f t="shared" si="700"/>
        <v>0</v>
      </c>
      <c r="BY601" s="95"/>
      <c r="BZ601" s="95"/>
      <c r="CA601" s="168">
        <f t="shared" ref="CA601" si="732">BY601*BZ601</f>
        <v>0</v>
      </c>
      <c r="CB601" s="95"/>
      <c r="CC601" s="95"/>
      <c r="CD601" s="168">
        <f t="shared" si="702"/>
        <v>0</v>
      </c>
      <c r="CE601" s="95"/>
      <c r="CF601" s="95"/>
      <c r="CG601" s="168">
        <f t="shared" ref="CG601" si="733">CE601*CF601</f>
        <v>0</v>
      </c>
      <c r="CH601" s="95"/>
      <c r="CI601" s="95"/>
      <c r="CJ601" s="168">
        <f t="shared" ref="CJ601" si="734">CH601*CI601</f>
        <v>0</v>
      </c>
      <c r="CK601" s="95"/>
      <c r="CL601" s="95"/>
      <c r="CM601" s="168">
        <f t="shared" ref="CM601" si="735">CK601*CL601</f>
        <v>0</v>
      </c>
      <c r="CN601" s="95"/>
      <c r="CO601" s="95"/>
      <c r="CP601" s="168">
        <f t="shared" si="630"/>
        <v>0</v>
      </c>
      <c r="CQ601" s="95"/>
      <c r="CR601" s="95"/>
      <c r="CS601" s="168">
        <f t="shared" ref="CS601" si="736">CQ601*CR601</f>
        <v>0</v>
      </c>
      <c r="CT601" s="168">
        <f t="shared" ref="CT601" si="737">E601+H601+K601+N601+Q601+T601+W601+Z601+AC601+AF601+AI601+AL601+AO601+AR601+AU601+AX601+BA601+BD601+BG601+BJ601+BM601+BP601+BS601+BV601+BY601+CB601+CE601+CH601+CK601+CN601+CQ601</f>
        <v>0</v>
      </c>
      <c r="CU601" s="167">
        <f t="shared" ref="CU601" si="738">G601+J601+M601+P601+S601+V601+Y601+AB601+AE601+AH601+AK601+AN601+AQ601+AT601+AW601+AZ601+BC601+BF601+BI601+BL601+BO601+BR601+BU601+BX601+CA601+CD601+CG601+CJ601+CM601+CP601+CS601</f>
        <v>0</v>
      </c>
    </row>
    <row r="602" spans="2:99" x14ac:dyDescent="0.25">
      <c r="B602" s="42" t="s">
        <v>515</v>
      </c>
      <c r="C602" s="168"/>
      <c r="D602" s="185"/>
      <c r="E602" s="95"/>
      <c r="F602" s="95"/>
      <c r="G602" s="168"/>
      <c r="H602" s="95"/>
      <c r="I602" s="95"/>
      <c r="J602" s="168"/>
      <c r="K602" s="95"/>
      <c r="L602" s="95"/>
      <c r="M602" s="168"/>
      <c r="N602" s="95"/>
      <c r="O602" s="95"/>
      <c r="P602" s="168"/>
      <c r="Q602" s="95"/>
      <c r="R602" s="95"/>
      <c r="S602" s="168"/>
      <c r="T602" s="95"/>
      <c r="U602" s="95"/>
      <c r="V602" s="168"/>
      <c r="W602" s="95"/>
      <c r="X602" s="95"/>
      <c r="Y602" s="168"/>
      <c r="Z602" s="95"/>
      <c r="AA602" s="95"/>
      <c r="AB602" s="168"/>
      <c r="AC602" s="95"/>
      <c r="AD602" s="95"/>
      <c r="AE602" s="168">
        <f t="shared" si="717"/>
        <v>0</v>
      </c>
      <c r="AF602" s="95"/>
      <c r="AG602" s="95"/>
      <c r="AH602" s="168">
        <f t="shared" si="718"/>
        <v>0</v>
      </c>
      <c r="AI602" s="95"/>
      <c r="AJ602" s="95"/>
      <c r="AK602" s="168">
        <f t="shared" si="719"/>
        <v>0</v>
      </c>
      <c r="AL602" s="95"/>
      <c r="AM602" s="95"/>
      <c r="AN602" s="168"/>
      <c r="AO602" s="95"/>
      <c r="AP602" s="95"/>
      <c r="AQ602" s="168">
        <f t="shared" si="721"/>
        <v>0</v>
      </c>
      <c r="AR602" s="95"/>
      <c r="AS602" s="95"/>
      <c r="AT602" s="168">
        <f t="shared" si="722"/>
        <v>0</v>
      </c>
      <c r="AU602" s="95"/>
      <c r="AV602" s="95"/>
      <c r="AW602" s="168">
        <f t="shared" si="723"/>
        <v>0</v>
      </c>
      <c r="AX602" s="95"/>
      <c r="AY602" s="95"/>
      <c r="AZ602" s="168">
        <f t="shared" si="724"/>
        <v>0</v>
      </c>
      <c r="BA602" s="95"/>
      <c r="BB602" s="95"/>
      <c r="BC602" s="168">
        <f t="shared" si="725"/>
        <v>0</v>
      </c>
      <c r="BD602" s="95"/>
      <c r="BE602" s="95"/>
      <c r="BF602" s="168">
        <f t="shared" si="726"/>
        <v>0</v>
      </c>
      <c r="BG602" s="95"/>
      <c r="BH602" s="95"/>
      <c r="BI602" s="168"/>
      <c r="BJ602" s="95"/>
      <c r="BK602" s="95"/>
      <c r="BL602" s="168">
        <f t="shared" si="728"/>
        <v>0</v>
      </c>
      <c r="BM602" s="95"/>
      <c r="BN602" s="95"/>
      <c r="BO602" s="168">
        <f t="shared" si="729"/>
        <v>0</v>
      </c>
      <c r="BP602" s="95"/>
      <c r="BQ602" s="95"/>
      <c r="BR602" s="168">
        <f t="shared" si="730"/>
        <v>0</v>
      </c>
      <c r="BS602" s="95"/>
      <c r="BT602" s="95"/>
      <c r="BU602" s="168">
        <f t="shared" si="731"/>
        <v>0</v>
      </c>
      <c r="BV602" s="95"/>
      <c r="BW602" s="95"/>
      <c r="BX602" s="168">
        <f t="shared" si="700"/>
        <v>0</v>
      </c>
      <c r="BY602" s="95"/>
      <c r="BZ602" s="95"/>
      <c r="CA602" s="168"/>
      <c r="CB602" s="95"/>
      <c r="CC602" s="95"/>
      <c r="CD602" s="168">
        <f t="shared" si="702"/>
        <v>0</v>
      </c>
      <c r="CE602" s="95"/>
      <c r="CF602" s="95"/>
      <c r="CG602" s="168"/>
      <c r="CH602" s="95"/>
      <c r="CI602" s="95"/>
      <c r="CJ602" s="168"/>
      <c r="CK602" s="95"/>
      <c r="CL602" s="95"/>
      <c r="CM602" s="168"/>
      <c r="CN602" s="95"/>
      <c r="CO602" s="95"/>
      <c r="CP602" s="168">
        <f t="shared" si="630"/>
        <v>0</v>
      </c>
      <c r="CQ602" s="95"/>
      <c r="CR602" s="95"/>
      <c r="CS602" s="168"/>
      <c r="CT602" s="168"/>
      <c r="CU602" s="167"/>
    </row>
    <row r="603" spans="2:99" x14ac:dyDescent="0.25">
      <c r="B603" s="42" t="s">
        <v>496</v>
      </c>
      <c r="C603" s="168"/>
      <c r="D603" s="185">
        <v>3500</v>
      </c>
      <c r="E603" s="95"/>
      <c r="F603" s="95"/>
      <c r="G603" s="168">
        <f t="shared" ref="G603:G604" si="739">E603*F603</f>
        <v>0</v>
      </c>
      <c r="H603" s="95"/>
      <c r="I603" s="95"/>
      <c r="J603" s="168">
        <f t="shared" ref="J603:J604" si="740">H603*I603</f>
        <v>0</v>
      </c>
      <c r="K603" s="95"/>
      <c r="L603" s="95"/>
      <c r="M603" s="168">
        <f t="shared" ref="M603:M604" si="741">K603*L603</f>
        <v>0</v>
      </c>
      <c r="N603" s="95"/>
      <c r="O603" s="95"/>
      <c r="P603" s="168">
        <f t="shared" ref="P603:P604" si="742">N603*O603</f>
        <v>0</v>
      </c>
      <c r="Q603" s="95"/>
      <c r="R603" s="95"/>
      <c r="S603" s="168">
        <f t="shared" ref="S603:S604" si="743">Q603*R603</f>
        <v>0</v>
      </c>
      <c r="T603" s="95"/>
      <c r="U603" s="95"/>
      <c r="V603" s="168">
        <f t="shared" ref="V603:V604" si="744">T603*U603</f>
        <v>0</v>
      </c>
      <c r="W603" s="95"/>
      <c r="X603" s="95"/>
      <c r="Y603" s="168">
        <f t="shared" ref="Y603:Y604" si="745">W603*X603</f>
        <v>0</v>
      </c>
      <c r="Z603" s="95"/>
      <c r="AA603" s="95"/>
      <c r="AB603" s="168">
        <f t="shared" ref="AB603:AB604" si="746">Z603*AA603</f>
        <v>0</v>
      </c>
      <c r="AC603" s="95"/>
      <c r="AD603" s="95"/>
      <c r="AE603" s="168">
        <f t="shared" si="717"/>
        <v>0</v>
      </c>
      <c r="AF603" s="95"/>
      <c r="AG603" s="95"/>
      <c r="AH603" s="168">
        <f t="shared" si="718"/>
        <v>0</v>
      </c>
      <c r="AI603" s="95"/>
      <c r="AJ603" s="95"/>
      <c r="AK603" s="168">
        <f t="shared" si="719"/>
        <v>0</v>
      </c>
      <c r="AL603" s="95"/>
      <c r="AM603" s="95"/>
      <c r="AN603" s="168">
        <f t="shared" ref="AN603:AN604" si="747">AL603*AM603</f>
        <v>0</v>
      </c>
      <c r="AO603" s="95"/>
      <c r="AP603" s="95"/>
      <c r="AQ603" s="168">
        <f t="shared" si="721"/>
        <v>0</v>
      </c>
      <c r="AR603" s="95"/>
      <c r="AS603" s="95"/>
      <c r="AT603" s="168">
        <f t="shared" si="722"/>
        <v>0</v>
      </c>
      <c r="AU603" s="95"/>
      <c r="AV603" s="95"/>
      <c r="AW603" s="168">
        <f t="shared" si="723"/>
        <v>0</v>
      </c>
      <c r="AX603" s="95"/>
      <c r="AY603" s="95"/>
      <c r="AZ603" s="168">
        <f t="shared" si="724"/>
        <v>0</v>
      </c>
      <c r="BA603" s="95"/>
      <c r="BB603" s="95"/>
      <c r="BC603" s="168">
        <f t="shared" si="725"/>
        <v>0</v>
      </c>
      <c r="BD603" s="95"/>
      <c r="BE603" s="95"/>
      <c r="BF603" s="168">
        <f t="shared" si="726"/>
        <v>0</v>
      </c>
      <c r="BG603" s="95"/>
      <c r="BH603" s="95"/>
      <c r="BI603" s="168">
        <f t="shared" ref="BI603:BI604" si="748">BG603*BH603</f>
        <v>0</v>
      </c>
      <c r="BJ603" s="95"/>
      <c r="BK603" s="95"/>
      <c r="BL603" s="168">
        <f t="shared" si="728"/>
        <v>0</v>
      </c>
      <c r="BM603" s="95"/>
      <c r="BN603" s="95"/>
      <c r="BO603" s="168">
        <f t="shared" si="729"/>
        <v>0</v>
      </c>
      <c r="BP603" s="95"/>
      <c r="BQ603" s="95"/>
      <c r="BR603" s="168">
        <f t="shared" si="730"/>
        <v>0</v>
      </c>
      <c r="BS603" s="95"/>
      <c r="BT603" s="95"/>
      <c r="BU603" s="168">
        <f t="shared" si="731"/>
        <v>0</v>
      </c>
      <c r="BV603" s="95"/>
      <c r="BW603" s="95"/>
      <c r="BX603" s="168">
        <f t="shared" si="700"/>
        <v>0</v>
      </c>
      <c r="BY603" s="95"/>
      <c r="BZ603" s="95"/>
      <c r="CA603" s="168">
        <f t="shared" ref="CA603:CA604" si="749">BY603*BZ603</f>
        <v>0</v>
      </c>
      <c r="CB603" s="95"/>
      <c r="CC603" s="95"/>
      <c r="CD603" s="168">
        <f t="shared" si="702"/>
        <v>0</v>
      </c>
      <c r="CE603" s="95"/>
      <c r="CF603" s="95"/>
      <c r="CG603" s="168">
        <f t="shared" ref="CG603:CG604" si="750">CE603*CF603</f>
        <v>0</v>
      </c>
      <c r="CH603" s="95"/>
      <c r="CI603" s="95"/>
      <c r="CJ603" s="168">
        <f t="shared" ref="CJ603:CJ604" si="751">CH603*CI603</f>
        <v>0</v>
      </c>
      <c r="CK603" s="95"/>
      <c r="CL603" s="95"/>
      <c r="CM603" s="168">
        <f t="shared" ref="CM603:CM604" si="752">CK603*CL603</f>
        <v>0</v>
      </c>
      <c r="CN603" s="95"/>
      <c r="CO603" s="95"/>
      <c r="CP603" s="168">
        <f t="shared" si="630"/>
        <v>0</v>
      </c>
      <c r="CQ603" s="95"/>
      <c r="CR603" s="95"/>
      <c r="CS603" s="168">
        <f t="shared" ref="CS603:CS604" si="753">CQ603*CR603</f>
        <v>0</v>
      </c>
      <c r="CT603" s="168">
        <f>E603+H603+K603+N603+Q603+T603+W603+Z603+AC603+AF603+AI603+AL603+AO603+AR603+AU603+AX603+BA603+BD603+BG603+BJ603+BM603+BP603+BS603+BV603+BY603+CB603+CE603+CH603+CK603+CN603+CQ603</f>
        <v>0</v>
      </c>
      <c r="CU603" s="167">
        <f>G603+J603+M603+P603+S603+V603+Y603+AB603+AE603+AH603+AK603+AN603+AQ603+AT603+AW603+AZ603+BC603+BF603+BI603+BL603+BO603+BR603+BU603+BX603+CA603+CD603+CG603+CJ603+CM603+CP603+CS603</f>
        <v>0</v>
      </c>
    </row>
    <row r="604" spans="2:99" x14ac:dyDescent="0.25">
      <c r="B604" s="42" t="s">
        <v>497</v>
      </c>
      <c r="C604" s="168"/>
      <c r="D604" s="185">
        <v>3000</v>
      </c>
      <c r="E604" s="95"/>
      <c r="F604" s="95"/>
      <c r="G604" s="168">
        <f t="shared" si="739"/>
        <v>0</v>
      </c>
      <c r="H604" s="95"/>
      <c r="I604" s="95"/>
      <c r="J604" s="168">
        <f t="shared" si="740"/>
        <v>0</v>
      </c>
      <c r="K604" s="95"/>
      <c r="L604" s="95"/>
      <c r="M604" s="168">
        <f t="shared" si="741"/>
        <v>0</v>
      </c>
      <c r="N604" s="95"/>
      <c r="O604" s="95"/>
      <c r="P604" s="168">
        <f t="shared" si="742"/>
        <v>0</v>
      </c>
      <c r="Q604" s="95"/>
      <c r="R604" s="95"/>
      <c r="S604" s="168">
        <f t="shared" si="743"/>
        <v>0</v>
      </c>
      <c r="T604" s="95"/>
      <c r="U604" s="95"/>
      <c r="V604" s="168">
        <f t="shared" si="744"/>
        <v>0</v>
      </c>
      <c r="W604" s="95"/>
      <c r="X604" s="95"/>
      <c r="Y604" s="168">
        <f t="shared" si="745"/>
        <v>0</v>
      </c>
      <c r="Z604" s="95"/>
      <c r="AA604" s="95"/>
      <c r="AB604" s="168">
        <f t="shared" si="746"/>
        <v>0</v>
      </c>
      <c r="AC604" s="95"/>
      <c r="AD604" s="95"/>
      <c r="AE604" s="168">
        <f t="shared" si="717"/>
        <v>0</v>
      </c>
      <c r="AF604" s="95"/>
      <c r="AG604" s="95"/>
      <c r="AH604" s="168">
        <f t="shared" si="718"/>
        <v>0</v>
      </c>
      <c r="AI604" s="95"/>
      <c r="AJ604" s="95"/>
      <c r="AK604" s="168">
        <f t="shared" si="719"/>
        <v>0</v>
      </c>
      <c r="AL604" s="95"/>
      <c r="AM604" s="95"/>
      <c r="AN604" s="168">
        <f t="shared" si="747"/>
        <v>0</v>
      </c>
      <c r="AO604" s="95"/>
      <c r="AP604" s="95"/>
      <c r="AQ604" s="168">
        <f t="shared" si="721"/>
        <v>0</v>
      </c>
      <c r="AR604" s="95"/>
      <c r="AS604" s="95"/>
      <c r="AT604" s="168">
        <f t="shared" si="722"/>
        <v>0</v>
      </c>
      <c r="AU604" s="95"/>
      <c r="AV604" s="95"/>
      <c r="AW604" s="168">
        <f t="shared" si="723"/>
        <v>0</v>
      </c>
      <c r="AX604" s="95"/>
      <c r="AY604" s="95"/>
      <c r="AZ604" s="168">
        <f t="shared" si="724"/>
        <v>0</v>
      </c>
      <c r="BA604" s="95"/>
      <c r="BB604" s="95"/>
      <c r="BC604" s="168">
        <f t="shared" si="725"/>
        <v>0</v>
      </c>
      <c r="BD604" s="95"/>
      <c r="BE604" s="95"/>
      <c r="BF604" s="168">
        <f t="shared" si="726"/>
        <v>0</v>
      </c>
      <c r="BG604" s="95"/>
      <c r="BH604" s="95"/>
      <c r="BI604" s="168">
        <f t="shared" si="748"/>
        <v>0</v>
      </c>
      <c r="BJ604" s="95"/>
      <c r="BK604" s="95"/>
      <c r="BL604" s="168">
        <f t="shared" si="728"/>
        <v>0</v>
      </c>
      <c r="BM604" s="95"/>
      <c r="BN604" s="95"/>
      <c r="BO604" s="168">
        <f t="shared" si="729"/>
        <v>0</v>
      </c>
      <c r="BP604" s="95"/>
      <c r="BQ604" s="95"/>
      <c r="BR604" s="168">
        <f t="shared" si="730"/>
        <v>0</v>
      </c>
      <c r="BS604" s="95"/>
      <c r="BT604" s="95"/>
      <c r="BU604" s="168">
        <f t="shared" si="731"/>
        <v>0</v>
      </c>
      <c r="BV604" s="95"/>
      <c r="BW604" s="95"/>
      <c r="BX604" s="168">
        <f t="shared" si="700"/>
        <v>0</v>
      </c>
      <c r="BY604" s="95"/>
      <c r="BZ604" s="95"/>
      <c r="CA604" s="168">
        <f t="shared" si="749"/>
        <v>0</v>
      </c>
      <c r="CB604" s="95"/>
      <c r="CC604" s="95"/>
      <c r="CD604" s="168">
        <f t="shared" si="702"/>
        <v>0</v>
      </c>
      <c r="CE604" s="95"/>
      <c r="CF604" s="95"/>
      <c r="CG604" s="168">
        <f t="shared" si="750"/>
        <v>0</v>
      </c>
      <c r="CH604" s="95"/>
      <c r="CI604" s="95"/>
      <c r="CJ604" s="168">
        <f t="shared" si="751"/>
        <v>0</v>
      </c>
      <c r="CK604" s="95"/>
      <c r="CL604" s="95"/>
      <c r="CM604" s="168">
        <f t="shared" si="752"/>
        <v>0</v>
      </c>
      <c r="CN604" s="95"/>
      <c r="CO604" s="95"/>
      <c r="CP604" s="168">
        <f t="shared" si="630"/>
        <v>0</v>
      </c>
      <c r="CQ604" s="95"/>
      <c r="CR604" s="95"/>
      <c r="CS604" s="168">
        <f t="shared" si="753"/>
        <v>0</v>
      </c>
      <c r="CT604" s="168">
        <f>E604+H604+K604+N604+Q604+T604+W604+Z604+AC604+AF604+AI604+AL604+AO604+AR604+AU604+AX604+BA604+BD604+BG604+BJ604+BM604+BP604+BS604+BV604+BY604+CB604+CE604+CH604+CK604+CN604+CQ604</f>
        <v>0</v>
      </c>
      <c r="CU604" s="167">
        <f>G604+J604+M604+P604+S604+V604+Y604+AB604+AE604+AH604+AK604+AN604+AQ604+AT604+AW604+AZ604+BC604+BF604+BI604+BL604+BO604+BR604+BU604+BX604+CA604+CD604+CG604+CJ604+CM604+CP604+CS604</f>
        <v>0</v>
      </c>
    </row>
    <row r="605" spans="2:99" x14ac:dyDescent="0.25">
      <c r="B605" s="173" t="s">
        <v>498</v>
      </c>
      <c r="C605" s="173"/>
      <c r="D605" s="174"/>
      <c r="E605" s="176"/>
      <c r="F605" s="176"/>
      <c r="G605" s="174">
        <f>SUM(G587:G604)</f>
        <v>0</v>
      </c>
      <c r="H605" s="176"/>
      <c r="I605" s="176"/>
      <c r="J605" s="174">
        <f>SUM(J587:J604)</f>
        <v>0</v>
      </c>
      <c r="K605" s="176"/>
      <c r="L605" s="176"/>
      <c r="M605" s="174">
        <f>SUM(M587:M604)</f>
        <v>0</v>
      </c>
      <c r="N605" s="176"/>
      <c r="O605" s="176"/>
      <c r="P605" s="174">
        <f>SUM(P587:P604)</f>
        <v>0</v>
      </c>
      <c r="Q605" s="176"/>
      <c r="R605" s="176"/>
      <c r="S605" s="174">
        <f>SUM(S587:S604)</f>
        <v>0</v>
      </c>
      <c r="T605" s="176"/>
      <c r="U605" s="176"/>
      <c r="V605" s="174">
        <f>SUM(V587:V604)</f>
        <v>0</v>
      </c>
      <c r="W605" s="176"/>
      <c r="X605" s="176"/>
      <c r="Y605" s="174">
        <f>SUM(Y587:Y604)</f>
        <v>0</v>
      </c>
      <c r="Z605" s="176"/>
      <c r="AA605" s="176"/>
      <c r="AB605" s="174">
        <f>SUM(AB587:AB604)</f>
        <v>0</v>
      </c>
      <c r="AC605" s="176"/>
      <c r="AD605" s="176"/>
      <c r="AE605" s="174">
        <f>SUM(AE587:AE604)</f>
        <v>0</v>
      </c>
      <c r="AF605" s="176"/>
      <c r="AG605" s="176"/>
      <c r="AH605" s="174">
        <f>SUM(AH587:AH604)</f>
        <v>0</v>
      </c>
      <c r="AI605" s="176"/>
      <c r="AJ605" s="176"/>
      <c r="AK605" s="174">
        <f>SUM(AK587:AK604)</f>
        <v>0</v>
      </c>
      <c r="AL605" s="176"/>
      <c r="AM605" s="176">
        <f>SUM(AM587:AM604)</f>
        <v>0</v>
      </c>
      <c r="AN605" s="174">
        <f>SUM(AN587:AN604)</f>
        <v>0</v>
      </c>
      <c r="AO605" s="176"/>
      <c r="AP605" s="176"/>
      <c r="AQ605" s="174">
        <f>SUM(AQ587:AQ604)</f>
        <v>0</v>
      </c>
      <c r="AR605" s="176"/>
      <c r="AS605" s="176"/>
      <c r="AT605" s="174">
        <f>SUM(AT587:AT604)</f>
        <v>0</v>
      </c>
      <c r="AU605" s="176"/>
      <c r="AV605" s="176"/>
      <c r="AW605" s="174">
        <f>SUM(AW587:AW604)</f>
        <v>0</v>
      </c>
      <c r="AX605" s="176"/>
      <c r="AY605" s="176"/>
      <c r="AZ605" s="174">
        <f>SUM(AZ587:AZ604)</f>
        <v>0</v>
      </c>
      <c r="BA605" s="176"/>
      <c r="BB605" s="176"/>
      <c r="BC605" s="174">
        <f>SUM(BC587:BC604)</f>
        <v>0</v>
      </c>
      <c r="BD605" s="176"/>
      <c r="BE605" s="176"/>
      <c r="BF605" s="174">
        <f>SUM(BF587:BF604)</f>
        <v>0</v>
      </c>
      <c r="BG605" s="176"/>
      <c r="BH605" s="176"/>
      <c r="BI605" s="174">
        <f>SUM(BI587:BI604)</f>
        <v>0</v>
      </c>
      <c r="BJ605" s="176"/>
      <c r="BK605" s="176"/>
      <c r="BL605" s="174">
        <f>SUM(BL587:BL604)</f>
        <v>0</v>
      </c>
      <c r="BM605" s="176"/>
      <c r="BN605" s="176"/>
      <c r="BO605" s="174">
        <f>SUM(BO587:BO604)</f>
        <v>0</v>
      </c>
      <c r="BP605" s="176"/>
      <c r="BQ605" s="176"/>
      <c r="BR605" s="174">
        <f>SUM(BR587:BR604)</f>
        <v>0</v>
      </c>
      <c r="BS605" s="176"/>
      <c r="BT605" s="176"/>
      <c r="BU605" s="174">
        <f>SUM(BU587:BU604)</f>
        <v>0</v>
      </c>
      <c r="BV605" s="176"/>
      <c r="BW605" s="176"/>
      <c r="BX605" s="174">
        <f>SUM(BX587:BX604)</f>
        <v>0</v>
      </c>
      <c r="BY605" s="176"/>
      <c r="BZ605" s="176"/>
      <c r="CA605" s="174">
        <f>SUM(CA587:CA604)</f>
        <v>0</v>
      </c>
      <c r="CB605" s="176"/>
      <c r="CC605" s="176"/>
      <c r="CD605" s="174">
        <f>SUM(CD587:CD604)</f>
        <v>0</v>
      </c>
      <c r="CE605" s="176"/>
      <c r="CF605" s="176"/>
      <c r="CG605" s="174">
        <f>SUM(CG587:CG604)</f>
        <v>0</v>
      </c>
      <c r="CH605" s="176"/>
      <c r="CI605" s="176"/>
      <c r="CJ605" s="174">
        <f>SUM(CJ587:CJ604)</f>
        <v>0</v>
      </c>
      <c r="CK605" s="176"/>
      <c r="CL605" s="176"/>
      <c r="CM605" s="174">
        <f>SUM(CM587:CM604)</f>
        <v>0</v>
      </c>
      <c r="CN605" s="176"/>
      <c r="CO605" s="176"/>
      <c r="CP605" s="174">
        <f>SUM(CP587:CP604)</f>
        <v>0</v>
      </c>
      <c r="CQ605" s="176"/>
      <c r="CR605" s="176"/>
      <c r="CS605" s="174">
        <f>SUM(CS587:CS604)</f>
        <v>0</v>
      </c>
      <c r="CT605" s="174">
        <f>SUM(CT587:CT604)</f>
        <v>0</v>
      </c>
      <c r="CU605" s="174">
        <f>SUM(CU587:CU604)</f>
        <v>0</v>
      </c>
    </row>
    <row r="606" spans="2:99" x14ac:dyDescent="0.25">
      <c r="D606"/>
    </row>
    <row r="607" spans="2:99" x14ac:dyDescent="0.25">
      <c r="B607" s="198" t="s">
        <v>968</v>
      </c>
      <c r="D607"/>
    </row>
    <row r="608" spans="2:99" x14ac:dyDescent="0.25">
      <c r="B608" s="337" t="s">
        <v>203</v>
      </c>
      <c r="C608" s="337" t="s">
        <v>204</v>
      </c>
      <c r="D608" s="155"/>
      <c r="E608" s="405" t="s">
        <v>5</v>
      </c>
      <c r="F608" s="406"/>
      <c r="G608" s="406"/>
      <c r="H608" s="406"/>
      <c r="I608" s="406"/>
      <c r="J608" s="406"/>
      <c r="K608" s="406"/>
      <c r="L608" s="406"/>
      <c r="M608" s="406"/>
      <c r="N608" s="406"/>
      <c r="O608" s="406"/>
      <c r="P608" s="406"/>
      <c r="Q608" s="406"/>
      <c r="R608" s="406"/>
      <c r="S608" s="406"/>
      <c r="T608" s="406"/>
      <c r="U608" s="406"/>
      <c r="V608" s="406"/>
      <c r="W608" s="406"/>
      <c r="X608" s="406"/>
      <c r="Y608" s="406"/>
      <c r="Z608" s="406"/>
      <c r="AA608" s="406"/>
      <c r="AB608" s="406"/>
      <c r="AC608" s="406"/>
      <c r="AD608" s="406"/>
      <c r="AE608" s="406"/>
      <c r="AF608" s="406"/>
      <c r="AG608" s="406"/>
      <c r="AH608" s="406"/>
      <c r="AI608" s="406"/>
      <c r="AJ608" s="406"/>
      <c r="AK608" s="406"/>
      <c r="AL608" s="406"/>
      <c r="AM608" s="406"/>
      <c r="AN608" s="406"/>
      <c r="AO608" s="406"/>
      <c r="AP608" s="406"/>
      <c r="AQ608" s="406"/>
      <c r="AR608" s="406"/>
      <c r="AS608" s="406"/>
      <c r="AT608" s="406"/>
      <c r="AU608" s="406"/>
      <c r="AV608" s="406"/>
      <c r="AW608" s="406"/>
      <c r="AX608" s="406"/>
      <c r="AY608" s="406"/>
      <c r="AZ608" s="406"/>
      <c r="BA608" s="406"/>
      <c r="BB608" s="406"/>
      <c r="BC608" s="406"/>
      <c r="BD608" s="406"/>
      <c r="BE608" s="406"/>
      <c r="BF608" s="406"/>
      <c r="BG608" s="406"/>
      <c r="BH608" s="406"/>
      <c r="BI608" s="406"/>
      <c r="BJ608" s="406"/>
      <c r="BK608" s="406"/>
      <c r="BL608" s="406"/>
      <c r="BM608" s="406"/>
      <c r="BN608" s="406"/>
      <c r="BO608" s="406"/>
      <c r="BP608" s="406"/>
      <c r="BQ608" s="406"/>
      <c r="BR608" s="406"/>
      <c r="BS608" s="406"/>
      <c r="BT608" s="406"/>
      <c r="BU608" s="406"/>
      <c r="BV608" s="406"/>
      <c r="BW608" s="406"/>
      <c r="BX608" s="406"/>
      <c r="BY608" s="406"/>
      <c r="BZ608" s="406"/>
      <c r="CA608" s="406"/>
      <c r="CB608" s="406"/>
      <c r="CC608" s="406"/>
      <c r="CD608" s="406"/>
      <c r="CE608" s="406"/>
      <c r="CF608" s="406"/>
      <c r="CG608" s="406"/>
      <c r="CH608" s="406"/>
      <c r="CI608" s="406"/>
      <c r="CJ608" s="406"/>
      <c r="CK608" s="406"/>
      <c r="CL608" s="406"/>
      <c r="CM608" s="406"/>
      <c r="CN608" s="406"/>
      <c r="CO608" s="406"/>
      <c r="CP608" s="406"/>
      <c r="CQ608" s="406"/>
      <c r="CR608" s="406"/>
      <c r="CS608" s="407"/>
      <c r="CT608" s="338"/>
      <c r="CU608" s="334" t="s">
        <v>205</v>
      </c>
    </row>
    <row r="609" spans="2:99" x14ac:dyDescent="0.25">
      <c r="B609" s="337"/>
      <c r="C609" s="337"/>
      <c r="D609" s="155" t="s">
        <v>206</v>
      </c>
      <c r="E609" s="402">
        <v>1</v>
      </c>
      <c r="F609" s="403"/>
      <c r="G609" s="404"/>
      <c r="H609" s="402">
        <v>2</v>
      </c>
      <c r="I609" s="403"/>
      <c r="J609" s="404"/>
      <c r="K609" s="402">
        <v>3</v>
      </c>
      <c r="L609" s="403"/>
      <c r="M609" s="404"/>
      <c r="N609" s="402">
        <v>4</v>
      </c>
      <c r="O609" s="403"/>
      <c r="P609" s="404"/>
      <c r="Q609" s="402">
        <v>5</v>
      </c>
      <c r="R609" s="403"/>
      <c r="S609" s="404"/>
      <c r="T609" s="402">
        <v>6</v>
      </c>
      <c r="U609" s="403"/>
      <c r="V609" s="404"/>
      <c r="W609" s="402">
        <v>7</v>
      </c>
      <c r="X609" s="403"/>
      <c r="Y609" s="404"/>
      <c r="Z609" s="402">
        <v>8</v>
      </c>
      <c r="AA609" s="403"/>
      <c r="AB609" s="404"/>
      <c r="AC609" s="402">
        <v>9</v>
      </c>
      <c r="AD609" s="403"/>
      <c r="AE609" s="404"/>
      <c r="AF609" s="402">
        <v>10</v>
      </c>
      <c r="AG609" s="403"/>
      <c r="AH609" s="404"/>
      <c r="AI609" s="402">
        <v>11</v>
      </c>
      <c r="AJ609" s="403"/>
      <c r="AK609" s="404"/>
      <c r="AL609" s="402">
        <v>12</v>
      </c>
      <c r="AM609" s="403"/>
      <c r="AN609" s="404"/>
      <c r="AO609" s="402">
        <v>13</v>
      </c>
      <c r="AP609" s="403"/>
      <c r="AQ609" s="404"/>
      <c r="AR609" s="402">
        <v>14</v>
      </c>
      <c r="AS609" s="403"/>
      <c r="AT609" s="404"/>
      <c r="AU609" s="402">
        <v>15</v>
      </c>
      <c r="AV609" s="403"/>
      <c r="AW609" s="404"/>
      <c r="AX609" s="402">
        <v>16</v>
      </c>
      <c r="AY609" s="403"/>
      <c r="AZ609" s="404"/>
      <c r="BA609" s="402">
        <v>17</v>
      </c>
      <c r="BB609" s="403"/>
      <c r="BC609" s="404"/>
      <c r="BD609" s="402">
        <v>18</v>
      </c>
      <c r="BE609" s="403"/>
      <c r="BF609" s="404"/>
      <c r="BG609" s="402">
        <v>19</v>
      </c>
      <c r="BH609" s="403"/>
      <c r="BI609" s="404"/>
      <c r="BJ609" s="402">
        <v>20</v>
      </c>
      <c r="BK609" s="403"/>
      <c r="BL609" s="404"/>
      <c r="BM609" s="402">
        <v>21</v>
      </c>
      <c r="BN609" s="403"/>
      <c r="BO609" s="404"/>
      <c r="BP609" s="402">
        <v>22</v>
      </c>
      <c r="BQ609" s="403"/>
      <c r="BR609" s="404"/>
      <c r="BS609" s="402">
        <v>23</v>
      </c>
      <c r="BT609" s="403"/>
      <c r="BU609" s="404"/>
      <c r="BV609" s="402">
        <v>24</v>
      </c>
      <c r="BW609" s="403"/>
      <c r="BX609" s="404"/>
      <c r="BY609" s="402">
        <v>25</v>
      </c>
      <c r="BZ609" s="403"/>
      <c r="CA609" s="404"/>
      <c r="CB609" s="402">
        <v>26</v>
      </c>
      <c r="CC609" s="403"/>
      <c r="CD609" s="404"/>
      <c r="CE609" s="402">
        <v>27</v>
      </c>
      <c r="CF609" s="403"/>
      <c r="CG609" s="404"/>
      <c r="CH609" s="402">
        <v>28</v>
      </c>
      <c r="CI609" s="403"/>
      <c r="CJ609" s="404"/>
      <c r="CK609" s="402">
        <v>29</v>
      </c>
      <c r="CL609" s="403"/>
      <c r="CM609" s="404"/>
      <c r="CN609" s="402">
        <v>30</v>
      </c>
      <c r="CO609" s="403"/>
      <c r="CP609" s="404"/>
      <c r="CQ609" s="402">
        <v>31</v>
      </c>
      <c r="CR609" s="403"/>
      <c r="CS609" s="404"/>
      <c r="CT609" s="336"/>
      <c r="CU609" s="334"/>
    </row>
    <row r="610" spans="2:99" x14ac:dyDescent="0.25">
      <c r="B610" s="337"/>
      <c r="C610" s="337"/>
      <c r="D610" s="159" t="s">
        <v>207</v>
      </c>
      <c r="E610" s="160" t="s">
        <v>208</v>
      </c>
      <c r="F610" s="160" t="s">
        <v>206</v>
      </c>
      <c r="G610" s="160" t="s">
        <v>78</v>
      </c>
      <c r="H610" s="161" t="s">
        <v>208</v>
      </c>
      <c r="I610" s="161" t="s">
        <v>206</v>
      </c>
      <c r="J610" s="161" t="s">
        <v>78</v>
      </c>
      <c r="K610" s="160" t="s">
        <v>208</v>
      </c>
      <c r="L610" s="160" t="s">
        <v>206</v>
      </c>
      <c r="M610" s="160" t="s">
        <v>78</v>
      </c>
      <c r="N610" s="161" t="s">
        <v>208</v>
      </c>
      <c r="O610" s="161" t="s">
        <v>206</v>
      </c>
      <c r="P610" s="161" t="s">
        <v>78</v>
      </c>
      <c r="Q610" s="160" t="s">
        <v>208</v>
      </c>
      <c r="R610" s="160" t="s">
        <v>206</v>
      </c>
      <c r="S610" s="160" t="s">
        <v>78</v>
      </c>
      <c r="T610" s="161" t="s">
        <v>208</v>
      </c>
      <c r="U610" s="161" t="s">
        <v>206</v>
      </c>
      <c r="V610" s="161" t="s">
        <v>78</v>
      </c>
      <c r="W610" s="160" t="s">
        <v>208</v>
      </c>
      <c r="X610" s="160" t="s">
        <v>206</v>
      </c>
      <c r="Y610" s="160" t="s">
        <v>78</v>
      </c>
      <c r="Z610" s="161" t="s">
        <v>208</v>
      </c>
      <c r="AA610" s="161" t="s">
        <v>206</v>
      </c>
      <c r="AB610" s="161" t="s">
        <v>78</v>
      </c>
      <c r="AC610" s="160" t="s">
        <v>208</v>
      </c>
      <c r="AD610" s="160" t="s">
        <v>206</v>
      </c>
      <c r="AE610" s="160" t="s">
        <v>78</v>
      </c>
      <c r="AF610" s="161" t="s">
        <v>208</v>
      </c>
      <c r="AG610" s="161" t="s">
        <v>206</v>
      </c>
      <c r="AH610" s="161" t="s">
        <v>78</v>
      </c>
      <c r="AI610" s="160" t="s">
        <v>208</v>
      </c>
      <c r="AJ610" s="160" t="s">
        <v>206</v>
      </c>
      <c r="AK610" s="160" t="s">
        <v>78</v>
      </c>
      <c r="AL610" s="161" t="s">
        <v>208</v>
      </c>
      <c r="AM610" s="161" t="s">
        <v>206</v>
      </c>
      <c r="AN610" s="161" t="s">
        <v>78</v>
      </c>
      <c r="AO610" s="160" t="s">
        <v>208</v>
      </c>
      <c r="AP610" s="160" t="s">
        <v>206</v>
      </c>
      <c r="AQ610" s="160" t="s">
        <v>78</v>
      </c>
      <c r="AR610" s="161" t="s">
        <v>208</v>
      </c>
      <c r="AS610" s="161" t="s">
        <v>206</v>
      </c>
      <c r="AT610" s="161" t="s">
        <v>78</v>
      </c>
      <c r="AU610" s="160" t="s">
        <v>208</v>
      </c>
      <c r="AV610" s="160" t="s">
        <v>206</v>
      </c>
      <c r="AW610" s="160" t="s">
        <v>78</v>
      </c>
      <c r="AX610" s="161" t="s">
        <v>208</v>
      </c>
      <c r="AY610" s="161" t="s">
        <v>206</v>
      </c>
      <c r="AZ610" s="161" t="s">
        <v>78</v>
      </c>
      <c r="BA610" s="160" t="s">
        <v>208</v>
      </c>
      <c r="BB610" s="160" t="s">
        <v>206</v>
      </c>
      <c r="BC610" s="160" t="s">
        <v>78</v>
      </c>
      <c r="BD610" s="161" t="s">
        <v>208</v>
      </c>
      <c r="BE610" s="161" t="s">
        <v>206</v>
      </c>
      <c r="BF610" s="161" t="s">
        <v>78</v>
      </c>
      <c r="BG610" s="160" t="s">
        <v>208</v>
      </c>
      <c r="BH610" s="160" t="s">
        <v>206</v>
      </c>
      <c r="BI610" s="160" t="s">
        <v>78</v>
      </c>
      <c r="BJ610" s="161" t="s">
        <v>208</v>
      </c>
      <c r="BK610" s="161" t="s">
        <v>206</v>
      </c>
      <c r="BL610" s="161" t="s">
        <v>78</v>
      </c>
      <c r="BM610" s="160" t="s">
        <v>208</v>
      </c>
      <c r="BN610" s="160" t="s">
        <v>206</v>
      </c>
      <c r="BO610" s="160" t="s">
        <v>78</v>
      </c>
      <c r="BP610" s="161" t="s">
        <v>208</v>
      </c>
      <c r="BQ610" s="161" t="s">
        <v>206</v>
      </c>
      <c r="BR610" s="161" t="s">
        <v>78</v>
      </c>
      <c r="BS610" s="160" t="s">
        <v>208</v>
      </c>
      <c r="BT610" s="160" t="s">
        <v>206</v>
      </c>
      <c r="BU610" s="160" t="s">
        <v>78</v>
      </c>
      <c r="BV610" s="161" t="s">
        <v>208</v>
      </c>
      <c r="BW610" s="161" t="s">
        <v>206</v>
      </c>
      <c r="BX610" s="161" t="s">
        <v>78</v>
      </c>
      <c r="BY610" s="160" t="s">
        <v>208</v>
      </c>
      <c r="BZ610" s="160" t="s">
        <v>206</v>
      </c>
      <c r="CA610" s="160" t="s">
        <v>78</v>
      </c>
      <c r="CB610" s="161" t="s">
        <v>208</v>
      </c>
      <c r="CC610" s="161" t="s">
        <v>206</v>
      </c>
      <c r="CD610" s="161" t="s">
        <v>78</v>
      </c>
      <c r="CE610" s="160" t="s">
        <v>208</v>
      </c>
      <c r="CF610" s="160" t="s">
        <v>206</v>
      </c>
      <c r="CG610" s="160" t="s">
        <v>78</v>
      </c>
      <c r="CH610" s="161" t="s">
        <v>208</v>
      </c>
      <c r="CI610" s="161" t="s">
        <v>206</v>
      </c>
      <c r="CJ610" s="161" t="s">
        <v>78</v>
      </c>
      <c r="CK610" s="160" t="s">
        <v>208</v>
      </c>
      <c r="CL610" s="160" t="s">
        <v>206</v>
      </c>
      <c r="CM610" s="160" t="s">
        <v>78</v>
      </c>
      <c r="CN610" s="161" t="s">
        <v>208</v>
      </c>
      <c r="CO610" s="161" t="s">
        <v>206</v>
      </c>
      <c r="CP610" s="161" t="s">
        <v>78</v>
      </c>
      <c r="CQ610" s="160" t="s">
        <v>208</v>
      </c>
      <c r="CR610" s="160" t="s">
        <v>206</v>
      </c>
      <c r="CS610" s="160" t="s">
        <v>78</v>
      </c>
      <c r="CT610" s="161" t="s">
        <v>78</v>
      </c>
      <c r="CU610" s="335"/>
    </row>
    <row r="611" spans="2:99" x14ac:dyDescent="0.25">
      <c r="B611" s="42" t="s">
        <v>490</v>
      </c>
      <c r="C611" s="168"/>
      <c r="D611" s="185">
        <v>3000</v>
      </c>
      <c r="E611" s="95"/>
      <c r="F611" s="95"/>
      <c r="G611" s="168">
        <f t="shared" ref="G611:G613" si="754">E611*F611</f>
        <v>0</v>
      </c>
      <c r="H611" s="95"/>
      <c r="I611" s="95"/>
      <c r="J611" s="168">
        <f t="shared" ref="J611:J641" si="755">H611*I611</f>
        <v>0</v>
      </c>
      <c r="K611" s="95"/>
      <c r="L611" s="95"/>
      <c r="M611" s="168">
        <f t="shared" ref="M611:M613" si="756">K611*L611</f>
        <v>0</v>
      </c>
      <c r="N611" s="95"/>
      <c r="O611" s="95"/>
      <c r="P611" s="168">
        <f t="shared" ref="P611:P641" si="757">N611*O611</f>
        <v>0</v>
      </c>
      <c r="Q611" s="95"/>
      <c r="R611" s="95"/>
      <c r="S611" s="168">
        <f t="shared" ref="S611:S644" si="758">Q611*R611</f>
        <v>0</v>
      </c>
      <c r="T611" s="95"/>
      <c r="U611" s="95"/>
      <c r="V611" s="168">
        <f t="shared" ref="V611:V613" si="759">T611*U611</f>
        <v>0</v>
      </c>
      <c r="W611" s="95"/>
      <c r="X611" s="95"/>
      <c r="Y611" s="168">
        <f t="shared" ref="Y611:Y613" si="760">W611*X611</f>
        <v>0</v>
      </c>
      <c r="Z611" s="95"/>
      <c r="AA611" s="95"/>
      <c r="AB611" s="168">
        <f t="shared" ref="AB611:AB643" si="761">Z611*AA611</f>
        <v>0</v>
      </c>
      <c r="AC611" s="95"/>
      <c r="AD611" s="95"/>
      <c r="AE611" s="168">
        <f t="shared" ref="AE611:AE613" si="762">AC611*AD611</f>
        <v>0</v>
      </c>
      <c r="AF611" s="95"/>
      <c r="AG611" s="95"/>
      <c r="AH611" s="168">
        <f t="shared" ref="AH611:AH644" si="763">AF611*AG611</f>
        <v>0</v>
      </c>
      <c r="AI611" s="95"/>
      <c r="AJ611" s="95"/>
      <c r="AK611" s="168">
        <f t="shared" ref="AK611:AK644" si="764">AI611*AJ611</f>
        <v>0</v>
      </c>
      <c r="AL611" s="95"/>
      <c r="AM611" s="95"/>
      <c r="AN611" s="168">
        <f t="shared" ref="AN611:AN644" si="765">AL611*AM611</f>
        <v>0</v>
      </c>
      <c r="AO611" s="95"/>
      <c r="AP611" s="95"/>
      <c r="AQ611" s="168">
        <f t="shared" ref="AQ611:AQ613" si="766">AO611*AP611</f>
        <v>0</v>
      </c>
      <c r="AR611" s="95"/>
      <c r="AS611" s="95"/>
      <c r="AT611" s="168">
        <f t="shared" ref="AT611:AT615" si="767">AR611*AS611</f>
        <v>0</v>
      </c>
      <c r="AU611" s="95"/>
      <c r="AV611" s="95"/>
      <c r="AW611" s="168">
        <f t="shared" ref="AW611:AW613" si="768">AU611*AV611</f>
        <v>0</v>
      </c>
      <c r="AX611" s="95"/>
      <c r="AY611" s="95"/>
      <c r="AZ611" s="168">
        <f t="shared" ref="AZ611:AZ613" si="769">AX611*AY611</f>
        <v>0</v>
      </c>
      <c r="BA611" s="95"/>
      <c r="BB611" s="95"/>
      <c r="BC611" s="168">
        <f t="shared" ref="BC611:BC613" si="770">BA611*BB611</f>
        <v>0</v>
      </c>
      <c r="BD611" s="95"/>
      <c r="BE611" s="95"/>
      <c r="BF611" s="168">
        <f t="shared" ref="BF611:BF613" si="771">BD611*BE611</f>
        <v>0</v>
      </c>
      <c r="BG611" s="95"/>
      <c r="BH611" s="95"/>
      <c r="BI611" s="168">
        <f t="shared" ref="BI611:BI643" si="772">BG611*BH611</f>
        <v>0</v>
      </c>
      <c r="BJ611" s="95"/>
      <c r="BK611" s="95"/>
      <c r="BL611" s="168">
        <f t="shared" ref="BL611:BL613" si="773">BJ611*BK611</f>
        <v>0</v>
      </c>
      <c r="BM611" s="95"/>
      <c r="BN611" s="95"/>
      <c r="BO611" s="168">
        <f t="shared" ref="BO611:BO643" si="774">BM611*BN611</f>
        <v>0</v>
      </c>
      <c r="BP611" s="95"/>
      <c r="BQ611" s="95"/>
      <c r="BR611" s="168">
        <f t="shared" ref="BR611:BR642" si="775">BP611*BQ611</f>
        <v>0</v>
      </c>
      <c r="BS611" s="95"/>
      <c r="BT611" s="95"/>
      <c r="BU611" s="168">
        <f t="shared" ref="BU611:BU642" si="776">BS611*BT611</f>
        <v>0</v>
      </c>
      <c r="BV611" s="95"/>
      <c r="BW611" s="95"/>
      <c r="BX611" s="168">
        <f t="shared" ref="BX611:BX642" si="777">BV611*BW611</f>
        <v>0</v>
      </c>
      <c r="BY611" s="95"/>
      <c r="BZ611" s="95"/>
      <c r="CA611" s="168">
        <f t="shared" ref="CA611:CA643" si="778">BY611*BZ611</f>
        <v>0</v>
      </c>
      <c r="CB611" s="95"/>
      <c r="CC611" s="95"/>
      <c r="CD611" s="168">
        <f t="shared" ref="CD611:CD643" si="779">CB611*CC611</f>
        <v>0</v>
      </c>
      <c r="CE611" s="95"/>
      <c r="CF611" s="95"/>
      <c r="CG611" s="168">
        <f t="shared" ref="CG611:CG613" si="780">CE611*CF611</f>
        <v>0</v>
      </c>
      <c r="CH611" s="95"/>
      <c r="CI611" s="95"/>
      <c r="CJ611" s="168">
        <f t="shared" ref="CJ611:CJ643" si="781">CH611*CI611</f>
        <v>0</v>
      </c>
      <c r="CK611" s="95"/>
      <c r="CL611" s="95"/>
      <c r="CM611" s="168">
        <f t="shared" ref="CM611:CM644" si="782">CK611*CL611</f>
        <v>0</v>
      </c>
      <c r="CN611" s="95"/>
      <c r="CO611" s="95"/>
      <c r="CP611" s="168">
        <f t="shared" ref="CP611:CP644" si="783">CN611*CO611</f>
        <v>0</v>
      </c>
      <c r="CQ611" s="95"/>
      <c r="CR611" s="95"/>
      <c r="CS611" s="168">
        <f t="shared" ref="CS611:CS613" si="784">CQ611*CR611</f>
        <v>0</v>
      </c>
      <c r="CT611" s="168">
        <f>E611+H611+K611+N611+Q611+T611+W611+Z611+AC611+AF611+AI611+AL611+AO611+AR611+AU611+AX611+BA611+BD611+BG611+BJ611+BM611+BP611+BS611+BV611+BY611+CB611+CE611+CH611+CK611+CN611+CQ611</f>
        <v>0</v>
      </c>
      <c r="CU611" s="167">
        <f>G611+J611+M611+P611+S611+V611+Y611+AB611+AE611+AH611+AK611+AN611+AQ611+AT611+AW611+AZ611+BC611+BF611+BI611+BL611+BO611+BR611+BU611+BX611+CA611+CD611+CG611+CJ611+CM611+CP611+CS611</f>
        <v>0</v>
      </c>
    </row>
    <row r="612" spans="2:99" x14ac:dyDescent="0.25">
      <c r="B612" s="42" t="s">
        <v>965</v>
      </c>
      <c r="C612" s="168"/>
      <c r="D612" s="185"/>
      <c r="E612" s="95"/>
      <c r="F612" s="95"/>
      <c r="G612" s="168"/>
      <c r="H612" s="95"/>
      <c r="I612" s="95"/>
      <c r="J612" s="168"/>
      <c r="K612" s="95"/>
      <c r="L612" s="95"/>
      <c r="M612" s="168"/>
      <c r="N612" s="95">
        <v>37</v>
      </c>
      <c r="O612" s="95">
        <v>3500</v>
      </c>
      <c r="P612" s="168">
        <f t="shared" si="757"/>
        <v>129500</v>
      </c>
      <c r="Q612" s="95"/>
      <c r="R612" s="95"/>
      <c r="S612" s="168">
        <f t="shared" si="758"/>
        <v>0</v>
      </c>
      <c r="T612" s="95"/>
      <c r="U612" s="95"/>
      <c r="V612" s="168"/>
      <c r="W612" s="95"/>
      <c r="X612" s="95"/>
      <c r="Y612" s="168"/>
      <c r="Z612" s="95"/>
      <c r="AA612" s="95"/>
      <c r="AB612" s="168">
        <f t="shared" si="761"/>
        <v>0</v>
      </c>
      <c r="AC612" s="95"/>
      <c r="AD612" s="95"/>
      <c r="AE612" s="168"/>
      <c r="AF612" s="95"/>
      <c r="AG612" s="95"/>
      <c r="AH612" s="168">
        <f t="shared" si="763"/>
        <v>0</v>
      </c>
      <c r="AI612" s="95"/>
      <c r="AJ612" s="95"/>
      <c r="AK612" s="168">
        <f t="shared" si="764"/>
        <v>0</v>
      </c>
      <c r="AL612" s="95"/>
      <c r="AM612" s="95"/>
      <c r="AN612" s="168">
        <f t="shared" si="765"/>
        <v>0</v>
      </c>
      <c r="AO612" s="95"/>
      <c r="AP612" s="95"/>
      <c r="AQ612" s="168"/>
      <c r="AR612" s="95">
        <v>37</v>
      </c>
      <c r="AS612" s="95">
        <v>3500</v>
      </c>
      <c r="AT612" s="168">
        <f t="shared" si="767"/>
        <v>129500</v>
      </c>
      <c r="AU612" s="95"/>
      <c r="AV612" s="95"/>
      <c r="AW612" s="168"/>
      <c r="AX612" s="95"/>
      <c r="AY612" s="95"/>
      <c r="AZ612" s="168"/>
      <c r="BA612" s="95"/>
      <c r="BB612" s="95"/>
      <c r="BC612" s="168"/>
      <c r="BD612" s="95"/>
      <c r="BE612" s="95"/>
      <c r="BF612" s="168"/>
      <c r="BG612" s="95"/>
      <c r="BH612" s="95"/>
      <c r="BI612" s="168">
        <f t="shared" si="772"/>
        <v>0</v>
      </c>
      <c r="BJ612" s="95"/>
      <c r="BK612" s="95"/>
      <c r="BL612" s="168"/>
      <c r="BM612" s="95"/>
      <c r="BN612" s="95"/>
      <c r="BO612" s="168">
        <f t="shared" si="774"/>
        <v>0</v>
      </c>
      <c r="BP612" s="95"/>
      <c r="BQ612" s="95"/>
      <c r="BR612" s="168">
        <f t="shared" si="775"/>
        <v>0</v>
      </c>
      <c r="BS612" s="95"/>
      <c r="BT612" s="95"/>
      <c r="BU612" s="168">
        <f t="shared" si="776"/>
        <v>0</v>
      </c>
      <c r="BV612" s="95">
        <v>37</v>
      </c>
      <c r="BW612" s="95">
        <v>3500</v>
      </c>
      <c r="BX612" s="168">
        <f t="shared" si="777"/>
        <v>129500</v>
      </c>
      <c r="BY612" s="95"/>
      <c r="BZ612" s="95"/>
      <c r="CA612" s="168">
        <f t="shared" si="778"/>
        <v>0</v>
      </c>
      <c r="CB612" s="95"/>
      <c r="CC612" s="95"/>
      <c r="CD612" s="168">
        <f t="shared" si="779"/>
        <v>0</v>
      </c>
      <c r="CE612" s="95"/>
      <c r="CF612" s="95"/>
      <c r="CG612" s="168"/>
      <c r="CH612" s="95"/>
      <c r="CI612" s="95"/>
      <c r="CJ612" s="168">
        <f t="shared" si="781"/>
        <v>0</v>
      </c>
      <c r="CK612" s="95"/>
      <c r="CL612" s="95"/>
      <c r="CM612" s="168">
        <f t="shared" si="782"/>
        <v>0</v>
      </c>
      <c r="CN612" s="95"/>
      <c r="CO612" s="95"/>
      <c r="CP612" s="168"/>
      <c r="CQ612" s="95"/>
      <c r="CR612" s="95"/>
      <c r="CS612" s="168"/>
      <c r="CT612" s="168"/>
      <c r="CU612" s="167"/>
    </row>
    <row r="613" spans="2:99" x14ac:dyDescent="0.25">
      <c r="B613" s="42" t="s">
        <v>785</v>
      </c>
      <c r="C613" s="168"/>
      <c r="D613" s="185"/>
      <c r="E613" s="95"/>
      <c r="F613" s="95"/>
      <c r="G613" s="168">
        <f t="shared" si="754"/>
        <v>0</v>
      </c>
      <c r="H613" s="95"/>
      <c r="I613" s="95"/>
      <c r="J613" s="168">
        <f t="shared" si="755"/>
        <v>0</v>
      </c>
      <c r="K613" s="95"/>
      <c r="L613" s="95"/>
      <c r="M613" s="168">
        <f t="shared" si="756"/>
        <v>0</v>
      </c>
      <c r="N613" s="95"/>
      <c r="O613" s="95"/>
      <c r="P613" s="168">
        <f t="shared" si="757"/>
        <v>0</v>
      </c>
      <c r="Q613" s="95"/>
      <c r="R613" s="95"/>
      <c r="S613" s="168">
        <f t="shared" si="758"/>
        <v>0</v>
      </c>
      <c r="T613" s="95"/>
      <c r="U613" s="95"/>
      <c r="V613" s="168">
        <f t="shared" si="759"/>
        <v>0</v>
      </c>
      <c r="W613" s="95"/>
      <c r="X613" s="95"/>
      <c r="Y613" s="168">
        <f t="shared" si="760"/>
        <v>0</v>
      </c>
      <c r="Z613" s="95"/>
      <c r="AA613" s="95"/>
      <c r="AB613" s="168">
        <f t="shared" si="761"/>
        <v>0</v>
      </c>
      <c r="AC613" s="95"/>
      <c r="AD613" s="95"/>
      <c r="AE613" s="168">
        <f t="shared" si="762"/>
        <v>0</v>
      </c>
      <c r="AF613" s="95"/>
      <c r="AG613" s="95"/>
      <c r="AH613" s="168">
        <f t="shared" si="763"/>
        <v>0</v>
      </c>
      <c r="AI613" s="95"/>
      <c r="AJ613" s="95"/>
      <c r="AK613" s="168">
        <f t="shared" si="764"/>
        <v>0</v>
      </c>
      <c r="AL613" s="95"/>
      <c r="AM613" s="95"/>
      <c r="AN613" s="168">
        <f t="shared" si="765"/>
        <v>0</v>
      </c>
      <c r="AO613" s="95"/>
      <c r="AP613" s="95"/>
      <c r="AQ613" s="168">
        <f t="shared" si="766"/>
        <v>0</v>
      </c>
      <c r="AR613" s="95"/>
      <c r="AS613" s="95"/>
      <c r="AT613" s="168">
        <f t="shared" si="767"/>
        <v>0</v>
      </c>
      <c r="AU613" s="95"/>
      <c r="AV613" s="95"/>
      <c r="AW613" s="168">
        <f t="shared" si="768"/>
        <v>0</v>
      </c>
      <c r="AX613" s="95"/>
      <c r="AY613" s="95"/>
      <c r="AZ613" s="168">
        <f t="shared" si="769"/>
        <v>0</v>
      </c>
      <c r="BA613" s="95"/>
      <c r="BB613" s="95"/>
      <c r="BC613" s="168">
        <f t="shared" si="770"/>
        <v>0</v>
      </c>
      <c r="BD613" s="95"/>
      <c r="BE613" s="95"/>
      <c r="BF613" s="168">
        <f t="shared" si="771"/>
        <v>0</v>
      </c>
      <c r="BG613" s="95"/>
      <c r="BH613" s="95"/>
      <c r="BI613" s="168">
        <f t="shared" si="772"/>
        <v>0</v>
      </c>
      <c r="BJ613" s="95"/>
      <c r="BK613" s="95"/>
      <c r="BL613" s="168">
        <f t="shared" si="773"/>
        <v>0</v>
      </c>
      <c r="BM613" s="95"/>
      <c r="BN613" s="95"/>
      <c r="BO613" s="168">
        <f t="shared" si="774"/>
        <v>0</v>
      </c>
      <c r="BP613" s="95"/>
      <c r="BQ613" s="95"/>
      <c r="BR613" s="168">
        <f t="shared" si="775"/>
        <v>0</v>
      </c>
      <c r="BS613" s="95"/>
      <c r="BT613" s="95"/>
      <c r="BU613" s="168">
        <f t="shared" si="776"/>
        <v>0</v>
      </c>
      <c r="BV613" s="95"/>
      <c r="BW613" s="95"/>
      <c r="BX613" s="168">
        <f t="shared" si="777"/>
        <v>0</v>
      </c>
      <c r="BY613" s="95"/>
      <c r="BZ613" s="95"/>
      <c r="CA613" s="168">
        <f t="shared" si="778"/>
        <v>0</v>
      </c>
      <c r="CB613" s="95"/>
      <c r="CC613" s="95"/>
      <c r="CD613" s="168">
        <f t="shared" si="779"/>
        <v>0</v>
      </c>
      <c r="CE613" s="95"/>
      <c r="CF613" s="95"/>
      <c r="CG613" s="168">
        <f t="shared" si="780"/>
        <v>0</v>
      </c>
      <c r="CH613" s="95"/>
      <c r="CI613" s="95"/>
      <c r="CJ613" s="168">
        <f t="shared" si="781"/>
        <v>0</v>
      </c>
      <c r="CK613" s="95"/>
      <c r="CL613" s="95"/>
      <c r="CM613" s="168">
        <f t="shared" si="782"/>
        <v>0</v>
      </c>
      <c r="CN613" s="95"/>
      <c r="CO613" s="95"/>
      <c r="CP613" s="168">
        <f t="shared" si="783"/>
        <v>0</v>
      </c>
      <c r="CQ613" s="95"/>
      <c r="CR613" s="95"/>
      <c r="CS613" s="168">
        <f t="shared" si="784"/>
        <v>0</v>
      </c>
      <c r="CT613" s="168">
        <f t="shared" ref="CT613" si="785">E613+H613+K613+N613+Q613+T613+W613+Z613+AC613+AF613+AI613+AL613+AO613+AR613+AU613+AX613+BA613+BD613+BG613+BJ613+BM613+BP613+BS613+BV613+BY613+CB613+CE613+CH613+CK613+CN613+CQ613</f>
        <v>0</v>
      </c>
      <c r="CU613" s="167">
        <f t="shared" ref="CU613" si="786">G613+J613+M613+P613+S613+V613+Y613+AB613+AE613+AH613+AK613+AN613+AQ613+AT613+AW613+AZ613+BC613+BF613+BI613+BL613+BO613+BR613+BU613+BX613+CA613+CD613+CG613+CJ613+CM613+CP613+CS613</f>
        <v>0</v>
      </c>
    </row>
    <row r="614" spans="2:99" x14ac:dyDescent="0.25">
      <c r="B614" s="42" t="s">
        <v>830</v>
      </c>
      <c r="C614" s="168"/>
      <c r="D614" s="185"/>
      <c r="E614" s="95"/>
      <c r="F614" s="95"/>
      <c r="G614" s="168"/>
      <c r="H614" s="95"/>
      <c r="I614" s="95"/>
      <c r="J614" s="168">
        <f t="shared" si="755"/>
        <v>0</v>
      </c>
      <c r="K614" s="95"/>
      <c r="L614" s="95"/>
      <c r="M614" s="168"/>
      <c r="N614" s="95"/>
      <c r="O614" s="95"/>
      <c r="P614" s="168">
        <f t="shared" si="757"/>
        <v>0</v>
      </c>
      <c r="Q614" s="95"/>
      <c r="R614" s="95"/>
      <c r="S614" s="168">
        <f t="shared" si="758"/>
        <v>0</v>
      </c>
      <c r="T614" s="95"/>
      <c r="U614" s="95"/>
      <c r="V614" s="168"/>
      <c r="W614" s="95"/>
      <c r="X614" s="95"/>
      <c r="Y614" s="168"/>
      <c r="Z614" s="95"/>
      <c r="AA614" s="95"/>
      <c r="AB614" s="168">
        <f t="shared" si="761"/>
        <v>0</v>
      </c>
      <c r="AC614" s="95"/>
      <c r="AD614" s="95"/>
      <c r="AE614" s="168"/>
      <c r="AF614" s="95"/>
      <c r="AG614" s="95"/>
      <c r="AH614" s="168">
        <f t="shared" si="763"/>
        <v>0</v>
      </c>
      <c r="AI614" s="95"/>
      <c r="AJ614" s="95"/>
      <c r="AK614" s="168">
        <f t="shared" si="764"/>
        <v>0</v>
      </c>
      <c r="AL614" s="95"/>
      <c r="AM614" s="95"/>
      <c r="AN614" s="168">
        <f t="shared" si="765"/>
        <v>0</v>
      </c>
      <c r="AO614" s="95"/>
      <c r="AP614" s="95"/>
      <c r="AQ614" s="168"/>
      <c r="AR614" s="95"/>
      <c r="AS614" s="95"/>
      <c r="AT614" s="168">
        <f t="shared" si="767"/>
        <v>0</v>
      </c>
      <c r="AU614" s="95"/>
      <c r="AV614" s="95"/>
      <c r="AW614" s="168"/>
      <c r="AX614" s="95"/>
      <c r="AY614" s="95"/>
      <c r="AZ614" s="168"/>
      <c r="BA614" s="95"/>
      <c r="BB614" s="95"/>
      <c r="BC614" s="168"/>
      <c r="BD614" s="95"/>
      <c r="BE614" s="95"/>
      <c r="BF614" s="168"/>
      <c r="BG614" s="95"/>
      <c r="BH614" s="95"/>
      <c r="BI614" s="168">
        <f t="shared" si="772"/>
        <v>0</v>
      </c>
      <c r="BJ614" s="95"/>
      <c r="BK614" s="95"/>
      <c r="BL614" s="168"/>
      <c r="BM614" s="95"/>
      <c r="BN614" s="95"/>
      <c r="BO614" s="168">
        <f t="shared" si="774"/>
        <v>0</v>
      </c>
      <c r="BP614" s="95"/>
      <c r="BQ614" s="95"/>
      <c r="BR614" s="168">
        <f t="shared" si="775"/>
        <v>0</v>
      </c>
      <c r="BS614" s="95"/>
      <c r="BT614" s="95"/>
      <c r="BU614" s="168">
        <f t="shared" si="776"/>
        <v>0</v>
      </c>
      <c r="BV614" s="95"/>
      <c r="BW614" s="95"/>
      <c r="BX614" s="168">
        <f t="shared" si="777"/>
        <v>0</v>
      </c>
      <c r="BY614" s="95"/>
      <c r="BZ614" s="95"/>
      <c r="CA614" s="168">
        <f t="shared" si="778"/>
        <v>0</v>
      </c>
      <c r="CB614" s="95"/>
      <c r="CC614" s="95"/>
      <c r="CD614" s="168">
        <f t="shared" si="779"/>
        <v>0</v>
      </c>
      <c r="CE614" s="95"/>
      <c r="CF614" s="95"/>
      <c r="CG614" s="168"/>
      <c r="CH614" s="95"/>
      <c r="CI614" s="95"/>
      <c r="CJ614" s="168">
        <f t="shared" si="781"/>
        <v>0</v>
      </c>
      <c r="CK614" s="95"/>
      <c r="CL614" s="95"/>
      <c r="CM614" s="168">
        <f t="shared" si="782"/>
        <v>0</v>
      </c>
      <c r="CN614" s="95"/>
      <c r="CO614" s="95"/>
      <c r="CP614" s="168">
        <f t="shared" si="783"/>
        <v>0</v>
      </c>
      <c r="CQ614" s="95"/>
      <c r="CR614" s="95"/>
      <c r="CS614" s="168"/>
      <c r="CT614" s="168"/>
      <c r="CU614" s="167"/>
    </row>
    <row r="615" spans="2:99" x14ac:dyDescent="0.25">
      <c r="B615" s="42" t="s">
        <v>810</v>
      </c>
      <c r="C615" s="168"/>
      <c r="D615" s="185"/>
      <c r="E615" s="95"/>
      <c r="F615" s="95"/>
      <c r="G615" s="168"/>
      <c r="H615" s="95"/>
      <c r="I615" s="95"/>
      <c r="J615" s="168">
        <f t="shared" si="755"/>
        <v>0</v>
      </c>
      <c r="K615" s="95"/>
      <c r="L615" s="95"/>
      <c r="M615" s="168"/>
      <c r="N615" s="95"/>
      <c r="O615" s="95"/>
      <c r="P615" s="168">
        <f t="shared" si="757"/>
        <v>0</v>
      </c>
      <c r="Q615" s="95"/>
      <c r="R615" s="95"/>
      <c r="S615" s="168">
        <f t="shared" si="758"/>
        <v>0</v>
      </c>
      <c r="T615" s="95"/>
      <c r="U615" s="95"/>
      <c r="V615" s="168">
        <f t="shared" ref="V615:V620" si="787">T615*U615</f>
        <v>0</v>
      </c>
      <c r="W615" s="95"/>
      <c r="X615" s="95"/>
      <c r="Y615" s="168">
        <f t="shared" ref="Y615" si="788">W615*X615</f>
        <v>0</v>
      </c>
      <c r="Z615" s="95"/>
      <c r="AA615" s="95"/>
      <c r="AB615" s="168">
        <f t="shared" si="761"/>
        <v>0</v>
      </c>
      <c r="AC615" s="95"/>
      <c r="AD615" s="95"/>
      <c r="AE615" s="168"/>
      <c r="AF615" s="95"/>
      <c r="AG615" s="95"/>
      <c r="AH615" s="168">
        <f t="shared" si="763"/>
        <v>0</v>
      </c>
      <c r="AI615" s="95"/>
      <c r="AJ615" s="95"/>
      <c r="AK615" s="168">
        <f t="shared" si="764"/>
        <v>0</v>
      </c>
      <c r="AL615" s="95"/>
      <c r="AM615" s="95"/>
      <c r="AN615" s="168">
        <f t="shared" si="765"/>
        <v>0</v>
      </c>
      <c r="AO615" s="95"/>
      <c r="AP615" s="95"/>
      <c r="AQ615" s="168">
        <f t="shared" ref="AQ615:AQ618" si="789">AO615*AP615</f>
        <v>0</v>
      </c>
      <c r="AR615" s="95"/>
      <c r="AS615" s="95"/>
      <c r="AT615" s="168">
        <f t="shared" si="767"/>
        <v>0</v>
      </c>
      <c r="AU615" s="95"/>
      <c r="AV615" s="95"/>
      <c r="AW615" s="168">
        <f t="shared" ref="AW615:AW620" si="790">AU615*AV615</f>
        <v>0</v>
      </c>
      <c r="AX615" s="95"/>
      <c r="AY615" s="95"/>
      <c r="AZ615" s="168">
        <f t="shared" ref="AZ615:AZ620" si="791">AX615*AY615</f>
        <v>0</v>
      </c>
      <c r="BA615" s="95"/>
      <c r="BB615" s="95"/>
      <c r="BC615" s="168">
        <f t="shared" ref="BC615:BC620" si="792">BA615*BB615</f>
        <v>0</v>
      </c>
      <c r="BD615" s="95"/>
      <c r="BE615" s="95"/>
      <c r="BF615" s="168">
        <f t="shared" ref="BF615:BF620" si="793">BD615*BE615</f>
        <v>0</v>
      </c>
      <c r="BG615" s="95"/>
      <c r="BH615" s="95"/>
      <c r="BI615" s="168">
        <f t="shared" si="772"/>
        <v>0</v>
      </c>
      <c r="BJ615" s="95"/>
      <c r="BK615" s="95"/>
      <c r="BL615" s="168">
        <f t="shared" ref="BL615:BL620" si="794">BJ615*BK615</f>
        <v>0</v>
      </c>
      <c r="BM615" s="95"/>
      <c r="BN615" s="95"/>
      <c r="BO615" s="168">
        <f t="shared" si="774"/>
        <v>0</v>
      </c>
      <c r="BP615" s="95"/>
      <c r="BQ615" s="95"/>
      <c r="BR615" s="168">
        <f t="shared" si="775"/>
        <v>0</v>
      </c>
      <c r="BS615" s="95"/>
      <c r="BT615" s="95"/>
      <c r="BU615" s="168">
        <f t="shared" si="776"/>
        <v>0</v>
      </c>
      <c r="BV615" s="95"/>
      <c r="BW615" s="95"/>
      <c r="BX615" s="168">
        <f t="shared" si="777"/>
        <v>0</v>
      </c>
      <c r="BY615" s="95"/>
      <c r="BZ615" s="95"/>
      <c r="CA615" s="168">
        <f t="shared" si="778"/>
        <v>0</v>
      </c>
      <c r="CB615" s="95"/>
      <c r="CC615" s="95"/>
      <c r="CD615" s="168">
        <f t="shared" si="779"/>
        <v>0</v>
      </c>
      <c r="CE615" s="95"/>
      <c r="CF615" s="95"/>
      <c r="CG615" s="168"/>
      <c r="CH615" s="95"/>
      <c r="CI615" s="95"/>
      <c r="CJ615" s="168">
        <f t="shared" si="781"/>
        <v>0</v>
      </c>
      <c r="CK615" s="95"/>
      <c r="CL615" s="95"/>
      <c r="CM615" s="168">
        <f t="shared" si="782"/>
        <v>0</v>
      </c>
      <c r="CN615" s="95"/>
      <c r="CO615" s="95"/>
      <c r="CP615" s="168">
        <f t="shared" si="783"/>
        <v>0</v>
      </c>
      <c r="CQ615" s="95"/>
      <c r="CR615" s="95"/>
      <c r="CS615" s="168"/>
      <c r="CT615" s="168"/>
      <c r="CU615" s="167"/>
    </row>
    <row r="616" spans="2:99" x14ac:dyDescent="0.25">
      <c r="B616" s="42" t="s">
        <v>1187</v>
      </c>
      <c r="C616" s="168"/>
      <c r="D616" s="185"/>
      <c r="E616" s="95"/>
      <c r="F616" s="95"/>
      <c r="G616" s="168"/>
      <c r="H616" s="95"/>
      <c r="I616" s="95"/>
      <c r="J616" s="168"/>
      <c r="K616" s="95"/>
      <c r="L616" s="95"/>
      <c r="M616" s="168"/>
      <c r="N616" s="95"/>
      <c r="O616" s="95"/>
      <c r="P616" s="168"/>
      <c r="Q616" s="95"/>
      <c r="R616" s="95"/>
      <c r="S616" s="168"/>
      <c r="T616" s="95"/>
      <c r="U616" s="95"/>
      <c r="V616" s="168"/>
      <c r="W616" s="95"/>
      <c r="X616" s="95"/>
      <c r="Y616" s="168"/>
      <c r="Z616" s="95"/>
      <c r="AA616" s="95"/>
      <c r="AB616" s="168"/>
      <c r="AC616" s="95"/>
      <c r="AD616" s="95"/>
      <c r="AE616" s="168"/>
      <c r="AF616" s="95"/>
      <c r="AG616" s="95"/>
      <c r="AH616" s="168"/>
      <c r="AI616" s="95"/>
      <c r="AJ616" s="95"/>
      <c r="AK616" s="168"/>
      <c r="AL616" s="95"/>
      <c r="AM616" s="95"/>
      <c r="AN616" s="168"/>
      <c r="AO616" s="95"/>
      <c r="AP616" s="95"/>
      <c r="AQ616" s="168"/>
      <c r="AR616" s="95"/>
      <c r="AS616" s="95"/>
      <c r="AT616" s="168"/>
      <c r="AU616" s="95"/>
      <c r="AV616" s="95"/>
      <c r="AW616" s="168"/>
      <c r="AX616" s="95">
        <v>37</v>
      </c>
      <c r="AY616" s="95">
        <v>3500</v>
      </c>
      <c r="AZ616" s="168">
        <f t="shared" si="791"/>
        <v>129500</v>
      </c>
      <c r="BA616" s="95"/>
      <c r="BB616" s="95"/>
      <c r="BC616" s="168"/>
      <c r="BD616" s="95"/>
      <c r="BE616" s="95"/>
      <c r="BF616" s="168"/>
      <c r="BG616" s="95"/>
      <c r="BH616" s="95"/>
      <c r="BI616" s="168">
        <f t="shared" si="772"/>
        <v>0</v>
      </c>
      <c r="BJ616" s="95"/>
      <c r="BK616" s="95"/>
      <c r="BL616" s="168"/>
      <c r="BM616" s="95"/>
      <c r="BN616" s="95"/>
      <c r="BO616" s="168">
        <f t="shared" si="774"/>
        <v>0</v>
      </c>
      <c r="BP616" s="95"/>
      <c r="BQ616" s="95"/>
      <c r="BR616" s="168">
        <f t="shared" si="775"/>
        <v>0</v>
      </c>
      <c r="BS616" s="95"/>
      <c r="BT616" s="95"/>
      <c r="BU616" s="168">
        <f t="shared" si="776"/>
        <v>0</v>
      </c>
      <c r="BV616" s="95"/>
      <c r="BW616" s="95"/>
      <c r="BX616" s="168">
        <f t="shared" si="777"/>
        <v>0</v>
      </c>
      <c r="BY616" s="95"/>
      <c r="BZ616" s="95"/>
      <c r="CA616" s="168">
        <f t="shared" si="778"/>
        <v>0</v>
      </c>
      <c r="CB616" s="95">
        <v>40</v>
      </c>
      <c r="CC616" s="95">
        <v>3500</v>
      </c>
      <c r="CD616" s="168">
        <f t="shared" si="779"/>
        <v>140000</v>
      </c>
      <c r="CE616" s="95"/>
      <c r="CF616" s="95"/>
      <c r="CG616" s="168"/>
      <c r="CH616" s="95"/>
      <c r="CI616" s="95"/>
      <c r="CJ616" s="168">
        <f t="shared" si="781"/>
        <v>0</v>
      </c>
      <c r="CK616" s="95"/>
      <c r="CL616" s="95"/>
      <c r="CM616" s="168">
        <f t="shared" si="782"/>
        <v>0</v>
      </c>
      <c r="CN616" s="95"/>
      <c r="CO616" s="95"/>
      <c r="CP616" s="168"/>
      <c r="CQ616" s="95"/>
      <c r="CR616" s="95"/>
      <c r="CS616" s="168"/>
      <c r="CT616" s="168"/>
      <c r="CU616" s="167"/>
    </row>
    <row r="617" spans="2:99" x14ac:dyDescent="0.25">
      <c r="B617" s="42" t="s">
        <v>1277</v>
      </c>
      <c r="C617" s="168"/>
      <c r="D617" s="185"/>
      <c r="E617" s="95"/>
      <c r="F617" s="95"/>
      <c r="G617" s="168"/>
      <c r="H617" s="95"/>
      <c r="I617" s="95"/>
      <c r="J617" s="168"/>
      <c r="K617" s="95"/>
      <c r="L617" s="95"/>
      <c r="M617" s="168"/>
      <c r="N617" s="95"/>
      <c r="O617" s="95"/>
      <c r="P617" s="168"/>
      <c r="Q617" s="95"/>
      <c r="R617" s="95"/>
      <c r="S617" s="168"/>
      <c r="T617" s="95"/>
      <c r="U617" s="95"/>
      <c r="V617" s="168"/>
      <c r="W617" s="95"/>
      <c r="X617" s="95"/>
      <c r="Y617" s="168"/>
      <c r="Z617" s="95"/>
      <c r="AA617" s="95"/>
      <c r="AB617" s="168"/>
      <c r="AC617" s="95"/>
      <c r="AD617" s="95"/>
      <c r="AE617" s="168"/>
      <c r="AF617" s="95"/>
      <c r="AG617" s="95"/>
      <c r="AH617" s="168"/>
      <c r="AI617" s="95"/>
      <c r="AJ617" s="95"/>
      <c r="AK617" s="168"/>
      <c r="AL617" s="95"/>
      <c r="AM617" s="95"/>
      <c r="AN617" s="168"/>
      <c r="AO617" s="95"/>
      <c r="AP617" s="95"/>
      <c r="AQ617" s="168"/>
      <c r="AR617" s="95"/>
      <c r="AS617" s="95"/>
      <c r="AT617" s="168"/>
      <c r="AU617" s="95"/>
      <c r="AV617" s="95"/>
      <c r="AW617" s="168"/>
      <c r="AX617" s="95"/>
      <c r="AY617" s="95"/>
      <c r="AZ617" s="168"/>
      <c r="BA617" s="95"/>
      <c r="BB617" s="95"/>
      <c r="BC617" s="168"/>
      <c r="BD617" s="95"/>
      <c r="BE617" s="95"/>
      <c r="BF617" s="168"/>
      <c r="BG617" s="95"/>
      <c r="BH617" s="95"/>
      <c r="BI617" s="168"/>
      <c r="BJ617" s="95"/>
      <c r="BK617" s="95"/>
      <c r="BL617" s="168"/>
      <c r="BM617" s="95"/>
      <c r="BN617" s="95"/>
      <c r="BO617" s="168"/>
      <c r="BP617" s="95"/>
      <c r="BQ617" s="95"/>
      <c r="BR617" s="168"/>
      <c r="BS617" s="95"/>
      <c r="BT617" s="95"/>
      <c r="BU617" s="168"/>
      <c r="BV617" s="95"/>
      <c r="BW617" s="95"/>
      <c r="BX617" s="168">
        <f t="shared" si="777"/>
        <v>0</v>
      </c>
      <c r="BY617" s="95"/>
      <c r="BZ617" s="95"/>
      <c r="CA617" s="168">
        <f t="shared" si="778"/>
        <v>0</v>
      </c>
      <c r="CB617" s="95"/>
      <c r="CC617" s="95"/>
      <c r="CD617" s="168">
        <f t="shared" si="779"/>
        <v>0</v>
      </c>
      <c r="CE617" s="95"/>
      <c r="CF617" s="95"/>
      <c r="CG617" s="168"/>
      <c r="CH617" s="95"/>
      <c r="CI617" s="95"/>
      <c r="CJ617" s="168">
        <f t="shared" si="781"/>
        <v>0</v>
      </c>
      <c r="CK617" s="95"/>
      <c r="CL617" s="95"/>
      <c r="CM617" s="168">
        <f t="shared" si="782"/>
        <v>0</v>
      </c>
      <c r="CN617" s="95"/>
      <c r="CO617" s="95"/>
      <c r="CP617" s="168"/>
      <c r="CQ617" s="95"/>
      <c r="CR617" s="95"/>
      <c r="CS617" s="168"/>
      <c r="CT617" s="168"/>
      <c r="CU617" s="167"/>
    </row>
    <row r="618" spans="2:99" x14ac:dyDescent="0.25">
      <c r="B618" s="42" t="s">
        <v>499</v>
      </c>
      <c r="C618" s="168"/>
      <c r="D618" s="185"/>
      <c r="E618" s="95"/>
      <c r="F618" s="95"/>
      <c r="G618" s="168"/>
      <c r="H618" s="95"/>
      <c r="I618" s="95"/>
      <c r="J618" s="168">
        <f t="shared" si="755"/>
        <v>0</v>
      </c>
      <c r="K618" s="95"/>
      <c r="L618" s="95"/>
      <c r="M618" s="168"/>
      <c r="N618" s="95"/>
      <c r="O618" s="95"/>
      <c r="P618" s="168">
        <f t="shared" si="757"/>
        <v>0</v>
      </c>
      <c r="Q618" s="95"/>
      <c r="R618" s="95"/>
      <c r="S618" s="168">
        <f t="shared" si="758"/>
        <v>0</v>
      </c>
      <c r="T618" s="95"/>
      <c r="U618" s="95"/>
      <c r="V618" s="168">
        <f t="shared" si="787"/>
        <v>0</v>
      </c>
      <c r="W618" s="95"/>
      <c r="X618" s="95"/>
      <c r="Y618" s="168"/>
      <c r="Z618" s="95"/>
      <c r="AA618" s="95"/>
      <c r="AB618" s="168">
        <f t="shared" si="761"/>
        <v>0</v>
      </c>
      <c r="AC618" s="95"/>
      <c r="AD618" s="95"/>
      <c r="AE618" s="168"/>
      <c r="AF618" s="95"/>
      <c r="AG618" s="95"/>
      <c r="AH618" s="168">
        <f t="shared" si="763"/>
        <v>0</v>
      </c>
      <c r="AI618" s="95"/>
      <c r="AJ618" s="95"/>
      <c r="AK618" s="168">
        <f t="shared" si="764"/>
        <v>0</v>
      </c>
      <c r="AL618" s="95"/>
      <c r="AM618" s="95"/>
      <c r="AN618" s="168">
        <f t="shared" si="765"/>
        <v>0</v>
      </c>
      <c r="AO618" s="95"/>
      <c r="AP618" s="95"/>
      <c r="AQ618" s="168">
        <f t="shared" si="789"/>
        <v>0</v>
      </c>
      <c r="AR618" s="95"/>
      <c r="AS618" s="95"/>
      <c r="AT618" s="168">
        <f t="shared" ref="AT618:AT620" si="795">AR618*AS618</f>
        <v>0</v>
      </c>
      <c r="AU618" s="95"/>
      <c r="AV618" s="95"/>
      <c r="AW618" s="168">
        <f t="shared" si="790"/>
        <v>0</v>
      </c>
      <c r="AX618" s="95"/>
      <c r="AY618" s="95"/>
      <c r="AZ618" s="168">
        <f t="shared" si="791"/>
        <v>0</v>
      </c>
      <c r="BA618" s="95"/>
      <c r="BB618" s="95"/>
      <c r="BC618" s="168">
        <f t="shared" si="792"/>
        <v>0</v>
      </c>
      <c r="BD618" s="95"/>
      <c r="BE618" s="95"/>
      <c r="BF618" s="168">
        <f t="shared" si="793"/>
        <v>0</v>
      </c>
      <c r="BG618" s="95"/>
      <c r="BH618" s="95"/>
      <c r="BI618" s="168">
        <f t="shared" si="772"/>
        <v>0</v>
      </c>
      <c r="BJ618" s="95"/>
      <c r="BK618" s="95"/>
      <c r="BL618" s="168">
        <f t="shared" si="794"/>
        <v>0</v>
      </c>
      <c r="BM618" s="95"/>
      <c r="BN618" s="95"/>
      <c r="BO618" s="168">
        <f t="shared" si="774"/>
        <v>0</v>
      </c>
      <c r="BP618" s="95"/>
      <c r="BQ618" s="95"/>
      <c r="BR618" s="168">
        <f t="shared" si="775"/>
        <v>0</v>
      </c>
      <c r="BS618" s="95"/>
      <c r="BT618" s="95"/>
      <c r="BU618" s="168">
        <f t="shared" si="776"/>
        <v>0</v>
      </c>
      <c r="BV618" s="95"/>
      <c r="BW618" s="95"/>
      <c r="BX618" s="168">
        <f t="shared" si="777"/>
        <v>0</v>
      </c>
      <c r="BY618" s="95"/>
      <c r="BZ618" s="95"/>
      <c r="CA618" s="168">
        <f t="shared" si="778"/>
        <v>0</v>
      </c>
      <c r="CB618" s="95"/>
      <c r="CC618" s="95"/>
      <c r="CD618" s="168">
        <f t="shared" si="779"/>
        <v>0</v>
      </c>
      <c r="CE618" s="95"/>
      <c r="CF618" s="95"/>
      <c r="CG618" s="168"/>
      <c r="CH618" s="95"/>
      <c r="CI618" s="95"/>
      <c r="CJ618" s="168">
        <f t="shared" si="781"/>
        <v>0</v>
      </c>
      <c r="CK618" s="95"/>
      <c r="CL618" s="95"/>
      <c r="CM618" s="168">
        <f t="shared" si="782"/>
        <v>0</v>
      </c>
      <c r="CN618" s="95"/>
      <c r="CO618" s="95"/>
      <c r="CP618" s="168">
        <f t="shared" si="783"/>
        <v>0</v>
      </c>
      <c r="CQ618" s="95"/>
      <c r="CR618" s="95"/>
      <c r="CS618" s="168"/>
      <c r="CT618" s="168"/>
      <c r="CU618" s="167"/>
    </row>
    <row r="619" spans="2:99" x14ac:dyDescent="0.25">
      <c r="B619" s="42" t="s">
        <v>964</v>
      </c>
      <c r="C619" s="168"/>
      <c r="D619" s="185"/>
      <c r="E619" s="95"/>
      <c r="F619" s="95"/>
      <c r="G619" s="168"/>
      <c r="H619" s="95"/>
      <c r="I619" s="95"/>
      <c r="J619" s="168"/>
      <c r="K619" s="95"/>
      <c r="L619" s="95"/>
      <c r="M619" s="168"/>
      <c r="N619" s="95">
        <v>41</v>
      </c>
      <c r="O619" s="95">
        <v>3500</v>
      </c>
      <c r="P619" s="168">
        <f t="shared" si="757"/>
        <v>143500</v>
      </c>
      <c r="Q619" s="95"/>
      <c r="R619" s="95"/>
      <c r="S619" s="168">
        <f t="shared" si="758"/>
        <v>0</v>
      </c>
      <c r="T619" s="95"/>
      <c r="U619" s="95"/>
      <c r="V619" s="168"/>
      <c r="W619" s="95"/>
      <c r="X619" s="95"/>
      <c r="Y619" s="168"/>
      <c r="Z619" s="95"/>
      <c r="AA619" s="95"/>
      <c r="AB619" s="168">
        <f t="shared" si="761"/>
        <v>0</v>
      </c>
      <c r="AC619" s="95"/>
      <c r="AD619" s="95"/>
      <c r="AE619" s="168"/>
      <c r="AF619" s="95"/>
      <c r="AG619" s="95"/>
      <c r="AH619" s="168">
        <f t="shared" si="763"/>
        <v>0</v>
      </c>
      <c r="AI619" s="95"/>
      <c r="AJ619" s="95"/>
      <c r="AK619" s="168">
        <f t="shared" si="764"/>
        <v>0</v>
      </c>
      <c r="AL619" s="95"/>
      <c r="AM619" s="95"/>
      <c r="AN619" s="168">
        <f t="shared" si="765"/>
        <v>0</v>
      </c>
      <c r="AO619" s="95">
        <v>44</v>
      </c>
      <c r="AP619" s="95">
        <v>3500</v>
      </c>
      <c r="AQ619" s="168">
        <f t="shared" ref="AQ619:AQ624" si="796">AO619*AP619</f>
        <v>154000</v>
      </c>
      <c r="AR619" s="95"/>
      <c r="AS619" s="95"/>
      <c r="AT619" s="168"/>
      <c r="AU619" s="95"/>
      <c r="AV619" s="95"/>
      <c r="AW619" s="168"/>
      <c r="AX619" s="95"/>
      <c r="AY619" s="95"/>
      <c r="AZ619" s="168">
        <f t="shared" si="791"/>
        <v>0</v>
      </c>
      <c r="BA619" s="95"/>
      <c r="BB619" s="95"/>
      <c r="BC619" s="168"/>
      <c r="BD619" s="95"/>
      <c r="BE619" s="95"/>
      <c r="BF619" s="168"/>
      <c r="BG619" s="95"/>
      <c r="BH619" s="95"/>
      <c r="BI619" s="168">
        <f t="shared" si="772"/>
        <v>0</v>
      </c>
      <c r="BJ619" s="95"/>
      <c r="BK619" s="95"/>
      <c r="BL619" s="168"/>
      <c r="BM619" s="95"/>
      <c r="BN619" s="95"/>
      <c r="BO619" s="168">
        <f t="shared" si="774"/>
        <v>0</v>
      </c>
      <c r="BP619" s="95"/>
      <c r="BQ619" s="95"/>
      <c r="BR619" s="168">
        <f t="shared" si="775"/>
        <v>0</v>
      </c>
      <c r="BS619" s="95"/>
      <c r="BT619" s="95"/>
      <c r="BU619" s="168">
        <f t="shared" si="776"/>
        <v>0</v>
      </c>
      <c r="BV619" s="95">
        <v>41</v>
      </c>
      <c r="BW619" s="95">
        <v>3500</v>
      </c>
      <c r="BX619" s="168">
        <f t="shared" si="777"/>
        <v>143500</v>
      </c>
      <c r="BY619" s="95"/>
      <c r="BZ619" s="95"/>
      <c r="CA619" s="168">
        <f t="shared" si="778"/>
        <v>0</v>
      </c>
      <c r="CB619" s="95"/>
      <c r="CC619" s="95"/>
      <c r="CD619" s="168">
        <f t="shared" si="779"/>
        <v>0</v>
      </c>
      <c r="CE619" s="95"/>
      <c r="CF619" s="95"/>
      <c r="CG619" s="168"/>
      <c r="CH619" s="95"/>
      <c r="CI619" s="95"/>
      <c r="CJ619" s="168">
        <f t="shared" si="781"/>
        <v>0</v>
      </c>
      <c r="CK619" s="95"/>
      <c r="CL619" s="95"/>
      <c r="CM619" s="168">
        <f t="shared" si="782"/>
        <v>0</v>
      </c>
      <c r="CN619" s="95"/>
      <c r="CO619" s="95"/>
      <c r="CP619" s="168"/>
      <c r="CQ619" s="95"/>
      <c r="CR619" s="95"/>
      <c r="CS619" s="168"/>
      <c r="CT619" s="168"/>
      <c r="CU619" s="167"/>
    </row>
    <row r="620" spans="2:99" x14ac:dyDescent="0.25">
      <c r="B620" s="42" t="s">
        <v>491</v>
      </c>
      <c r="C620" s="168"/>
      <c r="D620" s="185">
        <v>3500</v>
      </c>
      <c r="E620" s="95"/>
      <c r="F620" s="95"/>
      <c r="G620" s="168">
        <f t="shared" ref="G620" si="797">E620*F620</f>
        <v>0</v>
      </c>
      <c r="H620" s="95"/>
      <c r="I620" s="95"/>
      <c r="J620" s="168">
        <f t="shared" si="755"/>
        <v>0</v>
      </c>
      <c r="K620" s="95"/>
      <c r="L620" s="95"/>
      <c r="M620" s="168">
        <f t="shared" ref="M620:M630" si="798">K620*L620</f>
        <v>0</v>
      </c>
      <c r="N620" s="95"/>
      <c r="O620" s="95"/>
      <c r="P620" s="168">
        <f t="shared" si="757"/>
        <v>0</v>
      </c>
      <c r="Q620" s="95"/>
      <c r="R620" s="95"/>
      <c r="S620" s="168">
        <f t="shared" si="758"/>
        <v>0</v>
      </c>
      <c r="T620" s="95"/>
      <c r="U620" s="95"/>
      <c r="V620" s="168">
        <f t="shared" si="787"/>
        <v>0</v>
      </c>
      <c r="W620" s="95"/>
      <c r="X620" s="95"/>
      <c r="Y620" s="168">
        <f t="shared" ref="Y620:Y629" si="799">W620*X620</f>
        <v>0</v>
      </c>
      <c r="Z620" s="95"/>
      <c r="AA620" s="95"/>
      <c r="AB620" s="168">
        <f t="shared" si="761"/>
        <v>0</v>
      </c>
      <c r="AC620" s="95"/>
      <c r="AD620" s="95"/>
      <c r="AE620" s="168">
        <f t="shared" ref="AE620:AE629" si="800">AC620*AD620</f>
        <v>0</v>
      </c>
      <c r="AF620" s="95"/>
      <c r="AG620" s="95"/>
      <c r="AH620" s="168">
        <f t="shared" si="763"/>
        <v>0</v>
      </c>
      <c r="AI620" s="95"/>
      <c r="AJ620" s="95"/>
      <c r="AK620" s="168">
        <f t="shared" si="764"/>
        <v>0</v>
      </c>
      <c r="AL620" s="95"/>
      <c r="AM620" s="95"/>
      <c r="AN620" s="168">
        <f t="shared" si="765"/>
        <v>0</v>
      </c>
      <c r="AO620" s="95"/>
      <c r="AP620" s="95"/>
      <c r="AQ620" s="168">
        <f t="shared" si="796"/>
        <v>0</v>
      </c>
      <c r="AR620" s="95"/>
      <c r="AS620" s="95"/>
      <c r="AT620" s="168">
        <f t="shared" si="795"/>
        <v>0</v>
      </c>
      <c r="AU620" s="95"/>
      <c r="AV620" s="95"/>
      <c r="AW620" s="168">
        <f t="shared" si="790"/>
        <v>0</v>
      </c>
      <c r="AX620" s="95"/>
      <c r="AY620" s="95"/>
      <c r="AZ620" s="168">
        <f t="shared" si="791"/>
        <v>0</v>
      </c>
      <c r="BA620" s="95"/>
      <c r="BB620" s="95"/>
      <c r="BC620" s="168">
        <f t="shared" si="792"/>
        <v>0</v>
      </c>
      <c r="BD620" s="95"/>
      <c r="BE620" s="95"/>
      <c r="BF620" s="168">
        <f t="shared" si="793"/>
        <v>0</v>
      </c>
      <c r="BG620" s="95"/>
      <c r="BH620" s="95"/>
      <c r="BI620" s="168">
        <f t="shared" si="772"/>
        <v>0</v>
      </c>
      <c r="BJ620" s="95"/>
      <c r="BK620" s="95"/>
      <c r="BL620" s="168">
        <f t="shared" si="794"/>
        <v>0</v>
      </c>
      <c r="BM620" s="95"/>
      <c r="BN620" s="95"/>
      <c r="BO620" s="168">
        <f t="shared" si="774"/>
        <v>0</v>
      </c>
      <c r="BP620" s="95"/>
      <c r="BQ620" s="95"/>
      <c r="BR620" s="168">
        <f t="shared" si="775"/>
        <v>0</v>
      </c>
      <c r="BS620" s="95"/>
      <c r="BT620" s="95"/>
      <c r="BU620" s="168">
        <f t="shared" si="776"/>
        <v>0</v>
      </c>
      <c r="BV620" s="95"/>
      <c r="BW620" s="95"/>
      <c r="BX620" s="168">
        <f t="shared" si="777"/>
        <v>0</v>
      </c>
      <c r="BY620" s="95"/>
      <c r="BZ620" s="95"/>
      <c r="CA620" s="168">
        <f t="shared" si="778"/>
        <v>0</v>
      </c>
      <c r="CB620" s="95"/>
      <c r="CC620" s="95"/>
      <c r="CD620" s="168">
        <f t="shared" si="779"/>
        <v>0</v>
      </c>
      <c r="CE620" s="95"/>
      <c r="CF620" s="95"/>
      <c r="CG620" s="168">
        <f t="shared" ref="CG620" si="801">CE620*CF620</f>
        <v>0</v>
      </c>
      <c r="CH620" s="95"/>
      <c r="CI620" s="95"/>
      <c r="CJ620" s="168">
        <f t="shared" si="781"/>
        <v>0</v>
      </c>
      <c r="CK620" s="95"/>
      <c r="CL620" s="95"/>
      <c r="CM620" s="168">
        <f t="shared" si="782"/>
        <v>0</v>
      </c>
      <c r="CN620" s="95"/>
      <c r="CO620" s="95"/>
      <c r="CP620" s="168">
        <f t="shared" si="783"/>
        <v>0</v>
      </c>
      <c r="CQ620" s="95"/>
      <c r="CR620" s="95"/>
      <c r="CS620" s="168">
        <f t="shared" ref="CS620" si="802">CQ620*CR620</f>
        <v>0</v>
      </c>
      <c r="CT620" s="168">
        <f t="shared" ref="CT620" si="803">E620+H620+K620+N620+Q620+T620+W620+Z620+AC620+AF620+AI620+AL620+AO620+AR620+AU620+AX620+BA620+BD620+BG620+BJ620+BM620+BP620+BS620+BV620+BY620+CB620+CE620+CH620+CK620+CN620+CQ620</f>
        <v>0</v>
      </c>
      <c r="CU620" s="167">
        <f t="shared" ref="CU620" si="804">G620+J620+M620+P620+S620+V620+Y620+AB620+AE620+AH620+AK620+AN620+AQ620+AT620+AW620+AZ620+BC620+BF620+BI620+BL620+BO620+BR620+BU620+BX620+CA620+CD620+CG620+CJ620+CM620+CP620+CS620</f>
        <v>0</v>
      </c>
    </row>
    <row r="621" spans="2:99" x14ac:dyDescent="0.25">
      <c r="B621" s="42" t="s">
        <v>820</v>
      </c>
      <c r="C621" s="168"/>
      <c r="D621" s="185"/>
      <c r="E621" s="95"/>
      <c r="F621" s="95"/>
      <c r="G621" s="168"/>
      <c r="H621" s="95"/>
      <c r="I621" s="95"/>
      <c r="J621" s="168">
        <f t="shared" si="755"/>
        <v>0</v>
      </c>
      <c r="K621" s="95"/>
      <c r="L621" s="95"/>
      <c r="M621" s="168">
        <f t="shared" si="798"/>
        <v>0</v>
      </c>
      <c r="N621" s="95"/>
      <c r="O621" s="95"/>
      <c r="P621" s="168">
        <f t="shared" si="757"/>
        <v>0</v>
      </c>
      <c r="Q621" s="95"/>
      <c r="R621" s="95"/>
      <c r="S621" s="168">
        <f t="shared" si="758"/>
        <v>0</v>
      </c>
      <c r="T621" s="95"/>
      <c r="U621" s="95"/>
      <c r="V621" s="168"/>
      <c r="W621" s="95"/>
      <c r="X621" s="95"/>
      <c r="Y621" s="168">
        <f t="shared" si="799"/>
        <v>0</v>
      </c>
      <c r="Z621" s="95"/>
      <c r="AA621" s="95"/>
      <c r="AB621" s="168">
        <f t="shared" si="761"/>
        <v>0</v>
      </c>
      <c r="AC621" s="95"/>
      <c r="AD621" s="95"/>
      <c r="AE621" s="168">
        <f t="shared" si="800"/>
        <v>0</v>
      </c>
      <c r="AF621" s="95"/>
      <c r="AG621" s="95"/>
      <c r="AH621" s="168">
        <f t="shared" si="763"/>
        <v>0</v>
      </c>
      <c r="AI621" s="95"/>
      <c r="AJ621" s="95"/>
      <c r="AK621" s="168">
        <f t="shared" si="764"/>
        <v>0</v>
      </c>
      <c r="AL621" s="95"/>
      <c r="AM621" s="95"/>
      <c r="AN621" s="168">
        <f t="shared" si="765"/>
        <v>0</v>
      </c>
      <c r="AO621" s="95"/>
      <c r="AP621" s="95"/>
      <c r="AQ621" s="168">
        <f t="shared" si="796"/>
        <v>0</v>
      </c>
      <c r="AR621" s="95"/>
      <c r="AS621" s="95"/>
      <c r="AT621" s="168"/>
      <c r="AU621" s="95"/>
      <c r="AV621" s="95"/>
      <c r="AW621" s="168"/>
      <c r="AX621" s="95"/>
      <c r="AY621" s="95"/>
      <c r="AZ621" s="168"/>
      <c r="BA621" s="95"/>
      <c r="BB621" s="95"/>
      <c r="BC621" s="168"/>
      <c r="BD621" s="95"/>
      <c r="BE621" s="95"/>
      <c r="BF621" s="168"/>
      <c r="BG621" s="95"/>
      <c r="BH621" s="95"/>
      <c r="BI621" s="168">
        <f t="shared" si="772"/>
        <v>0</v>
      </c>
      <c r="BJ621" s="95"/>
      <c r="BK621" s="95"/>
      <c r="BL621" s="168"/>
      <c r="BM621" s="95"/>
      <c r="BN621" s="95"/>
      <c r="BO621" s="168">
        <f t="shared" si="774"/>
        <v>0</v>
      </c>
      <c r="BP621" s="95"/>
      <c r="BQ621" s="95"/>
      <c r="BR621" s="168">
        <f t="shared" si="775"/>
        <v>0</v>
      </c>
      <c r="BS621" s="95"/>
      <c r="BT621" s="95"/>
      <c r="BU621" s="168">
        <f t="shared" si="776"/>
        <v>0</v>
      </c>
      <c r="BV621" s="95"/>
      <c r="BW621" s="95"/>
      <c r="BX621" s="168">
        <f t="shared" si="777"/>
        <v>0</v>
      </c>
      <c r="BY621" s="95"/>
      <c r="BZ621" s="95"/>
      <c r="CA621" s="168">
        <f t="shared" si="778"/>
        <v>0</v>
      </c>
      <c r="CB621" s="95"/>
      <c r="CC621" s="95"/>
      <c r="CD621" s="168">
        <f t="shared" si="779"/>
        <v>0</v>
      </c>
      <c r="CE621" s="95"/>
      <c r="CF621" s="95"/>
      <c r="CG621" s="168"/>
      <c r="CH621" s="95"/>
      <c r="CI621" s="95"/>
      <c r="CJ621" s="168">
        <f t="shared" si="781"/>
        <v>0</v>
      </c>
      <c r="CK621" s="95"/>
      <c r="CL621" s="95"/>
      <c r="CM621" s="168">
        <f t="shared" si="782"/>
        <v>0</v>
      </c>
      <c r="CN621" s="95"/>
      <c r="CO621" s="95"/>
      <c r="CP621" s="168">
        <f t="shared" si="783"/>
        <v>0</v>
      </c>
      <c r="CQ621" s="95"/>
      <c r="CR621" s="95"/>
      <c r="CS621" s="168"/>
      <c r="CT621" s="168"/>
      <c r="CU621" s="167"/>
    </row>
    <row r="622" spans="2:99" x14ac:dyDescent="0.25">
      <c r="B622" s="42" t="s">
        <v>1130</v>
      </c>
      <c r="C622" s="168"/>
      <c r="D622" s="185"/>
      <c r="E622" s="95"/>
      <c r="F622" s="95"/>
      <c r="G622" s="168"/>
      <c r="H622" s="95"/>
      <c r="I622" s="95"/>
      <c r="J622" s="168"/>
      <c r="K622" s="95"/>
      <c r="L622" s="95"/>
      <c r="M622" s="168"/>
      <c r="N622" s="95"/>
      <c r="O622" s="95"/>
      <c r="P622" s="168"/>
      <c r="Q622" s="95"/>
      <c r="R622" s="95"/>
      <c r="S622" s="168"/>
      <c r="T622" s="95"/>
      <c r="U622" s="95"/>
      <c r="V622" s="168"/>
      <c r="W622" s="95"/>
      <c r="X622" s="95"/>
      <c r="Y622" s="168"/>
      <c r="Z622" s="95"/>
      <c r="AA622" s="95"/>
      <c r="AB622" s="168"/>
      <c r="AC622" s="95"/>
      <c r="AD622" s="95"/>
      <c r="AE622" s="168"/>
      <c r="AF622" s="95"/>
      <c r="AG622" s="95"/>
      <c r="AH622" s="168"/>
      <c r="AI622" s="95">
        <v>41</v>
      </c>
      <c r="AJ622" s="95">
        <v>3000</v>
      </c>
      <c r="AK622" s="168">
        <f t="shared" si="764"/>
        <v>123000</v>
      </c>
      <c r="AL622" s="95"/>
      <c r="AM622" s="95"/>
      <c r="AN622" s="168">
        <f t="shared" si="765"/>
        <v>0</v>
      </c>
      <c r="AO622" s="95"/>
      <c r="AP622" s="95"/>
      <c r="AQ622" s="168">
        <f t="shared" si="796"/>
        <v>0</v>
      </c>
      <c r="AR622" s="95"/>
      <c r="AS622" s="95"/>
      <c r="AT622" s="168"/>
      <c r="AU622" s="95"/>
      <c r="AV622" s="95"/>
      <c r="AW622" s="168"/>
      <c r="AX622" s="95"/>
      <c r="AY622" s="95"/>
      <c r="AZ622" s="168"/>
      <c r="BA622" s="95"/>
      <c r="BB622" s="95"/>
      <c r="BC622" s="168"/>
      <c r="BD622" s="95"/>
      <c r="BE622" s="95"/>
      <c r="BF622" s="168"/>
      <c r="BG622" s="95"/>
      <c r="BH622" s="95"/>
      <c r="BI622" s="168">
        <f t="shared" si="772"/>
        <v>0</v>
      </c>
      <c r="BJ622" s="95"/>
      <c r="BK622" s="95"/>
      <c r="BL622" s="168"/>
      <c r="BM622" s="95">
        <v>37</v>
      </c>
      <c r="BN622" s="95">
        <v>3000</v>
      </c>
      <c r="BO622" s="168">
        <f t="shared" si="774"/>
        <v>111000</v>
      </c>
      <c r="BP622" s="95"/>
      <c r="BQ622" s="95"/>
      <c r="BR622" s="168">
        <f t="shared" si="775"/>
        <v>0</v>
      </c>
      <c r="BS622" s="95"/>
      <c r="BT622" s="95"/>
      <c r="BU622" s="168">
        <f t="shared" si="776"/>
        <v>0</v>
      </c>
      <c r="BV622" s="95"/>
      <c r="BW622" s="95"/>
      <c r="BX622" s="168">
        <f t="shared" si="777"/>
        <v>0</v>
      </c>
      <c r="BY622" s="95"/>
      <c r="BZ622" s="95"/>
      <c r="CA622" s="168">
        <f t="shared" si="778"/>
        <v>0</v>
      </c>
      <c r="CB622" s="95"/>
      <c r="CC622" s="95"/>
      <c r="CD622" s="168">
        <f t="shared" si="779"/>
        <v>0</v>
      </c>
      <c r="CE622" s="95"/>
      <c r="CF622" s="95"/>
      <c r="CG622" s="168"/>
      <c r="CH622" s="95"/>
      <c r="CI622" s="95"/>
      <c r="CJ622" s="168">
        <f t="shared" si="781"/>
        <v>0</v>
      </c>
      <c r="CK622" s="95"/>
      <c r="CL622" s="95"/>
      <c r="CM622" s="168">
        <f t="shared" si="782"/>
        <v>0</v>
      </c>
      <c r="CN622" s="95"/>
      <c r="CO622" s="95"/>
      <c r="CP622" s="168"/>
      <c r="CQ622" s="95"/>
      <c r="CR622" s="95"/>
      <c r="CS622" s="168"/>
      <c r="CT622" s="168"/>
      <c r="CU622" s="167"/>
    </row>
    <row r="623" spans="2:99" x14ac:dyDescent="0.25">
      <c r="B623" s="42" t="s">
        <v>959</v>
      </c>
      <c r="C623" s="168"/>
      <c r="D623" s="185"/>
      <c r="E623" s="95"/>
      <c r="F623" s="95"/>
      <c r="G623" s="168"/>
      <c r="H623" s="95"/>
      <c r="I623" s="95"/>
      <c r="J623" s="168"/>
      <c r="K623" s="95">
        <v>38</v>
      </c>
      <c r="L623" s="95">
        <v>3000</v>
      </c>
      <c r="M623" s="168">
        <f t="shared" si="798"/>
        <v>114000</v>
      </c>
      <c r="N623" s="95"/>
      <c r="O623" s="95"/>
      <c r="P623" s="168">
        <f t="shared" si="757"/>
        <v>0</v>
      </c>
      <c r="Q623" s="95"/>
      <c r="R623" s="95"/>
      <c r="S623" s="168">
        <f t="shared" si="758"/>
        <v>0</v>
      </c>
      <c r="T623" s="95"/>
      <c r="U623" s="95"/>
      <c r="V623" s="168"/>
      <c r="W623" s="95"/>
      <c r="X623" s="95"/>
      <c r="Y623" s="168">
        <f t="shared" si="799"/>
        <v>0</v>
      </c>
      <c r="Z623" s="95"/>
      <c r="AA623" s="95"/>
      <c r="AB623" s="168">
        <f t="shared" si="761"/>
        <v>0</v>
      </c>
      <c r="AC623" s="95"/>
      <c r="AD623" s="95"/>
      <c r="AE623" s="168">
        <f t="shared" si="800"/>
        <v>0</v>
      </c>
      <c r="AF623" s="95"/>
      <c r="AG623" s="95"/>
      <c r="AH623" s="168">
        <f t="shared" si="763"/>
        <v>0</v>
      </c>
      <c r="AI623" s="95"/>
      <c r="AJ623" s="95"/>
      <c r="AK623" s="168">
        <f t="shared" si="764"/>
        <v>0</v>
      </c>
      <c r="AL623" s="95"/>
      <c r="AM623" s="95"/>
      <c r="AN623" s="168">
        <f t="shared" si="765"/>
        <v>0</v>
      </c>
      <c r="AO623" s="95">
        <v>40</v>
      </c>
      <c r="AP623" s="95">
        <v>3000</v>
      </c>
      <c r="AQ623" s="168">
        <f t="shared" si="796"/>
        <v>120000</v>
      </c>
      <c r="AR623" s="95"/>
      <c r="AS623" s="95"/>
      <c r="AT623" s="168"/>
      <c r="AU623" s="95"/>
      <c r="AV623" s="95"/>
      <c r="AW623" s="168"/>
      <c r="AX623" s="95"/>
      <c r="AY623" s="95"/>
      <c r="AZ623" s="168"/>
      <c r="BA623" s="95"/>
      <c r="BB623" s="95"/>
      <c r="BC623" s="168"/>
      <c r="BD623" s="95"/>
      <c r="BE623" s="95"/>
      <c r="BF623" s="168"/>
      <c r="BG623" s="95"/>
      <c r="BH623" s="95"/>
      <c r="BI623" s="168">
        <f t="shared" si="772"/>
        <v>0</v>
      </c>
      <c r="BJ623" s="95"/>
      <c r="BK623" s="95"/>
      <c r="BL623" s="168"/>
      <c r="BM623" s="95"/>
      <c r="BN623" s="95"/>
      <c r="BO623" s="168">
        <f t="shared" si="774"/>
        <v>0</v>
      </c>
      <c r="BP623" s="95"/>
      <c r="BQ623" s="95"/>
      <c r="BR623" s="168">
        <f t="shared" si="775"/>
        <v>0</v>
      </c>
      <c r="BS623" s="95">
        <v>37</v>
      </c>
      <c r="BT623" s="95">
        <v>3000</v>
      </c>
      <c r="BU623" s="168">
        <f t="shared" si="776"/>
        <v>111000</v>
      </c>
      <c r="BV623" s="95"/>
      <c r="BW623" s="95"/>
      <c r="BX623" s="168">
        <f t="shared" si="777"/>
        <v>0</v>
      </c>
      <c r="BY623" s="95"/>
      <c r="BZ623" s="95"/>
      <c r="CA623" s="168">
        <f t="shared" si="778"/>
        <v>0</v>
      </c>
      <c r="CB623" s="95"/>
      <c r="CC623" s="95"/>
      <c r="CD623" s="168">
        <f t="shared" si="779"/>
        <v>0</v>
      </c>
      <c r="CE623" s="95"/>
      <c r="CF623" s="95"/>
      <c r="CG623" s="168"/>
      <c r="CH623" s="95"/>
      <c r="CI623" s="95"/>
      <c r="CJ623" s="168">
        <f t="shared" si="781"/>
        <v>0</v>
      </c>
      <c r="CK623" s="95"/>
      <c r="CL623" s="95"/>
      <c r="CM623" s="168">
        <f t="shared" si="782"/>
        <v>0</v>
      </c>
      <c r="CN623" s="95"/>
      <c r="CO623" s="95"/>
      <c r="CP623" s="168"/>
      <c r="CQ623" s="95"/>
      <c r="CR623" s="95"/>
      <c r="CS623" s="168"/>
      <c r="CT623" s="168"/>
      <c r="CU623" s="167"/>
    </row>
    <row r="624" spans="2:99" x14ac:dyDescent="0.25">
      <c r="B624" s="42" t="s">
        <v>789</v>
      </c>
      <c r="C624" s="168"/>
      <c r="D624" s="185"/>
      <c r="E624" s="95"/>
      <c r="F624" s="95"/>
      <c r="G624" s="168"/>
      <c r="H624" s="95"/>
      <c r="I624" s="95"/>
      <c r="J624" s="168">
        <f t="shared" si="755"/>
        <v>0</v>
      </c>
      <c r="K624" s="95"/>
      <c r="L624" s="95"/>
      <c r="M624" s="168">
        <f t="shared" si="798"/>
        <v>0</v>
      </c>
      <c r="N624" s="95"/>
      <c r="O624" s="95"/>
      <c r="P624" s="168">
        <f t="shared" si="757"/>
        <v>0</v>
      </c>
      <c r="Q624" s="95"/>
      <c r="R624" s="95"/>
      <c r="S624" s="168">
        <f t="shared" si="758"/>
        <v>0</v>
      </c>
      <c r="T624" s="95"/>
      <c r="U624" s="95"/>
      <c r="V624" s="168"/>
      <c r="W624" s="95"/>
      <c r="X624" s="95"/>
      <c r="Y624" s="168">
        <f t="shared" si="799"/>
        <v>0</v>
      </c>
      <c r="Z624" s="95"/>
      <c r="AA624" s="95"/>
      <c r="AB624" s="168">
        <f t="shared" si="761"/>
        <v>0</v>
      </c>
      <c r="AC624" s="95"/>
      <c r="AD624" s="95"/>
      <c r="AE624" s="168">
        <f t="shared" si="800"/>
        <v>0</v>
      </c>
      <c r="AF624" s="95"/>
      <c r="AG624" s="95"/>
      <c r="AH624" s="168">
        <f t="shared" si="763"/>
        <v>0</v>
      </c>
      <c r="AI624" s="95"/>
      <c r="AJ624" s="95"/>
      <c r="AK624" s="168">
        <f t="shared" si="764"/>
        <v>0</v>
      </c>
      <c r="AL624" s="95"/>
      <c r="AM624" s="95"/>
      <c r="AN624" s="168">
        <f t="shared" si="765"/>
        <v>0</v>
      </c>
      <c r="AO624" s="95"/>
      <c r="AP624" s="95"/>
      <c r="AQ624" s="168">
        <f t="shared" si="796"/>
        <v>0</v>
      </c>
      <c r="AR624" s="95"/>
      <c r="AS624" s="95"/>
      <c r="AT624" s="168">
        <f t="shared" ref="AT624:AT630" si="805">AR624*AS624</f>
        <v>0</v>
      </c>
      <c r="AU624" s="95"/>
      <c r="AV624" s="95"/>
      <c r="AW624" s="168">
        <f t="shared" ref="AW624" si="806">AU624*AV624</f>
        <v>0</v>
      </c>
      <c r="AX624" s="95"/>
      <c r="AY624" s="95"/>
      <c r="AZ624" s="168">
        <f t="shared" ref="AZ624" si="807">AX624*AY624</f>
        <v>0</v>
      </c>
      <c r="BA624" s="95"/>
      <c r="BB624" s="95"/>
      <c r="BC624" s="168">
        <f t="shared" ref="BC624:BC629" si="808">BA624*BB624</f>
        <v>0</v>
      </c>
      <c r="BD624" s="95"/>
      <c r="BE624" s="95"/>
      <c r="BF624" s="168">
        <f t="shared" ref="BF624" si="809">BD624*BE624</f>
        <v>0</v>
      </c>
      <c r="BG624" s="95"/>
      <c r="BH624" s="95"/>
      <c r="BI624" s="168">
        <f t="shared" si="772"/>
        <v>0</v>
      </c>
      <c r="BJ624" s="95"/>
      <c r="BK624" s="95"/>
      <c r="BL624" s="168">
        <f t="shared" ref="BL624" si="810">BJ624*BK624</f>
        <v>0</v>
      </c>
      <c r="BM624" s="95"/>
      <c r="BN624" s="95"/>
      <c r="BO624" s="168">
        <f t="shared" si="774"/>
        <v>0</v>
      </c>
      <c r="BP624" s="95"/>
      <c r="BQ624" s="95"/>
      <c r="BR624" s="168">
        <f t="shared" si="775"/>
        <v>0</v>
      </c>
      <c r="BS624" s="95"/>
      <c r="BT624" s="95"/>
      <c r="BU624" s="168">
        <f t="shared" si="776"/>
        <v>0</v>
      </c>
      <c r="BV624" s="95"/>
      <c r="BW624" s="95"/>
      <c r="BX624" s="168">
        <f t="shared" si="777"/>
        <v>0</v>
      </c>
      <c r="BY624" s="95"/>
      <c r="BZ624" s="95"/>
      <c r="CA624" s="168">
        <f t="shared" si="778"/>
        <v>0</v>
      </c>
      <c r="CB624" s="95"/>
      <c r="CC624" s="95"/>
      <c r="CD624" s="168">
        <f t="shared" si="779"/>
        <v>0</v>
      </c>
      <c r="CE624" s="95"/>
      <c r="CF624" s="95"/>
      <c r="CG624" s="168"/>
      <c r="CH624" s="95"/>
      <c r="CI624" s="95"/>
      <c r="CJ624" s="168">
        <f t="shared" si="781"/>
        <v>0</v>
      </c>
      <c r="CK624" s="95"/>
      <c r="CL624" s="95"/>
      <c r="CM624" s="168">
        <f t="shared" si="782"/>
        <v>0</v>
      </c>
      <c r="CN624" s="95"/>
      <c r="CO624" s="95"/>
      <c r="CP624" s="168">
        <f t="shared" si="783"/>
        <v>0</v>
      </c>
      <c r="CQ624" s="95"/>
      <c r="CR624" s="95"/>
      <c r="CS624" s="168"/>
      <c r="CT624" s="168"/>
      <c r="CU624" s="167"/>
    </row>
    <row r="625" spans="2:99" x14ac:dyDescent="0.25">
      <c r="B625" s="42" t="s">
        <v>1037</v>
      </c>
      <c r="C625" s="168"/>
      <c r="D625" s="185"/>
      <c r="E625" s="95"/>
      <c r="F625" s="95"/>
      <c r="G625" s="168"/>
      <c r="H625" s="95"/>
      <c r="I625" s="95"/>
      <c r="J625" s="168"/>
      <c r="K625" s="95"/>
      <c r="L625" s="95"/>
      <c r="M625" s="168"/>
      <c r="N625" s="95"/>
      <c r="O625" s="95"/>
      <c r="P625" s="168"/>
      <c r="Q625" s="95"/>
      <c r="R625" s="95"/>
      <c r="S625" s="168"/>
      <c r="T625" s="95"/>
      <c r="U625" s="95"/>
      <c r="V625" s="168"/>
      <c r="W625" s="95">
        <v>38</v>
      </c>
      <c r="X625" s="95">
        <v>2500</v>
      </c>
      <c r="Y625" s="168">
        <f t="shared" si="799"/>
        <v>95000</v>
      </c>
      <c r="Z625" s="95"/>
      <c r="AA625" s="95"/>
      <c r="AB625" s="168">
        <f t="shared" si="761"/>
        <v>0</v>
      </c>
      <c r="AC625" s="95"/>
      <c r="AD625" s="95"/>
      <c r="AE625" s="168">
        <f t="shared" si="800"/>
        <v>0</v>
      </c>
      <c r="AF625" s="95"/>
      <c r="AG625" s="95"/>
      <c r="AH625" s="168">
        <f t="shared" si="763"/>
        <v>0</v>
      </c>
      <c r="AI625" s="95"/>
      <c r="AJ625" s="95"/>
      <c r="AK625" s="168">
        <f t="shared" si="764"/>
        <v>0</v>
      </c>
      <c r="AL625" s="95"/>
      <c r="AM625" s="95"/>
      <c r="AN625" s="168">
        <f t="shared" si="765"/>
        <v>0</v>
      </c>
      <c r="AO625" s="95"/>
      <c r="AP625" s="95"/>
      <c r="AQ625" s="168"/>
      <c r="AR625" s="95"/>
      <c r="AS625" s="95"/>
      <c r="AT625" s="168">
        <f t="shared" si="805"/>
        <v>0</v>
      </c>
      <c r="AU625" s="95"/>
      <c r="AV625" s="95"/>
      <c r="AW625" s="168"/>
      <c r="AX625" s="95"/>
      <c r="AY625" s="95"/>
      <c r="AZ625" s="168"/>
      <c r="BA625" s="95">
        <v>38</v>
      </c>
      <c r="BB625" s="95">
        <v>2500</v>
      </c>
      <c r="BC625" s="168">
        <f t="shared" si="808"/>
        <v>95000</v>
      </c>
      <c r="BD625" s="95"/>
      <c r="BE625" s="95"/>
      <c r="BF625" s="168"/>
      <c r="BG625" s="95"/>
      <c r="BH625" s="95"/>
      <c r="BI625" s="168">
        <f t="shared" si="772"/>
        <v>0</v>
      </c>
      <c r="BJ625" s="95"/>
      <c r="BK625" s="95"/>
      <c r="BL625" s="168"/>
      <c r="BM625" s="95"/>
      <c r="BN625" s="95"/>
      <c r="BO625" s="168">
        <f t="shared" si="774"/>
        <v>0</v>
      </c>
      <c r="BP625" s="95"/>
      <c r="BQ625" s="95"/>
      <c r="BR625" s="168">
        <f t="shared" si="775"/>
        <v>0</v>
      </c>
      <c r="BS625" s="95"/>
      <c r="BT625" s="95"/>
      <c r="BU625" s="168">
        <f t="shared" si="776"/>
        <v>0</v>
      </c>
      <c r="BV625" s="95"/>
      <c r="BW625" s="95"/>
      <c r="BX625" s="168">
        <f t="shared" si="777"/>
        <v>0</v>
      </c>
      <c r="BY625" s="95"/>
      <c r="BZ625" s="95"/>
      <c r="CA625" s="168">
        <f t="shared" si="778"/>
        <v>0</v>
      </c>
      <c r="CB625" s="95"/>
      <c r="CC625" s="95"/>
      <c r="CD625" s="168">
        <f t="shared" si="779"/>
        <v>0</v>
      </c>
      <c r="CE625" s="95"/>
      <c r="CF625" s="95"/>
      <c r="CG625" s="168"/>
      <c r="CH625" s="95"/>
      <c r="CI625" s="95"/>
      <c r="CJ625" s="168">
        <f t="shared" si="781"/>
        <v>0</v>
      </c>
      <c r="CK625" s="95"/>
      <c r="CL625" s="95"/>
      <c r="CM625" s="168">
        <f t="shared" si="782"/>
        <v>0</v>
      </c>
      <c r="CN625" s="95"/>
      <c r="CO625" s="95"/>
      <c r="CP625" s="168"/>
      <c r="CQ625" s="95"/>
      <c r="CR625" s="95"/>
      <c r="CS625" s="168"/>
      <c r="CT625" s="168"/>
      <c r="CU625" s="167"/>
    </row>
    <row r="626" spans="2:99" x14ac:dyDescent="0.25">
      <c r="B626" s="42" t="s">
        <v>508</v>
      </c>
      <c r="C626" s="168"/>
      <c r="D626" s="185"/>
      <c r="E626" s="95"/>
      <c r="F626" s="95"/>
      <c r="G626" s="168"/>
      <c r="H626" s="95"/>
      <c r="I626" s="95"/>
      <c r="J626" s="168">
        <f t="shared" si="755"/>
        <v>0</v>
      </c>
      <c r="K626" s="95">
        <v>2</v>
      </c>
      <c r="L626" s="95">
        <v>3500</v>
      </c>
      <c r="M626" s="168">
        <f t="shared" si="798"/>
        <v>7000</v>
      </c>
      <c r="N626" s="95"/>
      <c r="O626" s="95"/>
      <c r="P626" s="168">
        <f t="shared" si="757"/>
        <v>0</v>
      </c>
      <c r="Q626" s="95"/>
      <c r="R626" s="95"/>
      <c r="S626" s="168">
        <f t="shared" si="758"/>
        <v>0</v>
      </c>
      <c r="T626" s="95"/>
      <c r="U626" s="95"/>
      <c r="V626" s="168"/>
      <c r="W626" s="95">
        <v>2</v>
      </c>
      <c r="X626" s="95">
        <v>3500</v>
      </c>
      <c r="Y626" s="168">
        <f t="shared" si="799"/>
        <v>7000</v>
      </c>
      <c r="Z626" s="95"/>
      <c r="AA626" s="95"/>
      <c r="AB626" s="168">
        <f t="shared" si="761"/>
        <v>0</v>
      </c>
      <c r="AC626" s="95"/>
      <c r="AD626" s="95"/>
      <c r="AE626" s="168">
        <f t="shared" si="800"/>
        <v>0</v>
      </c>
      <c r="AF626" s="95">
        <v>2</v>
      </c>
      <c r="AG626" s="95">
        <v>3500</v>
      </c>
      <c r="AH626" s="168">
        <f t="shared" si="763"/>
        <v>7000</v>
      </c>
      <c r="AI626" s="95">
        <v>45</v>
      </c>
      <c r="AJ626" s="95">
        <v>3500</v>
      </c>
      <c r="AK626" s="168">
        <f t="shared" si="764"/>
        <v>157500</v>
      </c>
      <c r="AL626" s="95"/>
      <c r="AM626" s="95"/>
      <c r="AN626" s="168">
        <f t="shared" si="765"/>
        <v>0</v>
      </c>
      <c r="AO626" s="95"/>
      <c r="AP626" s="95"/>
      <c r="AQ626" s="168"/>
      <c r="AR626" s="95">
        <v>2</v>
      </c>
      <c r="AS626" s="95">
        <v>3500</v>
      </c>
      <c r="AT626" s="168">
        <f t="shared" si="805"/>
        <v>7000</v>
      </c>
      <c r="AU626" s="95"/>
      <c r="AV626" s="95"/>
      <c r="AW626" s="168"/>
      <c r="AX626" s="95"/>
      <c r="AY626" s="95"/>
      <c r="AZ626" s="168"/>
      <c r="BA626" s="95">
        <v>2</v>
      </c>
      <c r="BB626" s="95">
        <v>3500</v>
      </c>
      <c r="BC626" s="168">
        <f t="shared" si="808"/>
        <v>7000</v>
      </c>
      <c r="BD626" s="95"/>
      <c r="BE626" s="95"/>
      <c r="BF626" s="168"/>
      <c r="BG626" s="95"/>
      <c r="BH626" s="95"/>
      <c r="BI626" s="168">
        <f t="shared" si="772"/>
        <v>0</v>
      </c>
      <c r="BJ626" s="95"/>
      <c r="BK626" s="95"/>
      <c r="BL626" s="168"/>
      <c r="BM626" s="95">
        <v>43</v>
      </c>
      <c r="BN626" s="95">
        <v>3500</v>
      </c>
      <c r="BO626" s="168">
        <f t="shared" si="774"/>
        <v>150500</v>
      </c>
      <c r="BP626" s="95"/>
      <c r="BQ626" s="95"/>
      <c r="BR626" s="168">
        <f t="shared" si="775"/>
        <v>0</v>
      </c>
      <c r="BS626" s="95"/>
      <c r="BT626" s="95"/>
      <c r="BU626" s="168">
        <f t="shared" si="776"/>
        <v>0</v>
      </c>
      <c r="BV626" s="95"/>
      <c r="BW626" s="95"/>
      <c r="BX626" s="168">
        <f t="shared" si="777"/>
        <v>0</v>
      </c>
      <c r="BY626" s="95"/>
      <c r="BZ626" s="95"/>
      <c r="CA626" s="168">
        <f t="shared" si="778"/>
        <v>0</v>
      </c>
      <c r="CB626" s="95"/>
      <c r="CC626" s="95"/>
      <c r="CD626" s="168">
        <f t="shared" si="779"/>
        <v>0</v>
      </c>
      <c r="CE626" s="95"/>
      <c r="CF626" s="95"/>
      <c r="CG626" s="168"/>
      <c r="CH626" s="95"/>
      <c r="CI626" s="95"/>
      <c r="CJ626" s="168">
        <f t="shared" si="781"/>
        <v>0</v>
      </c>
      <c r="CK626" s="95"/>
      <c r="CL626" s="95"/>
      <c r="CM626" s="168">
        <f t="shared" si="782"/>
        <v>0</v>
      </c>
      <c r="CN626" s="95"/>
      <c r="CO626" s="95"/>
      <c r="CP626" s="168">
        <f t="shared" si="783"/>
        <v>0</v>
      </c>
      <c r="CQ626" s="95"/>
      <c r="CR626" s="95"/>
      <c r="CS626" s="168"/>
      <c r="CT626" s="168"/>
      <c r="CU626" s="167"/>
    </row>
    <row r="627" spans="2:99" x14ac:dyDescent="0.25">
      <c r="B627" s="42" t="s">
        <v>510</v>
      </c>
      <c r="C627" s="168"/>
      <c r="D627" s="185"/>
      <c r="E627" s="95"/>
      <c r="F627" s="95"/>
      <c r="G627" s="168"/>
      <c r="H627" s="95"/>
      <c r="I627" s="95"/>
      <c r="J627" s="168"/>
      <c r="K627" s="95"/>
      <c r="L627" s="95"/>
      <c r="M627" s="168"/>
      <c r="N627" s="95"/>
      <c r="O627" s="95"/>
      <c r="P627" s="168"/>
      <c r="Q627" s="95"/>
      <c r="R627" s="95"/>
      <c r="S627" s="168"/>
      <c r="T627" s="95"/>
      <c r="U627" s="95"/>
      <c r="V627" s="168"/>
      <c r="W627" s="95"/>
      <c r="X627" s="95"/>
      <c r="Y627" s="168"/>
      <c r="Z627" s="95"/>
      <c r="AA627" s="95"/>
      <c r="AB627" s="168"/>
      <c r="AC627" s="95">
        <v>41</v>
      </c>
      <c r="AD627" s="95">
        <v>3000</v>
      </c>
      <c r="AE627" s="168">
        <f t="shared" si="800"/>
        <v>123000</v>
      </c>
      <c r="AF627" s="95"/>
      <c r="AG627" s="95"/>
      <c r="AH627" s="168">
        <f t="shared" si="763"/>
        <v>0</v>
      </c>
      <c r="AI627" s="95"/>
      <c r="AJ627" s="95"/>
      <c r="AK627" s="168">
        <f t="shared" si="764"/>
        <v>0</v>
      </c>
      <c r="AL627" s="95"/>
      <c r="AM627" s="95"/>
      <c r="AN627" s="168">
        <f t="shared" si="765"/>
        <v>0</v>
      </c>
      <c r="AO627" s="95"/>
      <c r="AP627" s="95"/>
      <c r="AQ627" s="168"/>
      <c r="AR627" s="95"/>
      <c r="AS627" s="95"/>
      <c r="AT627" s="168">
        <f t="shared" si="805"/>
        <v>0</v>
      </c>
      <c r="AU627" s="95"/>
      <c r="AV627" s="95"/>
      <c r="AW627" s="168"/>
      <c r="AX627" s="95"/>
      <c r="AY627" s="95"/>
      <c r="AZ627" s="168"/>
      <c r="BA627" s="95"/>
      <c r="BB627" s="95"/>
      <c r="BC627" s="168">
        <f t="shared" si="808"/>
        <v>0</v>
      </c>
      <c r="BD627" s="95"/>
      <c r="BE627" s="95"/>
      <c r="BF627" s="168"/>
      <c r="BG627" s="95">
        <v>44</v>
      </c>
      <c r="BH627" s="95">
        <v>3000</v>
      </c>
      <c r="BI627" s="168">
        <f t="shared" si="772"/>
        <v>132000</v>
      </c>
      <c r="BJ627" s="95"/>
      <c r="BK627" s="95"/>
      <c r="BL627" s="168"/>
      <c r="BM627" s="95"/>
      <c r="BN627" s="95"/>
      <c r="BO627" s="168">
        <f t="shared" si="774"/>
        <v>0</v>
      </c>
      <c r="BP627" s="95"/>
      <c r="BQ627" s="95"/>
      <c r="BR627" s="168">
        <f t="shared" si="775"/>
        <v>0</v>
      </c>
      <c r="BS627" s="95"/>
      <c r="BT627" s="95"/>
      <c r="BU627" s="168">
        <f t="shared" si="776"/>
        <v>0</v>
      </c>
      <c r="BV627" s="95"/>
      <c r="BW627" s="95"/>
      <c r="BX627" s="168">
        <f t="shared" si="777"/>
        <v>0</v>
      </c>
      <c r="BY627" s="95"/>
      <c r="BZ627" s="95"/>
      <c r="CA627" s="168">
        <f t="shared" si="778"/>
        <v>0</v>
      </c>
      <c r="CB627" s="95"/>
      <c r="CC627" s="95"/>
      <c r="CD627" s="168">
        <f t="shared" si="779"/>
        <v>0</v>
      </c>
      <c r="CE627" s="95"/>
      <c r="CF627" s="95"/>
      <c r="CG627" s="168"/>
      <c r="CH627" s="95"/>
      <c r="CI627" s="95"/>
      <c r="CJ627" s="168">
        <f t="shared" si="781"/>
        <v>0</v>
      </c>
      <c r="CK627" s="95">
        <v>41</v>
      </c>
      <c r="CL627" s="95">
        <v>3000</v>
      </c>
      <c r="CM627" s="168">
        <f t="shared" si="782"/>
        <v>123000</v>
      </c>
      <c r="CN627" s="95"/>
      <c r="CO627" s="95"/>
      <c r="CP627" s="168"/>
      <c r="CQ627" s="95"/>
      <c r="CR627" s="95"/>
      <c r="CS627" s="168"/>
      <c r="CT627" s="168"/>
      <c r="CU627" s="167"/>
    </row>
    <row r="628" spans="2:99" x14ac:dyDescent="0.25">
      <c r="B628" s="42" t="s">
        <v>1120</v>
      </c>
      <c r="C628" s="168"/>
      <c r="D628" s="185"/>
      <c r="E628" s="95"/>
      <c r="F628" s="95"/>
      <c r="G628" s="168"/>
      <c r="H628" s="95"/>
      <c r="I628" s="95"/>
      <c r="J628" s="168"/>
      <c r="K628" s="95"/>
      <c r="L628" s="95"/>
      <c r="M628" s="168"/>
      <c r="N628" s="95"/>
      <c r="O628" s="95"/>
      <c r="P628" s="168"/>
      <c r="Q628" s="95"/>
      <c r="R628" s="95"/>
      <c r="S628" s="168"/>
      <c r="T628" s="95"/>
      <c r="U628" s="95"/>
      <c r="V628" s="168"/>
      <c r="W628" s="95"/>
      <c r="X628" s="95"/>
      <c r="Y628" s="168"/>
      <c r="Z628" s="95"/>
      <c r="AA628" s="95"/>
      <c r="AB628" s="168"/>
      <c r="AC628" s="95"/>
      <c r="AD628" s="95"/>
      <c r="AE628" s="168"/>
      <c r="AF628" s="95">
        <v>42</v>
      </c>
      <c r="AG628" s="95">
        <v>3500</v>
      </c>
      <c r="AH628" s="168">
        <f t="shared" si="763"/>
        <v>147000</v>
      </c>
      <c r="AI628" s="95"/>
      <c r="AJ628" s="95"/>
      <c r="AK628" s="168">
        <f t="shared" si="764"/>
        <v>0</v>
      </c>
      <c r="AL628" s="95"/>
      <c r="AM628" s="95"/>
      <c r="AN628" s="168">
        <f t="shared" si="765"/>
        <v>0</v>
      </c>
      <c r="AO628" s="95"/>
      <c r="AP628" s="95"/>
      <c r="AQ628" s="168"/>
      <c r="AR628" s="95"/>
      <c r="AS628" s="95"/>
      <c r="AT628" s="168">
        <f t="shared" si="805"/>
        <v>0</v>
      </c>
      <c r="AU628" s="95"/>
      <c r="AV628" s="95"/>
      <c r="AW628" s="168"/>
      <c r="AX628" s="95"/>
      <c r="AY628" s="95"/>
      <c r="AZ628" s="168"/>
      <c r="BA628" s="95"/>
      <c r="BB628" s="95"/>
      <c r="BC628" s="168">
        <f t="shared" si="808"/>
        <v>0</v>
      </c>
      <c r="BD628" s="95"/>
      <c r="BE628" s="95"/>
      <c r="BF628" s="168"/>
      <c r="BG628" s="95"/>
      <c r="BH628" s="95"/>
      <c r="BI628" s="168">
        <f t="shared" si="772"/>
        <v>0</v>
      </c>
      <c r="BJ628" s="95"/>
      <c r="BK628" s="95"/>
      <c r="BL628" s="168"/>
      <c r="BM628" s="95"/>
      <c r="BN628" s="95"/>
      <c r="BO628" s="168">
        <f t="shared" si="774"/>
        <v>0</v>
      </c>
      <c r="BP628" s="95"/>
      <c r="BQ628" s="95"/>
      <c r="BR628" s="168">
        <f t="shared" si="775"/>
        <v>0</v>
      </c>
      <c r="BS628" s="95"/>
      <c r="BT628" s="95"/>
      <c r="BU628" s="168">
        <f t="shared" si="776"/>
        <v>0</v>
      </c>
      <c r="BV628" s="95"/>
      <c r="BW628" s="95"/>
      <c r="BX628" s="168">
        <f t="shared" si="777"/>
        <v>0</v>
      </c>
      <c r="BY628" s="95"/>
      <c r="BZ628" s="95"/>
      <c r="CA628" s="168">
        <f t="shared" si="778"/>
        <v>0</v>
      </c>
      <c r="CB628" s="95"/>
      <c r="CC628" s="95"/>
      <c r="CD628" s="168">
        <f t="shared" si="779"/>
        <v>0</v>
      </c>
      <c r="CE628" s="95"/>
      <c r="CF628" s="95"/>
      <c r="CG628" s="168"/>
      <c r="CH628" s="95">
        <v>2</v>
      </c>
      <c r="CI628" s="95">
        <v>3500</v>
      </c>
      <c r="CJ628" s="168">
        <f t="shared" si="781"/>
        <v>7000</v>
      </c>
      <c r="CK628" s="95"/>
      <c r="CL628" s="95"/>
      <c r="CM628" s="168">
        <f t="shared" si="782"/>
        <v>0</v>
      </c>
      <c r="CN628" s="95"/>
      <c r="CO628" s="95"/>
      <c r="CP628" s="168"/>
      <c r="CQ628" s="95"/>
      <c r="CR628" s="95"/>
      <c r="CS628" s="168"/>
      <c r="CT628" s="168"/>
      <c r="CU628" s="167"/>
    </row>
    <row r="629" spans="2:99" x14ac:dyDescent="0.25">
      <c r="B629" s="42" t="s">
        <v>511</v>
      </c>
      <c r="C629" s="168"/>
      <c r="D629" s="185"/>
      <c r="E629" s="95"/>
      <c r="F629" s="95"/>
      <c r="G629" s="168"/>
      <c r="H629" s="95"/>
      <c r="I629" s="95"/>
      <c r="J629" s="168"/>
      <c r="K629" s="95">
        <v>42</v>
      </c>
      <c r="L629" s="95">
        <v>3000</v>
      </c>
      <c r="M629" s="168">
        <f t="shared" si="798"/>
        <v>126000</v>
      </c>
      <c r="N629" s="95"/>
      <c r="O629" s="95"/>
      <c r="P629" s="168">
        <f t="shared" si="757"/>
        <v>0</v>
      </c>
      <c r="Q629" s="95"/>
      <c r="R629" s="95"/>
      <c r="S629" s="168">
        <f t="shared" si="758"/>
        <v>0</v>
      </c>
      <c r="T629" s="95"/>
      <c r="U629" s="95"/>
      <c r="V629" s="168"/>
      <c r="W629" s="95"/>
      <c r="X629" s="95"/>
      <c r="Y629" s="168">
        <f t="shared" si="799"/>
        <v>0</v>
      </c>
      <c r="Z629" s="95"/>
      <c r="AA629" s="95"/>
      <c r="AB629" s="168">
        <f t="shared" si="761"/>
        <v>0</v>
      </c>
      <c r="AC629" s="95"/>
      <c r="AD629" s="95"/>
      <c r="AE629" s="168">
        <f t="shared" si="800"/>
        <v>0</v>
      </c>
      <c r="AF629" s="95"/>
      <c r="AG629" s="95"/>
      <c r="AH629" s="168">
        <f t="shared" si="763"/>
        <v>0</v>
      </c>
      <c r="AI629" s="95"/>
      <c r="AJ629" s="95"/>
      <c r="AK629" s="168">
        <f t="shared" si="764"/>
        <v>0</v>
      </c>
      <c r="AL629" s="95"/>
      <c r="AM629" s="95"/>
      <c r="AN629" s="168">
        <f t="shared" si="765"/>
        <v>0</v>
      </c>
      <c r="AO629" s="95"/>
      <c r="AP629" s="95"/>
      <c r="AQ629" s="168"/>
      <c r="AR629" s="95">
        <v>41</v>
      </c>
      <c r="AS629" s="95">
        <v>3000</v>
      </c>
      <c r="AT629" s="168">
        <f t="shared" si="805"/>
        <v>123000</v>
      </c>
      <c r="AU629" s="95"/>
      <c r="AV629" s="95"/>
      <c r="AW629" s="168"/>
      <c r="AX629" s="95"/>
      <c r="AY629" s="95"/>
      <c r="AZ629" s="168"/>
      <c r="BA629" s="95"/>
      <c r="BB629" s="95"/>
      <c r="BC629" s="168">
        <f t="shared" si="808"/>
        <v>0</v>
      </c>
      <c r="BD629" s="95"/>
      <c r="BE629" s="95"/>
      <c r="BF629" s="168"/>
      <c r="BG629" s="95"/>
      <c r="BH629" s="95"/>
      <c r="BI629" s="168">
        <f t="shared" si="772"/>
        <v>0</v>
      </c>
      <c r="BJ629" s="95"/>
      <c r="BK629" s="95"/>
      <c r="BL629" s="168"/>
      <c r="BM629" s="95"/>
      <c r="BN629" s="95"/>
      <c r="BO629" s="168">
        <f t="shared" si="774"/>
        <v>0</v>
      </c>
      <c r="BP629" s="95"/>
      <c r="BQ629" s="95"/>
      <c r="BR629" s="168">
        <f t="shared" si="775"/>
        <v>0</v>
      </c>
      <c r="BS629" s="95">
        <v>41</v>
      </c>
      <c r="BT629" s="95">
        <v>3000</v>
      </c>
      <c r="BU629" s="168">
        <f t="shared" si="776"/>
        <v>123000</v>
      </c>
      <c r="BV629" s="95"/>
      <c r="BW629" s="95"/>
      <c r="BX629" s="168">
        <f t="shared" si="777"/>
        <v>0</v>
      </c>
      <c r="BY629" s="95"/>
      <c r="BZ629" s="95"/>
      <c r="CA629" s="168">
        <f t="shared" si="778"/>
        <v>0</v>
      </c>
      <c r="CB629" s="95"/>
      <c r="CC629" s="95"/>
      <c r="CD629" s="168">
        <f t="shared" si="779"/>
        <v>0</v>
      </c>
      <c r="CE629" s="95"/>
      <c r="CF629" s="95"/>
      <c r="CG629" s="168"/>
      <c r="CH629" s="95"/>
      <c r="CI629" s="95"/>
      <c r="CJ629" s="168">
        <f t="shared" si="781"/>
        <v>0</v>
      </c>
      <c r="CK629" s="95"/>
      <c r="CL629" s="95"/>
      <c r="CM629" s="168">
        <f t="shared" si="782"/>
        <v>0</v>
      </c>
      <c r="CN629" s="95"/>
      <c r="CO629" s="95"/>
      <c r="CP629" s="168"/>
      <c r="CQ629" s="95"/>
      <c r="CR629" s="95"/>
      <c r="CS629" s="168"/>
      <c r="CT629" s="168"/>
      <c r="CU629" s="167"/>
    </row>
    <row r="630" spans="2:99" x14ac:dyDescent="0.25">
      <c r="B630" s="42" t="s">
        <v>492</v>
      </c>
      <c r="C630" s="168"/>
      <c r="D630" s="185">
        <v>3500</v>
      </c>
      <c r="E630" s="95"/>
      <c r="F630" s="95"/>
      <c r="G630" s="168">
        <f t="shared" ref="G630:G632" si="811">E630*F630</f>
        <v>0</v>
      </c>
      <c r="H630" s="95"/>
      <c r="I630" s="95"/>
      <c r="J630" s="168">
        <f t="shared" si="755"/>
        <v>0</v>
      </c>
      <c r="K630" s="95"/>
      <c r="L630" s="95"/>
      <c r="M630" s="168">
        <f t="shared" si="798"/>
        <v>0</v>
      </c>
      <c r="N630" s="95"/>
      <c r="O630" s="95"/>
      <c r="P630" s="168">
        <f t="shared" si="757"/>
        <v>0</v>
      </c>
      <c r="Q630" s="95">
        <v>44</v>
      </c>
      <c r="R630" s="95">
        <v>3500</v>
      </c>
      <c r="S630" s="168">
        <f t="shared" si="758"/>
        <v>154000</v>
      </c>
      <c r="T630" s="95"/>
      <c r="U630" s="95"/>
      <c r="V630" s="168">
        <f t="shared" ref="V630:V632" si="812">T630*U630</f>
        <v>0</v>
      </c>
      <c r="W630" s="95"/>
      <c r="X630" s="95"/>
      <c r="Y630" s="168">
        <f t="shared" ref="Y630:Y632" si="813">W630*X630</f>
        <v>0</v>
      </c>
      <c r="Z630" s="95"/>
      <c r="AA630" s="95"/>
      <c r="AB630" s="168">
        <f t="shared" si="761"/>
        <v>0</v>
      </c>
      <c r="AC630" s="95"/>
      <c r="AD630" s="95"/>
      <c r="AE630" s="168">
        <f t="shared" ref="AE630:AE637" si="814">AC630*AD630</f>
        <v>0</v>
      </c>
      <c r="AF630" s="95"/>
      <c r="AG630" s="95"/>
      <c r="AH630" s="168">
        <f t="shared" si="763"/>
        <v>0</v>
      </c>
      <c r="AI630" s="95"/>
      <c r="AJ630" s="95"/>
      <c r="AK630" s="168">
        <f t="shared" si="764"/>
        <v>0</v>
      </c>
      <c r="AL630" s="95"/>
      <c r="AM630" s="95"/>
      <c r="AN630" s="168">
        <f t="shared" si="765"/>
        <v>0</v>
      </c>
      <c r="AO630" s="95"/>
      <c r="AP630" s="95"/>
      <c r="AQ630" s="168">
        <f t="shared" ref="AQ630:AQ633" si="815">AO630*AP630</f>
        <v>0</v>
      </c>
      <c r="AR630" s="95"/>
      <c r="AS630" s="95"/>
      <c r="AT630" s="168">
        <f t="shared" si="805"/>
        <v>0</v>
      </c>
      <c r="AU630" s="95">
        <v>40</v>
      </c>
      <c r="AV630" s="95">
        <v>3500</v>
      </c>
      <c r="AW630" s="168">
        <f t="shared" ref="AW630:AW633" si="816">AU630*AV630</f>
        <v>140000</v>
      </c>
      <c r="AX630" s="95"/>
      <c r="AY630" s="95"/>
      <c r="AZ630" s="168">
        <f t="shared" ref="AZ630:AZ633" si="817">AX630*AY630</f>
        <v>0</v>
      </c>
      <c r="BA630" s="95"/>
      <c r="BB630" s="95"/>
      <c r="BC630" s="168">
        <f t="shared" ref="BC630:BC633" si="818">BA630*BB630</f>
        <v>0</v>
      </c>
      <c r="BD630" s="95"/>
      <c r="BE630" s="95"/>
      <c r="BF630" s="168">
        <f t="shared" ref="BF630:BF633" si="819">BD630*BE630</f>
        <v>0</v>
      </c>
      <c r="BG630" s="95"/>
      <c r="BH630" s="95"/>
      <c r="BI630" s="168">
        <f t="shared" si="772"/>
        <v>0</v>
      </c>
      <c r="BJ630" s="95"/>
      <c r="BK630" s="95"/>
      <c r="BL630" s="168">
        <f t="shared" ref="BL630:BL633" si="820">BJ630*BK630</f>
        <v>0</v>
      </c>
      <c r="BM630" s="95"/>
      <c r="BN630" s="95"/>
      <c r="BO630" s="168">
        <f t="shared" si="774"/>
        <v>0</v>
      </c>
      <c r="BP630" s="95"/>
      <c r="BQ630" s="95"/>
      <c r="BR630" s="168">
        <f t="shared" si="775"/>
        <v>0</v>
      </c>
      <c r="BS630" s="95"/>
      <c r="BT630" s="95"/>
      <c r="BU630" s="168">
        <f t="shared" si="776"/>
        <v>0</v>
      </c>
      <c r="BV630" s="95"/>
      <c r="BW630" s="95"/>
      <c r="BX630" s="168">
        <f t="shared" si="777"/>
        <v>0</v>
      </c>
      <c r="BY630" s="95">
        <v>41</v>
      </c>
      <c r="BZ630" s="95">
        <v>3500</v>
      </c>
      <c r="CA630" s="168">
        <f t="shared" si="778"/>
        <v>143500</v>
      </c>
      <c r="CB630" s="95"/>
      <c r="CC630" s="95"/>
      <c r="CD630" s="168">
        <f t="shared" si="779"/>
        <v>0</v>
      </c>
      <c r="CE630" s="95"/>
      <c r="CF630" s="95"/>
      <c r="CG630" s="168">
        <f t="shared" ref="CG630:CG632" si="821">CE630*CF630</f>
        <v>0</v>
      </c>
      <c r="CH630" s="95"/>
      <c r="CI630" s="95"/>
      <c r="CJ630" s="168">
        <f t="shared" si="781"/>
        <v>0</v>
      </c>
      <c r="CK630" s="95"/>
      <c r="CL630" s="95"/>
      <c r="CM630" s="168">
        <f t="shared" si="782"/>
        <v>0</v>
      </c>
      <c r="CN630" s="95"/>
      <c r="CO630" s="95"/>
      <c r="CP630" s="168">
        <f t="shared" si="783"/>
        <v>0</v>
      </c>
      <c r="CQ630" s="95"/>
      <c r="CR630" s="95"/>
      <c r="CS630" s="168">
        <f t="shared" ref="CS630:CS632" si="822">CQ630*CR630</f>
        <v>0</v>
      </c>
      <c r="CT630" s="168">
        <f t="shared" ref="CT630:CT632" si="823">E630+H630+K630+N630+Q630+T630+W630+Z630+AC630+AF630+AI630+AL630+AO630+AR630+AU630+AX630+BA630+BD630+BG630+BJ630+BM630+BP630+BS630+BV630+BY630+CB630+CE630+CH630+CK630+CN630+CQ630</f>
        <v>125</v>
      </c>
      <c r="CU630" s="167">
        <f t="shared" ref="CU630:CU632" si="824">G630+J630+M630+P630+S630+V630+Y630+AB630+AE630+AH630+AK630+AN630+AQ630+AT630+AW630+AZ630+BC630+BF630+BI630+BL630+BO630+BR630+BU630+BX630+CA630+CD630+CG630+CJ630+CM630+CP630+CS630</f>
        <v>437500</v>
      </c>
    </row>
    <row r="631" spans="2:99" x14ac:dyDescent="0.25">
      <c r="B631" s="42" t="s">
        <v>493</v>
      </c>
      <c r="C631" s="168"/>
      <c r="D631" s="185">
        <v>4000</v>
      </c>
      <c r="E631" s="95"/>
      <c r="F631" s="95"/>
      <c r="G631" s="168">
        <f t="shared" si="811"/>
        <v>0</v>
      </c>
      <c r="H631" s="95"/>
      <c r="I631" s="95"/>
      <c r="J631" s="168">
        <f t="shared" si="755"/>
        <v>0</v>
      </c>
      <c r="K631" s="95"/>
      <c r="L631" s="95"/>
      <c r="M631" s="168">
        <f t="shared" ref="M631:M632" si="825">K631*L631</f>
        <v>0</v>
      </c>
      <c r="N631" s="95"/>
      <c r="O631" s="95"/>
      <c r="P631" s="168">
        <f t="shared" si="757"/>
        <v>0</v>
      </c>
      <c r="Q631" s="95"/>
      <c r="R631" s="95"/>
      <c r="S631" s="168">
        <f t="shared" si="758"/>
        <v>0</v>
      </c>
      <c r="T631" s="95"/>
      <c r="U631" s="95"/>
      <c r="V631" s="168">
        <f t="shared" si="812"/>
        <v>0</v>
      </c>
      <c r="W631" s="95"/>
      <c r="X631" s="95"/>
      <c r="Y631" s="168">
        <f t="shared" si="813"/>
        <v>0</v>
      </c>
      <c r="Z631" s="95"/>
      <c r="AA631" s="95"/>
      <c r="AB631" s="168">
        <f t="shared" si="761"/>
        <v>0</v>
      </c>
      <c r="AC631" s="95"/>
      <c r="AD631" s="95"/>
      <c r="AE631" s="168">
        <f t="shared" si="814"/>
        <v>0</v>
      </c>
      <c r="AF631" s="95"/>
      <c r="AG631" s="95"/>
      <c r="AH631" s="168">
        <f t="shared" si="763"/>
        <v>0</v>
      </c>
      <c r="AI631" s="95"/>
      <c r="AJ631" s="95"/>
      <c r="AK631" s="168">
        <f t="shared" si="764"/>
        <v>0</v>
      </c>
      <c r="AL631" s="95"/>
      <c r="AM631" s="95"/>
      <c r="AN631" s="168">
        <f t="shared" si="765"/>
        <v>0</v>
      </c>
      <c r="AO631" s="95"/>
      <c r="AP631" s="95"/>
      <c r="AQ631" s="168">
        <f t="shared" si="815"/>
        <v>0</v>
      </c>
      <c r="AR631" s="95"/>
      <c r="AS631" s="95"/>
      <c r="AT631" s="168">
        <f t="shared" ref="AT631:AT633" si="826">AR631*AS631</f>
        <v>0</v>
      </c>
      <c r="AU631" s="95"/>
      <c r="AV631" s="95"/>
      <c r="AW631" s="168">
        <f t="shared" si="816"/>
        <v>0</v>
      </c>
      <c r="AX631" s="95"/>
      <c r="AY631" s="95"/>
      <c r="AZ631" s="168">
        <f t="shared" si="817"/>
        <v>0</v>
      </c>
      <c r="BA631" s="95"/>
      <c r="BB631" s="95"/>
      <c r="BC631" s="168">
        <f t="shared" si="818"/>
        <v>0</v>
      </c>
      <c r="BD631" s="95">
        <v>37</v>
      </c>
      <c r="BE631" s="95">
        <v>3000</v>
      </c>
      <c r="BF631" s="168">
        <f t="shared" si="819"/>
        <v>111000</v>
      </c>
      <c r="BG631" s="95"/>
      <c r="BH631" s="95"/>
      <c r="BI631" s="168">
        <f t="shared" si="772"/>
        <v>0</v>
      </c>
      <c r="BJ631" s="95"/>
      <c r="BK631" s="95"/>
      <c r="BL631" s="168">
        <f t="shared" si="820"/>
        <v>0</v>
      </c>
      <c r="BM631" s="95"/>
      <c r="BN631" s="95"/>
      <c r="BO631" s="168">
        <f t="shared" si="774"/>
        <v>0</v>
      </c>
      <c r="BP631" s="95"/>
      <c r="BQ631" s="95"/>
      <c r="BR631" s="168">
        <f t="shared" si="775"/>
        <v>0</v>
      </c>
      <c r="BS631" s="95"/>
      <c r="BT631" s="95"/>
      <c r="BU631" s="168">
        <f t="shared" si="776"/>
        <v>0</v>
      </c>
      <c r="BV631" s="95"/>
      <c r="BW631" s="95"/>
      <c r="BX631" s="168">
        <f t="shared" si="777"/>
        <v>0</v>
      </c>
      <c r="BY631" s="95"/>
      <c r="BZ631" s="95"/>
      <c r="CA631" s="168">
        <f t="shared" si="778"/>
        <v>0</v>
      </c>
      <c r="CB631" s="95"/>
      <c r="CC631" s="95"/>
      <c r="CD631" s="168">
        <f t="shared" si="779"/>
        <v>0</v>
      </c>
      <c r="CE631" s="95"/>
      <c r="CF631" s="95"/>
      <c r="CG631" s="168">
        <f t="shared" si="821"/>
        <v>0</v>
      </c>
      <c r="CH631" s="95">
        <v>37</v>
      </c>
      <c r="CI631" s="95">
        <v>3000</v>
      </c>
      <c r="CJ631" s="168">
        <f t="shared" si="781"/>
        <v>111000</v>
      </c>
      <c r="CK631" s="95"/>
      <c r="CL631" s="95"/>
      <c r="CM631" s="168">
        <f t="shared" si="782"/>
        <v>0</v>
      </c>
      <c r="CN631" s="95"/>
      <c r="CO631" s="95"/>
      <c r="CP631" s="168">
        <f t="shared" si="783"/>
        <v>0</v>
      </c>
      <c r="CQ631" s="95"/>
      <c r="CR631" s="95"/>
      <c r="CS631" s="168">
        <f t="shared" si="822"/>
        <v>0</v>
      </c>
      <c r="CT631" s="168">
        <f t="shared" si="823"/>
        <v>74</v>
      </c>
      <c r="CU631" s="167">
        <f t="shared" si="824"/>
        <v>222000</v>
      </c>
    </row>
    <row r="632" spans="2:99" ht="15.75" customHeight="1" x14ac:dyDescent="0.25">
      <c r="B632" s="42" t="s">
        <v>494</v>
      </c>
      <c r="C632" s="168"/>
      <c r="D632" s="185"/>
      <c r="E632" s="95"/>
      <c r="F632" s="95"/>
      <c r="G632" s="168">
        <f t="shared" si="811"/>
        <v>0</v>
      </c>
      <c r="H632" s="95"/>
      <c r="I632" s="95"/>
      <c r="J632" s="168">
        <f t="shared" si="755"/>
        <v>0</v>
      </c>
      <c r="K632" s="95"/>
      <c r="L632" s="95"/>
      <c r="M632" s="168">
        <f t="shared" si="825"/>
        <v>0</v>
      </c>
      <c r="N632" s="95"/>
      <c r="O632" s="95"/>
      <c r="P632" s="168">
        <f t="shared" si="757"/>
        <v>0</v>
      </c>
      <c r="Q632" s="95"/>
      <c r="R632" s="95"/>
      <c r="S632" s="168">
        <f t="shared" si="758"/>
        <v>0</v>
      </c>
      <c r="T632" s="95"/>
      <c r="U632" s="95"/>
      <c r="V632" s="168">
        <f t="shared" si="812"/>
        <v>0</v>
      </c>
      <c r="W632" s="95"/>
      <c r="X632" s="95"/>
      <c r="Y632" s="168">
        <f t="shared" si="813"/>
        <v>0</v>
      </c>
      <c r="Z632" s="95">
        <v>36</v>
      </c>
      <c r="AA632" s="95">
        <v>3000</v>
      </c>
      <c r="AB632" s="168">
        <f t="shared" si="761"/>
        <v>108000</v>
      </c>
      <c r="AC632" s="95"/>
      <c r="AD632" s="95"/>
      <c r="AE632" s="168">
        <f t="shared" si="814"/>
        <v>0</v>
      </c>
      <c r="AF632" s="95"/>
      <c r="AG632" s="95"/>
      <c r="AH632" s="168">
        <f t="shared" si="763"/>
        <v>0</v>
      </c>
      <c r="AI632" s="95"/>
      <c r="AJ632" s="95"/>
      <c r="AK632" s="168">
        <f t="shared" si="764"/>
        <v>0</v>
      </c>
      <c r="AL632" s="95"/>
      <c r="AM632" s="95"/>
      <c r="AN632" s="168">
        <f t="shared" si="765"/>
        <v>0</v>
      </c>
      <c r="AO632" s="95"/>
      <c r="AP632" s="95"/>
      <c r="AQ632" s="168">
        <f t="shared" si="815"/>
        <v>0</v>
      </c>
      <c r="AR632" s="95"/>
      <c r="AS632" s="95"/>
      <c r="AT632" s="168">
        <f t="shared" si="826"/>
        <v>0</v>
      </c>
      <c r="AU632" s="95"/>
      <c r="AV632" s="95"/>
      <c r="AW632" s="168">
        <f t="shared" si="816"/>
        <v>0</v>
      </c>
      <c r="AX632" s="95"/>
      <c r="AY632" s="95"/>
      <c r="AZ632" s="168">
        <f t="shared" si="817"/>
        <v>0</v>
      </c>
      <c r="BA632" s="95"/>
      <c r="BB632" s="95"/>
      <c r="BC632" s="168">
        <f t="shared" si="818"/>
        <v>0</v>
      </c>
      <c r="BD632" s="95"/>
      <c r="BE632" s="95"/>
      <c r="BF632" s="168">
        <f t="shared" si="819"/>
        <v>0</v>
      </c>
      <c r="BG632" s="95"/>
      <c r="BH632" s="95"/>
      <c r="BI632" s="168">
        <f t="shared" si="772"/>
        <v>0</v>
      </c>
      <c r="BJ632" s="95"/>
      <c r="BK632" s="95"/>
      <c r="BL632" s="168">
        <f t="shared" si="820"/>
        <v>0</v>
      </c>
      <c r="BM632" s="95"/>
      <c r="BN632" s="95"/>
      <c r="BO632" s="168">
        <f t="shared" si="774"/>
        <v>0</v>
      </c>
      <c r="BP632" s="95"/>
      <c r="BQ632" s="95"/>
      <c r="BR632" s="168">
        <f t="shared" si="775"/>
        <v>0</v>
      </c>
      <c r="BS632" s="95"/>
      <c r="BT632" s="95"/>
      <c r="BU632" s="168">
        <f t="shared" si="776"/>
        <v>0</v>
      </c>
      <c r="BV632" s="95"/>
      <c r="BW632" s="95"/>
      <c r="BX632" s="168">
        <f t="shared" si="777"/>
        <v>0</v>
      </c>
      <c r="BY632" s="95"/>
      <c r="BZ632" s="95"/>
      <c r="CA632" s="168">
        <f t="shared" si="778"/>
        <v>0</v>
      </c>
      <c r="CB632" s="95"/>
      <c r="CC632" s="95"/>
      <c r="CD632" s="168">
        <f t="shared" si="779"/>
        <v>0</v>
      </c>
      <c r="CE632" s="95"/>
      <c r="CF632" s="95"/>
      <c r="CG632" s="168">
        <f t="shared" si="821"/>
        <v>0</v>
      </c>
      <c r="CH632" s="95"/>
      <c r="CI632" s="95"/>
      <c r="CJ632" s="168">
        <f t="shared" si="781"/>
        <v>0</v>
      </c>
      <c r="CK632" s="95"/>
      <c r="CL632" s="95"/>
      <c r="CM632" s="168">
        <f t="shared" si="782"/>
        <v>0</v>
      </c>
      <c r="CN632" s="95"/>
      <c r="CO632" s="95"/>
      <c r="CP632" s="168">
        <f t="shared" si="783"/>
        <v>0</v>
      </c>
      <c r="CQ632" s="95"/>
      <c r="CR632" s="95"/>
      <c r="CS632" s="168">
        <f t="shared" si="822"/>
        <v>0</v>
      </c>
      <c r="CT632" s="168">
        <f t="shared" si="823"/>
        <v>36</v>
      </c>
      <c r="CU632" s="167">
        <f t="shared" si="824"/>
        <v>108000</v>
      </c>
    </row>
    <row r="633" spans="2:99" ht="15.75" customHeight="1" x14ac:dyDescent="0.25">
      <c r="B633" s="42" t="s">
        <v>788</v>
      </c>
      <c r="C633" s="168"/>
      <c r="D633" s="185"/>
      <c r="E633" s="95"/>
      <c r="F633" s="95"/>
      <c r="G633" s="168"/>
      <c r="H633" s="95"/>
      <c r="I633" s="95"/>
      <c r="J633" s="168">
        <f t="shared" si="755"/>
        <v>0</v>
      </c>
      <c r="K633" s="95"/>
      <c r="L633" s="95"/>
      <c r="M633" s="168"/>
      <c r="N633" s="95"/>
      <c r="O633" s="95"/>
      <c r="P633" s="168">
        <f t="shared" si="757"/>
        <v>0</v>
      </c>
      <c r="Q633" s="95"/>
      <c r="R633" s="95"/>
      <c r="S633" s="168">
        <f t="shared" si="758"/>
        <v>0</v>
      </c>
      <c r="T633" s="95"/>
      <c r="U633" s="95"/>
      <c r="V633" s="168"/>
      <c r="W633" s="95"/>
      <c r="X633" s="95"/>
      <c r="Y633" s="168"/>
      <c r="Z633" s="95"/>
      <c r="AA633" s="95"/>
      <c r="AB633" s="168">
        <f t="shared" si="761"/>
        <v>0</v>
      </c>
      <c r="AC633" s="95"/>
      <c r="AD633" s="95"/>
      <c r="AE633" s="168">
        <f t="shared" si="814"/>
        <v>0</v>
      </c>
      <c r="AF633" s="95">
        <v>38</v>
      </c>
      <c r="AG633" s="95">
        <v>3500</v>
      </c>
      <c r="AH633" s="168">
        <f t="shared" si="763"/>
        <v>133000</v>
      </c>
      <c r="AI633" s="95"/>
      <c r="AJ633" s="95"/>
      <c r="AK633" s="168">
        <f t="shared" si="764"/>
        <v>0</v>
      </c>
      <c r="AL633" s="95"/>
      <c r="AM633" s="95"/>
      <c r="AN633" s="168">
        <f t="shared" si="765"/>
        <v>0</v>
      </c>
      <c r="AO633" s="95"/>
      <c r="AP633" s="95"/>
      <c r="AQ633" s="168">
        <f t="shared" si="815"/>
        <v>0</v>
      </c>
      <c r="AR633" s="95"/>
      <c r="AS633" s="95"/>
      <c r="AT633" s="168">
        <f t="shared" si="826"/>
        <v>0</v>
      </c>
      <c r="AU633" s="95"/>
      <c r="AV633" s="95"/>
      <c r="AW633" s="168">
        <f t="shared" si="816"/>
        <v>0</v>
      </c>
      <c r="AX633" s="95"/>
      <c r="AY633" s="95"/>
      <c r="AZ633" s="168">
        <f t="shared" si="817"/>
        <v>0</v>
      </c>
      <c r="BA633" s="95"/>
      <c r="BB633" s="95"/>
      <c r="BC633" s="168">
        <f t="shared" si="818"/>
        <v>0</v>
      </c>
      <c r="BD633" s="95"/>
      <c r="BE633" s="95"/>
      <c r="BF633" s="168">
        <f t="shared" si="819"/>
        <v>0</v>
      </c>
      <c r="BG633" s="95"/>
      <c r="BH633" s="95"/>
      <c r="BI633" s="168">
        <f t="shared" si="772"/>
        <v>0</v>
      </c>
      <c r="BJ633" s="95"/>
      <c r="BK633" s="95"/>
      <c r="BL633" s="168">
        <f t="shared" si="820"/>
        <v>0</v>
      </c>
      <c r="BM633" s="95"/>
      <c r="BN633" s="95"/>
      <c r="BO633" s="168">
        <f t="shared" si="774"/>
        <v>0</v>
      </c>
      <c r="BP633" s="95"/>
      <c r="BQ633" s="95"/>
      <c r="BR633" s="168">
        <f t="shared" si="775"/>
        <v>0</v>
      </c>
      <c r="BS633" s="95"/>
      <c r="BT633" s="95"/>
      <c r="BU633" s="168">
        <f t="shared" si="776"/>
        <v>0</v>
      </c>
      <c r="BV633" s="95"/>
      <c r="BW633" s="95"/>
      <c r="BX633" s="168">
        <f t="shared" si="777"/>
        <v>0</v>
      </c>
      <c r="BY633" s="95"/>
      <c r="BZ633" s="95"/>
      <c r="CA633" s="168">
        <f t="shared" si="778"/>
        <v>0</v>
      </c>
      <c r="CB633" s="95"/>
      <c r="CC633" s="95"/>
      <c r="CD633" s="168">
        <f t="shared" si="779"/>
        <v>0</v>
      </c>
      <c r="CE633" s="95"/>
      <c r="CF633" s="95"/>
      <c r="CG633" s="168"/>
      <c r="CH633" s="95"/>
      <c r="CI633" s="95"/>
      <c r="CJ633" s="168">
        <f t="shared" si="781"/>
        <v>0</v>
      </c>
      <c r="CK633" s="95"/>
      <c r="CL633" s="95"/>
      <c r="CM633" s="168">
        <f t="shared" si="782"/>
        <v>0</v>
      </c>
      <c r="CN633" s="95"/>
      <c r="CO633" s="95"/>
      <c r="CP633" s="168">
        <f t="shared" si="783"/>
        <v>0</v>
      </c>
      <c r="CQ633" s="95"/>
      <c r="CR633" s="95"/>
      <c r="CS633" s="168"/>
      <c r="CT633" s="168"/>
      <c r="CU633" s="167"/>
    </row>
    <row r="634" spans="2:99" ht="15.75" customHeight="1" x14ac:dyDescent="0.25">
      <c r="B634" s="42" t="s">
        <v>1265</v>
      </c>
      <c r="C634" s="168"/>
      <c r="D634" s="185"/>
      <c r="E634" s="95"/>
      <c r="F634" s="95"/>
      <c r="G634" s="168"/>
      <c r="H634" s="95"/>
      <c r="I634" s="95"/>
      <c r="J634" s="168"/>
      <c r="K634" s="95"/>
      <c r="L634" s="95"/>
      <c r="M634" s="168"/>
      <c r="N634" s="95"/>
      <c r="O634" s="95"/>
      <c r="P634" s="168"/>
      <c r="Q634" s="95"/>
      <c r="R634" s="95"/>
      <c r="S634" s="168"/>
      <c r="T634" s="95"/>
      <c r="U634" s="95"/>
      <c r="V634" s="168"/>
      <c r="W634" s="95"/>
      <c r="X634" s="95"/>
      <c r="Y634" s="168"/>
      <c r="Z634" s="95"/>
      <c r="AA634" s="95"/>
      <c r="AB634" s="168"/>
      <c r="AC634" s="95"/>
      <c r="AD634" s="95"/>
      <c r="AE634" s="168"/>
      <c r="AF634" s="95"/>
      <c r="AG634" s="95"/>
      <c r="AH634" s="168"/>
      <c r="AI634" s="95"/>
      <c r="AJ634" s="95"/>
      <c r="AK634" s="168"/>
      <c r="AL634" s="95"/>
      <c r="AM634" s="95"/>
      <c r="AN634" s="168"/>
      <c r="AO634" s="95"/>
      <c r="AP634" s="95"/>
      <c r="AQ634" s="168"/>
      <c r="AR634" s="95"/>
      <c r="AS634" s="95"/>
      <c r="AT634" s="168"/>
      <c r="AU634" s="95"/>
      <c r="AV634" s="95"/>
      <c r="AW634" s="168"/>
      <c r="AX634" s="95"/>
      <c r="AY634" s="95"/>
      <c r="AZ634" s="168"/>
      <c r="BA634" s="95"/>
      <c r="BB634" s="95"/>
      <c r="BC634" s="168"/>
      <c r="BD634" s="95"/>
      <c r="BE634" s="95"/>
      <c r="BF634" s="168"/>
      <c r="BG634" s="95"/>
      <c r="BH634" s="95"/>
      <c r="BI634" s="168"/>
      <c r="BJ634" s="95"/>
      <c r="BK634" s="95"/>
      <c r="BL634" s="168"/>
      <c r="BM634" s="95"/>
      <c r="BN634" s="95"/>
      <c r="BO634" s="168"/>
      <c r="BP634" s="95"/>
      <c r="BQ634" s="95"/>
      <c r="BR634" s="168">
        <f t="shared" si="775"/>
        <v>0</v>
      </c>
      <c r="BS634" s="95"/>
      <c r="BT634" s="95"/>
      <c r="BU634" s="168">
        <f t="shared" si="776"/>
        <v>0</v>
      </c>
      <c r="BV634" s="95"/>
      <c r="BW634" s="95"/>
      <c r="BX634" s="168">
        <f t="shared" si="777"/>
        <v>0</v>
      </c>
      <c r="BY634" s="95"/>
      <c r="BZ634" s="95"/>
      <c r="CA634" s="168">
        <f t="shared" si="778"/>
        <v>0</v>
      </c>
      <c r="CB634" s="95"/>
      <c r="CC634" s="95"/>
      <c r="CD634" s="168">
        <f t="shared" si="779"/>
        <v>0</v>
      </c>
      <c r="CE634" s="95"/>
      <c r="CF634" s="95"/>
      <c r="CG634" s="168"/>
      <c r="CH634" s="95"/>
      <c r="CI634" s="95"/>
      <c r="CJ634" s="168">
        <f t="shared" si="781"/>
        <v>0</v>
      </c>
      <c r="CK634" s="95"/>
      <c r="CL634" s="95"/>
      <c r="CM634" s="168">
        <f t="shared" si="782"/>
        <v>0</v>
      </c>
      <c r="CN634" s="95"/>
      <c r="CO634" s="95"/>
      <c r="CP634" s="168"/>
      <c r="CQ634" s="95"/>
      <c r="CR634" s="95"/>
      <c r="CS634" s="168"/>
      <c r="CT634" s="168"/>
      <c r="CU634" s="167"/>
    </row>
    <row r="635" spans="2:99" ht="15.75" customHeight="1" x14ac:dyDescent="0.25">
      <c r="B635" s="42" t="s">
        <v>1045</v>
      </c>
      <c r="C635" s="168"/>
      <c r="D635" s="185"/>
      <c r="E635" s="95"/>
      <c r="F635" s="95"/>
      <c r="G635" s="168"/>
      <c r="H635" s="95"/>
      <c r="I635" s="95"/>
      <c r="J635" s="168"/>
      <c r="K635" s="95"/>
      <c r="L635" s="95"/>
      <c r="M635" s="168"/>
      <c r="N635" s="95"/>
      <c r="O635" s="95"/>
      <c r="P635" s="168"/>
      <c r="Q635" s="95"/>
      <c r="R635" s="95"/>
      <c r="S635" s="168"/>
      <c r="T635" s="95"/>
      <c r="U635" s="95"/>
      <c r="V635" s="168"/>
      <c r="W635" s="95"/>
      <c r="X635" s="95"/>
      <c r="Y635" s="168"/>
      <c r="Z635" s="95"/>
      <c r="AA635" s="95"/>
      <c r="AB635" s="168"/>
      <c r="AC635" s="95">
        <v>37</v>
      </c>
      <c r="AD635" s="95">
        <v>3500</v>
      </c>
      <c r="AE635" s="168">
        <f t="shared" si="814"/>
        <v>129500</v>
      </c>
      <c r="AF635" s="95"/>
      <c r="AG635" s="95"/>
      <c r="AH635" s="168">
        <f t="shared" si="763"/>
        <v>0</v>
      </c>
      <c r="AI635" s="95"/>
      <c r="AJ635" s="95"/>
      <c r="AK635" s="168">
        <f t="shared" si="764"/>
        <v>0</v>
      </c>
      <c r="AL635" s="95"/>
      <c r="AM635" s="95"/>
      <c r="AN635" s="168">
        <f t="shared" si="765"/>
        <v>0</v>
      </c>
      <c r="AO635" s="95"/>
      <c r="AP635" s="95"/>
      <c r="AQ635" s="168"/>
      <c r="AR635" s="95"/>
      <c r="AS635" s="95"/>
      <c r="AT635" s="168"/>
      <c r="AU635" s="95"/>
      <c r="AV635" s="95"/>
      <c r="AW635" s="168"/>
      <c r="AX635" s="95"/>
      <c r="AY635" s="95"/>
      <c r="AZ635" s="168"/>
      <c r="BA635" s="95"/>
      <c r="BB635" s="95"/>
      <c r="BC635" s="168"/>
      <c r="BD635" s="95"/>
      <c r="BE635" s="95"/>
      <c r="BF635" s="168"/>
      <c r="BG635" s="95">
        <v>40</v>
      </c>
      <c r="BH635" s="95">
        <v>3500</v>
      </c>
      <c r="BI635" s="168">
        <f t="shared" si="772"/>
        <v>140000</v>
      </c>
      <c r="BJ635" s="95"/>
      <c r="BK635" s="95"/>
      <c r="BL635" s="168"/>
      <c r="BM635" s="95"/>
      <c r="BN635" s="95"/>
      <c r="BO635" s="168">
        <f t="shared" si="774"/>
        <v>0</v>
      </c>
      <c r="BP635" s="95"/>
      <c r="BQ635" s="95"/>
      <c r="BR635" s="168">
        <f t="shared" si="775"/>
        <v>0</v>
      </c>
      <c r="BS635" s="95"/>
      <c r="BT635" s="95"/>
      <c r="BU635" s="168">
        <f t="shared" si="776"/>
        <v>0</v>
      </c>
      <c r="BV635" s="95"/>
      <c r="BW635" s="95"/>
      <c r="BX635" s="168">
        <f t="shared" si="777"/>
        <v>0</v>
      </c>
      <c r="BY635" s="95"/>
      <c r="BZ635" s="95"/>
      <c r="CA635" s="168">
        <f t="shared" si="778"/>
        <v>0</v>
      </c>
      <c r="CB635" s="95"/>
      <c r="CC635" s="95"/>
      <c r="CD635" s="168">
        <f t="shared" si="779"/>
        <v>0</v>
      </c>
      <c r="CE635" s="95"/>
      <c r="CF635" s="95"/>
      <c r="CG635" s="168"/>
      <c r="CH635" s="95"/>
      <c r="CI635" s="95"/>
      <c r="CJ635" s="168">
        <f t="shared" si="781"/>
        <v>0</v>
      </c>
      <c r="CK635" s="95">
        <v>36</v>
      </c>
      <c r="CL635" s="95">
        <v>3500</v>
      </c>
      <c r="CM635" s="168">
        <f t="shared" si="782"/>
        <v>126000</v>
      </c>
      <c r="CN635" s="95"/>
      <c r="CO635" s="95"/>
      <c r="CP635" s="168"/>
      <c r="CQ635" s="95"/>
      <c r="CR635" s="95"/>
      <c r="CS635" s="168"/>
      <c r="CT635" s="168"/>
      <c r="CU635" s="167"/>
    </row>
    <row r="636" spans="2:99" ht="15.75" customHeight="1" x14ac:dyDescent="0.25">
      <c r="B636" s="42" t="s">
        <v>956</v>
      </c>
      <c r="C636" s="168"/>
      <c r="D636" s="185"/>
      <c r="E636" s="95"/>
      <c r="F636" s="95"/>
      <c r="G636" s="168"/>
      <c r="H636" s="95">
        <v>38</v>
      </c>
      <c r="I636" s="95">
        <v>2500</v>
      </c>
      <c r="J636" s="168">
        <f t="shared" si="755"/>
        <v>95000</v>
      </c>
      <c r="K636" s="95"/>
      <c r="L636" s="95"/>
      <c r="M636" s="168"/>
      <c r="N636" s="95"/>
      <c r="O636" s="95"/>
      <c r="P636" s="168">
        <f t="shared" si="757"/>
        <v>0</v>
      </c>
      <c r="Q636" s="95"/>
      <c r="R636" s="95"/>
      <c r="S636" s="168">
        <f t="shared" si="758"/>
        <v>0</v>
      </c>
      <c r="T636" s="95"/>
      <c r="U636" s="95"/>
      <c r="V636" s="168"/>
      <c r="W636" s="95"/>
      <c r="X636" s="95"/>
      <c r="Y636" s="168"/>
      <c r="Z636" s="95"/>
      <c r="AA636" s="95"/>
      <c r="AB636" s="168">
        <f t="shared" si="761"/>
        <v>0</v>
      </c>
      <c r="AC636" s="95"/>
      <c r="AD636" s="95"/>
      <c r="AE636" s="168">
        <f t="shared" si="814"/>
        <v>0</v>
      </c>
      <c r="AF636" s="95"/>
      <c r="AG636" s="95"/>
      <c r="AH636" s="168">
        <f t="shared" si="763"/>
        <v>0</v>
      </c>
      <c r="AI636" s="95"/>
      <c r="AJ636" s="95"/>
      <c r="AK636" s="168">
        <f t="shared" si="764"/>
        <v>0</v>
      </c>
      <c r="AL636" s="95">
        <v>40</v>
      </c>
      <c r="AM636" s="95">
        <v>2500</v>
      </c>
      <c r="AN636" s="168">
        <f t="shared" si="765"/>
        <v>100000</v>
      </c>
      <c r="AO636" s="95"/>
      <c r="AP636" s="95"/>
      <c r="AQ636" s="168"/>
      <c r="AR636" s="95"/>
      <c r="AS636" s="95"/>
      <c r="AT636" s="168"/>
      <c r="AU636" s="95"/>
      <c r="AV636" s="95"/>
      <c r="AW636" s="168"/>
      <c r="AX636" s="95"/>
      <c r="AY636" s="95"/>
      <c r="AZ636" s="168"/>
      <c r="BA636" s="95"/>
      <c r="BB636" s="95"/>
      <c r="BC636" s="168"/>
      <c r="BD636" s="95"/>
      <c r="BE636" s="95"/>
      <c r="BF636" s="168"/>
      <c r="BG636" s="95"/>
      <c r="BH636" s="95"/>
      <c r="BI636" s="168">
        <f t="shared" si="772"/>
        <v>0</v>
      </c>
      <c r="BJ636" s="95"/>
      <c r="BK636" s="95"/>
      <c r="BL636" s="168"/>
      <c r="BM636" s="95"/>
      <c r="BN636" s="95"/>
      <c r="BO636" s="168">
        <f t="shared" si="774"/>
        <v>0</v>
      </c>
      <c r="BP636" s="95">
        <v>36</v>
      </c>
      <c r="BQ636" s="95">
        <v>2500</v>
      </c>
      <c r="BR636" s="168">
        <f t="shared" si="775"/>
        <v>90000</v>
      </c>
      <c r="BS636" s="95"/>
      <c r="BT636" s="95"/>
      <c r="BU636" s="168">
        <f t="shared" si="776"/>
        <v>0</v>
      </c>
      <c r="BV636" s="95"/>
      <c r="BW636" s="95"/>
      <c r="BX636" s="168">
        <f t="shared" si="777"/>
        <v>0</v>
      </c>
      <c r="BY636" s="95"/>
      <c r="BZ636" s="95"/>
      <c r="CA636" s="168">
        <f t="shared" si="778"/>
        <v>0</v>
      </c>
      <c r="CB636" s="95"/>
      <c r="CC636" s="95"/>
      <c r="CD636" s="168">
        <f t="shared" si="779"/>
        <v>0</v>
      </c>
      <c r="CE636" s="95"/>
      <c r="CF636" s="95"/>
      <c r="CG636" s="168"/>
      <c r="CH636" s="95"/>
      <c r="CI636" s="95"/>
      <c r="CJ636" s="168">
        <f t="shared" si="781"/>
        <v>0</v>
      </c>
      <c r="CK636" s="95"/>
      <c r="CL636" s="95"/>
      <c r="CM636" s="168">
        <f t="shared" si="782"/>
        <v>0</v>
      </c>
      <c r="CN636" s="95"/>
      <c r="CO636" s="95"/>
      <c r="CP636" s="168"/>
      <c r="CQ636" s="95"/>
      <c r="CR636" s="95"/>
      <c r="CS636" s="168"/>
      <c r="CT636" s="168"/>
      <c r="CU636" s="167"/>
    </row>
    <row r="637" spans="2:99" ht="15.75" customHeight="1" x14ac:dyDescent="0.25">
      <c r="B637" s="42" t="s">
        <v>818</v>
      </c>
      <c r="C637" s="168"/>
      <c r="D637" s="185"/>
      <c r="E637" s="95"/>
      <c r="F637" s="95"/>
      <c r="G637" s="168"/>
      <c r="H637" s="95"/>
      <c r="I637" s="95"/>
      <c r="J637" s="168">
        <f t="shared" si="755"/>
        <v>0</v>
      </c>
      <c r="K637" s="95"/>
      <c r="L637" s="95"/>
      <c r="M637" s="168"/>
      <c r="N637" s="95"/>
      <c r="O637" s="95"/>
      <c r="P637" s="168">
        <f t="shared" si="757"/>
        <v>0</v>
      </c>
      <c r="Q637" s="95"/>
      <c r="R637" s="95"/>
      <c r="S637" s="168">
        <f t="shared" si="758"/>
        <v>0</v>
      </c>
      <c r="T637" s="95"/>
      <c r="U637" s="95"/>
      <c r="V637" s="168"/>
      <c r="W637" s="95"/>
      <c r="X637" s="95"/>
      <c r="Y637" s="168"/>
      <c r="Z637" s="95"/>
      <c r="AA637" s="95"/>
      <c r="AB637" s="168">
        <f t="shared" si="761"/>
        <v>0</v>
      </c>
      <c r="AC637" s="95"/>
      <c r="AD637" s="95"/>
      <c r="AE637" s="168">
        <f t="shared" si="814"/>
        <v>0</v>
      </c>
      <c r="AF637" s="95"/>
      <c r="AG637" s="95"/>
      <c r="AH637" s="168">
        <f t="shared" si="763"/>
        <v>0</v>
      </c>
      <c r="AI637" s="95"/>
      <c r="AJ637" s="95"/>
      <c r="AK637" s="168">
        <f t="shared" si="764"/>
        <v>0</v>
      </c>
      <c r="AL637" s="95"/>
      <c r="AM637" s="95"/>
      <c r="AN637" s="168">
        <f t="shared" si="765"/>
        <v>0</v>
      </c>
      <c r="AO637" s="95"/>
      <c r="AP637" s="95"/>
      <c r="AQ637" s="168"/>
      <c r="AR637" s="95"/>
      <c r="AS637" s="95"/>
      <c r="AT637" s="168"/>
      <c r="AU637" s="95"/>
      <c r="AV637" s="95"/>
      <c r="AW637" s="168"/>
      <c r="AX637" s="95"/>
      <c r="AY637" s="95"/>
      <c r="AZ637" s="168"/>
      <c r="BA637" s="95"/>
      <c r="BB637" s="95"/>
      <c r="BC637" s="168"/>
      <c r="BD637" s="95"/>
      <c r="BE637" s="95"/>
      <c r="BF637" s="168"/>
      <c r="BG637" s="95"/>
      <c r="BH637" s="95"/>
      <c r="BI637" s="168">
        <f t="shared" si="772"/>
        <v>0</v>
      </c>
      <c r="BJ637" s="95"/>
      <c r="BK637" s="95"/>
      <c r="BL637" s="168"/>
      <c r="BM637" s="95"/>
      <c r="BN637" s="95"/>
      <c r="BO637" s="168">
        <f t="shared" si="774"/>
        <v>0</v>
      </c>
      <c r="BP637" s="95"/>
      <c r="BQ637" s="95"/>
      <c r="BR637" s="168">
        <f t="shared" si="775"/>
        <v>0</v>
      </c>
      <c r="BS637" s="95"/>
      <c r="BT637" s="95"/>
      <c r="BU637" s="168">
        <f t="shared" si="776"/>
        <v>0</v>
      </c>
      <c r="BV637" s="95"/>
      <c r="BW637" s="95"/>
      <c r="BX637" s="168">
        <f t="shared" si="777"/>
        <v>0</v>
      </c>
      <c r="BY637" s="95"/>
      <c r="BZ637" s="95"/>
      <c r="CA637" s="168">
        <f t="shared" si="778"/>
        <v>0</v>
      </c>
      <c r="CB637" s="95"/>
      <c r="CC637" s="95"/>
      <c r="CD637" s="168">
        <f t="shared" si="779"/>
        <v>0</v>
      </c>
      <c r="CE637" s="95"/>
      <c r="CF637" s="95"/>
      <c r="CG637" s="168"/>
      <c r="CH637" s="95"/>
      <c r="CI637" s="95"/>
      <c r="CJ637" s="168">
        <f t="shared" si="781"/>
        <v>0</v>
      </c>
      <c r="CK637" s="95"/>
      <c r="CL637" s="95"/>
      <c r="CM637" s="168">
        <f t="shared" si="782"/>
        <v>0</v>
      </c>
      <c r="CN637" s="95"/>
      <c r="CO637" s="95"/>
      <c r="CP637" s="168">
        <f t="shared" si="783"/>
        <v>0</v>
      </c>
      <c r="CQ637" s="95"/>
      <c r="CR637" s="95"/>
      <c r="CS637" s="168"/>
      <c r="CT637" s="168"/>
      <c r="CU637" s="167"/>
    </row>
    <row r="638" spans="2:99" x14ac:dyDescent="0.25">
      <c r="B638" s="42" t="s">
        <v>495</v>
      </c>
      <c r="C638" s="168"/>
      <c r="D638" s="185">
        <v>4000</v>
      </c>
      <c r="E638" s="95"/>
      <c r="F638" s="95"/>
      <c r="G638" s="168">
        <f t="shared" ref="G638" si="827">E638*F638</f>
        <v>0</v>
      </c>
      <c r="H638" s="95"/>
      <c r="I638" s="95"/>
      <c r="J638" s="168">
        <f t="shared" si="755"/>
        <v>0</v>
      </c>
      <c r="K638" s="95"/>
      <c r="L638" s="95"/>
      <c r="M638" s="168">
        <f t="shared" ref="M638" si="828">K638*L638</f>
        <v>0</v>
      </c>
      <c r="N638" s="95"/>
      <c r="O638" s="95"/>
      <c r="P638" s="168">
        <f t="shared" si="757"/>
        <v>0</v>
      </c>
      <c r="Q638" s="95"/>
      <c r="R638" s="95"/>
      <c r="S638" s="168">
        <f t="shared" si="758"/>
        <v>0</v>
      </c>
      <c r="T638" s="95"/>
      <c r="U638" s="95"/>
      <c r="V638" s="168">
        <f t="shared" ref="V638" si="829">T638*U638</f>
        <v>0</v>
      </c>
      <c r="W638" s="95"/>
      <c r="X638" s="95"/>
      <c r="Y638" s="168">
        <f t="shared" ref="Y638:Y641" si="830">W638*X638</f>
        <v>0</v>
      </c>
      <c r="Z638" s="95"/>
      <c r="AA638" s="95"/>
      <c r="AB638" s="168">
        <f t="shared" si="761"/>
        <v>0</v>
      </c>
      <c r="AC638" s="95"/>
      <c r="AD638" s="95"/>
      <c r="AE638" s="168">
        <f t="shared" ref="AE638:AE644" si="831">AC638*AD638</f>
        <v>0</v>
      </c>
      <c r="AF638" s="95"/>
      <c r="AG638" s="95"/>
      <c r="AH638" s="168">
        <f t="shared" si="763"/>
        <v>0</v>
      </c>
      <c r="AI638" s="95"/>
      <c r="AJ638" s="95"/>
      <c r="AK638" s="168">
        <f t="shared" si="764"/>
        <v>0</v>
      </c>
      <c r="AL638" s="95"/>
      <c r="AM638" s="95"/>
      <c r="AN638" s="168">
        <f t="shared" si="765"/>
        <v>0</v>
      </c>
      <c r="AO638" s="95"/>
      <c r="AP638" s="95"/>
      <c r="AQ638" s="168">
        <f t="shared" ref="AQ638:AQ644" si="832">AO638*AP638</f>
        <v>0</v>
      </c>
      <c r="AR638" s="95"/>
      <c r="AS638" s="95"/>
      <c r="AT638" s="168">
        <f t="shared" ref="AT638:AT644" si="833">AR638*AS638</f>
        <v>0</v>
      </c>
      <c r="AU638" s="95"/>
      <c r="AV638" s="95"/>
      <c r="AW638" s="168">
        <f t="shared" ref="AW638:AW644" si="834">AU638*AV638</f>
        <v>0</v>
      </c>
      <c r="AX638" s="95">
        <v>41</v>
      </c>
      <c r="AY638" s="95">
        <v>3500</v>
      </c>
      <c r="AZ638" s="168">
        <f t="shared" ref="AZ638:AZ644" si="835">AX638*AY638</f>
        <v>143500</v>
      </c>
      <c r="BA638" s="95"/>
      <c r="BB638" s="95"/>
      <c r="BC638" s="168">
        <f t="shared" ref="BC638:BC644" si="836">BA638*BB638</f>
        <v>0</v>
      </c>
      <c r="BD638" s="95"/>
      <c r="BE638" s="95"/>
      <c r="BF638" s="168">
        <f t="shared" ref="BF638:BF644" si="837">BD638*BE638</f>
        <v>0</v>
      </c>
      <c r="BG638" s="95"/>
      <c r="BH638" s="95"/>
      <c r="BI638" s="168">
        <f t="shared" si="772"/>
        <v>0</v>
      </c>
      <c r="BJ638" s="95"/>
      <c r="BK638" s="95"/>
      <c r="BL638" s="168">
        <f t="shared" ref="BL638:BL644" si="838">BJ638*BK638</f>
        <v>0</v>
      </c>
      <c r="BM638" s="95"/>
      <c r="BN638" s="95"/>
      <c r="BO638" s="168">
        <f t="shared" si="774"/>
        <v>0</v>
      </c>
      <c r="BP638" s="95"/>
      <c r="BQ638" s="95"/>
      <c r="BR638" s="168">
        <f t="shared" si="775"/>
        <v>0</v>
      </c>
      <c r="BS638" s="95"/>
      <c r="BT638" s="95"/>
      <c r="BU638" s="168">
        <f t="shared" si="776"/>
        <v>0</v>
      </c>
      <c r="BV638" s="95"/>
      <c r="BW638" s="95"/>
      <c r="BX638" s="168">
        <f t="shared" si="777"/>
        <v>0</v>
      </c>
      <c r="BY638" s="95"/>
      <c r="BZ638" s="95"/>
      <c r="CA638" s="168">
        <f t="shared" si="778"/>
        <v>0</v>
      </c>
      <c r="CB638" s="95">
        <v>44</v>
      </c>
      <c r="CC638" s="95">
        <v>3500</v>
      </c>
      <c r="CD638" s="168">
        <f t="shared" si="779"/>
        <v>154000</v>
      </c>
      <c r="CE638" s="95"/>
      <c r="CF638" s="95"/>
      <c r="CG638" s="168">
        <f t="shared" ref="CG638" si="839">CE638*CF638</f>
        <v>0</v>
      </c>
      <c r="CH638" s="95"/>
      <c r="CI638" s="95"/>
      <c r="CJ638" s="168">
        <f t="shared" si="781"/>
        <v>0</v>
      </c>
      <c r="CK638" s="95"/>
      <c r="CL638" s="95"/>
      <c r="CM638" s="168">
        <f t="shared" si="782"/>
        <v>0</v>
      </c>
      <c r="CN638" s="95"/>
      <c r="CO638" s="95"/>
      <c r="CP638" s="168">
        <f t="shared" si="783"/>
        <v>0</v>
      </c>
      <c r="CQ638" s="95"/>
      <c r="CR638" s="95"/>
      <c r="CS638" s="168">
        <f t="shared" ref="CS638" si="840">CQ638*CR638</f>
        <v>0</v>
      </c>
      <c r="CT638" s="168">
        <f t="shared" ref="CT638" si="841">E638+H638+K638+N638+Q638+T638+W638+Z638+AC638+AF638+AI638+AL638+AO638+AR638+AU638+AX638+BA638+BD638+BG638+BJ638+BM638+BP638+BS638+BV638+BY638+CB638+CE638+CH638+CK638+CN638+CQ638</f>
        <v>85</v>
      </c>
      <c r="CU638" s="167">
        <f t="shared" ref="CU638" si="842">G638+J638+M638+P638+S638+V638+Y638+AB638+AE638+AH638+AK638+AN638+AQ638+AT638+AW638+AZ638+BC638+BF638+BI638+BL638+BO638+BR638+BU638+BX638+CA638+CD638+CG638+CJ638+CM638+CP638+CS638</f>
        <v>297500</v>
      </c>
    </row>
    <row r="639" spans="2:99" x14ac:dyDescent="0.25">
      <c r="B639" s="42" t="s">
        <v>1036</v>
      </c>
      <c r="C639" s="168"/>
      <c r="D639" s="185"/>
      <c r="E639" s="95"/>
      <c r="F639" s="95"/>
      <c r="G639" s="168"/>
      <c r="H639" s="95"/>
      <c r="I639" s="95"/>
      <c r="J639" s="168"/>
      <c r="K639" s="95"/>
      <c r="L639" s="95"/>
      <c r="M639" s="168"/>
      <c r="N639" s="95"/>
      <c r="O639" s="95"/>
      <c r="P639" s="168"/>
      <c r="Q639" s="95"/>
      <c r="R639" s="95"/>
      <c r="S639" s="168"/>
      <c r="T639" s="95"/>
      <c r="U639" s="95"/>
      <c r="V639" s="168"/>
      <c r="W639" s="95">
        <v>42</v>
      </c>
      <c r="X639" s="95">
        <v>3500</v>
      </c>
      <c r="Y639" s="168">
        <f t="shared" si="830"/>
        <v>147000</v>
      </c>
      <c r="Z639" s="95"/>
      <c r="AA639" s="95"/>
      <c r="AB639" s="168">
        <f t="shared" si="761"/>
        <v>0</v>
      </c>
      <c r="AC639" s="95"/>
      <c r="AD639" s="95"/>
      <c r="AE639" s="168"/>
      <c r="AF639" s="95"/>
      <c r="AG639" s="95"/>
      <c r="AH639" s="168">
        <f t="shared" si="763"/>
        <v>0</v>
      </c>
      <c r="AI639" s="95"/>
      <c r="AJ639" s="95"/>
      <c r="AK639" s="168">
        <f t="shared" si="764"/>
        <v>0</v>
      </c>
      <c r="AL639" s="95"/>
      <c r="AM639" s="95"/>
      <c r="AN639" s="168">
        <f t="shared" si="765"/>
        <v>0</v>
      </c>
      <c r="AO639" s="95"/>
      <c r="AP639" s="95"/>
      <c r="AQ639" s="168"/>
      <c r="AR639" s="95"/>
      <c r="AS639" s="95"/>
      <c r="AT639" s="168"/>
      <c r="AU639" s="95"/>
      <c r="AV639" s="95"/>
      <c r="AW639" s="168"/>
      <c r="AX639" s="95"/>
      <c r="AY639" s="95"/>
      <c r="AZ639" s="168"/>
      <c r="BA639" s="95">
        <v>42</v>
      </c>
      <c r="BB639" s="95">
        <v>3000</v>
      </c>
      <c r="BC639" s="168">
        <f t="shared" si="836"/>
        <v>126000</v>
      </c>
      <c r="BD639" s="95"/>
      <c r="BE639" s="95"/>
      <c r="BF639" s="168"/>
      <c r="BG639" s="95"/>
      <c r="BH639" s="95"/>
      <c r="BI639" s="168">
        <f t="shared" si="772"/>
        <v>0</v>
      </c>
      <c r="BJ639" s="95"/>
      <c r="BK639" s="95"/>
      <c r="BL639" s="168"/>
      <c r="BM639" s="95"/>
      <c r="BN639" s="95"/>
      <c r="BO639" s="168">
        <f t="shared" si="774"/>
        <v>0</v>
      </c>
      <c r="BP639" s="95"/>
      <c r="BQ639" s="95"/>
      <c r="BR639" s="168">
        <f t="shared" si="775"/>
        <v>0</v>
      </c>
      <c r="BS639" s="95"/>
      <c r="BT639" s="95"/>
      <c r="BU639" s="168">
        <f t="shared" si="776"/>
        <v>0</v>
      </c>
      <c r="BV639" s="95"/>
      <c r="BW639" s="95"/>
      <c r="BX639" s="168">
        <f t="shared" si="777"/>
        <v>0</v>
      </c>
      <c r="BY639" s="95"/>
      <c r="BZ639" s="95"/>
      <c r="CA639" s="168">
        <f t="shared" si="778"/>
        <v>0</v>
      </c>
      <c r="CB639" s="95"/>
      <c r="CC639" s="95"/>
      <c r="CD639" s="168">
        <f t="shared" si="779"/>
        <v>0</v>
      </c>
      <c r="CE639" s="95"/>
      <c r="CF639" s="95"/>
      <c r="CG639" s="168"/>
      <c r="CH639" s="95"/>
      <c r="CI639" s="95"/>
      <c r="CJ639" s="168">
        <f t="shared" si="781"/>
        <v>0</v>
      </c>
      <c r="CK639" s="95"/>
      <c r="CL639" s="95"/>
      <c r="CM639" s="168">
        <f t="shared" si="782"/>
        <v>0</v>
      </c>
      <c r="CN639" s="95"/>
      <c r="CO639" s="95"/>
      <c r="CP639" s="168"/>
      <c r="CQ639" s="95"/>
      <c r="CR639" s="95"/>
      <c r="CS639" s="168"/>
      <c r="CT639" s="168"/>
      <c r="CU639" s="167"/>
    </row>
    <row r="640" spans="2:99" x14ac:dyDescent="0.25">
      <c r="B640" s="42" t="s">
        <v>515</v>
      </c>
      <c r="C640" s="168"/>
      <c r="D640" s="185"/>
      <c r="E640" s="95"/>
      <c r="F640" s="95"/>
      <c r="G640" s="168"/>
      <c r="H640" s="95"/>
      <c r="I640" s="95"/>
      <c r="J640" s="168">
        <f t="shared" si="755"/>
        <v>0</v>
      </c>
      <c r="K640" s="95"/>
      <c r="L640" s="95"/>
      <c r="M640" s="168"/>
      <c r="N640" s="95"/>
      <c r="O640" s="95"/>
      <c r="P640" s="168">
        <f t="shared" si="757"/>
        <v>0</v>
      </c>
      <c r="Q640" s="95"/>
      <c r="R640" s="95"/>
      <c r="S640" s="168">
        <f t="shared" si="758"/>
        <v>0</v>
      </c>
      <c r="T640" s="95"/>
      <c r="U640" s="95"/>
      <c r="V640" s="168"/>
      <c r="W640" s="95"/>
      <c r="X640" s="95"/>
      <c r="Y640" s="168">
        <f t="shared" si="830"/>
        <v>0</v>
      </c>
      <c r="Z640" s="95"/>
      <c r="AA640" s="95"/>
      <c r="AB640" s="168">
        <f t="shared" si="761"/>
        <v>0</v>
      </c>
      <c r="AC640" s="95"/>
      <c r="AD640" s="95"/>
      <c r="AE640" s="168">
        <f t="shared" si="831"/>
        <v>0</v>
      </c>
      <c r="AF640" s="95"/>
      <c r="AG640" s="95"/>
      <c r="AH640" s="168">
        <f t="shared" si="763"/>
        <v>0</v>
      </c>
      <c r="AI640" s="95"/>
      <c r="AJ640" s="95"/>
      <c r="AK640" s="168">
        <f t="shared" si="764"/>
        <v>0</v>
      </c>
      <c r="AL640" s="95"/>
      <c r="AM640" s="95"/>
      <c r="AN640" s="168">
        <f t="shared" si="765"/>
        <v>0</v>
      </c>
      <c r="AO640" s="95"/>
      <c r="AP640" s="95"/>
      <c r="AQ640" s="168">
        <f t="shared" si="832"/>
        <v>0</v>
      </c>
      <c r="AR640" s="95"/>
      <c r="AS640" s="95"/>
      <c r="AT640" s="168">
        <f t="shared" si="833"/>
        <v>0</v>
      </c>
      <c r="AU640" s="95"/>
      <c r="AV640" s="95"/>
      <c r="AW640" s="168">
        <f t="shared" si="834"/>
        <v>0</v>
      </c>
      <c r="AX640" s="95"/>
      <c r="AY640" s="95"/>
      <c r="AZ640" s="168">
        <f t="shared" si="835"/>
        <v>0</v>
      </c>
      <c r="BA640" s="95"/>
      <c r="BB640" s="95"/>
      <c r="BC640" s="168">
        <f t="shared" si="836"/>
        <v>0</v>
      </c>
      <c r="BD640" s="95"/>
      <c r="BE640" s="95"/>
      <c r="BF640" s="168">
        <f>BD640*BE640</f>
        <v>0</v>
      </c>
      <c r="BG640" s="95"/>
      <c r="BH640" s="95"/>
      <c r="BI640" s="168">
        <f t="shared" si="772"/>
        <v>0</v>
      </c>
      <c r="BJ640" s="95"/>
      <c r="BK640" s="95"/>
      <c r="BL640" s="168">
        <f t="shared" si="838"/>
        <v>0</v>
      </c>
      <c r="BM640" s="95"/>
      <c r="BN640" s="95"/>
      <c r="BO640" s="168">
        <f t="shared" si="774"/>
        <v>0</v>
      </c>
      <c r="BP640" s="95"/>
      <c r="BQ640" s="95"/>
      <c r="BR640" s="168">
        <f t="shared" si="775"/>
        <v>0</v>
      </c>
      <c r="BS640" s="95"/>
      <c r="BT640" s="95"/>
      <c r="BU640" s="168">
        <f t="shared" si="776"/>
        <v>0</v>
      </c>
      <c r="BV640" s="95"/>
      <c r="BW640" s="95"/>
      <c r="BX640" s="168">
        <f t="shared" si="777"/>
        <v>0</v>
      </c>
      <c r="BY640" s="95"/>
      <c r="BZ640" s="95"/>
      <c r="CA640" s="168">
        <f t="shared" si="778"/>
        <v>0</v>
      </c>
      <c r="CB640" s="95"/>
      <c r="CC640" s="95"/>
      <c r="CD640" s="168">
        <f t="shared" si="779"/>
        <v>0</v>
      </c>
      <c r="CE640" s="95"/>
      <c r="CF640" s="95"/>
      <c r="CG640" s="168"/>
      <c r="CH640" s="95"/>
      <c r="CI640" s="95"/>
      <c r="CJ640" s="168">
        <f t="shared" si="781"/>
        <v>0</v>
      </c>
      <c r="CK640" s="95"/>
      <c r="CL640" s="95"/>
      <c r="CM640" s="168">
        <f t="shared" si="782"/>
        <v>0</v>
      </c>
      <c r="CN640" s="95"/>
      <c r="CO640" s="95"/>
      <c r="CP640" s="168">
        <f t="shared" si="783"/>
        <v>0</v>
      </c>
      <c r="CQ640" s="95"/>
      <c r="CR640" s="95"/>
      <c r="CS640" s="168"/>
      <c r="CT640" s="168"/>
      <c r="CU640" s="167"/>
    </row>
    <row r="641" spans="2:99" x14ac:dyDescent="0.25">
      <c r="B641" s="42" t="s">
        <v>496</v>
      </c>
      <c r="C641" s="168"/>
      <c r="D641" s="185"/>
      <c r="E641" s="95"/>
      <c r="F641" s="95"/>
      <c r="G641" s="168"/>
      <c r="H641" s="95"/>
      <c r="I641" s="95"/>
      <c r="J641" s="168">
        <f t="shared" si="755"/>
        <v>0</v>
      </c>
      <c r="K641" s="95"/>
      <c r="L641" s="95"/>
      <c r="M641" s="168"/>
      <c r="N641" s="95"/>
      <c r="O641" s="95"/>
      <c r="P641" s="168">
        <f t="shared" si="757"/>
        <v>0</v>
      </c>
      <c r="Q641" s="95"/>
      <c r="R641" s="95"/>
      <c r="S641" s="168">
        <f t="shared" si="758"/>
        <v>0</v>
      </c>
      <c r="T641" s="95"/>
      <c r="U641" s="95"/>
      <c r="V641" s="168"/>
      <c r="W641" s="95"/>
      <c r="X641" s="95"/>
      <c r="Y641" s="168">
        <f t="shared" si="830"/>
        <v>0</v>
      </c>
      <c r="Z641" s="95">
        <v>40</v>
      </c>
      <c r="AA641" s="95">
        <v>3000</v>
      </c>
      <c r="AB641" s="168">
        <f t="shared" si="761"/>
        <v>120000</v>
      </c>
      <c r="AC641" s="95"/>
      <c r="AD641" s="95"/>
      <c r="AE641" s="168"/>
      <c r="AF641" s="95"/>
      <c r="AG641" s="95"/>
      <c r="AH641" s="168">
        <f t="shared" si="763"/>
        <v>0</v>
      </c>
      <c r="AI641" s="95"/>
      <c r="AJ641" s="95"/>
      <c r="AK641" s="168">
        <f t="shared" si="764"/>
        <v>0</v>
      </c>
      <c r="AL641" s="95"/>
      <c r="AM641" s="95"/>
      <c r="AN641" s="168">
        <f t="shared" si="765"/>
        <v>0</v>
      </c>
      <c r="AO641" s="95"/>
      <c r="AP641" s="95"/>
      <c r="AQ641" s="168"/>
      <c r="AR641" s="95"/>
      <c r="AS641" s="95"/>
      <c r="AT641" s="168"/>
      <c r="AU641" s="95"/>
      <c r="AV641" s="95"/>
      <c r="AW641" s="168">
        <f t="shared" si="834"/>
        <v>0</v>
      </c>
      <c r="AX641" s="95"/>
      <c r="AY641" s="95"/>
      <c r="AZ641" s="168"/>
      <c r="BA641" s="95"/>
      <c r="BB641" s="95"/>
      <c r="BC641" s="168">
        <f t="shared" si="836"/>
        <v>0</v>
      </c>
      <c r="BD641" s="95">
        <v>41</v>
      </c>
      <c r="BE641" s="95">
        <v>3000</v>
      </c>
      <c r="BF641" s="168">
        <f t="shared" ref="BF641:BF642" si="843">BD641*BE641</f>
        <v>123000</v>
      </c>
      <c r="BG641" s="95"/>
      <c r="BH641" s="95"/>
      <c r="BI641" s="168">
        <f t="shared" si="772"/>
        <v>0</v>
      </c>
      <c r="BJ641" s="95"/>
      <c r="BK641" s="95"/>
      <c r="BL641" s="168"/>
      <c r="BM641" s="95"/>
      <c r="BN641" s="95"/>
      <c r="BO641" s="168">
        <f t="shared" si="774"/>
        <v>0</v>
      </c>
      <c r="BP641" s="95"/>
      <c r="BQ641" s="95"/>
      <c r="BR641" s="168">
        <f t="shared" si="775"/>
        <v>0</v>
      </c>
      <c r="BS641" s="95"/>
      <c r="BT641" s="95"/>
      <c r="BU641" s="168">
        <f t="shared" si="776"/>
        <v>0</v>
      </c>
      <c r="BV641" s="95"/>
      <c r="BW641" s="95"/>
      <c r="BX641" s="168">
        <f t="shared" si="777"/>
        <v>0</v>
      </c>
      <c r="BY641" s="95"/>
      <c r="BZ641" s="95"/>
      <c r="CA641" s="168">
        <f t="shared" si="778"/>
        <v>0</v>
      </c>
      <c r="CB641" s="95"/>
      <c r="CC641" s="95"/>
      <c r="CD641" s="168">
        <f t="shared" si="779"/>
        <v>0</v>
      </c>
      <c r="CE641" s="95"/>
      <c r="CF641" s="95"/>
      <c r="CG641" s="168"/>
      <c r="CH641" s="95">
        <v>41</v>
      </c>
      <c r="CI641" s="95">
        <v>3000</v>
      </c>
      <c r="CJ641" s="168">
        <f t="shared" si="781"/>
        <v>123000</v>
      </c>
      <c r="CK641" s="95"/>
      <c r="CL641" s="95"/>
      <c r="CM641" s="168">
        <f t="shared" si="782"/>
        <v>0</v>
      </c>
      <c r="CN641" s="95"/>
      <c r="CO641" s="95"/>
      <c r="CP641" s="168"/>
      <c r="CQ641" s="95"/>
      <c r="CR641" s="95"/>
      <c r="CS641" s="168"/>
      <c r="CT641" s="168"/>
      <c r="CU641" s="167"/>
    </row>
    <row r="642" spans="2:99" x14ac:dyDescent="0.25">
      <c r="B642" s="42" t="s">
        <v>969</v>
      </c>
      <c r="C642" s="168"/>
      <c r="D642" s="185"/>
      <c r="E642" s="95"/>
      <c r="F642" s="95"/>
      <c r="G642" s="168"/>
      <c r="H642" s="95"/>
      <c r="I642" s="95"/>
      <c r="J642" s="168"/>
      <c r="K642" s="95"/>
      <c r="L642" s="95"/>
      <c r="M642" s="168"/>
      <c r="N642" s="95"/>
      <c r="O642" s="95"/>
      <c r="P642" s="168"/>
      <c r="Q642" s="95">
        <v>40</v>
      </c>
      <c r="R642" s="95">
        <v>3500</v>
      </c>
      <c r="S642" s="168">
        <f t="shared" si="758"/>
        <v>140000</v>
      </c>
      <c r="T642" s="95"/>
      <c r="U642" s="95"/>
      <c r="V642" s="168"/>
      <c r="W642" s="95"/>
      <c r="X642" s="95"/>
      <c r="Y642" s="168"/>
      <c r="Z642" s="95"/>
      <c r="AA642" s="95"/>
      <c r="AB642" s="168">
        <f t="shared" si="761"/>
        <v>0</v>
      </c>
      <c r="AC642" s="95"/>
      <c r="AD642" s="95"/>
      <c r="AE642" s="168"/>
      <c r="AF642" s="95"/>
      <c r="AG642" s="95"/>
      <c r="AH642" s="168">
        <f t="shared" si="763"/>
        <v>0</v>
      </c>
      <c r="AI642" s="95"/>
      <c r="AJ642" s="95"/>
      <c r="AK642" s="168">
        <f t="shared" si="764"/>
        <v>0</v>
      </c>
      <c r="AL642" s="95"/>
      <c r="AM642" s="95"/>
      <c r="AN642" s="168">
        <f t="shared" si="765"/>
        <v>0</v>
      </c>
      <c r="AO642" s="95"/>
      <c r="AP642" s="95"/>
      <c r="AQ642" s="168"/>
      <c r="AR642" s="95"/>
      <c r="AS642" s="95"/>
      <c r="AT642" s="168"/>
      <c r="AU642" s="95">
        <v>36</v>
      </c>
      <c r="AV642" s="95">
        <v>3500</v>
      </c>
      <c r="AW642" s="168">
        <f t="shared" si="834"/>
        <v>126000</v>
      </c>
      <c r="AX642" s="95"/>
      <c r="AY642" s="95"/>
      <c r="AZ642" s="168"/>
      <c r="BA642" s="95"/>
      <c r="BB642" s="95"/>
      <c r="BC642" s="168"/>
      <c r="BD642" s="95"/>
      <c r="BE642" s="95"/>
      <c r="BF642" s="168">
        <f t="shared" si="843"/>
        <v>0</v>
      </c>
      <c r="BG642" s="95"/>
      <c r="BH642" s="95"/>
      <c r="BI642" s="168">
        <f t="shared" si="772"/>
        <v>0</v>
      </c>
      <c r="BJ642" s="95"/>
      <c r="BK642" s="95"/>
      <c r="BL642" s="168"/>
      <c r="BM642" s="95"/>
      <c r="BN642" s="95"/>
      <c r="BO642" s="168">
        <f t="shared" si="774"/>
        <v>0</v>
      </c>
      <c r="BP642" s="95"/>
      <c r="BQ642" s="95"/>
      <c r="BR642" s="168">
        <f t="shared" si="775"/>
        <v>0</v>
      </c>
      <c r="BS642" s="95"/>
      <c r="BT642" s="95"/>
      <c r="BU642" s="168">
        <f t="shared" si="776"/>
        <v>0</v>
      </c>
      <c r="BV642" s="95"/>
      <c r="BW642" s="95"/>
      <c r="BX642" s="168">
        <f t="shared" si="777"/>
        <v>0</v>
      </c>
      <c r="BY642" s="95">
        <v>37</v>
      </c>
      <c r="BZ642" s="95">
        <v>3500</v>
      </c>
      <c r="CA642" s="168">
        <f t="shared" si="778"/>
        <v>129500</v>
      </c>
      <c r="CB642" s="95"/>
      <c r="CC642" s="95"/>
      <c r="CD642" s="168">
        <f t="shared" si="779"/>
        <v>0</v>
      </c>
      <c r="CE642" s="95"/>
      <c r="CF642" s="95"/>
      <c r="CG642" s="168"/>
      <c r="CH642" s="95"/>
      <c r="CI642" s="95"/>
      <c r="CJ642" s="168">
        <f t="shared" si="781"/>
        <v>0</v>
      </c>
      <c r="CK642" s="95"/>
      <c r="CL642" s="95"/>
      <c r="CM642" s="168">
        <f t="shared" si="782"/>
        <v>0</v>
      </c>
      <c r="CN642" s="95"/>
      <c r="CO642" s="95"/>
      <c r="CP642" s="168"/>
      <c r="CQ642" s="95"/>
      <c r="CR642" s="95"/>
      <c r="CS642" s="168"/>
      <c r="CT642" s="168"/>
      <c r="CU642" s="167"/>
    </row>
    <row r="643" spans="2:99" x14ac:dyDescent="0.25">
      <c r="B643" s="42" t="s">
        <v>955</v>
      </c>
      <c r="C643" s="168"/>
      <c r="D643" s="185">
        <v>3500</v>
      </c>
      <c r="E643" s="95"/>
      <c r="F643" s="95"/>
      <c r="G643" s="168">
        <f t="shared" ref="G643:G644" si="844">E643*F643</f>
        <v>0</v>
      </c>
      <c r="H643" s="95">
        <v>42</v>
      </c>
      <c r="I643" s="95">
        <v>3500</v>
      </c>
      <c r="J643" s="168">
        <f t="shared" ref="J643:J644" si="845">H643*I643</f>
        <v>147000</v>
      </c>
      <c r="K643" s="95"/>
      <c r="L643" s="95"/>
      <c r="M643" s="168">
        <f t="shared" ref="M643:M644" si="846">K643*L643</f>
        <v>0</v>
      </c>
      <c r="N643" s="95"/>
      <c r="O643" s="95"/>
      <c r="P643" s="168">
        <f t="shared" ref="P643:P644" si="847">N643*O643</f>
        <v>0</v>
      </c>
      <c r="Q643" s="95"/>
      <c r="R643" s="95"/>
      <c r="S643" s="168">
        <f t="shared" si="758"/>
        <v>0</v>
      </c>
      <c r="T643" s="95"/>
      <c r="U643" s="95"/>
      <c r="V643" s="168">
        <f t="shared" ref="V643:V644" si="848">T643*U643</f>
        <v>0</v>
      </c>
      <c r="W643" s="95"/>
      <c r="X643" s="95"/>
      <c r="Y643" s="168">
        <f t="shared" ref="Y643:Y644" si="849">W643*X643</f>
        <v>0</v>
      </c>
      <c r="Z643" s="95"/>
      <c r="AA643" s="95"/>
      <c r="AB643" s="168">
        <f t="shared" si="761"/>
        <v>0</v>
      </c>
      <c r="AC643" s="95"/>
      <c r="AD643" s="95"/>
      <c r="AE643" s="168">
        <f t="shared" si="831"/>
        <v>0</v>
      </c>
      <c r="AF643" s="95"/>
      <c r="AG643" s="95"/>
      <c r="AH643" s="168">
        <f t="shared" si="763"/>
        <v>0</v>
      </c>
      <c r="AI643" s="95"/>
      <c r="AJ643" s="95"/>
      <c r="AK643" s="168">
        <f t="shared" si="764"/>
        <v>0</v>
      </c>
      <c r="AL643" s="95">
        <v>44</v>
      </c>
      <c r="AM643" s="95">
        <v>3500</v>
      </c>
      <c r="AN643" s="168">
        <f t="shared" si="765"/>
        <v>154000</v>
      </c>
      <c r="AO643" s="95"/>
      <c r="AP643" s="95"/>
      <c r="AQ643" s="168">
        <f t="shared" si="832"/>
        <v>0</v>
      </c>
      <c r="AR643" s="95"/>
      <c r="AS643" s="95"/>
      <c r="AT643" s="168">
        <f t="shared" si="833"/>
        <v>0</v>
      </c>
      <c r="AU643" s="95"/>
      <c r="AV643" s="95"/>
      <c r="AW643" s="168">
        <f t="shared" si="834"/>
        <v>0</v>
      </c>
      <c r="AX643" s="95"/>
      <c r="AY643" s="95"/>
      <c r="AZ643" s="168">
        <f t="shared" si="835"/>
        <v>0</v>
      </c>
      <c r="BA643" s="95"/>
      <c r="BB643" s="95"/>
      <c r="BC643" s="168">
        <f t="shared" si="836"/>
        <v>0</v>
      </c>
      <c r="BD643" s="95"/>
      <c r="BE643" s="95"/>
      <c r="BF643" s="168">
        <f t="shared" si="837"/>
        <v>0</v>
      </c>
      <c r="BG643" s="95"/>
      <c r="BH643" s="95"/>
      <c r="BI643" s="168">
        <f t="shared" si="772"/>
        <v>0</v>
      </c>
      <c r="BJ643" s="95"/>
      <c r="BK643" s="95"/>
      <c r="BL643" s="168">
        <f t="shared" si="838"/>
        <v>0</v>
      </c>
      <c r="BM643" s="95"/>
      <c r="BN643" s="95"/>
      <c r="BO643" s="168">
        <f t="shared" si="774"/>
        <v>0</v>
      </c>
      <c r="BP643" s="95">
        <v>40</v>
      </c>
      <c r="BQ643" s="95">
        <v>3500</v>
      </c>
      <c r="BR643" s="168">
        <f t="shared" ref="BR643:BR644" si="850">BP643*BQ643</f>
        <v>140000</v>
      </c>
      <c r="BS643" s="95"/>
      <c r="BT643" s="95"/>
      <c r="BU643" s="168">
        <f t="shared" ref="BU643:BU644" si="851">BS643*BT643</f>
        <v>0</v>
      </c>
      <c r="BV643" s="95"/>
      <c r="BW643" s="95"/>
      <c r="BX643" s="168">
        <f t="shared" ref="BX643:BX644" si="852">BV643*BW643</f>
        <v>0</v>
      </c>
      <c r="BY643" s="95"/>
      <c r="BZ643" s="95"/>
      <c r="CA643" s="168">
        <f t="shared" si="778"/>
        <v>0</v>
      </c>
      <c r="CB643" s="95"/>
      <c r="CC643" s="95"/>
      <c r="CD643" s="168">
        <f t="shared" si="779"/>
        <v>0</v>
      </c>
      <c r="CE643" s="95"/>
      <c r="CF643" s="95"/>
      <c r="CG643" s="168">
        <f t="shared" ref="CG643:CG644" si="853">CE643*CF643</f>
        <v>0</v>
      </c>
      <c r="CH643" s="95"/>
      <c r="CI643" s="95"/>
      <c r="CJ643" s="168">
        <f t="shared" si="781"/>
        <v>0</v>
      </c>
      <c r="CK643" s="95"/>
      <c r="CL643" s="95"/>
      <c r="CM643" s="168">
        <f t="shared" si="782"/>
        <v>0</v>
      </c>
      <c r="CN643" s="95"/>
      <c r="CO643" s="95"/>
      <c r="CP643" s="168">
        <f t="shared" si="783"/>
        <v>0</v>
      </c>
      <c r="CQ643" s="95"/>
      <c r="CR643" s="95"/>
      <c r="CS643" s="168">
        <f t="shared" ref="CS643:CS644" si="854">CQ643*CR643</f>
        <v>0</v>
      </c>
      <c r="CT643" s="168">
        <f>E643+H643+K643+N643+Q643+T643+W643+Z643+AC643+AF643+AI643+AL643+AO643+AR643+AU643+AX643+BA643+BD643+BG643+BJ643+BM643+BP643+BS643+BV643+BY643+CB643+CE643+CH643+CK643+CN643+CQ643</f>
        <v>126</v>
      </c>
      <c r="CU643" s="167">
        <f>G643+J643+M643+P643+S643+V643+Y643+AB643+AE643+AH643+AK643+AN643+AQ643+AT643+AW643+AZ643+BC643+BF643+BI643+BL643+BO643+BR643+BU643+BX643+CA643+CD643+CG643+CJ643+CM643+CP643+CS643</f>
        <v>441000</v>
      </c>
    </row>
    <row r="644" spans="2:99" x14ac:dyDescent="0.25">
      <c r="B644" s="42" t="s">
        <v>497</v>
      </c>
      <c r="C644" s="168"/>
      <c r="D644" s="185">
        <v>3000</v>
      </c>
      <c r="E644" s="95"/>
      <c r="F644" s="95"/>
      <c r="G644" s="168">
        <f t="shared" si="844"/>
        <v>0</v>
      </c>
      <c r="H644" s="95"/>
      <c r="I644" s="95"/>
      <c r="J644" s="168">
        <f t="shared" si="845"/>
        <v>0</v>
      </c>
      <c r="K644" s="95"/>
      <c r="L644" s="95"/>
      <c r="M644" s="168">
        <f t="shared" si="846"/>
        <v>0</v>
      </c>
      <c r="N644" s="95"/>
      <c r="O644" s="95"/>
      <c r="P644" s="168">
        <f t="shared" si="847"/>
        <v>0</v>
      </c>
      <c r="Q644" s="95"/>
      <c r="R644" s="95"/>
      <c r="S644" s="168">
        <f t="shared" si="758"/>
        <v>0</v>
      </c>
      <c r="T644" s="95"/>
      <c r="U644" s="95"/>
      <c r="V644" s="168">
        <f t="shared" si="848"/>
        <v>0</v>
      </c>
      <c r="W644" s="95"/>
      <c r="X644" s="95"/>
      <c r="Y644" s="168">
        <f t="shared" si="849"/>
        <v>0</v>
      </c>
      <c r="Z644" s="95"/>
      <c r="AA644" s="95"/>
      <c r="AB644" s="168">
        <f t="shared" ref="AB644" si="855">Z644*AA644</f>
        <v>0</v>
      </c>
      <c r="AC644" s="95"/>
      <c r="AD644" s="95"/>
      <c r="AE644" s="168">
        <f t="shared" si="831"/>
        <v>0</v>
      </c>
      <c r="AF644" s="95"/>
      <c r="AG644" s="95"/>
      <c r="AH644" s="168">
        <f t="shared" si="763"/>
        <v>0</v>
      </c>
      <c r="AI644" s="95"/>
      <c r="AJ644" s="95"/>
      <c r="AK644" s="168">
        <f t="shared" si="764"/>
        <v>0</v>
      </c>
      <c r="AL644" s="95"/>
      <c r="AM644" s="95"/>
      <c r="AN644" s="168">
        <f t="shared" si="765"/>
        <v>0</v>
      </c>
      <c r="AO644" s="95"/>
      <c r="AP644" s="95"/>
      <c r="AQ644" s="168">
        <f t="shared" si="832"/>
        <v>0</v>
      </c>
      <c r="AR644" s="95"/>
      <c r="AS644" s="95"/>
      <c r="AT644" s="168">
        <f t="shared" si="833"/>
        <v>0</v>
      </c>
      <c r="AU644" s="95"/>
      <c r="AV644" s="95"/>
      <c r="AW644" s="168">
        <f t="shared" si="834"/>
        <v>0</v>
      </c>
      <c r="AX644" s="95"/>
      <c r="AY644" s="95"/>
      <c r="AZ644" s="168">
        <f t="shared" si="835"/>
        <v>0</v>
      </c>
      <c r="BA644" s="95"/>
      <c r="BB644" s="95"/>
      <c r="BC644" s="168">
        <f t="shared" si="836"/>
        <v>0</v>
      </c>
      <c r="BD644" s="95"/>
      <c r="BE644" s="95"/>
      <c r="BF644" s="168">
        <f t="shared" si="837"/>
        <v>0</v>
      </c>
      <c r="BG644" s="95"/>
      <c r="BH644" s="95"/>
      <c r="BI644" s="168">
        <f t="shared" ref="BI644" si="856">BG644*BH644</f>
        <v>0</v>
      </c>
      <c r="BJ644" s="95"/>
      <c r="BK644" s="95"/>
      <c r="BL644" s="168">
        <f t="shared" si="838"/>
        <v>0</v>
      </c>
      <c r="BM644" s="95"/>
      <c r="BN644" s="95"/>
      <c r="BO644" s="168">
        <f t="shared" ref="BO644" si="857">BM644*BN644</f>
        <v>0</v>
      </c>
      <c r="BP644" s="95"/>
      <c r="BQ644" s="95"/>
      <c r="BR644" s="168">
        <f t="shared" si="850"/>
        <v>0</v>
      </c>
      <c r="BS644" s="95"/>
      <c r="BT644" s="95"/>
      <c r="BU644" s="168">
        <f t="shared" si="851"/>
        <v>0</v>
      </c>
      <c r="BV644" s="95"/>
      <c r="BW644" s="95"/>
      <c r="BX644" s="168">
        <f t="shared" si="852"/>
        <v>0</v>
      </c>
      <c r="BY644" s="95"/>
      <c r="BZ644" s="95"/>
      <c r="CA644" s="168">
        <f t="shared" ref="CA644" si="858">BY644*BZ644</f>
        <v>0</v>
      </c>
      <c r="CB644" s="95"/>
      <c r="CC644" s="95"/>
      <c r="CD644" s="168">
        <f t="shared" ref="CD644" si="859">CB644*CC644</f>
        <v>0</v>
      </c>
      <c r="CE644" s="95"/>
      <c r="CF644" s="95"/>
      <c r="CG644" s="168">
        <f t="shared" si="853"/>
        <v>0</v>
      </c>
      <c r="CH644" s="95"/>
      <c r="CI644" s="95"/>
      <c r="CJ644" s="168">
        <f t="shared" ref="CJ644" si="860">CH644*CI644</f>
        <v>0</v>
      </c>
      <c r="CK644" s="95"/>
      <c r="CL644" s="95"/>
      <c r="CM644" s="168">
        <f t="shared" si="782"/>
        <v>0</v>
      </c>
      <c r="CN644" s="95"/>
      <c r="CO644" s="95"/>
      <c r="CP644" s="168">
        <f t="shared" si="783"/>
        <v>0</v>
      </c>
      <c r="CQ644" s="95"/>
      <c r="CR644" s="95"/>
      <c r="CS644" s="168">
        <f t="shared" si="854"/>
        <v>0</v>
      </c>
      <c r="CT644" s="168">
        <f>E644+H644+K644+N644+Q644+T644+W644+Z644+AC644+AF644+AI644+AL644+AO644+AR644+AU644+AX644+BA644+BD644+BG644+BJ644+BM644+BP644+BS644+BV644+BY644+CB644+CE644+CH644+CK644+CN644+CQ644</f>
        <v>0</v>
      </c>
      <c r="CU644" s="167">
        <f>G644+J644+M644+P644+S644+V644+Y644+AB644+AE644+AH644+AK644+AN644+AQ644+AT644+AW644+AZ644+BC644+BF644+BI644+BL644+BO644+BR644+BU644+BX644+CA644+CD644+CG644+CJ644+CM644+CP644+CS644</f>
        <v>0</v>
      </c>
    </row>
    <row r="645" spans="2:99" x14ac:dyDescent="0.25">
      <c r="B645" s="173" t="s">
        <v>498</v>
      </c>
      <c r="C645" s="173"/>
      <c r="D645" s="174"/>
      <c r="E645" s="176"/>
      <c r="F645" s="176"/>
      <c r="G645" s="174">
        <f>SUM(G611:G644)</f>
        <v>0</v>
      </c>
      <c r="H645" s="176"/>
      <c r="I645" s="176"/>
      <c r="J645" s="174">
        <f>SUM(J611:J644)</f>
        <v>242000</v>
      </c>
      <c r="K645" s="176"/>
      <c r="L645" s="176"/>
      <c r="M645" s="174">
        <f>SUM(M611:M644)</f>
        <v>247000</v>
      </c>
      <c r="N645" s="176"/>
      <c r="O645" s="176"/>
      <c r="P645" s="174">
        <f>SUM(P611:P644)</f>
        <v>273000</v>
      </c>
      <c r="Q645" s="176"/>
      <c r="R645" s="176"/>
      <c r="S645" s="174">
        <f>SUM(S611:S644)</f>
        <v>294000</v>
      </c>
      <c r="T645" s="176"/>
      <c r="U645" s="176"/>
      <c r="V645" s="174">
        <f>SUM(V611:V644)</f>
        <v>0</v>
      </c>
      <c r="W645" s="176"/>
      <c r="X645" s="176"/>
      <c r="Y645" s="174">
        <f>SUM(Y611:Y644)</f>
        <v>249000</v>
      </c>
      <c r="Z645" s="176"/>
      <c r="AA645" s="176"/>
      <c r="AB645" s="174">
        <f>SUM(AB611:AB644)</f>
        <v>228000</v>
      </c>
      <c r="AC645" s="176"/>
      <c r="AD645" s="176"/>
      <c r="AE645" s="174">
        <f>SUM(AE611:AE644)</f>
        <v>252500</v>
      </c>
      <c r="AF645" s="176"/>
      <c r="AG645" s="176"/>
      <c r="AH645" s="174">
        <f>SUM(AH611:AH644)</f>
        <v>287000</v>
      </c>
      <c r="AI645" s="176"/>
      <c r="AJ645" s="176"/>
      <c r="AK645" s="174">
        <f>SUM(AK611:AK644)</f>
        <v>280500</v>
      </c>
      <c r="AL645" s="176"/>
      <c r="AM645" s="176">
        <f>SUM(AM611:AM644)</f>
        <v>6000</v>
      </c>
      <c r="AN645" s="174">
        <f>SUM(AN611:AN644)</f>
        <v>254000</v>
      </c>
      <c r="AO645" s="176"/>
      <c r="AP645" s="176"/>
      <c r="AQ645" s="174">
        <f>SUM(AQ611:AQ644)</f>
        <v>274000</v>
      </c>
      <c r="AR645" s="176"/>
      <c r="AS645" s="176"/>
      <c r="AT645" s="174">
        <f>SUM(AT611:AT644)</f>
        <v>259500</v>
      </c>
      <c r="AU645" s="176"/>
      <c r="AV645" s="176"/>
      <c r="AW645" s="174">
        <f>SUM(AW611:AW644)</f>
        <v>266000</v>
      </c>
      <c r="AX645" s="176"/>
      <c r="AY645" s="176"/>
      <c r="AZ645" s="174">
        <f>SUM(AZ611:AZ644)</f>
        <v>273000</v>
      </c>
      <c r="BA645" s="176"/>
      <c r="BB645" s="176"/>
      <c r="BC645" s="174">
        <f>SUM(BC611:BC644)</f>
        <v>228000</v>
      </c>
      <c r="BD645" s="176"/>
      <c r="BE645" s="176"/>
      <c r="BF645" s="174">
        <f>SUM(BF611:BF644)</f>
        <v>234000</v>
      </c>
      <c r="BG645" s="176"/>
      <c r="BH645" s="176"/>
      <c r="BI645" s="174">
        <f>SUM(BI611:BI644)</f>
        <v>272000</v>
      </c>
      <c r="BJ645" s="176"/>
      <c r="BK645" s="176"/>
      <c r="BL645" s="174">
        <f>SUM(BL611:BL644)</f>
        <v>0</v>
      </c>
      <c r="BM645" s="176"/>
      <c r="BN645" s="176"/>
      <c r="BO645" s="174">
        <f>SUM(BO611:BO644)</f>
        <v>261500</v>
      </c>
      <c r="BP645" s="176"/>
      <c r="BQ645" s="176"/>
      <c r="BR645" s="174">
        <f>SUM(BR611:BR644)</f>
        <v>230000</v>
      </c>
      <c r="BS645" s="176"/>
      <c r="BT645" s="176"/>
      <c r="BU645" s="174">
        <f>SUM(BU611:BU644)</f>
        <v>234000</v>
      </c>
      <c r="BV645" s="176"/>
      <c r="BW645" s="176"/>
      <c r="BX645" s="174">
        <f>SUM(BX611:BX644)</f>
        <v>273000</v>
      </c>
      <c r="BY645" s="176"/>
      <c r="BZ645" s="176"/>
      <c r="CA645" s="174">
        <f>SUM(CA611:CA644)</f>
        <v>273000</v>
      </c>
      <c r="CB645" s="176"/>
      <c r="CC645" s="176"/>
      <c r="CD645" s="174">
        <f>SUM(CD611:CD644)</f>
        <v>294000</v>
      </c>
      <c r="CE645" s="176"/>
      <c r="CF645" s="176"/>
      <c r="CG645" s="174">
        <f>SUM(CG611:CG644)</f>
        <v>0</v>
      </c>
      <c r="CH645" s="176"/>
      <c r="CI645" s="176"/>
      <c r="CJ645" s="174">
        <f>SUM(CJ611:CJ644)</f>
        <v>241000</v>
      </c>
      <c r="CK645" s="176"/>
      <c r="CL645" s="176"/>
      <c r="CM645" s="174">
        <f>SUM(CM611:CM644)</f>
        <v>249000</v>
      </c>
      <c r="CN645" s="176"/>
      <c r="CO645" s="176"/>
      <c r="CP645" s="174">
        <f>SUM(CP611:CP644)</f>
        <v>0</v>
      </c>
      <c r="CQ645" s="176"/>
      <c r="CR645" s="176"/>
      <c r="CS645" s="174">
        <f>SUM(CS611:CS644)</f>
        <v>0</v>
      </c>
      <c r="CT645" s="174">
        <f>SUM(CT611:CT644)</f>
        <v>446</v>
      </c>
      <c r="CU645" s="174">
        <f>SUM(CU611:CU644)</f>
        <v>1506000</v>
      </c>
    </row>
    <row r="646" spans="2:99" x14ac:dyDescent="0.25">
      <c r="D646"/>
      <c r="CU646" s="197"/>
    </row>
    <row r="647" spans="2:99" x14ac:dyDescent="0.25">
      <c r="B647" s="198" t="s">
        <v>835</v>
      </c>
      <c r="D647"/>
    </row>
    <row r="648" spans="2:99" x14ac:dyDescent="0.25">
      <c r="B648" s="154" t="s">
        <v>203</v>
      </c>
      <c r="C648" s="154" t="s">
        <v>204</v>
      </c>
      <c r="D648" s="155"/>
      <c r="E648" s="405" t="s">
        <v>5</v>
      </c>
      <c r="F648" s="406"/>
      <c r="G648" s="406"/>
      <c r="H648" s="406"/>
      <c r="I648" s="406"/>
      <c r="J648" s="406"/>
      <c r="K648" s="406"/>
      <c r="L648" s="406"/>
      <c r="M648" s="406"/>
      <c r="N648" s="406"/>
      <c r="O648" s="406"/>
      <c r="P648" s="406"/>
      <c r="Q648" s="406"/>
      <c r="R648" s="406"/>
      <c r="S648" s="406"/>
      <c r="T648" s="406"/>
      <c r="U648" s="406"/>
      <c r="V648" s="406"/>
      <c r="W648" s="406"/>
      <c r="X648" s="406"/>
      <c r="Y648" s="406"/>
      <c r="Z648" s="406"/>
      <c r="AA648" s="406"/>
      <c r="AB648" s="406"/>
      <c r="AC648" s="406"/>
      <c r="AD648" s="406"/>
      <c r="AE648" s="406"/>
      <c r="AF648" s="406"/>
      <c r="AG648" s="406"/>
      <c r="AH648" s="406"/>
      <c r="AI648" s="406"/>
      <c r="AJ648" s="406"/>
      <c r="AK648" s="406"/>
      <c r="AL648" s="406"/>
      <c r="AM648" s="406"/>
      <c r="AN648" s="406"/>
      <c r="AO648" s="406"/>
      <c r="AP648" s="406"/>
      <c r="AQ648" s="406"/>
      <c r="AR648" s="406"/>
      <c r="AS648" s="406"/>
      <c r="AT648" s="406"/>
      <c r="AU648" s="406"/>
      <c r="AV648" s="406"/>
      <c r="AW648" s="406"/>
      <c r="AX648" s="406"/>
      <c r="AY648" s="406"/>
      <c r="AZ648" s="406"/>
      <c r="BA648" s="406"/>
      <c r="BB648" s="406"/>
      <c r="BC648" s="406"/>
      <c r="BD648" s="406"/>
      <c r="BE648" s="406"/>
      <c r="BF648" s="406"/>
      <c r="BG648" s="406"/>
      <c r="BH648" s="406"/>
      <c r="BI648" s="406"/>
      <c r="BJ648" s="406"/>
      <c r="BK648" s="406"/>
      <c r="BL648" s="406"/>
      <c r="BM648" s="406"/>
      <c r="BN648" s="406"/>
      <c r="BO648" s="406"/>
      <c r="BP648" s="406"/>
      <c r="BQ648" s="406"/>
      <c r="BR648" s="406"/>
      <c r="BS648" s="406"/>
      <c r="BT648" s="406"/>
      <c r="BU648" s="406"/>
      <c r="BV648" s="406"/>
      <c r="BW648" s="406"/>
      <c r="BX648" s="406"/>
      <c r="BY648" s="406"/>
      <c r="BZ648" s="406"/>
      <c r="CA648" s="406"/>
      <c r="CB648" s="406"/>
      <c r="CC648" s="406"/>
      <c r="CD648" s="406"/>
      <c r="CE648" s="406"/>
      <c r="CF648" s="406"/>
      <c r="CG648" s="406"/>
      <c r="CH648" s="406"/>
      <c r="CI648" s="406"/>
      <c r="CJ648" s="406"/>
      <c r="CK648" s="406"/>
      <c r="CL648" s="406"/>
      <c r="CM648" s="406"/>
      <c r="CN648" s="406"/>
      <c r="CO648" s="406"/>
      <c r="CP648" s="406"/>
      <c r="CQ648" s="406"/>
      <c r="CR648" s="406"/>
      <c r="CS648" s="407"/>
      <c r="CT648" s="156"/>
      <c r="CU648" s="157" t="s">
        <v>205</v>
      </c>
    </row>
    <row r="649" spans="2:99" x14ac:dyDescent="0.25">
      <c r="B649" s="154"/>
      <c r="C649" s="154"/>
      <c r="D649" s="155" t="s">
        <v>206</v>
      </c>
      <c r="E649" s="402">
        <v>1</v>
      </c>
      <c r="F649" s="403"/>
      <c r="G649" s="404"/>
      <c r="H649" s="402">
        <v>2</v>
      </c>
      <c r="I649" s="403"/>
      <c r="J649" s="404"/>
      <c r="K649" s="402">
        <v>3</v>
      </c>
      <c r="L649" s="403"/>
      <c r="M649" s="404"/>
      <c r="N649" s="402">
        <v>4</v>
      </c>
      <c r="O649" s="403"/>
      <c r="P649" s="404"/>
      <c r="Q649" s="402">
        <v>5</v>
      </c>
      <c r="R649" s="403"/>
      <c r="S649" s="404"/>
      <c r="T649" s="402">
        <v>6</v>
      </c>
      <c r="U649" s="403"/>
      <c r="V649" s="404"/>
      <c r="W649" s="402">
        <v>7</v>
      </c>
      <c r="X649" s="403"/>
      <c r="Y649" s="404"/>
      <c r="Z649" s="402">
        <v>8</v>
      </c>
      <c r="AA649" s="403"/>
      <c r="AB649" s="404"/>
      <c r="AC649" s="402">
        <v>9</v>
      </c>
      <c r="AD649" s="403"/>
      <c r="AE649" s="404"/>
      <c r="AF649" s="402">
        <v>10</v>
      </c>
      <c r="AG649" s="403"/>
      <c r="AH649" s="404"/>
      <c r="AI649" s="402">
        <v>11</v>
      </c>
      <c r="AJ649" s="403"/>
      <c r="AK649" s="404"/>
      <c r="AL649" s="402">
        <v>12</v>
      </c>
      <c r="AM649" s="403"/>
      <c r="AN649" s="404"/>
      <c r="AO649" s="402">
        <v>13</v>
      </c>
      <c r="AP649" s="403"/>
      <c r="AQ649" s="404"/>
      <c r="AR649" s="402">
        <v>14</v>
      </c>
      <c r="AS649" s="403"/>
      <c r="AT649" s="404"/>
      <c r="AU649" s="402">
        <v>15</v>
      </c>
      <c r="AV649" s="403"/>
      <c r="AW649" s="404"/>
      <c r="AX649" s="402">
        <v>16</v>
      </c>
      <c r="AY649" s="403"/>
      <c r="AZ649" s="404"/>
      <c r="BA649" s="402">
        <v>17</v>
      </c>
      <c r="BB649" s="403"/>
      <c r="BC649" s="404"/>
      <c r="BD649" s="402">
        <v>18</v>
      </c>
      <c r="BE649" s="403"/>
      <c r="BF649" s="404"/>
      <c r="BG649" s="402">
        <v>19</v>
      </c>
      <c r="BH649" s="403"/>
      <c r="BI649" s="404"/>
      <c r="BJ649" s="402">
        <v>20</v>
      </c>
      <c r="BK649" s="403"/>
      <c r="BL649" s="404"/>
      <c r="BM649" s="402">
        <v>21</v>
      </c>
      <c r="BN649" s="403"/>
      <c r="BO649" s="404"/>
      <c r="BP649" s="402">
        <v>22</v>
      </c>
      <c r="BQ649" s="403"/>
      <c r="BR649" s="404"/>
      <c r="BS649" s="402">
        <v>23</v>
      </c>
      <c r="BT649" s="403"/>
      <c r="BU649" s="404"/>
      <c r="BV649" s="402">
        <v>24</v>
      </c>
      <c r="BW649" s="403"/>
      <c r="BX649" s="404"/>
      <c r="BY649" s="402">
        <v>25</v>
      </c>
      <c r="BZ649" s="403"/>
      <c r="CA649" s="404"/>
      <c r="CB649" s="402">
        <v>26</v>
      </c>
      <c r="CC649" s="403"/>
      <c r="CD649" s="404"/>
      <c r="CE649" s="402">
        <v>27</v>
      </c>
      <c r="CF649" s="403"/>
      <c r="CG649" s="404"/>
      <c r="CH649" s="402">
        <v>28</v>
      </c>
      <c r="CI649" s="403"/>
      <c r="CJ649" s="404"/>
      <c r="CK649" s="402">
        <v>29</v>
      </c>
      <c r="CL649" s="403"/>
      <c r="CM649" s="404"/>
      <c r="CN649" s="402">
        <v>30</v>
      </c>
      <c r="CO649" s="403"/>
      <c r="CP649" s="404"/>
      <c r="CQ649" s="402">
        <v>31</v>
      </c>
      <c r="CR649" s="403"/>
      <c r="CS649" s="404"/>
      <c r="CT649" s="158"/>
      <c r="CU649" s="157"/>
    </row>
    <row r="650" spans="2:99" x14ac:dyDescent="0.25">
      <c r="B650" s="154"/>
      <c r="C650" s="154"/>
      <c r="D650" s="159" t="s">
        <v>207</v>
      </c>
      <c r="E650" s="160" t="s">
        <v>208</v>
      </c>
      <c r="F650" s="160" t="s">
        <v>206</v>
      </c>
      <c r="G650" s="160" t="s">
        <v>78</v>
      </c>
      <c r="H650" s="161" t="s">
        <v>208</v>
      </c>
      <c r="I650" s="161" t="s">
        <v>206</v>
      </c>
      <c r="J650" s="161" t="s">
        <v>78</v>
      </c>
      <c r="K650" s="160" t="s">
        <v>208</v>
      </c>
      <c r="L650" s="160" t="s">
        <v>206</v>
      </c>
      <c r="M650" s="160" t="s">
        <v>78</v>
      </c>
      <c r="N650" s="161" t="s">
        <v>208</v>
      </c>
      <c r="O650" s="161" t="s">
        <v>206</v>
      </c>
      <c r="P650" s="161" t="s">
        <v>78</v>
      </c>
      <c r="Q650" s="160" t="s">
        <v>208</v>
      </c>
      <c r="R650" s="160" t="s">
        <v>206</v>
      </c>
      <c r="S650" s="160" t="s">
        <v>78</v>
      </c>
      <c r="T650" s="161" t="s">
        <v>208</v>
      </c>
      <c r="U650" s="161" t="s">
        <v>206</v>
      </c>
      <c r="V650" s="161" t="s">
        <v>78</v>
      </c>
      <c r="W650" s="160" t="s">
        <v>208</v>
      </c>
      <c r="X650" s="160" t="s">
        <v>206</v>
      </c>
      <c r="Y650" s="160" t="s">
        <v>78</v>
      </c>
      <c r="Z650" s="161" t="s">
        <v>208</v>
      </c>
      <c r="AA650" s="161" t="s">
        <v>206</v>
      </c>
      <c r="AB650" s="161" t="s">
        <v>78</v>
      </c>
      <c r="AC650" s="160" t="s">
        <v>208</v>
      </c>
      <c r="AD650" s="160" t="s">
        <v>206</v>
      </c>
      <c r="AE650" s="160" t="s">
        <v>78</v>
      </c>
      <c r="AF650" s="161" t="s">
        <v>208</v>
      </c>
      <c r="AG650" s="161" t="s">
        <v>206</v>
      </c>
      <c r="AH650" s="161" t="s">
        <v>78</v>
      </c>
      <c r="AI650" s="160" t="s">
        <v>208</v>
      </c>
      <c r="AJ650" s="160" t="s">
        <v>206</v>
      </c>
      <c r="AK650" s="160" t="s">
        <v>78</v>
      </c>
      <c r="AL650" s="161" t="s">
        <v>208</v>
      </c>
      <c r="AM650" s="161" t="s">
        <v>206</v>
      </c>
      <c r="AN650" s="161" t="s">
        <v>78</v>
      </c>
      <c r="AO650" s="160" t="s">
        <v>208</v>
      </c>
      <c r="AP650" s="160" t="s">
        <v>206</v>
      </c>
      <c r="AQ650" s="160" t="s">
        <v>78</v>
      </c>
      <c r="AR650" s="161" t="s">
        <v>208</v>
      </c>
      <c r="AS650" s="161" t="s">
        <v>206</v>
      </c>
      <c r="AT650" s="161" t="s">
        <v>78</v>
      </c>
      <c r="AU650" s="160" t="s">
        <v>208</v>
      </c>
      <c r="AV650" s="160" t="s">
        <v>206</v>
      </c>
      <c r="AW650" s="160" t="s">
        <v>78</v>
      </c>
      <c r="AX650" s="161" t="s">
        <v>208</v>
      </c>
      <c r="AY650" s="161" t="s">
        <v>206</v>
      </c>
      <c r="AZ650" s="161" t="s">
        <v>78</v>
      </c>
      <c r="BA650" s="160" t="s">
        <v>208</v>
      </c>
      <c r="BB650" s="160" t="s">
        <v>206</v>
      </c>
      <c r="BC650" s="160" t="s">
        <v>78</v>
      </c>
      <c r="BD650" s="161" t="s">
        <v>208</v>
      </c>
      <c r="BE650" s="161" t="s">
        <v>206</v>
      </c>
      <c r="BF650" s="161" t="s">
        <v>78</v>
      </c>
      <c r="BG650" s="160" t="s">
        <v>208</v>
      </c>
      <c r="BH650" s="160" t="s">
        <v>206</v>
      </c>
      <c r="BI650" s="160" t="s">
        <v>78</v>
      </c>
      <c r="BJ650" s="161" t="s">
        <v>208</v>
      </c>
      <c r="BK650" s="161" t="s">
        <v>206</v>
      </c>
      <c r="BL650" s="161" t="s">
        <v>78</v>
      </c>
      <c r="BM650" s="160" t="s">
        <v>208</v>
      </c>
      <c r="BN650" s="160" t="s">
        <v>206</v>
      </c>
      <c r="BO650" s="160" t="s">
        <v>78</v>
      </c>
      <c r="BP650" s="161" t="s">
        <v>208</v>
      </c>
      <c r="BQ650" s="161" t="s">
        <v>206</v>
      </c>
      <c r="BR650" s="161" t="s">
        <v>78</v>
      </c>
      <c r="BS650" s="160" t="s">
        <v>208</v>
      </c>
      <c r="BT650" s="160" t="s">
        <v>206</v>
      </c>
      <c r="BU650" s="160" t="s">
        <v>78</v>
      </c>
      <c r="BV650" s="161" t="s">
        <v>208</v>
      </c>
      <c r="BW650" s="161" t="s">
        <v>206</v>
      </c>
      <c r="BX650" s="161" t="s">
        <v>78</v>
      </c>
      <c r="BY650" s="160" t="s">
        <v>208</v>
      </c>
      <c r="BZ650" s="160" t="s">
        <v>206</v>
      </c>
      <c r="CA650" s="160" t="s">
        <v>78</v>
      </c>
      <c r="CB650" s="161" t="s">
        <v>208</v>
      </c>
      <c r="CC650" s="161" t="s">
        <v>206</v>
      </c>
      <c r="CD650" s="161" t="s">
        <v>78</v>
      </c>
      <c r="CE650" s="160" t="s">
        <v>208</v>
      </c>
      <c r="CF650" s="160" t="s">
        <v>206</v>
      </c>
      <c r="CG650" s="160" t="s">
        <v>78</v>
      </c>
      <c r="CH650" s="161" t="s">
        <v>208</v>
      </c>
      <c r="CI650" s="161" t="s">
        <v>206</v>
      </c>
      <c r="CJ650" s="161" t="s">
        <v>78</v>
      </c>
      <c r="CK650" s="160"/>
      <c r="CL650" s="160" t="s">
        <v>206</v>
      </c>
      <c r="CM650" s="160" t="s">
        <v>78</v>
      </c>
      <c r="CN650" s="161" t="s">
        <v>208</v>
      </c>
      <c r="CO650" s="161" t="s">
        <v>206</v>
      </c>
      <c r="CP650" s="161" t="s">
        <v>78</v>
      </c>
      <c r="CQ650" s="160" t="s">
        <v>208</v>
      </c>
      <c r="CR650" s="160" t="s">
        <v>206</v>
      </c>
      <c r="CS650" s="160" t="s">
        <v>78</v>
      </c>
      <c r="CT650" s="161" t="s">
        <v>78</v>
      </c>
      <c r="CU650" s="162"/>
    </row>
    <row r="651" spans="2:99" x14ac:dyDescent="0.25">
      <c r="B651" s="42" t="s">
        <v>490</v>
      </c>
      <c r="C651" s="168"/>
      <c r="D651" s="185">
        <v>3500</v>
      </c>
      <c r="E651" s="95"/>
      <c r="F651" s="95"/>
      <c r="G651" s="168">
        <f t="shared" ref="G651:G679" si="861">E651*F651</f>
        <v>0</v>
      </c>
      <c r="H651" s="95"/>
      <c r="I651" s="95"/>
      <c r="J651" s="168">
        <f t="shared" ref="J651:J679" si="862">H651*I651</f>
        <v>0</v>
      </c>
      <c r="K651" s="95"/>
      <c r="L651" s="95"/>
      <c r="M651" s="168">
        <f t="shared" ref="M651:M679" si="863">K651*L651</f>
        <v>0</v>
      </c>
      <c r="N651" s="95"/>
      <c r="O651" s="95"/>
      <c r="P651" s="168">
        <f t="shared" ref="P651:P679" si="864">N651*O651</f>
        <v>0</v>
      </c>
      <c r="Q651" s="95"/>
      <c r="R651" s="95"/>
      <c r="S651" s="168">
        <f t="shared" ref="S651:S679" si="865">Q651*R651</f>
        <v>0</v>
      </c>
      <c r="T651" s="95"/>
      <c r="U651" s="95"/>
      <c r="V651" s="168">
        <f t="shared" ref="V651:V679" si="866">T651*U651</f>
        <v>0</v>
      </c>
      <c r="W651" s="95"/>
      <c r="X651" s="95"/>
      <c r="Y651" s="168">
        <f t="shared" ref="Y651:Y679" si="867">W651*X651</f>
        <v>0</v>
      </c>
      <c r="Z651" s="95"/>
      <c r="AA651" s="95"/>
      <c r="AB651" s="168">
        <f t="shared" ref="AB651:AB679" si="868">Z651*AA651</f>
        <v>0</v>
      </c>
      <c r="AC651" s="95"/>
      <c r="AD651" s="95"/>
      <c r="AE651" s="168">
        <f t="shared" ref="AE651:AE679" si="869">AC651*AD651</f>
        <v>0</v>
      </c>
      <c r="AF651" s="95"/>
      <c r="AG651" s="95"/>
      <c r="AH651" s="168">
        <f t="shared" ref="AH651:AH679" si="870">AF651*AG651</f>
        <v>0</v>
      </c>
      <c r="AI651" s="95"/>
      <c r="AJ651" s="95"/>
      <c r="AK651" s="168">
        <f t="shared" ref="AK651:AK679" si="871">AI651*AJ651</f>
        <v>0</v>
      </c>
      <c r="AL651" s="95"/>
      <c r="AM651" s="95"/>
      <c r="AN651" s="168">
        <f t="shared" ref="AN651:AN679" si="872">AL651*AM651</f>
        <v>0</v>
      </c>
      <c r="AO651" s="95"/>
      <c r="AP651" s="95"/>
      <c r="AQ651" s="168">
        <f t="shared" ref="AQ651:AQ679" si="873">AO651*AP651</f>
        <v>0</v>
      </c>
      <c r="AR651" s="95"/>
      <c r="AS651" s="95"/>
      <c r="AT651" s="168">
        <f t="shared" ref="AT651:AT679" si="874">AR651*AS651</f>
        <v>0</v>
      </c>
      <c r="AU651" s="95"/>
      <c r="AV651" s="95"/>
      <c r="AW651" s="168">
        <f t="shared" ref="AW651:AW679" si="875">AU651*AV651</f>
        <v>0</v>
      </c>
      <c r="AX651" s="95"/>
      <c r="AY651" s="95"/>
      <c r="AZ651" s="168">
        <f t="shared" ref="AZ651:AZ679" si="876">AX651*AY651</f>
        <v>0</v>
      </c>
      <c r="BA651" s="95"/>
      <c r="BB651" s="95"/>
      <c r="BC651" s="168">
        <f t="shared" ref="BC651:BC679" si="877">BA651*BB651</f>
        <v>0</v>
      </c>
      <c r="BD651" s="95"/>
      <c r="BE651" s="95"/>
      <c r="BF651" s="168">
        <f t="shared" ref="BF651:BF679" si="878">BD651*BE651</f>
        <v>0</v>
      </c>
      <c r="BG651" s="95"/>
      <c r="BH651" s="95"/>
      <c r="BI651" s="168">
        <f t="shared" ref="BI651:BI679" si="879">BG651*BH651</f>
        <v>0</v>
      </c>
      <c r="BJ651" s="95"/>
      <c r="BK651" s="95"/>
      <c r="BL651" s="168">
        <f t="shared" ref="BL651:BL679" si="880">BJ651*BK651</f>
        <v>0</v>
      </c>
      <c r="BM651" s="95"/>
      <c r="BN651" s="95"/>
      <c r="BO651" s="168">
        <f t="shared" ref="BO651:BO679" si="881">BM651*BN651</f>
        <v>0</v>
      </c>
      <c r="BP651" s="95"/>
      <c r="BQ651" s="95"/>
      <c r="BR651" s="168">
        <f t="shared" ref="BR651:BR679" si="882">BP651*BQ651</f>
        <v>0</v>
      </c>
      <c r="BS651" s="95"/>
      <c r="BT651" s="95"/>
      <c r="BU651" s="168">
        <f t="shared" ref="BU651:BU679" si="883">BS651*BT651</f>
        <v>0</v>
      </c>
      <c r="BV651" s="95"/>
      <c r="BW651" s="95"/>
      <c r="BX651" s="168">
        <f t="shared" ref="BX651:BX679" si="884">BV651*BW651</f>
        <v>0</v>
      </c>
      <c r="BY651" s="95"/>
      <c r="BZ651" s="95"/>
      <c r="CA651" s="168">
        <f t="shared" ref="CA651:CA679" si="885">BY651*BZ651</f>
        <v>0</v>
      </c>
      <c r="CB651" s="95"/>
      <c r="CC651" s="95"/>
      <c r="CD651" s="168">
        <f t="shared" ref="CD651:CD679" si="886">CB651*CC651</f>
        <v>0</v>
      </c>
      <c r="CE651" s="95"/>
      <c r="CF651" s="95"/>
      <c r="CG651" s="168">
        <f t="shared" ref="CG651:CG679" si="887">CE651*CF651</f>
        <v>0</v>
      </c>
      <c r="CH651" s="95"/>
      <c r="CI651" s="95"/>
      <c r="CJ651" s="168">
        <f t="shared" ref="CJ651:CJ679" si="888">CH651*CI651</f>
        <v>0</v>
      </c>
      <c r="CK651" s="95"/>
      <c r="CL651" s="95"/>
      <c r="CM651" s="168">
        <f t="shared" ref="CM651:CM679" si="889">CK651*CL651</f>
        <v>0</v>
      </c>
      <c r="CN651" s="95"/>
      <c r="CO651" s="95"/>
      <c r="CP651" s="168">
        <f t="shared" ref="CP651:CP679" si="890">CN651*CO651</f>
        <v>0</v>
      </c>
      <c r="CQ651" s="95"/>
      <c r="CR651" s="95"/>
      <c r="CS651" s="168">
        <f t="shared" ref="CS651:CS679" si="891">CQ651*CR651</f>
        <v>0</v>
      </c>
      <c r="CT651" s="168">
        <f>E651+H651+K651+N651+Q651+T651+W651+Z651+AC651+AF651+AI651+AL651+AO651+AR651+AU651+AX651+BA651+BD651+BG651+BJ651+BM651+BP651+BS651+BV651+BY651+CB651+CE651+CH651+CK651+CN651+CQ651</f>
        <v>0</v>
      </c>
      <c r="CU651" s="167">
        <f>G651+J651+M651+P651+S651+V651+Y651+AB651+AE651+AH651+AK651+AN651+AQ651+AT651+AW651+AZ651+BC651+BF651+BI651+BL651+BO651+BR651+BU651+BX651+CA651+CD651+CG651+CJ651+CM651+CP651+CS651</f>
        <v>0</v>
      </c>
    </row>
    <row r="652" spans="2:99" x14ac:dyDescent="0.25">
      <c r="B652" s="42" t="s">
        <v>499</v>
      </c>
      <c r="C652" s="168"/>
      <c r="D652" s="185">
        <v>3500</v>
      </c>
      <c r="E652" s="95"/>
      <c r="F652" s="95"/>
      <c r="G652" s="168">
        <f t="shared" si="861"/>
        <v>0</v>
      </c>
      <c r="H652" s="95"/>
      <c r="I652" s="95"/>
      <c r="J652" s="168">
        <f t="shared" si="862"/>
        <v>0</v>
      </c>
      <c r="K652" s="95"/>
      <c r="L652" s="95"/>
      <c r="M652" s="168">
        <f t="shared" si="863"/>
        <v>0</v>
      </c>
      <c r="N652" s="95"/>
      <c r="O652" s="95"/>
      <c r="P652" s="168">
        <f t="shared" si="864"/>
        <v>0</v>
      </c>
      <c r="Q652" s="95"/>
      <c r="R652" s="95"/>
      <c r="S652" s="168">
        <f t="shared" si="865"/>
        <v>0</v>
      </c>
      <c r="T652" s="95"/>
      <c r="U652" s="95"/>
      <c r="V652" s="168">
        <f t="shared" si="866"/>
        <v>0</v>
      </c>
      <c r="W652" s="95"/>
      <c r="X652" s="95"/>
      <c r="Y652" s="168">
        <f t="shared" si="867"/>
        <v>0</v>
      </c>
      <c r="Z652" s="95"/>
      <c r="AA652" s="95"/>
      <c r="AB652" s="168">
        <f t="shared" si="868"/>
        <v>0</v>
      </c>
      <c r="AC652" s="95"/>
      <c r="AD652" s="95"/>
      <c r="AE652" s="168">
        <f t="shared" si="869"/>
        <v>0</v>
      </c>
      <c r="AF652" s="95"/>
      <c r="AG652" s="95"/>
      <c r="AH652" s="168">
        <f t="shared" si="870"/>
        <v>0</v>
      </c>
      <c r="AI652" s="95"/>
      <c r="AJ652" s="95"/>
      <c r="AK652" s="168">
        <f t="shared" si="871"/>
        <v>0</v>
      </c>
      <c r="AL652" s="95"/>
      <c r="AM652" s="95"/>
      <c r="AN652" s="168">
        <f t="shared" si="872"/>
        <v>0</v>
      </c>
      <c r="AO652" s="95"/>
      <c r="AP652" s="95"/>
      <c r="AQ652" s="168">
        <f t="shared" si="873"/>
        <v>0</v>
      </c>
      <c r="AR652" s="95"/>
      <c r="AS652" s="95"/>
      <c r="AT652" s="168">
        <f t="shared" si="874"/>
        <v>0</v>
      </c>
      <c r="AU652" s="95"/>
      <c r="AV652" s="95"/>
      <c r="AW652" s="168">
        <f t="shared" si="875"/>
        <v>0</v>
      </c>
      <c r="AX652" s="95"/>
      <c r="AY652" s="95"/>
      <c r="AZ652" s="168">
        <f t="shared" si="876"/>
        <v>0</v>
      </c>
      <c r="BA652" s="95"/>
      <c r="BB652" s="95"/>
      <c r="BC652" s="168">
        <f t="shared" si="877"/>
        <v>0</v>
      </c>
      <c r="BD652" s="95"/>
      <c r="BE652" s="95"/>
      <c r="BF652" s="168">
        <f t="shared" si="878"/>
        <v>0</v>
      </c>
      <c r="BG652" s="95"/>
      <c r="BH652" s="95"/>
      <c r="BI652" s="168">
        <f t="shared" si="879"/>
        <v>0</v>
      </c>
      <c r="BJ652" s="95"/>
      <c r="BK652" s="95"/>
      <c r="BL652" s="168">
        <f t="shared" si="880"/>
        <v>0</v>
      </c>
      <c r="BM652" s="95"/>
      <c r="BN652" s="95"/>
      <c r="BO652" s="168">
        <f t="shared" si="881"/>
        <v>0</v>
      </c>
      <c r="BP652" s="95"/>
      <c r="BQ652" s="95"/>
      <c r="BR652" s="168">
        <f t="shared" si="882"/>
        <v>0</v>
      </c>
      <c r="BS652" s="95"/>
      <c r="BT652" s="95"/>
      <c r="BU652" s="168">
        <f t="shared" si="883"/>
        <v>0</v>
      </c>
      <c r="BV652" s="95"/>
      <c r="BW652" s="95"/>
      <c r="BX652" s="168">
        <f t="shared" si="884"/>
        <v>0</v>
      </c>
      <c r="BY652" s="95"/>
      <c r="BZ652" s="95"/>
      <c r="CA652" s="168">
        <f t="shared" si="885"/>
        <v>0</v>
      </c>
      <c r="CB652" s="95"/>
      <c r="CC652" s="95"/>
      <c r="CD652" s="168">
        <f t="shared" si="886"/>
        <v>0</v>
      </c>
      <c r="CE652" s="95"/>
      <c r="CF652" s="95"/>
      <c r="CG652" s="168">
        <f t="shared" si="887"/>
        <v>0</v>
      </c>
      <c r="CH652" s="95"/>
      <c r="CI652" s="95"/>
      <c r="CJ652" s="168">
        <f t="shared" si="888"/>
        <v>0</v>
      </c>
      <c r="CK652" s="95"/>
      <c r="CL652" s="95"/>
      <c r="CM652" s="168">
        <f t="shared" si="889"/>
        <v>0</v>
      </c>
      <c r="CN652" s="95"/>
      <c r="CO652" s="95"/>
      <c r="CP652" s="168">
        <f t="shared" si="890"/>
        <v>0</v>
      </c>
      <c r="CQ652" s="95"/>
      <c r="CR652" s="95"/>
      <c r="CS652" s="168">
        <f t="shared" si="891"/>
        <v>0</v>
      </c>
      <c r="CT652" s="168">
        <f t="shared" ref="CT652:CT677" si="892">E652+H652+K652+N652+Q652+T652+W652+Z652+AC652+AF652+AI652+AL652+AO652+AR652+AU652+AX652+BA652+BD652+BG652+BJ652+BM652+BP652+BS652+BV652+BY652+CB652+CE652+CH652+CK652+CN652+CQ652</f>
        <v>0</v>
      </c>
      <c r="CU652" s="167">
        <f t="shared" ref="CU652:CU677" si="893">G652+J652+M652+P652+S652+V652+Y652+AB652+AE652+AH652+AK652+AN652+AQ652+AT652+AW652+AZ652+BC652+BF652+BI652+BL652+BO652+BR652+BU652+BX652+CA652+CD652+CG652+CJ652+CM652+CP652+CS652</f>
        <v>0</v>
      </c>
    </row>
    <row r="653" spans="2:99" x14ac:dyDescent="0.25">
      <c r="B653" s="42" t="s">
        <v>787</v>
      </c>
      <c r="C653" s="168"/>
      <c r="D653" s="185"/>
      <c r="E653" s="95"/>
      <c r="F653" s="95"/>
      <c r="G653" s="168"/>
      <c r="H653" s="95"/>
      <c r="I653" s="95"/>
      <c r="J653" s="168"/>
      <c r="K653" s="95"/>
      <c r="L653" s="95"/>
      <c r="M653" s="168">
        <f t="shared" si="863"/>
        <v>0</v>
      </c>
      <c r="N653" s="95"/>
      <c r="O653" s="95"/>
      <c r="P653" s="168"/>
      <c r="Q653" s="95"/>
      <c r="R653" s="95"/>
      <c r="S653" s="168"/>
      <c r="T653" s="95"/>
      <c r="U653" s="95"/>
      <c r="V653" s="168"/>
      <c r="W653" s="95"/>
      <c r="X653" s="95"/>
      <c r="Y653" s="168"/>
      <c r="Z653" s="95"/>
      <c r="AA653" s="95"/>
      <c r="AB653" s="168"/>
      <c r="AC653" s="95"/>
      <c r="AD653" s="95"/>
      <c r="AE653" s="168">
        <f t="shared" si="869"/>
        <v>0</v>
      </c>
      <c r="AF653" s="95"/>
      <c r="AG653" s="95"/>
      <c r="AH653" s="168"/>
      <c r="AI653" s="95"/>
      <c r="AJ653" s="95"/>
      <c r="AK653" s="168"/>
      <c r="AL653" s="95"/>
      <c r="AM653" s="95"/>
      <c r="AN653" s="168"/>
      <c r="AO653" s="95"/>
      <c r="AP653" s="95"/>
      <c r="AQ653" s="168"/>
      <c r="AR653" s="95"/>
      <c r="AS653" s="95"/>
      <c r="AT653" s="168"/>
      <c r="AU653" s="95"/>
      <c r="AV653" s="95"/>
      <c r="AW653" s="168"/>
      <c r="AX653" s="95"/>
      <c r="AY653" s="95"/>
      <c r="AZ653" s="168"/>
      <c r="BA653" s="95"/>
      <c r="BB653" s="95"/>
      <c r="BC653" s="168"/>
      <c r="BD653" s="95"/>
      <c r="BE653" s="95"/>
      <c r="BF653" s="168"/>
      <c r="BG653" s="95"/>
      <c r="BH653" s="95"/>
      <c r="BI653" s="168"/>
      <c r="BJ653" s="95"/>
      <c r="BK653" s="95"/>
      <c r="BL653" s="168"/>
      <c r="BM653" s="95"/>
      <c r="BN653" s="95"/>
      <c r="BO653" s="168"/>
      <c r="BP653" s="95"/>
      <c r="BQ653" s="95"/>
      <c r="BR653" s="168"/>
      <c r="BS653" s="95"/>
      <c r="BT653" s="95"/>
      <c r="BU653" s="168"/>
      <c r="BV653" s="95"/>
      <c r="BW653" s="95"/>
      <c r="BX653" s="168"/>
      <c r="BY653" s="95"/>
      <c r="BZ653" s="95"/>
      <c r="CA653" s="168">
        <f t="shared" si="885"/>
        <v>0</v>
      </c>
      <c r="CB653" s="95"/>
      <c r="CC653" s="95"/>
      <c r="CD653" s="168"/>
      <c r="CE653" s="95"/>
      <c r="CF653" s="95"/>
      <c r="CG653" s="168"/>
      <c r="CH653" s="95"/>
      <c r="CI653" s="95"/>
      <c r="CJ653" s="168"/>
      <c r="CK653" s="95"/>
      <c r="CL653" s="95"/>
      <c r="CM653" s="168"/>
      <c r="CN653" s="95"/>
      <c r="CO653" s="95"/>
      <c r="CP653" s="168">
        <f t="shared" si="890"/>
        <v>0</v>
      </c>
      <c r="CQ653" s="95"/>
      <c r="CR653" s="95"/>
      <c r="CS653" s="168"/>
      <c r="CT653" s="168"/>
      <c r="CU653" s="167"/>
    </row>
    <row r="654" spans="2:99" x14ac:dyDescent="0.25">
      <c r="B654" s="42" t="s">
        <v>830</v>
      </c>
      <c r="C654" s="168"/>
      <c r="D654" s="185"/>
      <c r="E654" s="95"/>
      <c r="F654" s="95"/>
      <c r="G654" s="168"/>
      <c r="H654" s="95"/>
      <c r="I654" s="95"/>
      <c r="J654" s="168"/>
      <c r="K654" s="95"/>
      <c r="L654" s="95"/>
      <c r="M654" s="168">
        <f t="shared" si="863"/>
        <v>0</v>
      </c>
      <c r="N654" s="95"/>
      <c r="O654" s="95"/>
      <c r="P654" s="168"/>
      <c r="Q654" s="95"/>
      <c r="R654" s="95"/>
      <c r="S654" s="168"/>
      <c r="T654" s="95"/>
      <c r="U654" s="95"/>
      <c r="V654" s="168"/>
      <c r="W654" s="95"/>
      <c r="X654" s="95"/>
      <c r="Y654" s="168"/>
      <c r="Z654" s="95"/>
      <c r="AA654" s="95"/>
      <c r="AB654" s="168"/>
      <c r="AC654" s="95"/>
      <c r="AD654" s="95"/>
      <c r="AE654" s="168"/>
      <c r="AF654" s="95"/>
      <c r="AG654" s="95"/>
      <c r="AH654" s="168"/>
      <c r="AI654" s="95"/>
      <c r="AJ654" s="95"/>
      <c r="AK654" s="168"/>
      <c r="AL654" s="95"/>
      <c r="AM654" s="95"/>
      <c r="AN654" s="168"/>
      <c r="AO654" s="95"/>
      <c r="AP654" s="95"/>
      <c r="AQ654" s="168"/>
      <c r="AR654" s="95"/>
      <c r="AS654" s="95"/>
      <c r="AT654" s="168"/>
      <c r="AU654" s="95"/>
      <c r="AV654" s="95"/>
      <c r="AW654" s="168"/>
      <c r="AX654" s="95"/>
      <c r="AY654" s="95"/>
      <c r="AZ654" s="168"/>
      <c r="BA654" s="95"/>
      <c r="BB654" s="95"/>
      <c r="BC654" s="168"/>
      <c r="BD654" s="95"/>
      <c r="BE654" s="95"/>
      <c r="BF654" s="168"/>
      <c r="BG654" s="95"/>
      <c r="BH654" s="95"/>
      <c r="BI654" s="168"/>
      <c r="BJ654" s="95"/>
      <c r="BK654" s="95"/>
      <c r="BL654" s="168"/>
      <c r="BM654" s="95"/>
      <c r="BN654" s="95"/>
      <c r="BO654" s="168"/>
      <c r="BP654" s="95"/>
      <c r="BQ654" s="95"/>
      <c r="BR654" s="168"/>
      <c r="BS654" s="95"/>
      <c r="BT654" s="95"/>
      <c r="BU654" s="168"/>
      <c r="BV654" s="95"/>
      <c r="BW654" s="95"/>
      <c r="BX654" s="168"/>
      <c r="BY654" s="95"/>
      <c r="BZ654" s="95"/>
      <c r="CA654" s="168"/>
      <c r="CB654" s="95"/>
      <c r="CC654" s="95"/>
      <c r="CD654" s="168"/>
      <c r="CE654" s="95"/>
      <c r="CF654" s="95"/>
      <c r="CG654" s="168"/>
      <c r="CH654" s="95"/>
      <c r="CI654" s="95"/>
      <c r="CJ654" s="168"/>
      <c r="CK654" s="95"/>
      <c r="CL654" s="95"/>
      <c r="CM654" s="168"/>
      <c r="CN654" s="95"/>
      <c r="CO654" s="95"/>
      <c r="CP654" s="168">
        <f t="shared" si="890"/>
        <v>0</v>
      </c>
      <c r="CQ654" s="95"/>
      <c r="CR654" s="95"/>
      <c r="CS654" s="168"/>
      <c r="CT654" s="168"/>
      <c r="CU654" s="167"/>
    </row>
    <row r="655" spans="2:99" x14ac:dyDescent="0.25">
      <c r="B655" s="42" t="s">
        <v>500</v>
      </c>
      <c r="C655" s="168"/>
      <c r="D655" s="185"/>
      <c r="E655" s="95"/>
      <c r="F655" s="95"/>
      <c r="G655" s="168">
        <f t="shared" si="861"/>
        <v>0</v>
      </c>
      <c r="H655" s="95"/>
      <c r="I655" s="95"/>
      <c r="J655" s="168">
        <f t="shared" si="862"/>
        <v>0</v>
      </c>
      <c r="K655" s="95"/>
      <c r="L655" s="95"/>
      <c r="M655" s="168">
        <f t="shared" si="863"/>
        <v>0</v>
      </c>
      <c r="N655" s="95"/>
      <c r="O655" s="95"/>
      <c r="P655" s="168">
        <f t="shared" si="864"/>
        <v>0</v>
      </c>
      <c r="Q655" s="95"/>
      <c r="R655" s="95"/>
      <c r="S655" s="168">
        <f t="shared" si="865"/>
        <v>0</v>
      </c>
      <c r="T655" s="95"/>
      <c r="U655" s="95"/>
      <c r="V655" s="168">
        <f t="shared" si="866"/>
        <v>0</v>
      </c>
      <c r="W655" s="95"/>
      <c r="X655" s="95"/>
      <c r="Y655" s="168">
        <f t="shared" si="867"/>
        <v>0</v>
      </c>
      <c r="Z655" s="95"/>
      <c r="AA655" s="95"/>
      <c r="AB655" s="168">
        <f t="shared" si="868"/>
        <v>0</v>
      </c>
      <c r="AC655" s="95"/>
      <c r="AD655" s="95"/>
      <c r="AE655" s="168">
        <f t="shared" si="869"/>
        <v>0</v>
      </c>
      <c r="AF655" s="95"/>
      <c r="AG655" s="95"/>
      <c r="AH655" s="168">
        <f t="shared" si="870"/>
        <v>0</v>
      </c>
      <c r="AI655" s="95"/>
      <c r="AJ655" s="95"/>
      <c r="AK655" s="168">
        <f t="shared" si="871"/>
        <v>0</v>
      </c>
      <c r="AL655" s="95"/>
      <c r="AM655" s="95"/>
      <c r="AN655" s="168">
        <f t="shared" si="872"/>
        <v>0</v>
      </c>
      <c r="AO655" s="95"/>
      <c r="AP655" s="95"/>
      <c r="AQ655" s="168">
        <f t="shared" si="873"/>
        <v>0</v>
      </c>
      <c r="AR655" s="95"/>
      <c r="AS655" s="95"/>
      <c r="AT655" s="168">
        <f t="shared" si="874"/>
        <v>0</v>
      </c>
      <c r="AU655" s="95"/>
      <c r="AV655" s="95"/>
      <c r="AW655" s="168">
        <f t="shared" si="875"/>
        <v>0</v>
      </c>
      <c r="AX655" s="95"/>
      <c r="AY655" s="95"/>
      <c r="AZ655" s="168">
        <f t="shared" si="876"/>
        <v>0</v>
      </c>
      <c r="BA655" s="95"/>
      <c r="BB655" s="95"/>
      <c r="BC655" s="168">
        <f t="shared" si="877"/>
        <v>0</v>
      </c>
      <c r="BD655" s="95"/>
      <c r="BE655" s="95"/>
      <c r="BF655" s="168">
        <f t="shared" si="878"/>
        <v>0</v>
      </c>
      <c r="BG655" s="95"/>
      <c r="BH655" s="95"/>
      <c r="BI655" s="168">
        <f t="shared" si="879"/>
        <v>0</v>
      </c>
      <c r="BJ655" s="95"/>
      <c r="BK655" s="95"/>
      <c r="BL655" s="168">
        <f t="shared" si="880"/>
        <v>0</v>
      </c>
      <c r="BM655" s="95"/>
      <c r="BN655" s="95"/>
      <c r="BO655" s="168">
        <f t="shared" si="881"/>
        <v>0</v>
      </c>
      <c r="BP655" s="95"/>
      <c r="BQ655" s="95"/>
      <c r="BR655" s="168">
        <f t="shared" si="882"/>
        <v>0</v>
      </c>
      <c r="BS655" s="95"/>
      <c r="BT655" s="95"/>
      <c r="BU655" s="168">
        <f t="shared" si="883"/>
        <v>0</v>
      </c>
      <c r="BV655" s="95"/>
      <c r="BW655" s="95"/>
      <c r="BX655" s="168">
        <f t="shared" si="884"/>
        <v>0</v>
      </c>
      <c r="BY655" s="95"/>
      <c r="BZ655" s="95"/>
      <c r="CA655" s="168">
        <f t="shared" si="885"/>
        <v>0</v>
      </c>
      <c r="CB655" s="95"/>
      <c r="CC655" s="95"/>
      <c r="CD655" s="168">
        <f t="shared" si="886"/>
        <v>0</v>
      </c>
      <c r="CE655" s="95"/>
      <c r="CF655" s="95"/>
      <c r="CG655" s="168">
        <f t="shared" si="887"/>
        <v>0</v>
      </c>
      <c r="CH655" s="95"/>
      <c r="CI655" s="95"/>
      <c r="CJ655" s="168">
        <f t="shared" si="888"/>
        <v>0</v>
      </c>
      <c r="CK655" s="95"/>
      <c r="CL655" s="95"/>
      <c r="CM655" s="168">
        <f t="shared" si="889"/>
        <v>0</v>
      </c>
      <c r="CN655" s="95"/>
      <c r="CO655" s="95"/>
      <c r="CP655" s="168">
        <f t="shared" si="890"/>
        <v>0</v>
      </c>
      <c r="CQ655" s="95"/>
      <c r="CR655" s="95"/>
      <c r="CS655" s="168">
        <f t="shared" si="891"/>
        <v>0</v>
      </c>
      <c r="CT655" s="168">
        <f t="shared" si="892"/>
        <v>0</v>
      </c>
      <c r="CU655" s="167">
        <f t="shared" si="893"/>
        <v>0</v>
      </c>
    </row>
    <row r="656" spans="2:99" x14ac:dyDescent="0.25">
      <c r="B656" s="42" t="s">
        <v>501</v>
      </c>
      <c r="C656" s="168"/>
      <c r="D656" s="185"/>
      <c r="E656" s="95"/>
      <c r="F656" s="95"/>
      <c r="G656" s="168">
        <f t="shared" si="861"/>
        <v>0</v>
      </c>
      <c r="H656" s="95"/>
      <c r="I656" s="95"/>
      <c r="J656" s="168">
        <f t="shared" si="862"/>
        <v>0</v>
      </c>
      <c r="K656" s="95">
        <v>6</v>
      </c>
      <c r="L656" s="95">
        <v>3500</v>
      </c>
      <c r="M656" s="168">
        <f t="shared" si="863"/>
        <v>21000</v>
      </c>
      <c r="N656" s="95"/>
      <c r="O656" s="95"/>
      <c r="P656" s="168">
        <f t="shared" si="864"/>
        <v>0</v>
      </c>
      <c r="Q656" s="95"/>
      <c r="R656" s="95"/>
      <c r="S656" s="168">
        <f t="shared" si="865"/>
        <v>0</v>
      </c>
      <c r="T656" s="95"/>
      <c r="U656" s="95"/>
      <c r="V656" s="168">
        <f t="shared" si="866"/>
        <v>0</v>
      </c>
      <c r="W656" s="95"/>
      <c r="X656" s="95"/>
      <c r="Y656" s="168">
        <f t="shared" si="867"/>
        <v>0</v>
      </c>
      <c r="Z656" s="95"/>
      <c r="AA656" s="95"/>
      <c r="AB656" s="168">
        <f t="shared" si="868"/>
        <v>0</v>
      </c>
      <c r="AC656" s="95"/>
      <c r="AD656" s="95"/>
      <c r="AE656" s="168">
        <f t="shared" si="869"/>
        <v>0</v>
      </c>
      <c r="AF656" s="95"/>
      <c r="AG656" s="95"/>
      <c r="AH656" s="168">
        <f t="shared" si="870"/>
        <v>0</v>
      </c>
      <c r="AI656" s="95"/>
      <c r="AJ656" s="95"/>
      <c r="AK656" s="168">
        <f t="shared" si="871"/>
        <v>0</v>
      </c>
      <c r="AL656" s="95"/>
      <c r="AM656" s="95"/>
      <c r="AN656" s="168">
        <f t="shared" si="872"/>
        <v>0</v>
      </c>
      <c r="AO656" s="95"/>
      <c r="AP656" s="95"/>
      <c r="AQ656" s="168">
        <f t="shared" si="873"/>
        <v>0</v>
      </c>
      <c r="AR656" s="95"/>
      <c r="AS656" s="95"/>
      <c r="AT656" s="168">
        <f t="shared" si="874"/>
        <v>0</v>
      </c>
      <c r="AU656" s="95"/>
      <c r="AV656" s="95"/>
      <c r="AW656" s="168">
        <f t="shared" si="875"/>
        <v>0</v>
      </c>
      <c r="AX656" s="95"/>
      <c r="AY656" s="95"/>
      <c r="AZ656" s="168">
        <f t="shared" si="876"/>
        <v>0</v>
      </c>
      <c r="BA656" s="95"/>
      <c r="BB656" s="95"/>
      <c r="BC656" s="168">
        <f t="shared" si="877"/>
        <v>0</v>
      </c>
      <c r="BD656" s="95"/>
      <c r="BE656" s="95"/>
      <c r="BF656" s="168">
        <f t="shared" si="878"/>
        <v>0</v>
      </c>
      <c r="BG656" s="95"/>
      <c r="BH656" s="95"/>
      <c r="BI656" s="168">
        <f t="shared" si="879"/>
        <v>0</v>
      </c>
      <c r="BJ656" s="95"/>
      <c r="BK656" s="95"/>
      <c r="BL656" s="168">
        <f t="shared" si="880"/>
        <v>0</v>
      </c>
      <c r="BM656" s="95"/>
      <c r="BN656" s="95"/>
      <c r="BO656" s="168">
        <f t="shared" si="881"/>
        <v>0</v>
      </c>
      <c r="BP656" s="95"/>
      <c r="BQ656" s="95"/>
      <c r="BR656" s="168">
        <f t="shared" si="882"/>
        <v>0</v>
      </c>
      <c r="BS656" s="95"/>
      <c r="BT656" s="95"/>
      <c r="BU656" s="168">
        <f t="shared" si="883"/>
        <v>0</v>
      </c>
      <c r="BV656" s="95"/>
      <c r="BW656" s="95"/>
      <c r="BX656" s="168">
        <f t="shared" si="884"/>
        <v>0</v>
      </c>
      <c r="BY656" s="95"/>
      <c r="BZ656" s="95"/>
      <c r="CA656" s="168">
        <f t="shared" si="885"/>
        <v>0</v>
      </c>
      <c r="CB656" s="95"/>
      <c r="CC656" s="95"/>
      <c r="CD656" s="168">
        <f t="shared" si="886"/>
        <v>0</v>
      </c>
      <c r="CE656" s="95"/>
      <c r="CF656" s="95"/>
      <c r="CG656" s="168">
        <f t="shared" si="887"/>
        <v>0</v>
      </c>
      <c r="CH656" s="95"/>
      <c r="CI656" s="95"/>
      <c r="CJ656" s="168">
        <f t="shared" si="888"/>
        <v>0</v>
      </c>
      <c r="CK656" s="95"/>
      <c r="CL656" s="95"/>
      <c r="CM656" s="168">
        <f t="shared" si="889"/>
        <v>0</v>
      </c>
      <c r="CN656" s="95"/>
      <c r="CO656" s="95"/>
      <c r="CP656" s="168">
        <f t="shared" si="890"/>
        <v>0</v>
      </c>
      <c r="CQ656" s="95"/>
      <c r="CR656" s="95"/>
      <c r="CS656" s="168">
        <f t="shared" si="891"/>
        <v>0</v>
      </c>
      <c r="CT656" s="168">
        <f t="shared" si="892"/>
        <v>6</v>
      </c>
      <c r="CU656" s="167">
        <f t="shared" si="893"/>
        <v>21000</v>
      </c>
    </row>
    <row r="657" spans="2:99" x14ac:dyDescent="0.25">
      <c r="B657" s="42" t="s">
        <v>502</v>
      </c>
      <c r="C657" s="168"/>
      <c r="D657" s="185">
        <v>2500</v>
      </c>
      <c r="E657" s="95"/>
      <c r="F657" s="95"/>
      <c r="G657" s="168">
        <f t="shared" si="861"/>
        <v>0</v>
      </c>
      <c r="H657" s="95"/>
      <c r="I657" s="95"/>
      <c r="J657" s="168">
        <f t="shared" si="862"/>
        <v>0</v>
      </c>
      <c r="K657" s="95">
        <v>6</v>
      </c>
      <c r="L657" s="95">
        <v>3500</v>
      </c>
      <c r="M657" s="168">
        <f t="shared" si="863"/>
        <v>21000</v>
      </c>
      <c r="N657" s="95"/>
      <c r="O657" s="95"/>
      <c r="P657" s="168">
        <f t="shared" si="864"/>
        <v>0</v>
      </c>
      <c r="Q657" s="95"/>
      <c r="R657" s="95"/>
      <c r="S657" s="168">
        <f t="shared" si="865"/>
        <v>0</v>
      </c>
      <c r="T657" s="95"/>
      <c r="U657" s="95"/>
      <c r="V657" s="168">
        <f t="shared" si="866"/>
        <v>0</v>
      </c>
      <c r="W657" s="95"/>
      <c r="X657" s="95"/>
      <c r="Y657" s="168">
        <f t="shared" si="867"/>
        <v>0</v>
      </c>
      <c r="Z657" s="95"/>
      <c r="AA657" s="95"/>
      <c r="AB657" s="168">
        <f t="shared" si="868"/>
        <v>0</v>
      </c>
      <c r="AC657" s="95"/>
      <c r="AD657" s="95"/>
      <c r="AE657" s="168">
        <f t="shared" si="869"/>
        <v>0</v>
      </c>
      <c r="AF657" s="95"/>
      <c r="AG657" s="95"/>
      <c r="AH657" s="168">
        <f t="shared" si="870"/>
        <v>0</v>
      </c>
      <c r="AI657" s="95"/>
      <c r="AJ657" s="95"/>
      <c r="AK657" s="168">
        <f t="shared" si="871"/>
        <v>0</v>
      </c>
      <c r="AL657" s="95"/>
      <c r="AM657" s="95"/>
      <c r="AN657" s="168">
        <f t="shared" si="872"/>
        <v>0</v>
      </c>
      <c r="AO657" s="95"/>
      <c r="AP657" s="95"/>
      <c r="AQ657" s="168">
        <f t="shared" si="873"/>
        <v>0</v>
      </c>
      <c r="AR657" s="95"/>
      <c r="AS657" s="95"/>
      <c r="AT657" s="168">
        <f t="shared" si="874"/>
        <v>0</v>
      </c>
      <c r="AU657" s="95"/>
      <c r="AV657" s="95"/>
      <c r="AW657" s="168">
        <f t="shared" si="875"/>
        <v>0</v>
      </c>
      <c r="AX657" s="95"/>
      <c r="AY657" s="95"/>
      <c r="AZ657" s="168">
        <f t="shared" si="876"/>
        <v>0</v>
      </c>
      <c r="BA657" s="95"/>
      <c r="BB657" s="95"/>
      <c r="BC657" s="168">
        <f t="shared" si="877"/>
        <v>0</v>
      </c>
      <c r="BD657" s="95"/>
      <c r="BE657" s="95"/>
      <c r="BF657" s="168">
        <f t="shared" si="878"/>
        <v>0</v>
      </c>
      <c r="BG657" s="95"/>
      <c r="BH657" s="95"/>
      <c r="BI657" s="168">
        <f t="shared" si="879"/>
        <v>0</v>
      </c>
      <c r="BJ657" s="95"/>
      <c r="BK657" s="95"/>
      <c r="BL657" s="168">
        <f t="shared" si="880"/>
        <v>0</v>
      </c>
      <c r="BM657" s="95"/>
      <c r="BN657" s="95"/>
      <c r="BO657" s="168">
        <f t="shared" si="881"/>
        <v>0</v>
      </c>
      <c r="BP657" s="95"/>
      <c r="BQ657" s="95"/>
      <c r="BR657" s="168">
        <f t="shared" si="882"/>
        <v>0</v>
      </c>
      <c r="BS657" s="95"/>
      <c r="BT657" s="95"/>
      <c r="BU657" s="168">
        <f t="shared" si="883"/>
        <v>0</v>
      </c>
      <c r="BV657" s="95"/>
      <c r="BW657" s="95"/>
      <c r="BX657" s="168">
        <f t="shared" si="884"/>
        <v>0</v>
      </c>
      <c r="BY657" s="95"/>
      <c r="BZ657" s="95"/>
      <c r="CA657" s="168">
        <f t="shared" si="885"/>
        <v>0</v>
      </c>
      <c r="CB657" s="95"/>
      <c r="CC657" s="95"/>
      <c r="CD657" s="168">
        <f t="shared" si="886"/>
        <v>0</v>
      </c>
      <c r="CE657" s="95"/>
      <c r="CF657" s="95"/>
      <c r="CG657" s="168">
        <f t="shared" si="887"/>
        <v>0</v>
      </c>
      <c r="CH657" s="95"/>
      <c r="CI657" s="95"/>
      <c r="CJ657" s="168">
        <f t="shared" si="888"/>
        <v>0</v>
      </c>
      <c r="CK657" s="95"/>
      <c r="CL657" s="95"/>
      <c r="CM657" s="168">
        <f t="shared" si="889"/>
        <v>0</v>
      </c>
      <c r="CN657" s="95"/>
      <c r="CO657" s="95"/>
      <c r="CP657" s="168">
        <f t="shared" si="890"/>
        <v>0</v>
      </c>
      <c r="CQ657" s="95"/>
      <c r="CR657" s="95"/>
      <c r="CS657" s="168">
        <f t="shared" si="891"/>
        <v>0</v>
      </c>
      <c r="CT657" s="168">
        <f t="shared" si="892"/>
        <v>6</v>
      </c>
      <c r="CU657" s="167">
        <f t="shared" si="893"/>
        <v>21000</v>
      </c>
    </row>
    <row r="658" spans="2:99" x14ac:dyDescent="0.25">
      <c r="B658" s="42" t="s">
        <v>503</v>
      </c>
      <c r="C658" s="168"/>
      <c r="E658" s="168"/>
      <c r="F658" s="95"/>
      <c r="G658" s="168">
        <f t="shared" si="861"/>
        <v>0</v>
      </c>
      <c r="H658" s="95"/>
      <c r="I658" s="95"/>
      <c r="J658" s="168">
        <f t="shared" si="862"/>
        <v>0</v>
      </c>
      <c r="K658" s="95"/>
      <c r="L658" s="95"/>
      <c r="M658" s="168">
        <f t="shared" si="863"/>
        <v>0</v>
      </c>
      <c r="N658" s="95"/>
      <c r="O658" s="95"/>
      <c r="P658" s="168">
        <f t="shared" si="864"/>
        <v>0</v>
      </c>
      <c r="Q658" s="95"/>
      <c r="R658" s="95"/>
      <c r="S658" s="168">
        <f t="shared" si="865"/>
        <v>0</v>
      </c>
      <c r="T658" s="95"/>
      <c r="U658" s="95"/>
      <c r="V658" s="168">
        <f t="shared" si="866"/>
        <v>0</v>
      </c>
      <c r="W658" s="95"/>
      <c r="X658" s="95"/>
      <c r="Y658" s="168">
        <f t="shared" si="867"/>
        <v>0</v>
      </c>
      <c r="Z658" s="95"/>
      <c r="AA658" s="95"/>
      <c r="AB658" s="168">
        <f t="shared" si="868"/>
        <v>0</v>
      </c>
      <c r="AC658" s="95"/>
      <c r="AD658" s="95"/>
      <c r="AE658" s="168">
        <f t="shared" si="869"/>
        <v>0</v>
      </c>
      <c r="AF658" s="95"/>
      <c r="AG658" s="95"/>
      <c r="AH658" s="168">
        <f t="shared" si="870"/>
        <v>0</v>
      </c>
      <c r="AI658" s="95"/>
      <c r="AJ658" s="95"/>
      <c r="AK658" s="168">
        <f t="shared" si="871"/>
        <v>0</v>
      </c>
      <c r="AL658" s="95"/>
      <c r="AM658" s="95"/>
      <c r="AN658" s="168">
        <f t="shared" si="872"/>
        <v>0</v>
      </c>
      <c r="AO658" s="95"/>
      <c r="AP658" s="95"/>
      <c r="AQ658" s="168">
        <f t="shared" si="873"/>
        <v>0</v>
      </c>
      <c r="AR658" s="95"/>
      <c r="AS658" s="95"/>
      <c r="AT658" s="168">
        <f t="shared" si="874"/>
        <v>0</v>
      </c>
      <c r="AU658" s="95"/>
      <c r="AV658" s="95"/>
      <c r="AW658" s="168">
        <f t="shared" si="875"/>
        <v>0</v>
      </c>
      <c r="AX658" s="95"/>
      <c r="AY658" s="95"/>
      <c r="AZ658" s="168">
        <f t="shared" si="876"/>
        <v>0</v>
      </c>
      <c r="BA658" s="95"/>
      <c r="BB658" s="95"/>
      <c r="BC658" s="168">
        <f t="shared" si="877"/>
        <v>0</v>
      </c>
      <c r="BD658" s="95"/>
      <c r="BE658" s="95"/>
      <c r="BF658" s="168">
        <f t="shared" si="878"/>
        <v>0</v>
      </c>
      <c r="BG658" s="95"/>
      <c r="BH658" s="95"/>
      <c r="BI658" s="168">
        <f t="shared" si="879"/>
        <v>0</v>
      </c>
      <c r="BJ658" s="95"/>
      <c r="BK658" s="95"/>
      <c r="BL658" s="168">
        <f t="shared" si="880"/>
        <v>0</v>
      </c>
      <c r="BM658" s="95"/>
      <c r="BN658" s="95"/>
      <c r="BO658" s="168">
        <f t="shared" si="881"/>
        <v>0</v>
      </c>
      <c r="BP658" s="95"/>
      <c r="BQ658" s="95"/>
      <c r="BR658" s="168">
        <f t="shared" si="882"/>
        <v>0</v>
      </c>
      <c r="BS658" s="95"/>
      <c r="BT658" s="95"/>
      <c r="BU658" s="168">
        <f t="shared" si="883"/>
        <v>0</v>
      </c>
      <c r="BV658" s="95"/>
      <c r="BW658" s="95"/>
      <c r="BX658" s="168">
        <f t="shared" si="884"/>
        <v>0</v>
      </c>
      <c r="BY658" s="95"/>
      <c r="BZ658" s="95"/>
      <c r="CA658" s="168">
        <f t="shared" si="885"/>
        <v>0</v>
      </c>
      <c r="CB658" s="95"/>
      <c r="CC658" s="95"/>
      <c r="CD658" s="168">
        <f t="shared" si="886"/>
        <v>0</v>
      </c>
      <c r="CE658" s="95"/>
      <c r="CF658" s="95"/>
      <c r="CG658" s="168">
        <f t="shared" si="887"/>
        <v>0</v>
      </c>
      <c r="CH658" s="95"/>
      <c r="CI658" s="95"/>
      <c r="CJ658" s="168">
        <f t="shared" si="888"/>
        <v>0</v>
      </c>
      <c r="CK658" s="95"/>
      <c r="CL658" s="95"/>
      <c r="CM658" s="168">
        <f t="shared" si="889"/>
        <v>0</v>
      </c>
      <c r="CN658" s="95"/>
      <c r="CO658" s="95"/>
      <c r="CP658" s="168">
        <f t="shared" si="890"/>
        <v>0</v>
      </c>
      <c r="CQ658" s="95"/>
      <c r="CR658" s="95"/>
      <c r="CS658" s="168">
        <f t="shared" si="891"/>
        <v>0</v>
      </c>
      <c r="CT658" s="168">
        <f>F658+H658+K658+N658+Q658+T658+W658+Z658+AC658+AF658+AI658+AL658+AO658+AR658+AU658+AX658+BA658+BD658+BG658+BJ658+BM658+BP658+BS658+BV658+BY658+CB658+CE658+CH658+CK658+CN658+CQ658</f>
        <v>0</v>
      </c>
      <c r="CU658" s="167">
        <f t="shared" si="893"/>
        <v>0</v>
      </c>
    </row>
    <row r="659" spans="2:99" x14ac:dyDescent="0.25">
      <c r="B659" s="42" t="s">
        <v>504</v>
      </c>
      <c r="C659" s="168"/>
      <c r="D659" s="185">
        <v>3500</v>
      </c>
      <c r="E659" s="95"/>
      <c r="F659" s="95"/>
      <c r="G659" s="168">
        <f t="shared" si="861"/>
        <v>0</v>
      </c>
      <c r="H659" s="95"/>
      <c r="I659" s="95"/>
      <c r="J659" s="168">
        <f t="shared" si="862"/>
        <v>0</v>
      </c>
      <c r="K659" s="95"/>
      <c r="L659" s="95"/>
      <c r="M659" s="168">
        <f t="shared" si="863"/>
        <v>0</v>
      </c>
      <c r="N659" s="95"/>
      <c r="O659" s="95"/>
      <c r="P659" s="168">
        <f t="shared" si="864"/>
        <v>0</v>
      </c>
      <c r="Q659" s="95"/>
      <c r="R659" s="95"/>
      <c r="S659" s="168">
        <f t="shared" si="865"/>
        <v>0</v>
      </c>
      <c r="T659" s="95"/>
      <c r="U659" s="95"/>
      <c r="V659" s="168">
        <f t="shared" si="866"/>
        <v>0</v>
      </c>
      <c r="W659" s="95"/>
      <c r="X659" s="95"/>
      <c r="Y659" s="168">
        <f t="shared" si="867"/>
        <v>0</v>
      </c>
      <c r="Z659" s="95"/>
      <c r="AA659" s="95"/>
      <c r="AB659" s="168">
        <f t="shared" si="868"/>
        <v>0</v>
      </c>
      <c r="AC659" s="95"/>
      <c r="AD659" s="95"/>
      <c r="AE659" s="168">
        <f t="shared" si="869"/>
        <v>0</v>
      </c>
      <c r="AF659" s="95"/>
      <c r="AG659" s="95"/>
      <c r="AH659" s="168">
        <f t="shared" si="870"/>
        <v>0</v>
      </c>
      <c r="AI659" s="95"/>
      <c r="AJ659" s="95"/>
      <c r="AK659" s="168">
        <f t="shared" si="871"/>
        <v>0</v>
      </c>
      <c r="AL659" s="95"/>
      <c r="AM659" s="95"/>
      <c r="AN659" s="168">
        <f t="shared" si="872"/>
        <v>0</v>
      </c>
      <c r="AO659" s="95"/>
      <c r="AP659" s="95"/>
      <c r="AQ659" s="168">
        <f t="shared" si="873"/>
        <v>0</v>
      </c>
      <c r="AR659" s="95"/>
      <c r="AS659" s="95"/>
      <c r="AT659" s="168">
        <f t="shared" si="874"/>
        <v>0</v>
      </c>
      <c r="AU659" s="95"/>
      <c r="AV659" s="95"/>
      <c r="AW659" s="168">
        <f t="shared" si="875"/>
        <v>0</v>
      </c>
      <c r="AX659" s="95"/>
      <c r="AY659" s="95"/>
      <c r="AZ659" s="168">
        <f t="shared" si="876"/>
        <v>0</v>
      </c>
      <c r="BA659" s="95"/>
      <c r="BB659" s="95"/>
      <c r="BC659" s="168">
        <f t="shared" si="877"/>
        <v>0</v>
      </c>
      <c r="BD659" s="95"/>
      <c r="BE659" s="95"/>
      <c r="BF659" s="168">
        <f t="shared" si="878"/>
        <v>0</v>
      </c>
      <c r="BG659" s="95"/>
      <c r="BH659" s="95"/>
      <c r="BI659" s="168">
        <f t="shared" si="879"/>
        <v>0</v>
      </c>
      <c r="BJ659" s="95"/>
      <c r="BK659" s="95"/>
      <c r="BL659" s="168">
        <f t="shared" si="880"/>
        <v>0</v>
      </c>
      <c r="BM659" s="95"/>
      <c r="BN659" s="95"/>
      <c r="BO659" s="168">
        <f t="shared" si="881"/>
        <v>0</v>
      </c>
      <c r="BP659" s="95"/>
      <c r="BQ659" s="95"/>
      <c r="BR659" s="168">
        <f t="shared" si="882"/>
        <v>0</v>
      </c>
      <c r="BS659" s="95"/>
      <c r="BT659" s="95"/>
      <c r="BU659" s="168">
        <f t="shared" si="883"/>
        <v>0</v>
      </c>
      <c r="BV659" s="95"/>
      <c r="BW659" s="95"/>
      <c r="BX659" s="168">
        <f t="shared" si="884"/>
        <v>0</v>
      </c>
      <c r="BY659" s="95"/>
      <c r="BZ659" s="95"/>
      <c r="CA659" s="168">
        <f t="shared" si="885"/>
        <v>0</v>
      </c>
      <c r="CB659" s="95"/>
      <c r="CC659" s="95"/>
      <c r="CD659" s="168">
        <f t="shared" si="886"/>
        <v>0</v>
      </c>
      <c r="CE659" s="95"/>
      <c r="CF659" s="95"/>
      <c r="CG659" s="168">
        <f t="shared" si="887"/>
        <v>0</v>
      </c>
      <c r="CH659" s="95"/>
      <c r="CI659" s="95"/>
      <c r="CJ659" s="168">
        <f t="shared" si="888"/>
        <v>0</v>
      </c>
      <c r="CK659" s="95"/>
      <c r="CL659" s="95"/>
      <c r="CM659" s="168">
        <f t="shared" si="889"/>
        <v>0</v>
      </c>
      <c r="CN659" s="95"/>
      <c r="CO659" s="95"/>
      <c r="CP659" s="168">
        <f t="shared" si="890"/>
        <v>0</v>
      </c>
      <c r="CQ659" s="95"/>
      <c r="CR659" s="95"/>
      <c r="CS659" s="168">
        <f t="shared" si="891"/>
        <v>0</v>
      </c>
      <c r="CT659" s="168">
        <f t="shared" si="892"/>
        <v>0</v>
      </c>
      <c r="CU659" s="167">
        <f t="shared" si="893"/>
        <v>0</v>
      </c>
    </row>
    <row r="660" spans="2:99" x14ac:dyDescent="0.25">
      <c r="B660" s="42" t="s">
        <v>505</v>
      </c>
      <c r="C660" s="168"/>
      <c r="D660" s="185"/>
      <c r="E660" s="95"/>
      <c r="F660" s="95"/>
      <c r="G660" s="168">
        <f t="shared" si="861"/>
        <v>0</v>
      </c>
      <c r="H660" s="95"/>
      <c r="I660" s="95"/>
      <c r="J660" s="168">
        <f t="shared" si="862"/>
        <v>0</v>
      </c>
      <c r="K660" s="95"/>
      <c r="L660" s="95"/>
      <c r="M660" s="168">
        <f t="shared" si="863"/>
        <v>0</v>
      </c>
      <c r="N660" s="95"/>
      <c r="O660" s="95"/>
      <c r="P660" s="168">
        <f t="shared" si="864"/>
        <v>0</v>
      </c>
      <c r="Q660" s="95"/>
      <c r="R660" s="95"/>
      <c r="S660" s="168">
        <f t="shared" si="865"/>
        <v>0</v>
      </c>
      <c r="T660" s="95"/>
      <c r="U660" s="95"/>
      <c r="V660" s="168">
        <f t="shared" si="866"/>
        <v>0</v>
      </c>
      <c r="W660" s="95"/>
      <c r="X660" s="95"/>
      <c r="Y660" s="168">
        <f t="shared" si="867"/>
        <v>0</v>
      </c>
      <c r="Z660" s="95"/>
      <c r="AA660" s="95"/>
      <c r="AB660" s="168">
        <f t="shared" si="868"/>
        <v>0</v>
      </c>
      <c r="AC660" s="95"/>
      <c r="AD660" s="95"/>
      <c r="AE660" s="168">
        <f t="shared" si="869"/>
        <v>0</v>
      </c>
      <c r="AF660" s="95"/>
      <c r="AG660" s="95"/>
      <c r="AH660" s="168">
        <f t="shared" si="870"/>
        <v>0</v>
      </c>
      <c r="AI660" s="95"/>
      <c r="AJ660" s="95"/>
      <c r="AK660" s="168">
        <f t="shared" si="871"/>
        <v>0</v>
      </c>
      <c r="AL660" s="95"/>
      <c r="AM660" s="95"/>
      <c r="AN660" s="168">
        <f t="shared" si="872"/>
        <v>0</v>
      </c>
      <c r="AO660" s="95"/>
      <c r="AP660" s="95"/>
      <c r="AQ660" s="168">
        <f t="shared" si="873"/>
        <v>0</v>
      </c>
      <c r="AR660" s="95"/>
      <c r="AS660" s="95"/>
      <c r="AT660" s="168">
        <f t="shared" si="874"/>
        <v>0</v>
      </c>
      <c r="AU660" s="95"/>
      <c r="AV660" s="95"/>
      <c r="AW660" s="168">
        <f t="shared" si="875"/>
        <v>0</v>
      </c>
      <c r="AX660" s="95"/>
      <c r="AY660" s="95"/>
      <c r="AZ660" s="168">
        <f t="shared" si="876"/>
        <v>0</v>
      </c>
      <c r="BA660" s="95"/>
      <c r="BB660" s="95"/>
      <c r="BC660" s="168">
        <f t="shared" si="877"/>
        <v>0</v>
      </c>
      <c r="BD660" s="95"/>
      <c r="BE660" s="95"/>
      <c r="BF660" s="168">
        <f t="shared" si="878"/>
        <v>0</v>
      </c>
      <c r="BG660" s="95"/>
      <c r="BH660" s="95"/>
      <c r="BI660" s="168">
        <f t="shared" si="879"/>
        <v>0</v>
      </c>
      <c r="BJ660" s="95"/>
      <c r="BK660" s="95"/>
      <c r="BL660" s="168">
        <f t="shared" si="880"/>
        <v>0</v>
      </c>
      <c r="BM660" s="95"/>
      <c r="BN660" s="95"/>
      <c r="BO660" s="168">
        <f t="shared" si="881"/>
        <v>0</v>
      </c>
      <c r="BP660" s="95"/>
      <c r="BQ660" s="95"/>
      <c r="BR660" s="168">
        <f t="shared" si="882"/>
        <v>0</v>
      </c>
      <c r="BS660" s="95"/>
      <c r="BT660" s="95"/>
      <c r="BU660" s="168">
        <f t="shared" si="883"/>
        <v>0</v>
      </c>
      <c r="BV660" s="95"/>
      <c r="BW660" s="95"/>
      <c r="BX660" s="168">
        <f t="shared" si="884"/>
        <v>0</v>
      </c>
      <c r="BY660" s="95"/>
      <c r="BZ660" s="95"/>
      <c r="CA660" s="168">
        <f t="shared" si="885"/>
        <v>0</v>
      </c>
      <c r="CB660" s="95"/>
      <c r="CC660" s="95"/>
      <c r="CD660" s="168">
        <f t="shared" si="886"/>
        <v>0</v>
      </c>
      <c r="CE660" s="95"/>
      <c r="CF660" s="95"/>
      <c r="CG660" s="168">
        <f t="shared" si="887"/>
        <v>0</v>
      </c>
      <c r="CH660" s="95"/>
      <c r="CI660" s="95"/>
      <c r="CJ660" s="168">
        <f t="shared" si="888"/>
        <v>0</v>
      </c>
      <c r="CK660" s="95"/>
      <c r="CL660" s="95"/>
      <c r="CM660" s="168">
        <f t="shared" si="889"/>
        <v>0</v>
      </c>
      <c r="CN660" s="95"/>
      <c r="CO660" s="95"/>
      <c r="CP660" s="168">
        <f t="shared" si="890"/>
        <v>0</v>
      </c>
      <c r="CQ660" s="95"/>
      <c r="CR660" s="95"/>
      <c r="CS660" s="168">
        <f t="shared" si="891"/>
        <v>0</v>
      </c>
      <c r="CT660" s="168">
        <f t="shared" si="892"/>
        <v>0</v>
      </c>
      <c r="CU660" s="167">
        <f t="shared" si="893"/>
        <v>0</v>
      </c>
    </row>
    <row r="661" spans="2:99" x14ac:dyDescent="0.25">
      <c r="B661" s="42" t="s">
        <v>491</v>
      </c>
      <c r="C661" s="168"/>
      <c r="D661" s="185">
        <v>3500</v>
      </c>
      <c r="E661" s="95"/>
      <c r="F661" s="95"/>
      <c r="G661" s="168">
        <f t="shared" si="861"/>
        <v>0</v>
      </c>
      <c r="H661" s="95"/>
      <c r="I661" s="95"/>
      <c r="J661" s="168">
        <f t="shared" si="862"/>
        <v>0</v>
      </c>
      <c r="K661" s="95"/>
      <c r="L661" s="95"/>
      <c r="M661" s="168">
        <f t="shared" si="863"/>
        <v>0</v>
      </c>
      <c r="N661" s="95"/>
      <c r="O661" s="95"/>
      <c r="P661" s="168">
        <f t="shared" si="864"/>
        <v>0</v>
      </c>
      <c r="Q661" s="95"/>
      <c r="R661" s="95"/>
      <c r="S661" s="168">
        <f t="shared" si="865"/>
        <v>0</v>
      </c>
      <c r="T661" s="95"/>
      <c r="U661" s="95"/>
      <c r="V661" s="168">
        <f t="shared" si="866"/>
        <v>0</v>
      </c>
      <c r="W661" s="95"/>
      <c r="X661" s="95"/>
      <c r="Y661" s="168">
        <f t="shared" si="867"/>
        <v>0</v>
      </c>
      <c r="Z661" s="95"/>
      <c r="AA661" s="95"/>
      <c r="AB661" s="168">
        <f t="shared" si="868"/>
        <v>0</v>
      </c>
      <c r="AC661" s="95"/>
      <c r="AD661" s="95"/>
      <c r="AE661" s="168">
        <f t="shared" si="869"/>
        <v>0</v>
      </c>
      <c r="AF661" s="95"/>
      <c r="AG661" s="95"/>
      <c r="AH661" s="168">
        <f t="shared" si="870"/>
        <v>0</v>
      </c>
      <c r="AI661" s="95"/>
      <c r="AJ661" s="95"/>
      <c r="AK661" s="168">
        <f t="shared" si="871"/>
        <v>0</v>
      </c>
      <c r="AL661" s="95"/>
      <c r="AM661" s="95"/>
      <c r="AN661" s="168">
        <f t="shared" si="872"/>
        <v>0</v>
      </c>
      <c r="AO661" s="95"/>
      <c r="AP661" s="95"/>
      <c r="AQ661" s="168">
        <f t="shared" si="873"/>
        <v>0</v>
      </c>
      <c r="AR661" s="95"/>
      <c r="AS661" s="95"/>
      <c r="AT661" s="168">
        <f t="shared" si="874"/>
        <v>0</v>
      </c>
      <c r="AU661" s="95"/>
      <c r="AV661" s="95"/>
      <c r="AW661" s="168">
        <f t="shared" si="875"/>
        <v>0</v>
      </c>
      <c r="AX661" s="95"/>
      <c r="AY661" s="95"/>
      <c r="AZ661" s="168">
        <f t="shared" si="876"/>
        <v>0</v>
      </c>
      <c r="BA661" s="95"/>
      <c r="BB661" s="95"/>
      <c r="BC661" s="168">
        <f t="shared" si="877"/>
        <v>0</v>
      </c>
      <c r="BD661" s="95"/>
      <c r="BE661" s="95"/>
      <c r="BF661" s="168">
        <f t="shared" si="878"/>
        <v>0</v>
      </c>
      <c r="BG661" s="95"/>
      <c r="BH661" s="95"/>
      <c r="BI661" s="168">
        <f t="shared" si="879"/>
        <v>0</v>
      </c>
      <c r="BJ661" s="95"/>
      <c r="BK661" s="95"/>
      <c r="BL661" s="168">
        <f t="shared" si="880"/>
        <v>0</v>
      </c>
      <c r="BM661" s="95"/>
      <c r="BN661" s="95"/>
      <c r="BO661" s="168">
        <f t="shared" si="881"/>
        <v>0</v>
      </c>
      <c r="BP661" s="95"/>
      <c r="BQ661" s="95"/>
      <c r="BR661" s="168">
        <f t="shared" si="882"/>
        <v>0</v>
      </c>
      <c r="BS661" s="95"/>
      <c r="BT661" s="95"/>
      <c r="BU661" s="168">
        <f t="shared" si="883"/>
        <v>0</v>
      </c>
      <c r="BV661" s="95"/>
      <c r="BW661" s="95"/>
      <c r="BX661" s="168">
        <f t="shared" si="884"/>
        <v>0</v>
      </c>
      <c r="BY661" s="95"/>
      <c r="BZ661" s="95"/>
      <c r="CA661" s="168">
        <f t="shared" si="885"/>
        <v>0</v>
      </c>
      <c r="CB661" s="95"/>
      <c r="CC661" s="95"/>
      <c r="CD661" s="168">
        <f t="shared" si="886"/>
        <v>0</v>
      </c>
      <c r="CE661" s="95"/>
      <c r="CF661" s="95"/>
      <c r="CG661" s="168">
        <f t="shared" si="887"/>
        <v>0</v>
      </c>
      <c r="CH661" s="95"/>
      <c r="CI661" s="95"/>
      <c r="CJ661" s="168">
        <f t="shared" si="888"/>
        <v>0</v>
      </c>
      <c r="CK661" s="95"/>
      <c r="CL661" s="95"/>
      <c r="CM661" s="168">
        <f t="shared" si="889"/>
        <v>0</v>
      </c>
      <c r="CN661" s="95"/>
      <c r="CO661" s="95"/>
      <c r="CP661" s="168">
        <f t="shared" si="890"/>
        <v>0</v>
      </c>
      <c r="CQ661" s="95"/>
      <c r="CR661" s="95"/>
      <c r="CS661" s="168">
        <f t="shared" si="891"/>
        <v>0</v>
      </c>
      <c r="CT661" s="168">
        <f t="shared" si="892"/>
        <v>0</v>
      </c>
      <c r="CU661" s="167">
        <f t="shared" si="893"/>
        <v>0</v>
      </c>
    </row>
    <row r="662" spans="2:99" x14ac:dyDescent="0.25">
      <c r="B662" s="42" t="s">
        <v>819</v>
      </c>
      <c r="C662" s="168"/>
      <c r="D662" s="185"/>
      <c r="E662" s="95"/>
      <c r="F662" s="95"/>
      <c r="G662" s="168"/>
      <c r="H662" s="95"/>
      <c r="I662" s="95"/>
      <c r="J662" s="168"/>
      <c r="K662" s="95"/>
      <c r="L662" s="95"/>
      <c r="M662" s="168">
        <f t="shared" si="863"/>
        <v>0</v>
      </c>
      <c r="N662" s="95"/>
      <c r="O662" s="95"/>
      <c r="P662" s="168"/>
      <c r="Q662" s="95"/>
      <c r="R662" s="95"/>
      <c r="S662" s="168"/>
      <c r="T662" s="95"/>
      <c r="U662" s="95"/>
      <c r="V662" s="168"/>
      <c r="W662" s="95"/>
      <c r="X662" s="95"/>
      <c r="Y662" s="168"/>
      <c r="Z662" s="95"/>
      <c r="AA662" s="95"/>
      <c r="AB662" s="168"/>
      <c r="AC662" s="95"/>
      <c r="AD662" s="95"/>
      <c r="AE662" s="168"/>
      <c r="AF662" s="95"/>
      <c r="AG662" s="95"/>
      <c r="AH662" s="168"/>
      <c r="AI662" s="95"/>
      <c r="AJ662" s="95"/>
      <c r="AK662" s="168"/>
      <c r="AL662" s="95"/>
      <c r="AM662" s="95"/>
      <c r="AN662" s="168"/>
      <c r="AO662" s="95"/>
      <c r="AP662" s="95"/>
      <c r="AQ662" s="168"/>
      <c r="AR662" s="95"/>
      <c r="AS662" s="95"/>
      <c r="AT662" s="168"/>
      <c r="AU662" s="95"/>
      <c r="AV662" s="95"/>
      <c r="AW662" s="168"/>
      <c r="AX662" s="95"/>
      <c r="AY662" s="95"/>
      <c r="AZ662" s="168"/>
      <c r="BA662" s="95"/>
      <c r="BB662" s="95"/>
      <c r="BC662" s="168"/>
      <c r="BD662" s="95"/>
      <c r="BE662" s="95"/>
      <c r="BF662" s="168"/>
      <c r="BG662" s="95"/>
      <c r="BH662" s="95"/>
      <c r="BI662" s="168"/>
      <c r="BJ662" s="95"/>
      <c r="BK662" s="95"/>
      <c r="BL662" s="168"/>
      <c r="BM662" s="95"/>
      <c r="BN662" s="95"/>
      <c r="BO662" s="168"/>
      <c r="BP662" s="95"/>
      <c r="BQ662" s="95"/>
      <c r="BR662" s="168"/>
      <c r="BS662" s="95"/>
      <c r="BT662" s="95"/>
      <c r="BU662" s="168"/>
      <c r="BV662" s="95"/>
      <c r="BW662" s="95"/>
      <c r="BX662" s="168">
        <f t="shared" si="884"/>
        <v>0</v>
      </c>
      <c r="BY662" s="95"/>
      <c r="BZ662" s="95"/>
      <c r="CA662" s="168"/>
      <c r="CB662" s="95"/>
      <c r="CC662" s="95"/>
      <c r="CD662" s="168"/>
      <c r="CE662" s="95"/>
      <c r="CF662" s="95"/>
      <c r="CG662" s="168"/>
      <c r="CH662" s="95"/>
      <c r="CI662" s="95"/>
      <c r="CJ662" s="168"/>
      <c r="CK662" s="95"/>
      <c r="CL662" s="95"/>
      <c r="CM662" s="168"/>
      <c r="CN662" s="95"/>
      <c r="CO662" s="95"/>
      <c r="CP662" s="168">
        <f t="shared" si="890"/>
        <v>0</v>
      </c>
      <c r="CQ662" s="95"/>
      <c r="CR662" s="95"/>
      <c r="CS662" s="168"/>
      <c r="CT662" s="168"/>
      <c r="CU662" s="167"/>
    </row>
    <row r="663" spans="2:99" x14ac:dyDescent="0.25">
      <c r="B663" s="42" t="s">
        <v>506</v>
      </c>
      <c r="C663" s="168"/>
      <c r="D663" s="185"/>
      <c r="E663" s="95"/>
      <c r="F663" s="95"/>
      <c r="G663" s="168">
        <f t="shared" si="861"/>
        <v>0</v>
      </c>
      <c r="H663" s="95"/>
      <c r="I663" s="95"/>
      <c r="J663" s="168">
        <f t="shared" si="862"/>
        <v>0</v>
      </c>
      <c r="K663" s="95"/>
      <c r="L663" s="95"/>
      <c r="M663" s="168">
        <f t="shared" si="863"/>
        <v>0</v>
      </c>
      <c r="N663" s="95"/>
      <c r="O663" s="95"/>
      <c r="P663" s="168">
        <f t="shared" si="864"/>
        <v>0</v>
      </c>
      <c r="Q663" s="95"/>
      <c r="R663" s="95"/>
      <c r="S663" s="168">
        <f t="shared" si="865"/>
        <v>0</v>
      </c>
      <c r="T663" s="95"/>
      <c r="U663" s="95"/>
      <c r="V663" s="168">
        <f t="shared" si="866"/>
        <v>0</v>
      </c>
      <c r="W663" s="95"/>
      <c r="X663" s="95"/>
      <c r="Y663" s="168">
        <f t="shared" si="867"/>
        <v>0</v>
      </c>
      <c r="Z663" s="95"/>
      <c r="AA663" s="95"/>
      <c r="AB663" s="168">
        <f t="shared" si="868"/>
        <v>0</v>
      </c>
      <c r="AC663" s="95"/>
      <c r="AD663" s="95"/>
      <c r="AE663" s="168">
        <f t="shared" si="869"/>
        <v>0</v>
      </c>
      <c r="AF663" s="95"/>
      <c r="AG663" s="95"/>
      <c r="AH663" s="168">
        <f t="shared" si="870"/>
        <v>0</v>
      </c>
      <c r="AI663" s="95"/>
      <c r="AJ663" s="95"/>
      <c r="AK663" s="168">
        <f t="shared" si="871"/>
        <v>0</v>
      </c>
      <c r="AL663" s="95"/>
      <c r="AM663" s="95"/>
      <c r="AN663" s="168">
        <f t="shared" si="872"/>
        <v>0</v>
      </c>
      <c r="AO663" s="95"/>
      <c r="AP663" s="95"/>
      <c r="AQ663" s="168">
        <f t="shared" si="873"/>
        <v>0</v>
      </c>
      <c r="AR663" s="95"/>
      <c r="AS663" s="95"/>
      <c r="AT663" s="168">
        <f t="shared" si="874"/>
        <v>0</v>
      </c>
      <c r="AU663" s="95"/>
      <c r="AV663" s="95"/>
      <c r="AW663" s="168">
        <f t="shared" si="875"/>
        <v>0</v>
      </c>
      <c r="AX663" s="95"/>
      <c r="AY663" s="95"/>
      <c r="AZ663" s="168">
        <f t="shared" si="876"/>
        <v>0</v>
      </c>
      <c r="BA663" s="95"/>
      <c r="BB663" s="95"/>
      <c r="BC663" s="168">
        <f t="shared" si="877"/>
        <v>0</v>
      </c>
      <c r="BD663" s="95"/>
      <c r="BE663" s="95"/>
      <c r="BF663" s="168">
        <f t="shared" si="878"/>
        <v>0</v>
      </c>
      <c r="BG663" s="95"/>
      <c r="BH663" s="95"/>
      <c r="BI663" s="168">
        <f t="shared" si="879"/>
        <v>0</v>
      </c>
      <c r="BJ663" s="95"/>
      <c r="BK663" s="95"/>
      <c r="BL663" s="168">
        <f t="shared" si="880"/>
        <v>0</v>
      </c>
      <c r="BM663" s="95"/>
      <c r="BN663" s="95"/>
      <c r="BO663" s="168">
        <f t="shared" si="881"/>
        <v>0</v>
      </c>
      <c r="BP663" s="95"/>
      <c r="BQ663" s="95"/>
      <c r="BR663" s="168">
        <f t="shared" si="882"/>
        <v>0</v>
      </c>
      <c r="BS663" s="95"/>
      <c r="BT663" s="95"/>
      <c r="BU663" s="168">
        <f t="shared" si="883"/>
        <v>0</v>
      </c>
      <c r="BV663" s="95"/>
      <c r="BW663" s="95"/>
      <c r="BX663" s="168">
        <f t="shared" si="884"/>
        <v>0</v>
      </c>
      <c r="BY663" s="95"/>
      <c r="BZ663" s="95"/>
      <c r="CA663" s="168">
        <f t="shared" si="885"/>
        <v>0</v>
      </c>
      <c r="CB663" s="95"/>
      <c r="CC663" s="95"/>
      <c r="CD663" s="168">
        <f t="shared" si="886"/>
        <v>0</v>
      </c>
      <c r="CE663" s="95"/>
      <c r="CF663" s="95"/>
      <c r="CG663" s="168">
        <f t="shared" si="887"/>
        <v>0</v>
      </c>
      <c r="CH663" s="95"/>
      <c r="CI663" s="95"/>
      <c r="CJ663" s="168">
        <f t="shared" si="888"/>
        <v>0</v>
      </c>
      <c r="CK663" s="95"/>
      <c r="CL663" s="95"/>
      <c r="CM663" s="168">
        <f t="shared" si="889"/>
        <v>0</v>
      </c>
      <c r="CN663" s="95"/>
      <c r="CO663" s="95"/>
      <c r="CP663" s="168">
        <f t="shared" si="890"/>
        <v>0</v>
      </c>
      <c r="CQ663" s="95"/>
      <c r="CR663" s="95"/>
      <c r="CS663" s="168">
        <f t="shared" si="891"/>
        <v>0</v>
      </c>
      <c r="CT663" s="168">
        <f t="shared" si="892"/>
        <v>0</v>
      </c>
      <c r="CU663" s="167">
        <f t="shared" si="893"/>
        <v>0</v>
      </c>
    </row>
    <row r="664" spans="2:99" x14ac:dyDescent="0.25">
      <c r="B664" s="42" t="s">
        <v>507</v>
      </c>
      <c r="C664" s="168"/>
      <c r="D664" s="185">
        <v>3500</v>
      </c>
      <c r="E664" s="95"/>
      <c r="F664" s="95"/>
      <c r="G664" s="168">
        <f t="shared" si="861"/>
        <v>0</v>
      </c>
      <c r="H664" s="95"/>
      <c r="I664" s="95"/>
      <c r="J664" s="168">
        <f t="shared" si="862"/>
        <v>0</v>
      </c>
      <c r="K664" s="95"/>
      <c r="L664" s="95"/>
      <c r="M664" s="168">
        <f t="shared" si="863"/>
        <v>0</v>
      </c>
      <c r="N664" s="95"/>
      <c r="O664" s="95"/>
      <c r="P664" s="168">
        <f t="shared" si="864"/>
        <v>0</v>
      </c>
      <c r="Q664" s="95"/>
      <c r="R664" s="95"/>
      <c r="S664" s="168">
        <f t="shared" si="865"/>
        <v>0</v>
      </c>
      <c r="T664" s="95"/>
      <c r="U664" s="95"/>
      <c r="V664" s="168">
        <f t="shared" si="866"/>
        <v>0</v>
      </c>
      <c r="W664" s="95"/>
      <c r="X664" s="95"/>
      <c r="Y664" s="168">
        <f t="shared" si="867"/>
        <v>0</v>
      </c>
      <c r="Z664" s="95"/>
      <c r="AA664" s="95"/>
      <c r="AB664" s="168">
        <f t="shared" si="868"/>
        <v>0</v>
      </c>
      <c r="AC664" s="95"/>
      <c r="AD664" s="95"/>
      <c r="AE664" s="168">
        <f t="shared" si="869"/>
        <v>0</v>
      </c>
      <c r="AF664" s="95"/>
      <c r="AG664" s="95"/>
      <c r="AH664" s="168">
        <f t="shared" si="870"/>
        <v>0</v>
      </c>
      <c r="AI664" s="95"/>
      <c r="AJ664" s="95"/>
      <c r="AK664" s="168">
        <f t="shared" si="871"/>
        <v>0</v>
      </c>
      <c r="AL664" s="95"/>
      <c r="AM664" s="95"/>
      <c r="AN664" s="168">
        <f t="shared" si="872"/>
        <v>0</v>
      </c>
      <c r="AO664" s="95"/>
      <c r="AP664" s="95"/>
      <c r="AQ664" s="168">
        <f t="shared" si="873"/>
        <v>0</v>
      </c>
      <c r="AR664" s="95"/>
      <c r="AS664" s="95"/>
      <c r="AT664" s="168">
        <f t="shared" si="874"/>
        <v>0</v>
      </c>
      <c r="AU664" s="95"/>
      <c r="AV664" s="95"/>
      <c r="AW664" s="168">
        <f t="shared" si="875"/>
        <v>0</v>
      </c>
      <c r="AX664" s="95"/>
      <c r="AY664" s="95"/>
      <c r="AZ664" s="168">
        <f t="shared" si="876"/>
        <v>0</v>
      </c>
      <c r="BA664" s="95"/>
      <c r="BB664" s="95"/>
      <c r="BC664" s="168">
        <f t="shared" si="877"/>
        <v>0</v>
      </c>
      <c r="BD664" s="95"/>
      <c r="BE664" s="95"/>
      <c r="BF664" s="168">
        <f t="shared" si="878"/>
        <v>0</v>
      </c>
      <c r="BG664" s="95"/>
      <c r="BH664" s="95"/>
      <c r="BI664" s="168">
        <f t="shared" si="879"/>
        <v>0</v>
      </c>
      <c r="BJ664" s="95"/>
      <c r="BK664" s="95"/>
      <c r="BL664" s="168">
        <f t="shared" si="880"/>
        <v>0</v>
      </c>
      <c r="BM664" s="95"/>
      <c r="BN664" s="95"/>
      <c r="BO664" s="168">
        <f t="shared" si="881"/>
        <v>0</v>
      </c>
      <c r="BP664" s="95"/>
      <c r="BQ664" s="95"/>
      <c r="BR664" s="168">
        <f t="shared" si="882"/>
        <v>0</v>
      </c>
      <c r="BS664" s="95"/>
      <c r="BT664" s="95"/>
      <c r="BU664" s="168">
        <f t="shared" si="883"/>
        <v>0</v>
      </c>
      <c r="BV664" s="95"/>
      <c r="BW664" s="95"/>
      <c r="BX664" s="168">
        <f t="shared" si="884"/>
        <v>0</v>
      </c>
      <c r="BY664" s="95"/>
      <c r="BZ664" s="95"/>
      <c r="CA664" s="168">
        <f t="shared" si="885"/>
        <v>0</v>
      </c>
      <c r="CB664" s="95"/>
      <c r="CC664" s="95"/>
      <c r="CD664" s="168">
        <f t="shared" si="886"/>
        <v>0</v>
      </c>
      <c r="CE664" s="95"/>
      <c r="CF664" s="95"/>
      <c r="CG664" s="168">
        <f t="shared" si="887"/>
        <v>0</v>
      </c>
      <c r="CH664" s="95"/>
      <c r="CI664" s="95"/>
      <c r="CJ664" s="168">
        <f t="shared" si="888"/>
        <v>0</v>
      </c>
      <c r="CK664" s="95"/>
      <c r="CL664" s="95"/>
      <c r="CM664" s="168">
        <f t="shared" si="889"/>
        <v>0</v>
      </c>
      <c r="CN664" s="95"/>
      <c r="CO664" s="95"/>
      <c r="CP664" s="168">
        <f t="shared" si="890"/>
        <v>0</v>
      </c>
      <c r="CQ664" s="95"/>
      <c r="CR664" s="95"/>
      <c r="CS664" s="168">
        <f t="shared" si="891"/>
        <v>0</v>
      </c>
      <c r="CT664" s="168">
        <f t="shared" si="892"/>
        <v>0</v>
      </c>
      <c r="CU664" s="167">
        <f t="shared" si="893"/>
        <v>0</v>
      </c>
    </row>
    <row r="665" spans="2:99" x14ac:dyDescent="0.25">
      <c r="B665" s="42" t="s">
        <v>508</v>
      </c>
      <c r="C665" s="168"/>
      <c r="D665" s="185"/>
      <c r="E665" s="95"/>
      <c r="F665" s="95"/>
      <c r="G665" s="168">
        <f t="shared" si="861"/>
        <v>0</v>
      </c>
      <c r="H665" s="95"/>
      <c r="I665" s="95"/>
      <c r="J665" s="168">
        <f t="shared" si="862"/>
        <v>0</v>
      </c>
      <c r="K665" s="95">
        <v>6</v>
      </c>
      <c r="L665" s="95">
        <v>3500</v>
      </c>
      <c r="M665" s="168">
        <f t="shared" si="863"/>
        <v>21000</v>
      </c>
      <c r="N665" s="95"/>
      <c r="O665" s="95"/>
      <c r="P665" s="168">
        <f t="shared" si="864"/>
        <v>0</v>
      </c>
      <c r="Q665" s="95"/>
      <c r="R665" s="95"/>
      <c r="S665" s="168">
        <f t="shared" si="865"/>
        <v>0</v>
      </c>
      <c r="T665" s="95"/>
      <c r="U665" s="95"/>
      <c r="V665" s="168">
        <f t="shared" si="866"/>
        <v>0</v>
      </c>
      <c r="W665" s="95"/>
      <c r="X665" s="95"/>
      <c r="Y665" s="168">
        <f t="shared" si="867"/>
        <v>0</v>
      </c>
      <c r="Z665" s="95"/>
      <c r="AA665" s="95"/>
      <c r="AB665" s="168">
        <f t="shared" si="868"/>
        <v>0</v>
      </c>
      <c r="AC665" s="95"/>
      <c r="AD665" s="95"/>
      <c r="AE665" s="168">
        <f t="shared" si="869"/>
        <v>0</v>
      </c>
      <c r="AF665" s="95"/>
      <c r="AG665" s="95"/>
      <c r="AH665" s="168">
        <f t="shared" si="870"/>
        <v>0</v>
      </c>
      <c r="AI665" s="95"/>
      <c r="AJ665" s="95"/>
      <c r="AK665" s="168">
        <f t="shared" si="871"/>
        <v>0</v>
      </c>
      <c r="AL665" s="95"/>
      <c r="AM665" s="95"/>
      <c r="AN665" s="168">
        <f t="shared" si="872"/>
        <v>0</v>
      </c>
      <c r="AO665" s="95"/>
      <c r="AP665" s="95"/>
      <c r="AQ665" s="168">
        <f t="shared" si="873"/>
        <v>0</v>
      </c>
      <c r="AR665" s="95"/>
      <c r="AS665" s="95"/>
      <c r="AT665" s="168">
        <f t="shared" si="874"/>
        <v>0</v>
      </c>
      <c r="AU665" s="95"/>
      <c r="AV665" s="95"/>
      <c r="AW665" s="168">
        <f t="shared" si="875"/>
        <v>0</v>
      </c>
      <c r="AX665" s="95"/>
      <c r="AY665" s="95"/>
      <c r="AZ665" s="168">
        <f t="shared" si="876"/>
        <v>0</v>
      </c>
      <c r="BA665" s="95"/>
      <c r="BB665" s="95"/>
      <c r="BC665" s="168">
        <f t="shared" si="877"/>
        <v>0</v>
      </c>
      <c r="BD665" s="95"/>
      <c r="BE665" s="95"/>
      <c r="BF665" s="168">
        <f t="shared" si="878"/>
        <v>0</v>
      </c>
      <c r="BG665" s="95"/>
      <c r="BH665" s="95"/>
      <c r="BI665" s="168">
        <f t="shared" si="879"/>
        <v>0</v>
      </c>
      <c r="BJ665" s="95"/>
      <c r="BK665" s="95"/>
      <c r="BL665" s="168">
        <f t="shared" si="880"/>
        <v>0</v>
      </c>
      <c r="BM665" s="95"/>
      <c r="BN665" s="95"/>
      <c r="BO665" s="168">
        <f t="shared" si="881"/>
        <v>0</v>
      </c>
      <c r="BP665" s="95"/>
      <c r="BQ665" s="95"/>
      <c r="BR665" s="168">
        <f t="shared" si="882"/>
        <v>0</v>
      </c>
      <c r="BS665" s="95"/>
      <c r="BT665" s="95"/>
      <c r="BU665" s="168">
        <f t="shared" si="883"/>
        <v>0</v>
      </c>
      <c r="BV665" s="95"/>
      <c r="BW665" s="95"/>
      <c r="BX665" s="168">
        <f t="shared" si="884"/>
        <v>0</v>
      </c>
      <c r="BY665" s="95"/>
      <c r="BZ665" s="95"/>
      <c r="CA665" s="168">
        <f t="shared" si="885"/>
        <v>0</v>
      </c>
      <c r="CB665" s="95"/>
      <c r="CC665" s="95"/>
      <c r="CD665" s="168">
        <f t="shared" si="886"/>
        <v>0</v>
      </c>
      <c r="CE665" s="95"/>
      <c r="CF665" s="95"/>
      <c r="CG665" s="168">
        <f t="shared" si="887"/>
        <v>0</v>
      </c>
      <c r="CH665" s="95"/>
      <c r="CI665" s="95"/>
      <c r="CJ665" s="168">
        <f t="shared" si="888"/>
        <v>0</v>
      </c>
      <c r="CK665" s="95"/>
      <c r="CL665" s="95"/>
      <c r="CM665" s="168">
        <f t="shared" si="889"/>
        <v>0</v>
      </c>
      <c r="CN665" s="95"/>
      <c r="CO665" s="95"/>
      <c r="CP665" s="168">
        <f t="shared" si="890"/>
        <v>0</v>
      </c>
      <c r="CQ665" s="95"/>
      <c r="CR665" s="95"/>
      <c r="CS665" s="168">
        <f t="shared" si="891"/>
        <v>0</v>
      </c>
      <c r="CT665" s="168">
        <f t="shared" si="892"/>
        <v>6</v>
      </c>
      <c r="CU665" s="167">
        <f t="shared" si="893"/>
        <v>21000</v>
      </c>
    </row>
    <row r="666" spans="2:99" x14ac:dyDescent="0.25">
      <c r="B666" s="42" t="s">
        <v>509</v>
      </c>
      <c r="C666" s="168"/>
      <c r="D666" s="185">
        <v>3500</v>
      </c>
      <c r="E666" s="95"/>
      <c r="F666" s="95"/>
      <c r="G666" s="168">
        <f t="shared" si="861"/>
        <v>0</v>
      </c>
      <c r="H666" s="95"/>
      <c r="I666" s="95"/>
      <c r="J666" s="168">
        <f t="shared" si="862"/>
        <v>0</v>
      </c>
      <c r="K666" s="95"/>
      <c r="L666" s="95"/>
      <c r="M666" s="168">
        <f t="shared" si="863"/>
        <v>0</v>
      </c>
      <c r="N666" s="95"/>
      <c r="O666" s="95"/>
      <c r="P666" s="168">
        <f t="shared" si="864"/>
        <v>0</v>
      </c>
      <c r="Q666" s="95"/>
      <c r="R666" s="95"/>
      <c r="S666" s="168">
        <f t="shared" si="865"/>
        <v>0</v>
      </c>
      <c r="T666" s="95"/>
      <c r="U666" s="95"/>
      <c r="V666" s="168">
        <f t="shared" si="866"/>
        <v>0</v>
      </c>
      <c r="W666" s="95"/>
      <c r="X666" s="95"/>
      <c r="Y666" s="168">
        <f t="shared" si="867"/>
        <v>0</v>
      </c>
      <c r="Z666" s="95"/>
      <c r="AA666" s="95"/>
      <c r="AB666" s="168">
        <f t="shared" si="868"/>
        <v>0</v>
      </c>
      <c r="AC666" s="95"/>
      <c r="AD666" s="95"/>
      <c r="AE666" s="168">
        <f t="shared" si="869"/>
        <v>0</v>
      </c>
      <c r="AF666" s="95"/>
      <c r="AG666" s="95"/>
      <c r="AH666" s="168">
        <f t="shared" si="870"/>
        <v>0</v>
      </c>
      <c r="AI666" s="95"/>
      <c r="AJ666" s="95"/>
      <c r="AK666" s="168">
        <f t="shared" si="871"/>
        <v>0</v>
      </c>
      <c r="AL666" s="95"/>
      <c r="AM666" s="95"/>
      <c r="AN666" s="168">
        <f t="shared" si="872"/>
        <v>0</v>
      </c>
      <c r="AO666" s="95"/>
      <c r="AP666" s="95"/>
      <c r="AQ666" s="168">
        <f t="shared" si="873"/>
        <v>0</v>
      </c>
      <c r="AR666" s="95"/>
      <c r="AS666" s="95"/>
      <c r="AT666" s="168">
        <f t="shared" si="874"/>
        <v>0</v>
      </c>
      <c r="AU666" s="95"/>
      <c r="AV666" s="95"/>
      <c r="AW666" s="168">
        <f t="shared" si="875"/>
        <v>0</v>
      </c>
      <c r="AX666" s="95"/>
      <c r="AY666" s="95"/>
      <c r="AZ666" s="168">
        <f t="shared" si="876"/>
        <v>0</v>
      </c>
      <c r="BA666" s="95"/>
      <c r="BB666" s="95"/>
      <c r="BC666" s="168">
        <f t="shared" si="877"/>
        <v>0</v>
      </c>
      <c r="BD666" s="95"/>
      <c r="BE666" s="95"/>
      <c r="BF666" s="168">
        <f t="shared" si="878"/>
        <v>0</v>
      </c>
      <c r="BG666" s="95"/>
      <c r="BH666" s="95"/>
      <c r="BI666" s="168">
        <f t="shared" si="879"/>
        <v>0</v>
      </c>
      <c r="BJ666" s="95"/>
      <c r="BK666" s="95"/>
      <c r="BL666" s="168">
        <f t="shared" si="880"/>
        <v>0</v>
      </c>
      <c r="BM666" s="95"/>
      <c r="BN666" s="95"/>
      <c r="BO666" s="168">
        <f t="shared" si="881"/>
        <v>0</v>
      </c>
      <c r="BP666" s="95"/>
      <c r="BQ666" s="95"/>
      <c r="BR666" s="168">
        <f t="shared" si="882"/>
        <v>0</v>
      </c>
      <c r="BS666" s="95"/>
      <c r="BT666" s="95"/>
      <c r="BU666" s="168">
        <f t="shared" si="883"/>
        <v>0</v>
      </c>
      <c r="BV666" s="95"/>
      <c r="BW666" s="95"/>
      <c r="BX666" s="168">
        <f t="shared" si="884"/>
        <v>0</v>
      </c>
      <c r="BY666" s="95"/>
      <c r="BZ666" s="95"/>
      <c r="CA666" s="168">
        <f t="shared" si="885"/>
        <v>0</v>
      </c>
      <c r="CB666" s="95"/>
      <c r="CC666" s="95"/>
      <c r="CD666" s="168">
        <f t="shared" si="886"/>
        <v>0</v>
      </c>
      <c r="CE666" s="95"/>
      <c r="CF666" s="95"/>
      <c r="CG666" s="168">
        <f t="shared" si="887"/>
        <v>0</v>
      </c>
      <c r="CH666" s="95"/>
      <c r="CI666" s="95"/>
      <c r="CJ666" s="168">
        <f t="shared" si="888"/>
        <v>0</v>
      </c>
      <c r="CK666" s="95"/>
      <c r="CL666" s="95"/>
      <c r="CM666" s="168">
        <f t="shared" si="889"/>
        <v>0</v>
      </c>
      <c r="CN666" s="95"/>
      <c r="CO666" s="95"/>
      <c r="CP666" s="168">
        <f t="shared" si="890"/>
        <v>0</v>
      </c>
      <c r="CQ666" s="95"/>
      <c r="CR666" s="95"/>
      <c r="CS666" s="168">
        <f t="shared" si="891"/>
        <v>0</v>
      </c>
      <c r="CT666" s="168">
        <f t="shared" si="892"/>
        <v>0</v>
      </c>
      <c r="CU666" s="167">
        <f t="shared" si="893"/>
        <v>0</v>
      </c>
    </row>
    <row r="667" spans="2:99" x14ac:dyDescent="0.25">
      <c r="B667" s="42" t="s">
        <v>510</v>
      </c>
      <c r="C667" s="168"/>
      <c r="D667" s="185"/>
      <c r="E667" s="95"/>
      <c r="F667" s="95"/>
      <c r="G667" s="168">
        <f t="shared" si="861"/>
        <v>0</v>
      </c>
      <c r="H667" s="95"/>
      <c r="I667" s="95"/>
      <c r="J667" s="168">
        <f t="shared" si="862"/>
        <v>0</v>
      </c>
      <c r="K667" s="95"/>
      <c r="L667" s="95"/>
      <c r="M667" s="168">
        <f t="shared" si="863"/>
        <v>0</v>
      </c>
      <c r="N667" s="95"/>
      <c r="O667" s="95"/>
      <c r="P667" s="168">
        <f t="shared" si="864"/>
        <v>0</v>
      </c>
      <c r="Q667" s="95"/>
      <c r="R667" s="95"/>
      <c r="S667" s="168">
        <f t="shared" si="865"/>
        <v>0</v>
      </c>
      <c r="T667" s="95"/>
      <c r="U667" s="95"/>
      <c r="V667" s="168">
        <f t="shared" si="866"/>
        <v>0</v>
      </c>
      <c r="W667" s="95"/>
      <c r="X667" s="95"/>
      <c r="Y667" s="168">
        <f t="shared" si="867"/>
        <v>0</v>
      </c>
      <c r="Z667" s="95"/>
      <c r="AA667" s="95"/>
      <c r="AB667" s="168">
        <f t="shared" si="868"/>
        <v>0</v>
      </c>
      <c r="AC667" s="95"/>
      <c r="AD667" s="95"/>
      <c r="AE667" s="168">
        <f t="shared" si="869"/>
        <v>0</v>
      </c>
      <c r="AF667" s="95"/>
      <c r="AG667" s="95"/>
      <c r="AH667" s="168">
        <f t="shared" si="870"/>
        <v>0</v>
      </c>
      <c r="AI667" s="95"/>
      <c r="AJ667" s="95"/>
      <c r="AK667" s="168">
        <f t="shared" si="871"/>
        <v>0</v>
      </c>
      <c r="AL667" s="95"/>
      <c r="AM667" s="95"/>
      <c r="AN667" s="168">
        <f t="shared" si="872"/>
        <v>0</v>
      </c>
      <c r="AO667" s="95"/>
      <c r="AP667" s="95"/>
      <c r="AQ667" s="168">
        <f t="shared" si="873"/>
        <v>0</v>
      </c>
      <c r="AR667" s="95"/>
      <c r="AS667" s="95"/>
      <c r="AT667" s="168">
        <f t="shared" si="874"/>
        <v>0</v>
      </c>
      <c r="AU667" s="95"/>
      <c r="AV667" s="95"/>
      <c r="AW667" s="168">
        <f t="shared" si="875"/>
        <v>0</v>
      </c>
      <c r="AX667" s="95"/>
      <c r="AY667" s="95"/>
      <c r="AZ667" s="168">
        <f t="shared" si="876"/>
        <v>0</v>
      </c>
      <c r="BA667" s="95"/>
      <c r="BB667" s="95"/>
      <c r="BC667" s="168">
        <f t="shared" si="877"/>
        <v>0</v>
      </c>
      <c r="BD667" s="95"/>
      <c r="BE667" s="95"/>
      <c r="BF667" s="168">
        <f t="shared" si="878"/>
        <v>0</v>
      </c>
      <c r="BG667" s="95"/>
      <c r="BH667" s="95"/>
      <c r="BI667" s="168">
        <f t="shared" si="879"/>
        <v>0</v>
      </c>
      <c r="BJ667" s="95"/>
      <c r="BK667" s="95"/>
      <c r="BL667" s="168">
        <f t="shared" si="880"/>
        <v>0</v>
      </c>
      <c r="BM667" s="95"/>
      <c r="BN667" s="95"/>
      <c r="BO667" s="168">
        <f t="shared" si="881"/>
        <v>0</v>
      </c>
      <c r="BP667" s="95"/>
      <c r="BQ667" s="95"/>
      <c r="BR667" s="168">
        <f t="shared" si="882"/>
        <v>0</v>
      </c>
      <c r="BS667" s="95"/>
      <c r="BT667" s="95"/>
      <c r="BU667" s="168">
        <f t="shared" si="883"/>
        <v>0</v>
      </c>
      <c r="BV667" s="95"/>
      <c r="BW667" s="95"/>
      <c r="BX667" s="168">
        <f t="shared" si="884"/>
        <v>0</v>
      </c>
      <c r="BY667" s="95"/>
      <c r="BZ667" s="95"/>
      <c r="CA667" s="168">
        <f t="shared" si="885"/>
        <v>0</v>
      </c>
      <c r="CB667" s="95"/>
      <c r="CC667" s="95"/>
      <c r="CD667" s="168">
        <f t="shared" si="886"/>
        <v>0</v>
      </c>
      <c r="CE667" s="95"/>
      <c r="CF667" s="95"/>
      <c r="CG667" s="168">
        <f t="shared" si="887"/>
        <v>0</v>
      </c>
      <c r="CH667" s="95"/>
      <c r="CI667" s="95"/>
      <c r="CJ667" s="168">
        <f t="shared" si="888"/>
        <v>0</v>
      </c>
      <c r="CK667" s="95"/>
      <c r="CL667" s="95"/>
      <c r="CM667" s="168">
        <f t="shared" si="889"/>
        <v>0</v>
      </c>
      <c r="CN667" s="95"/>
      <c r="CO667" s="95"/>
      <c r="CP667" s="168">
        <f t="shared" si="890"/>
        <v>0</v>
      </c>
      <c r="CQ667" s="95"/>
      <c r="CR667" s="95"/>
      <c r="CS667" s="168">
        <f t="shared" si="891"/>
        <v>0</v>
      </c>
      <c r="CT667" s="168">
        <f t="shared" si="892"/>
        <v>0</v>
      </c>
      <c r="CU667" s="167">
        <f t="shared" si="893"/>
        <v>0</v>
      </c>
    </row>
    <row r="668" spans="2:99" x14ac:dyDescent="0.25">
      <c r="B668" s="42" t="s">
        <v>821</v>
      </c>
      <c r="C668" s="168"/>
      <c r="D668" s="185"/>
      <c r="E668" s="95"/>
      <c r="F668" s="95"/>
      <c r="G668" s="168"/>
      <c r="H668" s="95"/>
      <c r="I668" s="95"/>
      <c r="J668" s="168"/>
      <c r="K668" s="95"/>
      <c r="L668" s="95"/>
      <c r="M668" s="168">
        <f t="shared" si="863"/>
        <v>0</v>
      </c>
      <c r="N668" s="95"/>
      <c r="O668" s="95"/>
      <c r="P668" s="168"/>
      <c r="Q668" s="95"/>
      <c r="R668" s="95"/>
      <c r="S668" s="168"/>
      <c r="T668" s="95"/>
      <c r="U668" s="95"/>
      <c r="V668" s="168"/>
      <c r="W668" s="95"/>
      <c r="X668" s="95"/>
      <c r="Y668" s="168"/>
      <c r="Z668" s="95"/>
      <c r="AA668" s="95"/>
      <c r="AB668" s="168"/>
      <c r="AC668" s="95"/>
      <c r="AD668" s="95"/>
      <c r="AE668" s="168"/>
      <c r="AF668" s="95"/>
      <c r="AG668" s="95"/>
      <c r="AH668" s="168"/>
      <c r="AI668" s="95"/>
      <c r="AJ668" s="95"/>
      <c r="AK668" s="168"/>
      <c r="AL668" s="95"/>
      <c r="AM668" s="95"/>
      <c r="AN668" s="168"/>
      <c r="AO668" s="95"/>
      <c r="AP668" s="95"/>
      <c r="AQ668" s="168"/>
      <c r="AR668" s="95"/>
      <c r="AS668" s="95"/>
      <c r="AT668" s="168"/>
      <c r="AU668" s="95"/>
      <c r="AV668" s="95"/>
      <c r="AW668" s="168"/>
      <c r="AX668" s="95"/>
      <c r="AY668" s="95"/>
      <c r="AZ668" s="168"/>
      <c r="BA668" s="95"/>
      <c r="BB668" s="95"/>
      <c r="BC668" s="168"/>
      <c r="BD668" s="95"/>
      <c r="BE668" s="95"/>
      <c r="BF668" s="168"/>
      <c r="BG668" s="95"/>
      <c r="BH668" s="95"/>
      <c r="BI668" s="168"/>
      <c r="BJ668" s="95"/>
      <c r="BK668" s="95"/>
      <c r="BL668" s="168"/>
      <c r="BM668" s="95"/>
      <c r="BN668" s="95"/>
      <c r="BO668" s="168"/>
      <c r="BP668" s="95"/>
      <c r="BQ668" s="95"/>
      <c r="BR668" s="168"/>
      <c r="BS668" s="95"/>
      <c r="BT668" s="95"/>
      <c r="BU668" s="168"/>
      <c r="BV668" s="95"/>
      <c r="BW668" s="95"/>
      <c r="BX668" s="168"/>
      <c r="BY668" s="95"/>
      <c r="BZ668" s="95"/>
      <c r="CA668" s="168">
        <f t="shared" si="885"/>
        <v>0</v>
      </c>
      <c r="CB668" s="95"/>
      <c r="CC668" s="95"/>
      <c r="CD668" s="168"/>
      <c r="CE668" s="95"/>
      <c r="CF668" s="95"/>
      <c r="CG668" s="168"/>
      <c r="CH668" s="95"/>
      <c r="CI668" s="95"/>
      <c r="CJ668" s="168"/>
      <c r="CK668" s="95"/>
      <c r="CL668" s="95"/>
      <c r="CM668" s="168"/>
      <c r="CN668" s="95"/>
      <c r="CO668" s="95"/>
      <c r="CP668" s="168">
        <f t="shared" si="890"/>
        <v>0</v>
      </c>
      <c r="CQ668" s="95"/>
      <c r="CR668" s="95"/>
      <c r="CS668" s="168"/>
      <c r="CT668" s="168"/>
      <c r="CU668" s="167"/>
    </row>
    <row r="669" spans="2:99" x14ac:dyDescent="0.25">
      <c r="B669" s="42" t="s">
        <v>511</v>
      </c>
      <c r="C669" s="168"/>
      <c r="D669" s="185"/>
      <c r="E669" s="95"/>
      <c r="F669" s="95"/>
      <c r="G669" s="168">
        <f t="shared" si="861"/>
        <v>0</v>
      </c>
      <c r="H669" s="95"/>
      <c r="I669" s="95"/>
      <c r="J669" s="168">
        <f t="shared" si="862"/>
        <v>0</v>
      </c>
      <c r="K669" s="95"/>
      <c r="L669" s="95"/>
      <c r="M669" s="168">
        <f t="shared" si="863"/>
        <v>0</v>
      </c>
      <c r="N669" s="95"/>
      <c r="O669" s="95"/>
      <c r="P669" s="168">
        <f t="shared" si="864"/>
        <v>0</v>
      </c>
      <c r="Q669" s="95"/>
      <c r="R669" s="95"/>
      <c r="S669" s="168">
        <f t="shared" si="865"/>
        <v>0</v>
      </c>
      <c r="T669" s="95"/>
      <c r="U669" s="95"/>
      <c r="V669" s="168">
        <f t="shared" si="866"/>
        <v>0</v>
      </c>
      <c r="W669" s="95"/>
      <c r="X669" s="95"/>
      <c r="Y669" s="168">
        <f t="shared" si="867"/>
        <v>0</v>
      </c>
      <c r="Z669" s="95"/>
      <c r="AA669" s="95"/>
      <c r="AB669" s="168">
        <f t="shared" si="868"/>
        <v>0</v>
      </c>
      <c r="AC669" s="95"/>
      <c r="AD669" s="95"/>
      <c r="AE669" s="168">
        <f t="shared" si="869"/>
        <v>0</v>
      </c>
      <c r="AF669" s="95"/>
      <c r="AG669" s="95"/>
      <c r="AH669" s="168">
        <f t="shared" si="870"/>
        <v>0</v>
      </c>
      <c r="AI669" s="95"/>
      <c r="AJ669" s="95"/>
      <c r="AK669" s="168">
        <f t="shared" si="871"/>
        <v>0</v>
      </c>
      <c r="AL669" s="95"/>
      <c r="AM669" s="95"/>
      <c r="AN669" s="168">
        <f t="shared" si="872"/>
        <v>0</v>
      </c>
      <c r="AO669" s="95"/>
      <c r="AP669" s="95"/>
      <c r="AQ669" s="168">
        <f t="shared" si="873"/>
        <v>0</v>
      </c>
      <c r="AR669" s="95"/>
      <c r="AS669" s="95"/>
      <c r="AT669" s="168">
        <f t="shared" si="874"/>
        <v>0</v>
      </c>
      <c r="AU669" s="95"/>
      <c r="AV669" s="95"/>
      <c r="AW669" s="168">
        <f t="shared" si="875"/>
        <v>0</v>
      </c>
      <c r="AX669" s="95"/>
      <c r="AY669" s="95"/>
      <c r="AZ669" s="168">
        <f t="shared" si="876"/>
        <v>0</v>
      </c>
      <c r="BA669" s="95"/>
      <c r="BB669" s="95"/>
      <c r="BC669" s="168">
        <f t="shared" si="877"/>
        <v>0</v>
      </c>
      <c r="BD669" s="95"/>
      <c r="BE669" s="95"/>
      <c r="BF669" s="168">
        <f t="shared" si="878"/>
        <v>0</v>
      </c>
      <c r="BG669" s="95"/>
      <c r="BH669" s="95"/>
      <c r="BI669" s="168">
        <f t="shared" si="879"/>
        <v>0</v>
      </c>
      <c r="BJ669" s="95"/>
      <c r="BK669" s="95"/>
      <c r="BL669" s="168">
        <f t="shared" si="880"/>
        <v>0</v>
      </c>
      <c r="BM669" s="95"/>
      <c r="BN669" s="95"/>
      <c r="BO669" s="168">
        <f t="shared" si="881"/>
        <v>0</v>
      </c>
      <c r="BP669" s="95"/>
      <c r="BQ669" s="95"/>
      <c r="BR669" s="168">
        <f t="shared" si="882"/>
        <v>0</v>
      </c>
      <c r="BS669" s="95"/>
      <c r="BT669" s="95"/>
      <c r="BU669" s="168">
        <f t="shared" si="883"/>
        <v>0</v>
      </c>
      <c r="BV669" s="95"/>
      <c r="BW669" s="95"/>
      <c r="BX669" s="168">
        <f t="shared" si="884"/>
        <v>0</v>
      </c>
      <c r="BY669" s="95"/>
      <c r="BZ669" s="95"/>
      <c r="CA669" s="168">
        <f t="shared" si="885"/>
        <v>0</v>
      </c>
      <c r="CB669" s="95"/>
      <c r="CC669" s="95"/>
      <c r="CD669" s="168">
        <f t="shared" si="886"/>
        <v>0</v>
      </c>
      <c r="CE669" s="95"/>
      <c r="CF669" s="95"/>
      <c r="CG669" s="168">
        <f t="shared" si="887"/>
        <v>0</v>
      </c>
      <c r="CH669" s="95"/>
      <c r="CI669" s="95"/>
      <c r="CJ669" s="168">
        <f t="shared" si="888"/>
        <v>0</v>
      </c>
      <c r="CK669" s="95"/>
      <c r="CL669" s="95"/>
      <c r="CM669" s="168">
        <f t="shared" si="889"/>
        <v>0</v>
      </c>
      <c r="CN669" s="95"/>
      <c r="CO669" s="95"/>
      <c r="CP669" s="168">
        <f t="shared" si="890"/>
        <v>0</v>
      </c>
      <c r="CQ669" s="95"/>
      <c r="CR669" s="95"/>
      <c r="CS669" s="168">
        <f t="shared" si="891"/>
        <v>0</v>
      </c>
      <c r="CT669" s="168">
        <f t="shared" si="892"/>
        <v>0</v>
      </c>
      <c r="CU669" s="167">
        <f t="shared" si="893"/>
        <v>0</v>
      </c>
    </row>
    <row r="670" spans="2:99" x14ac:dyDescent="0.25">
      <c r="B670" s="42" t="s">
        <v>512</v>
      </c>
      <c r="C670" s="168"/>
      <c r="D670" s="185">
        <v>3500</v>
      </c>
      <c r="E670" s="95"/>
      <c r="F670" s="95"/>
      <c r="G670" s="168">
        <f t="shared" si="861"/>
        <v>0</v>
      </c>
      <c r="H670" s="95"/>
      <c r="I670" s="95"/>
      <c r="J670" s="168">
        <f t="shared" si="862"/>
        <v>0</v>
      </c>
      <c r="K670" s="95"/>
      <c r="L670" s="95"/>
      <c r="M670" s="168">
        <f t="shared" si="863"/>
        <v>0</v>
      </c>
      <c r="N670" s="95"/>
      <c r="O670" s="95"/>
      <c r="P670" s="168">
        <f t="shared" si="864"/>
        <v>0</v>
      </c>
      <c r="Q670" s="95"/>
      <c r="R670" s="95"/>
      <c r="S670" s="168">
        <f t="shared" si="865"/>
        <v>0</v>
      </c>
      <c r="T670" s="95"/>
      <c r="U670" s="95"/>
      <c r="V670" s="168">
        <f t="shared" si="866"/>
        <v>0</v>
      </c>
      <c r="W670" s="95"/>
      <c r="X670" s="95"/>
      <c r="Y670" s="168">
        <f t="shared" si="867"/>
        <v>0</v>
      </c>
      <c r="Z670" s="95"/>
      <c r="AA670" s="95"/>
      <c r="AB670" s="168">
        <f t="shared" si="868"/>
        <v>0</v>
      </c>
      <c r="AC670" s="95"/>
      <c r="AD670" s="95"/>
      <c r="AE670" s="168">
        <f t="shared" si="869"/>
        <v>0</v>
      </c>
      <c r="AF670" s="95"/>
      <c r="AG670" s="95"/>
      <c r="AH670" s="168">
        <f t="shared" si="870"/>
        <v>0</v>
      </c>
      <c r="AI670" s="95"/>
      <c r="AJ670" s="95"/>
      <c r="AK670" s="168">
        <f t="shared" si="871"/>
        <v>0</v>
      </c>
      <c r="AL670" s="95"/>
      <c r="AM670" s="95"/>
      <c r="AN670" s="168">
        <f t="shared" si="872"/>
        <v>0</v>
      </c>
      <c r="AO670" s="95"/>
      <c r="AP670" s="95"/>
      <c r="AQ670" s="168">
        <f t="shared" si="873"/>
        <v>0</v>
      </c>
      <c r="AR670" s="95"/>
      <c r="AS670" s="95"/>
      <c r="AT670" s="168">
        <f t="shared" si="874"/>
        <v>0</v>
      </c>
      <c r="AU670" s="95"/>
      <c r="AV670" s="95"/>
      <c r="AW670" s="168">
        <f t="shared" si="875"/>
        <v>0</v>
      </c>
      <c r="AX670" s="95"/>
      <c r="AY670" s="95"/>
      <c r="AZ670" s="168">
        <f t="shared" si="876"/>
        <v>0</v>
      </c>
      <c r="BA670" s="95"/>
      <c r="BB670" s="95"/>
      <c r="BC670" s="168">
        <f t="shared" si="877"/>
        <v>0</v>
      </c>
      <c r="BD670" s="95"/>
      <c r="BE670" s="95"/>
      <c r="BF670" s="168">
        <f t="shared" si="878"/>
        <v>0</v>
      </c>
      <c r="BG670" s="95"/>
      <c r="BH670" s="95"/>
      <c r="BI670" s="168">
        <f t="shared" si="879"/>
        <v>0</v>
      </c>
      <c r="BJ670" s="95"/>
      <c r="BK670" s="95"/>
      <c r="BL670" s="168">
        <f t="shared" si="880"/>
        <v>0</v>
      </c>
      <c r="BM670" s="95"/>
      <c r="BN670" s="95"/>
      <c r="BO670" s="168">
        <f t="shared" si="881"/>
        <v>0</v>
      </c>
      <c r="BP670" s="95"/>
      <c r="BQ670" s="95"/>
      <c r="BR670" s="168">
        <f t="shared" si="882"/>
        <v>0</v>
      </c>
      <c r="BS670" s="95"/>
      <c r="BT670" s="95"/>
      <c r="BU670" s="168">
        <f t="shared" si="883"/>
        <v>0</v>
      </c>
      <c r="BV670" s="95"/>
      <c r="BW670" s="95"/>
      <c r="BX670" s="168">
        <f t="shared" si="884"/>
        <v>0</v>
      </c>
      <c r="BY670" s="95"/>
      <c r="BZ670" s="95"/>
      <c r="CA670" s="168">
        <f t="shared" si="885"/>
        <v>0</v>
      </c>
      <c r="CB670" s="95"/>
      <c r="CC670" s="95"/>
      <c r="CD670" s="168">
        <f t="shared" si="886"/>
        <v>0</v>
      </c>
      <c r="CE670" s="95"/>
      <c r="CF670" s="95"/>
      <c r="CG670" s="168">
        <f t="shared" si="887"/>
        <v>0</v>
      </c>
      <c r="CH670" s="95"/>
      <c r="CI670" s="95"/>
      <c r="CJ670" s="168">
        <f t="shared" si="888"/>
        <v>0</v>
      </c>
      <c r="CK670" s="95"/>
      <c r="CL670" s="95"/>
      <c r="CM670" s="168">
        <f t="shared" si="889"/>
        <v>0</v>
      </c>
      <c r="CN670" s="95"/>
      <c r="CO670" s="95"/>
      <c r="CP670" s="168">
        <f t="shared" si="890"/>
        <v>0</v>
      </c>
      <c r="CQ670" s="95"/>
      <c r="CR670" s="95"/>
      <c r="CS670" s="168">
        <f t="shared" si="891"/>
        <v>0</v>
      </c>
      <c r="CT670" s="168">
        <f t="shared" si="892"/>
        <v>0</v>
      </c>
      <c r="CU670" s="167">
        <f t="shared" si="893"/>
        <v>0</v>
      </c>
    </row>
    <row r="671" spans="2:99" x14ac:dyDescent="0.25">
      <c r="B671" s="42" t="s">
        <v>492</v>
      </c>
      <c r="C671" s="168"/>
      <c r="D671" s="185"/>
      <c r="E671" s="95"/>
      <c r="F671" s="95"/>
      <c r="G671" s="168">
        <f t="shared" si="861"/>
        <v>0</v>
      </c>
      <c r="H671" s="95"/>
      <c r="I671" s="95"/>
      <c r="J671" s="168">
        <f t="shared" si="862"/>
        <v>0</v>
      </c>
      <c r="K671" s="95"/>
      <c r="L671" s="95"/>
      <c r="M671" s="168">
        <f t="shared" si="863"/>
        <v>0</v>
      </c>
      <c r="N671" s="95"/>
      <c r="O671" s="95"/>
      <c r="P671" s="168">
        <f t="shared" si="864"/>
        <v>0</v>
      </c>
      <c r="Q671" s="95"/>
      <c r="R671" s="95"/>
      <c r="S671" s="168">
        <f t="shared" si="865"/>
        <v>0</v>
      </c>
      <c r="T671" s="95"/>
      <c r="U671" s="95"/>
      <c r="V671" s="168">
        <f t="shared" si="866"/>
        <v>0</v>
      </c>
      <c r="W671" s="95"/>
      <c r="X671" s="95"/>
      <c r="Y671" s="168">
        <f t="shared" si="867"/>
        <v>0</v>
      </c>
      <c r="Z671" s="95"/>
      <c r="AA671" s="95"/>
      <c r="AB671" s="168">
        <f t="shared" si="868"/>
        <v>0</v>
      </c>
      <c r="AC671" s="95"/>
      <c r="AD671" s="95"/>
      <c r="AE671" s="168">
        <f t="shared" si="869"/>
        <v>0</v>
      </c>
      <c r="AF671" s="95"/>
      <c r="AG671" s="95"/>
      <c r="AH671" s="168">
        <f t="shared" si="870"/>
        <v>0</v>
      </c>
      <c r="AI671" s="95"/>
      <c r="AJ671" s="95"/>
      <c r="AK671" s="168">
        <f t="shared" si="871"/>
        <v>0</v>
      </c>
      <c r="AL671" s="95"/>
      <c r="AM671" s="95"/>
      <c r="AN671" s="168">
        <f t="shared" si="872"/>
        <v>0</v>
      </c>
      <c r="AO671" s="95"/>
      <c r="AP671" s="95"/>
      <c r="AQ671" s="168">
        <f t="shared" si="873"/>
        <v>0</v>
      </c>
      <c r="AR671" s="95"/>
      <c r="AS671" s="95"/>
      <c r="AT671" s="168">
        <f t="shared" si="874"/>
        <v>0</v>
      </c>
      <c r="AU671" s="95"/>
      <c r="AV671" s="95"/>
      <c r="AW671" s="168">
        <f t="shared" si="875"/>
        <v>0</v>
      </c>
      <c r="AX671" s="95"/>
      <c r="AY671" s="95"/>
      <c r="AZ671" s="168">
        <f t="shared" si="876"/>
        <v>0</v>
      </c>
      <c r="BA671" s="95"/>
      <c r="BB671" s="95"/>
      <c r="BC671" s="168">
        <f t="shared" si="877"/>
        <v>0</v>
      </c>
      <c r="BD671" s="95"/>
      <c r="BE671" s="95"/>
      <c r="BF671" s="168">
        <f t="shared" si="878"/>
        <v>0</v>
      </c>
      <c r="BG671" s="95"/>
      <c r="BH671" s="95"/>
      <c r="BI671" s="168">
        <f t="shared" si="879"/>
        <v>0</v>
      </c>
      <c r="BJ671" s="95"/>
      <c r="BK671" s="95"/>
      <c r="BL671" s="168">
        <f t="shared" si="880"/>
        <v>0</v>
      </c>
      <c r="BM671" s="95"/>
      <c r="BN671" s="95"/>
      <c r="BO671" s="168">
        <f t="shared" si="881"/>
        <v>0</v>
      </c>
      <c r="BP671" s="95"/>
      <c r="BQ671" s="95"/>
      <c r="BR671" s="168">
        <f t="shared" si="882"/>
        <v>0</v>
      </c>
      <c r="BS671" s="95"/>
      <c r="BT671" s="95"/>
      <c r="BU671" s="168">
        <f t="shared" si="883"/>
        <v>0</v>
      </c>
      <c r="BV671" s="95"/>
      <c r="BW671" s="95"/>
      <c r="BX671" s="168">
        <f t="shared" si="884"/>
        <v>0</v>
      </c>
      <c r="BY671" s="95"/>
      <c r="BZ671" s="95"/>
      <c r="CA671" s="168">
        <f t="shared" si="885"/>
        <v>0</v>
      </c>
      <c r="CB671" s="95"/>
      <c r="CC671" s="95"/>
      <c r="CD671" s="168">
        <f t="shared" si="886"/>
        <v>0</v>
      </c>
      <c r="CE671" s="95"/>
      <c r="CF671" s="95"/>
      <c r="CG671" s="168">
        <f t="shared" si="887"/>
        <v>0</v>
      </c>
      <c r="CH671" s="95"/>
      <c r="CI671" s="95"/>
      <c r="CJ671" s="168">
        <f t="shared" si="888"/>
        <v>0</v>
      </c>
      <c r="CK671" s="95"/>
      <c r="CL671" s="95"/>
      <c r="CM671" s="168">
        <f t="shared" si="889"/>
        <v>0</v>
      </c>
      <c r="CN671" s="95"/>
      <c r="CO671" s="95"/>
      <c r="CP671" s="168">
        <f t="shared" si="890"/>
        <v>0</v>
      </c>
      <c r="CQ671" s="95"/>
      <c r="CR671" s="95"/>
      <c r="CS671" s="168">
        <f t="shared" si="891"/>
        <v>0</v>
      </c>
      <c r="CT671" s="168">
        <f t="shared" si="892"/>
        <v>0</v>
      </c>
      <c r="CU671" s="167">
        <f t="shared" si="893"/>
        <v>0</v>
      </c>
    </row>
    <row r="672" spans="2:99" x14ac:dyDescent="0.25">
      <c r="B672" s="42" t="s">
        <v>493</v>
      </c>
      <c r="C672" s="168"/>
      <c r="D672" s="185"/>
      <c r="E672" s="95"/>
      <c r="F672" s="95"/>
      <c r="G672" s="168">
        <f t="shared" si="861"/>
        <v>0</v>
      </c>
      <c r="H672" s="95"/>
      <c r="I672" s="95"/>
      <c r="J672" s="168">
        <f t="shared" si="862"/>
        <v>0</v>
      </c>
      <c r="K672" s="95"/>
      <c r="L672" s="95"/>
      <c r="M672" s="168">
        <f t="shared" si="863"/>
        <v>0</v>
      </c>
      <c r="N672" s="95"/>
      <c r="O672" s="95"/>
      <c r="P672" s="168">
        <f t="shared" si="864"/>
        <v>0</v>
      </c>
      <c r="Q672" s="95"/>
      <c r="R672" s="95"/>
      <c r="S672" s="168">
        <f t="shared" si="865"/>
        <v>0</v>
      </c>
      <c r="T672" s="95"/>
      <c r="U672" s="95"/>
      <c r="V672" s="168">
        <f t="shared" si="866"/>
        <v>0</v>
      </c>
      <c r="W672" s="95"/>
      <c r="X672" s="95"/>
      <c r="Y672" s="168">
        <f t="shared" si="867"/>
        <v>0</v>
      </c>
      <c r="Z672" s="95"/>
      <c r="AA672" s="95"/>
      <c r="AB672" s="168">
        <f t="shared" si="868"/>
        <v>0</v>
      </c>
      <c r="AC672" s="95"/>
      <c r="AD672" s="95"/>
      <c r="AE672" s="168">
        <f t="shared" si="869"/>
        <v>0</v>
      </c>
      <c r="AF672" s="95"/>
      <c r="AG672" s="95"/>
      <c r="AH672" s="168">
        <f t="shared" si="870"/>
        <v>0</v>
      </c>
      <c r="AI672" s="95"/>
      <c r="AJ672" s="95"/>
      <c r="AK672" s="168">
        <f t="shared" si="871"/>
        <v>0</v>
      </c>
      <c r="AL672" s="95"/>
      <c r="AM672" s="95"/>
      <c r="AN672" s="168">
        <f t="shared" si="872"/>
        <v>0</v>
      </c>
      <c r="AO672" s="95"/>
      <c r="AP672" s="95"/>
      <c r="AQ672" s="168">
        <f t="shared" si="873"/>
        <v>0</v>
      </c>
      <c r="AR672" s="95"/>
      <c r="AS672" s="95"/>
      <c r="AT672" s="168">
        <f t="shared" si="874"/>
        <v>0</v>
      </c>
      <c r="AU672" s="95"/>
      <c r="AV672" s="95"/>
      <c r="AW672" s="168">
        <f t="shared" si="875"/>
        <v>0</v>
      </c>
      <c r="AX672" s="95"/>
      <c r="AY672" s="95"/>
      <c r="AZ672" s="168">
        <f t="shared" si="876"/>
        <v>0</v>
      </c>
      <c r="BA672" s="95"/>
      <c r="BB672" s="95"/>
      <c r="BC672" s="168">
        <f t="shared" si="877"/>
        <v>0</v>
      </c>
      <c r="BD672" s="95"/>
      <c r="BE672" s="95"/>
      <c r="BF672" s="168">
        <f t="shared" si="878"/>
        <v>0</v>
      </c>
      <c r="BG672" s="95"/>
      <c r="BH672" s="95"/>
      <c r="BI672" s="168">
        <f t="shared" si="879"/>
        <v>0</v>
      </c>
      <c r="BJ672" s="95"/>
      <c r="BK672" s="95"/>
      <c r="BL672" s="168">
        <f t="shared" si="880"/>
        <v>0</v>
      </c>
      <c r="BM672" s="95"/>
      <c r="BN672" s="95"/>
      <c r="BO672" s="168">
        <f t="shared" si="881"/>
        <v>0</v>
      </c>
      <c r="BP672" s="95"/>
      <c r="BQ672" s="95"/>
      <c r="BR672" s="168">
        <f t="shared" si="882"/>
        <v>0</v>
      </c>
      <c r="BS672" s="95"/>
      <c r="BT672" s="95"/>
      <c r="BU672" s="168">
        <f t="shared" si="883"/>
        <v>0</v>
      </c>
      <c r="BV672" s="95"/>
      <c r="BW672" s="95"/>
      <c r="BX672" s="168">
        <f t="shared" si="884"/>
        <v>0</v>
      </c>
      <c r="BY672" s="95"/>
      <c r="BZ672" s="95"/>
      <c r="CA672" s="168">
        <f t="shared" si="885"/>
        <v>0</v>
      </c>
      <c r="CB672" s="95"/>
      <c r="CC672" s="95"/>
      <c r="CD672" s="168">
        <f t="shared" si="886"/>
        <v>0</v>
      </c>
      <c r="CE672" s="95"/>
      <c r="CF672" s="95"/>
      <c r="CG672" s="168">
        <f t="shared" si="887"/>
        <v>0</v>
      </c>
      <c r="CH672" s="95"/>
      <c r="CI672" s="95"/>
      <c r="CJ672" s="168">
        <f t="shared" si="888"/>
        <v>0</v>
      </c>
      <c r="CK672" s="95"/>
      <c r="CL672" s="95"/>
      <c r="CM672" s="168">
        <f t="shared" si="889"/>
        <v>0</v>
      </c>
      <c r="CN672" s="95"/>
      <c r="CO672" s="95"/>
      <c r="CP672" s="168">
        <f t="shared" si="890"/>
        <v>0</v>
      </c>
      <c r="CQ672" s="95"/>
      <c r="CR672" s="95"/>
      <c r="CS672" s="168">
        <f t="shared" si="891"/>
        <v>0</v>
      </c>
      <c r="CT672" s="168">
        <f t="shared" si="892"/>
        <v>0</v>
      </c>
      <c r="CU672" s="167">
        <f t="shared" si="893"/>
        <v>0</v>
      </c>
    </row>
    <row r="673" spans="2:99" x14ac:dyDescent="0.25">
      <c r="B673" s="42" t="s">
        <v>513</v>
      </c>
      <c r="C673" s="168"/>
      <c r="D673" s="185">
        <v>3500</v>
      </c>
      <c r="E673" s="95"/>
      <c r="F673" s="95"/>
      <c r="G673" s="168">
        <f t="shared" si="861"/>
        <v>0</v>
      </c>
      <c r="H673" s="95"/>
      <c r="I673" s="95"/>
      <c r="J673" s="168">
        <f t="shared" si="862"/>
        <v>0</v>
      </c>
      <c r="K673" s="95"/>
      <c r="L673" s="95"/>
      <c r="M673" s="168">
        <f t="shared" si="863"/>
        <v>0</v>
      </c>
      <c r="N673" s="95"/>
      <c r="O673" s="95"/>
      <c r="P673" s="168">
        <f t="shared" si="864"/>
        <v>0</v>
      </c>
      <c r="Q673" s="95"/>
      <c r="R673" s="95"/>
      <c r="S673" s="168">
        <f t="shared" si="865"/>
        <v>0</v>
      </c>
      <c r="T673" s="95"/>
      <c r="U673" s="95"/>
      <c r="V673" s="168">
        <f t="shared" si="866"/>
        <v>0</v>
      </c>
      <c r="W673" s="95"/>
      <c r="X673" s="95"/>
      <c r="Y673" s="168">
        <f t="shared" si="867"/>
        <v>0</v>
      </c>
      <c r="Z673" s="95"/>
      <c r="AA673" s="95"/>
      <c r="AB673" s="168">
        <f t="shared" si="868"/>
        <v>0</v>
      </c>
      <c r="AC673" s="95"/>
      <c r="AD673" s="95"/>
      <c r="AE673" s="168">
        <f t="shared" si="869"/>
        <v>0</v>
      </c>
      <c r="AF673" s="95"/>
      <c r="AG673" s="95"/>
      <c r="AH673" s="168">
        <f t="shared" si="870"/>
        <v>0</v>
      </c>
      <c r="AI673" s="95"/>
      <c r="AJ673" s="95"/>
      <c r="AK673" s="168">
        <f t="shared" si="871"/>
        <v>0</v>
      </c>
      <c r="AL673" s="95"/>
      <c r="AM673" s="95"/>
      <c r="AN673" s="168">
        <f t="shared" si="872"/>
        <v>0</v>
      </c>
      <c r="AO673" s="95"/>
      <c r="AP673" s="95"/>
      <c r="AQ673" s="168">
        <f t="shared" si="873"/>
        <v>0</v>
      </c>
      <c r="AR673" s="95"/>
      <c r="AS673" s="95"/>
      <c r="AT673" s="168">
        <f t="shared" si="874"/>
        <v>0</v>
      </c>
      <c r="AU673" s="95"/>
      <c r="AV673" s="95"/>
      <c r="AW673" s="168">
        <f t="shared" si="875"/>
        <v>0</v>
      </c>
      <c r="AX673" s="95"/>
      <c r="AY673" s="95"/>
      <c r="AZ673" s="168">
        <f t="shared" si="876"/>
        <v>0</v>
      </c>
      <c r="BA673" s="95"/>
      <c r="BB673" s="95"/>
      <c r="BC673" s="168">
        <f t="shared" si="877"/>
        <v>0</v>
      </c>
      <c r="BD673" s="95"/>
      <c r="BE673" s="95"/>
      <c r="BF673" s="168">
        <f t="shared" si="878"/>
        <v>0</v>
      </c>
      <c r="BG673" s="95"/>
      <c r="BH673" s="95"/>
      <c r="BI673" s="168">
        <f t="shared" si="879"/>
        <v>0</v>
      </c>
      <c r="BJ673" s="95"/>
      <c r="BK673" s="95"/>
      <c r="BL673" s="168">
        <f t="shared" si="880"/>
        <v>0</v>
      </c>
      <c r="BM673" s="95"/>
      <c r="BN673" s="95"/>
      <c r="BO673" s="168">
        <f t="shared" si="881"/>
        <v>0</v>
      </c>
      <c r="BP673" s="95"/>
      <c r="BQ673" s="95"/>
      <c r="BR673" s="168">
        <f t="shared" si="882"/>
        <v>0</v>
      </c>
      <c r="BS673" s="95"/>
      <c r="BT673" s="95"/>
      <c r="BU673" s="168">
        <f t="shared" si="883"/>
        <v>0</v>
      </c>
      <c r="BV673" s="95"/>
      <c r="BW673" s="95"/>
      <c r="BX673" s="168">
        <f t="shared" si="884"/>
        <v>0</v>
      </c>
      <c r="BY673" s="95"/>
      <c r="BZ673" s="95"/>
      <c r="CA673" s="168">
        <f t="shared" si="885"/>
        <v>0</v>
      </c>
      <c r="CB673" s="95"/>
      <c r="CC673" s="95"/>
      <c r="CD673" s="168">
        <f t="shared" si="886"/>
        <v>0</v>
      </c>
      <c r="CE673" s="95"/>
      <c r="CF673" s="95"/>
      <c r="CG673" s="168">
        <f t="shared" si="887"/>
        <v>0</v>
      </c>
      <c r="CH673" s="95"/>
      <c r="CI673" s="95"/>
      <c r="CJ673" s="168">
        <f t="shared" si="888"/>
        <v>0</v>
      </c>
      <c r="CK673" s="95"/>
      <c r="CL673" s="95"/>
      <c r="CM673" s="168">
        <f t="shared" si="889"/>
        <v>0</v>
      </c>
      <c r="CN673" s="95"/>
      <c r="CO673" s="95"/>
      <c r="CP673" s="168">
        <f t="shared" si="890"/>
        <v>0</v>
      </c>
      <c r="CQ673" s="95"/>
      <c r="CR673" s="95"/>
      <c r="CS673" s="168">
        <f t="shared" si="891"/>
        <v>0</v>
      </c>
      <c r="CT673" s="168">
        <f t="shared" si="892"/>
        <v>0</v>
      </c>
      <c r="CU673" s="167">
        <f t="shared" si="893"/>
        <v>0</v>
      </c>
    </row>
    <row r="674" spans="2:99" x14ac:dyDescent="0.25">
      <c r="B674" s="42" t="s">
        <v>795</v>
      </c>
      <c r="C674" s="168"/>
      <c r="D674" s="185"/>
      <c r="E674" s="95"/>
      <c r="F674" s="95"/>
      <c r="G674" s="168"/>
      <c r="H674" s="95"/>
      <c r="I674" s="95"/>
      <c r="J674" s="168"/>
      <c r="K674" s="95"/>
      <c r="L674" s="95"/>
      <c r="M674" s="168">
        <f t="shared" si="863"/>
        <v>0</v>
      </c>
      <c r="N674" s="95"/>
      <c r="O674" s="95"/>
      <c r="P674" s="168"/>
      <c r="Q674" s="95"/>
      <c r="R674" s="95"/>
      <c r="S674" s="168"/>
      <c r="T674" s="95"/>
      <c r="U674" s="95"/>
      <c r="V674" s="168"/>
      <c r="W674" s="95"/>
      <c r="X674" s="95"/>
      <c r="Y674" s="168"/>
      <c r="Z674" s="95"/>
      <c r="AA674" s="95"/>
      <c r="AB674" s="168"/>
      <c r="AC674" s="95"/>
      <c r="AD674" s="95"/>
      <c r="AE674" s="168"/>
      <c r="AF674" s="95"/>
      <c r="AG674" s="95"/>
      <c r="AH674" s="168"/>
      <c r="AI674" s="95"/>
      <c r="AJ674" s="95"/>
      <c r="AK674" s="168"/>
      <c r="AL674" s="95"/>
      <c r="AM674" s="95"/>
      <c r="AN674" s="168"/>
      <c r="AO674" s="95"/>
      <c r="AP674" s="95"/>
      <c r="AQ674" s="168"/>
      <c r="AR674" s="95"/>
      <c r="AS674" s="95"/>
      <c r="AT674" s="168">
        <f t="shared" si="874"/>
        <v>0</v>
      </c>
      <c r="AU674" s="95"/>
      <c r="AV674" s="95"/>
      <c r="AW674" s="168"/>
      <c r="AX674" s="95"/>
      <c r="AY674" s="95"/>
      <c r="AZ674" s="168">
        <f t="shared" si="876"/>
        <v>0</v>
      </c>
      <c r="BA674" s="95"/>
      <c r="BB674" s="95"/>
      <c r="BC674" s="168"/>
      <c r="BD674" s="95"/>
      <c r="BE674" s="95"/>
      <c r="BF674" s="168"/>
      <c r="BG674" s="95"/>
      <c r="BH674" s="95"/>
      <c r="BI674" s="168"/>
      <c r="BJ674" s="95"/>
      <c r="BK674" s="95"/>
      <c r="BL674" s="168"/>
      <c r="BM674" s="95"/>
      <c r="BN674" s="95"/>
      <c r="BO674" s="168"/>
      <c r="BP674" s="95"/>
      <c r="BQ674" s="95"/>
      <c r="BR674" s="168"/>
      <c r="BS674" s="95"/>
      <c r="BT674" s="95"/>
      <c r="BU674" s="168"/>
      <c r="BV674" s="95"/>
      <c r="BW674" s="95"/>
      <c r="BX674" s="168"/>
      <c r="BY674" s="95"/>
      <c r="BZ674" s="95"/>
      <c r="CA674" s="168"/>
      <c r="CB674" s="95"/>
      <c r="CC674" s="95"/>
      <c r="CD674" s="168"/>
      <c r="CE674" s="95"/>
      <c r="CF674" s="95"/>
      <c r="CG674" s="168"/>
      <c r="CH674" s="95"/>
      <c r="CI674" s="95"/>
      <c r="CJ674" s="168"/>
      <c r="CK674" s="95"/>
      <c r="CL674" s="95"/>
      <c r="CM674" s="168"/>
      <c r="CN674" s="95"/>
      <c r="CO674" s="95"/>
      <c r="CP674" s="168">
        <f t="shared" si="890"/>
        <v>0</v>
      </c>
      <c r="CQ674" s="95"/>
      <c r="CR674" s="95"/>
      <c r="CS674" s="168"/>
      <c r="CT674" s="168"/>
      <c r="CU674" s="167"/>
    </row>
    <row r="675" spans="2:99" x14ac:dyDescent="0.25">
      <c r="B675" s="42" t="s">
        <v>514</v>
      </c>
      <c r="C675" s="168"/>
      <c r="D675" s="185"/>
      <c r="E675" s="95"/>
      <c r="F675" s="95"/>
      <c r="G675" s="168">
        <f t="shared" si="861"/>
        <v>0</v>
      </c>
      <c r="H675" s="95"/>
      <c r="I675" s="95"/>
      <c r="J675" s="168">
        <f t="shared" si="862"/>
        <v>0</v>
      </c>
      <c r="K675" s="95"/>
      <c r="L675" s="95"/>
      <c r="M675" s="168">
        <f t="shared" si="863"/>
        <v>0</v>
      </c>
      <c r="N675" s="95"/>
      <c r="O675" s="95"/>
      <c r="P675" s="168">
        <f t="shared" si="864"/>
        <v>0</v>
      </c>
      <c r="Q675" s="95"/>
      <c r="R675" s="95"/>
      <c r="S675" s="168">
        <f t="shared" si="865"/>
        <v>0</v>
      </c>
      <c r="T675" s="95"/>
      <c r="U675" s="95"/>
      <c r="V675" s="168">
        <f t="shared" si="866"/>
        <v>0</v>
      </c>
      <c r="W675" s="95"/>
      <c r="X675" s="95"/>
      <c r="Y675" s="168">
        <f t="shared" si="867"/>
        <v>0</v>
      </c>
      <c r="Z675" s="95"/>
      <c r="AA675" s="95"/>
      <c r="AB675" s="168">
        <f t="shared" si="868"/>
        <v>0</v>
      </c>
      <c r="AC675" s="95"/>
      <c r="AD675" s="95"/>
      <c r="AE675" s="168">
        <f t="shared" si="869"/>
        <v>0</v>
      </c>
      <c r="AF675" s="95"/>
      <c r="AG675" s="95"/>
      <c r="AH675" s="168">
        <f t="shared" si="870"/>
        <v>0</v>
      </c>
      <c r="AI675" s="95"/>
      <c r="AJ675" s="95"/>
      <c r="AK675" s="168">
        <f t="shared" si="871"/>
        <v>0</v>
      </c>
      <c r="AL675" s="95"/>
      <c r="AM675" s="95"/>
      <c r="AN675" s="168">
        <f t="shared" si="872"/>
        <v>0</v>
      </c>
      <c r="AO675" s="95"/>
      <c r="AP675" s="95"/>
      <c r="AQ675" s="168">
        <f t="shared" si="873"/>
        <v>0</v>
      </c>
      <c r="AR675" s="95"/>
      <c r="AS675" s="95"/>
      <c r="AT675" s="168">
        <f t="shared" si="874"/>
        <v>0</v>
      </c>
      <c r="AU675" s="95"/>
      <c r="AV675" s="95"/>
      <c r="AW675" s="168">
        <f t="shared" si="875"/>
        <v>0</v>
      </c>
      <c r="AX675" s="95"/>
      <c r="AY675" s="95"/>
      <c r="AZ675" s="168">
        <f t="shared" si="876"/>
        <v>0</v>
      </c>
      <c r="BA675" s="95"/>
      <c r="BB675" s="95"/>
      <c r="BC675" s="168">
        <f t="shared" si="877"/>
        <v>0</v>
      </c>
      <c r="BD675" s="95"/>
      <c r="BE675" s="95"/>
      <c r="BF675" s="168">
        <f t="shared" si="878"/>
        <v>0</v>
      </c>
      <c r="BG675" s="95"/>
      <c r="BH675" s="95"/>
      <c r="BI675" s="168">
        <f t="shared" si="879"/>
        <v>0</v>
      </c>
      <c r="BJ675" s="95"/>
      <c r="BK675" s="95"/>
      <c r="BL675" s="168">
        <f t="shared" si="880"/>
        <v>0</v>
      </c>
      <c r="BM675" s="95"/>
      <c r="BN675" s="95"/>
      <c r="BO675" s="168">
        <f t="shared" si="881"/>
        <v>0</v>
      </c>
      <c r="BP675" s="95"/>
      <c r="BQ675" s="95"/>
      <c r="BR675" s="168">
        <f t="shared" si="882"/>
        <v>0</v>
      </c>
      <c r="BS675" s="95"/>
      <c r="BT675" s="95"/>
      <c r="BU675" s="168">
        <f t="shared" si="883"/>
        <v>0</v>
      </c>
      <c r="BV675" s="95"/>
      <c r="BW675" s="95"/>
      <c r="BX675" s="168">
        <f t="shared" si="884"/>
        <v>0</v>
      </c>
      <c r="BY675" s="95"/>
      <c r="BZ675" s="95"/>
      <c r="CA675" s="168">
        <f t="shared" si="885"/>
        <v>0</v>
      </c>
      <c r="CB675" s="95"/>
      <c r="CC675" s="95"/>
      <c r="CD675" s="168">
        <f t="shared" si="886"/>
        <v>0</v>
      </c>
      <c r="CE675" s="95"/>
      <c r="CF675" s="95"/>
      <c r="CG675" s="168">
        <f t="shared" si="887"/>
        <v>0</v>
      </c>
      <c r="CH675" s="95"/>
      <c r="CI675" s="95"/>
      <c r="CJ675" s="168">
        <f t="shared" si="888"/>
        <v>0</v>
      </c>
      <c r="CK675" s="95"/>
      <c r="CL675" s="95"/>
      <c r="CM675" s="168">
        <f t="shared" si="889"/>
        <v>0</v>
      </c>
      <c r="CN675" s="95"/>
      <c r="CO675" s="95"/>
      <c r="CP675" s="168">
        <f t="shared" si="890"/>
        <v>0</v>
      </c>
      <c r="CQ675" s="95"/>
      <c r="CR675" s="95"/>
      <c r="CS675" s="168">
        <f t="shared" si="891"/>
        <v>0</v>
      </c>
      <c r="CT675" s="168">
        <f t="shared" si="892"/>
        <v>0</v>
      </c>
      <c r="CU675" s="167">
        <f t="shared" si="893"/>
        <v>0</v>
      </c>
    </row>
    <row r="676" spans="2:99" x14ac:dyDescent="0.25">
      <c r="B676" s="42" t="s">
        <v>515</v>
      </c>
      <c r="C676" s="168"/>
      <c r="D676" s="185">
        <v>3000</v>
      </c>
      <c r="E676" s="95"/>
      <c r="F676" s="95"/>
      <c r="G676" s="168">
        <f t="shared" si="861"/>
        <v>0</v>
      </c>
      <c r="H676" s="95"/>
      <c r="I676" s="95"/>
      <c r="J676" s="168">
        <f t="shared" si="862"/>
        <v>0</v>
      </c>
      <c r="K676" s="95"/>
      <c r="L676" s="95"/>
      <c r="M676" s="168">
        <f t="shared" si="863"/>
        <v>0</v>
      </c>
      <c r="N676" s="95"/>
      <c r="O676" s="95"/>
      <c r="P676" s="168">
        <f t="shared" si="864"/>
        <v>0</v>
      </c>
      <c r="Q676" s="95"/>
      <c r="R676" s="95"/>
      <c r="S676" s="168">
        <f t="shared" si="865"/>
        <v>0</v>
      </c>
      <c r="T676" s="95"/>
      <c r="U676" s="95"/>
      <c r="V676" s="168">
        <f t="shared" si="866"/>
        <v>0</v>
      </c>
      <c r="W676" s="95"/>
      <c r="X676" s="95"/>
      <c r="Y676" s="168">
        <f t="shared" si="867"/>
        <v>0</v>
      </c>
      <c r="Z676" s="95"/>
      <c r="AA676" s="95"/>
      <c r="AB676" s="168">
        <f t="shared" si="868"/>
        <v>0</v>
      </c>
      <c r="AC676" s="95"/>
      <c r="AD676" s="95"/>
      <c r="AE676" s="168">
        <f t="shared" si="869"/>
        <v>0</v>
      </c>
      <c r="AF676" s="95"/>
      <c r="AG676" s="95"/>
      <c r="AH676" s="168">
        <f t="shared" si="870"/>
        <v>0</v>
      </c>
      <c r="AI676" s="95"/>
      <c r="AJ676" s="95"/>
      <c r="AK676" s="168">
        <f t="shared" si="871"/>
        <v>0</v>
      </c>
      <c r="AL676" s="95"/>
      <c r="AM676" s="95"/>
      <c r="AN676" s="168">
        <f t="shared" si="872"/>
        <v>0</v>
      </c>
      <c r="AO676" s="95"/>
      <c r="AP676" s="95"/>
      <c r="AQ676" s="168">
        <f t="shared" si="873"/>
        <v>0</v>
      </c>
      <c r="AR676" s="95"/>
      <c r="AS676" s="95"/>
      <c r="AT676" s="168">
        <f t="shared" si="874"/>
        <v>0</v>
      </c>
      <c r="AU676" s="95"/>
      <c r="AV676" s="95"/>
      <c r="AW676" s="168">
        <f t="shared" si="875"/>
        <v>0</v>
      </c>
      <c r="AX676" s="95"/>
      <c r="AY676" s="95"/>
      <c r="AZ676" s="168">
        <f t="shared" si="876"/>
        <v>0</v>
      </c>
      <c r="BA676" s="95"/>
      <c r="BB676" s="95"/>
      <c r="BC676" s="168">
        <f t="shared" si="877"/>
        <v>0</v>
      </c>
      <c r="BD676" s="95"/>
      <c r="BE676" s="95"/>
      <c r="BF676" s="168">
        <f t="shared" si="878"/>
        <v>0</v>
      </c>
      <c r="BG676" s="95"/>
      <c r="BH676" s="95"/>
      <c r="BI676" s="168">
        <f t="shared" si="879"/>
        <v>0</v>
      </c>
      <c r="BJ676" s="95"/>
      <c r="BK676" s="95"/>
      <c r="BL676" s="168">
        <f t="shared" si="880"/>
        <v>0</v>
      </c>
      <c r="BM676" s="95"/>
      <c r="BN676" s="95"/>
      <c r="BO676" s="168">
        <f t="shared" si="881"/>
        <v>0</v>
      </c>
      <c r="BP676" s="95"/>
      <c r="BQ676" s="95"/>
      <c r="BR676" s="168">
        <f t="shared" si="882"/>
        <v>0</v>
      </c>
      <c r="BS676" s="95"/>
      <c r="BT676" s="95"/>
      <c r="BU676" s="168">
        <f t="shared" si="883"/>
        <v>0</v>
      </c>
      <c r="BV676" s="95"/>
      <c r="BW676" s="95"/>
      <c r="BX676" s="168">
        <f t="shared" si="884"/>
        <v>0</v>
      </c>
      <c r="BY676" s="95"/>
      <c r="BZ676" s="95"/>
      <c r="CA676" s="168">
        <f t="shared" si="885"/>
        <v>0</v>
      </c>
      <c r="CB676" s="95"/>
      <c r="CC676" s="95"/>
      <c r="CD676" s="168">
        <f t="shared" si="886"/>
        <v>0</v>
      </c>
      <c r="CE676" s="95"/>
      <c r="CF676" s="95"/>
      <c r="CG676" s="168">
        <f t="shared" si="887"/>
        <v>0</v>
      </c>
      <c r="CH676" s="95"/>
      <c r="CI676" s="95"/>
      <c r="CJ676" s="168">
        <f t="shared" si="888"/>
        <v>0</v>
      </c>
      <c r="CK676" s="95"/>
      <c r="CL676" s="95"/>
      <c r="CM676" s="168">
        <f t="shared" si="889"/>
        <v>0</v>
      </c>
      <c r="CN676" s="95"/>
      <c r="CO676" s="95"/>
      <c r="CP676" s="168">
        <f t="shared" si="890"/>
        <v>0</v>
      </c>
      <c r="CQ676" s="95"/>
      <c r="CR676" s="95"/>
      <c r="CS676" s="168">
        <f t="shared" si="891"/>
        <v>0</v>
      </c>
      <c r="CT676" s="168">
        <f t="shared" si="892"/>
        <v>0</v>
      </c>
      <c r="CU676" s="167">
        <f t="shared" si="893"/>
        <v>0</v>
      </c>
    </row>
    <row r="677" spans="2:99" x14ac:dyDescent="0.25">
      <c r="B677" s="42" t="s">
        <v>495</v>
      </c>
      <c r="C677" s="168"/>
      <c r="D677" s="185"/>
      <c r="E677" s="95"/>
      <c r="F677" s="95"/>
      <c r="G677" s="168">
        <f t="shared" si="861"/>
        <v>0</v>
      </c>
      <c r="H677" s="95"/>
      <c r="I677" s="95"/>
      <c r="J677" s="168">
        <f t="shared" si="862"/>
        <v>0</v>
      </c>
      <c r="K677" s="95"/>
      <c r="L677" s="95"/>
      <c r="M677" s="168">
        <f t="shared" si="863"/>
        <v>0</v>
      </c>
      <c r="N677" s="95"/>
      <c r="O677" s="95"/>
      <c r="P677" s="168">
        <f t="shared" si="864"/>
        <v>0</v>
      </c>
      <c r="Q677" s="95"/>
      <c r="R677" s="95"/>
      <c r="S677" s="168">
        <f t="shared" si="865"/>
        <v>0</v>
      </c>
      <c r="T677" s="95"/>
      <c r="U677" s="95"/>
      <c r="V677" s="168">
        <f t="shared" si="866"/>
        <v>0</v>
      </c>
      <c r="W677" s="95"/>
      <c r="X677" s="95"/>
      <c r="Y677" s="168">
        <f t="shared" si="867"/>
        <v>0</v>
      </c>
      <c r="Z677" s="95"/>
      <c r="AA677" s="95"/>
      <c r="AB677" s="168">
        <f t="shared" si="868"/>
        <v>0</v>
      </c>
      <c r="AC677" s="95"/>
      <c r="AD677" s="95"/>
      <c r="AE677" s="168">
        <f t="shared" si="869"/>
        <v>0</v>
      </c>
      <c r="AF677" s="95"/>
      <c r="AG677" s="95"/>
      <c r="AH677" s="168">
        <f t="shared" si="870"/>
        <v>0</v>
      </c>
      <c r="AI677" s="95"/>
      <c r="AJ677" s="95"/>
      <c r="AK677" s="168">
        <f t="shared" si="871"/>
        <v>0</v>
      </c>
      <c r="AL677" s="95"/>
      <c r="AM677" s="95"/>
      <c r="AN677" s="168">
        <f t="shared" si="872"/>
        <v>0</v>
      </c>
      <c r="AO677" s="95"/>
      <c r="AP677" s="95"/>
      <c r="AQ677" s="168">
        <f t="shared" si="873"/>
        <v>0</v>
      </c>
      <c r="AR677" s="95"/>
      <c r="AS677" s="95"/>
      <c r="AT677" s="168">
        <f t="shared" si="874"/>
        <v>0</v>
      </c>
      <c r="AU677" s="95"/>
      <c r="AV677" s="95"/>
      <c r="AW677" s="168">
        <f t="shared" si="875"/>
        <v>0</v>
      </c>
      <c r="AX677" s="95"/>
      <c r="AY677" s="95"/>
      <c r="AZ677" s="168">
        <f t="shared" si="876"/>
        <v>0</v>
      </c>
      <c r="BA677" s="95"/>
      <c r="BB677" s="95"/>
      <c r="BC677" s="168">
        <f t="shared" si="877"/>
        <v>0</v>
      </c>
      <c r="BD677" s="95"/>
      <c r="BE677" s="95"/>
      <c r="BF677" s="168">
        <f t="shared" si="878"/>
        <v>0</v>
      </c>
      <c r="BG677" s="95"/>
      <c r="BH677" s="95"/>
      <c r="BI677" s="168">
        <f t="shared" si="879"/>
        <v>0</v>
      </c>
      <c r="BJ677" s="95"/>
      <c r="BK677" s="95"/>
      <c r="BL677" s="168">
        <f t="shared" si="880"/>
        <v>0</v>
      </c>
      <c r="BM677" s="95"/>
      <c r="BN677" s="95"/>
      <c r="BO677" s="168">
        <f t="shared" si="881"/>
        <v>0</v>
      </c>
      <c r="BP677" s="95"/>
      <c r="BQ677" s="95"/>
      <c r="BR677" s="168">
        <f t="shared" si="882"/>
        <v>0</v>
      </c>
      <c r="BS677" s="95"/>
      <c r="BT677" s="95"/>
      <c r="BU677" s="168">
        <f t="shared" si="883"/>
        <v>0</v>
      </c>
      <c r="BV677" s="95"/>
      <c r="BW677" s="95"/>
      <c r="BX677" s="168">
        <f t="shared" si="884"/>
        <v>0</v>
      </c>
      <c r="BY677" s="95"/>
      <c r="BZ677" s="95"/>
      <c r="CA677" s="168">
        <f t="shared" si="885"/>
        <v>0</v>
      </c>
      <c r="CB677" s="95"/>
      <c r="CC677" s="95"/>
      <c r="CD677" s="168">
        <f t="shared" si="886"/>
        <v>0</v>
      </c>
      <c r="CE677" s="95"/>
      <c r="CF677" s="95"/>
      <c r="CG677" s="168">
        <f t="shared" si="887"/>
        <v>0</v>
      </c>
      <c r="CH677" s="95"/>
      <c r="CI677" s="95"/>
      <c r="CJ677" s="168">
        <f t="shared" si="888"/>
        <v>0</v>
      </c>
      <c r="CK677" s="95"/>
      <c r="CL677" s="95"/>
      <c r="CM677" s="168">
        <f t="shared" si="889"/>
        <v>0</v>
      </c>
      <c r="CN677" s="95"/>
      <c r="CO677" s="95"/>
      <c r="CP677" s="168">
        <f t="shared" si="890"/>
        <v>0</v>
      </c>
      <c r="CQ677" s="95"/>
      <c r="CR677" s="95"/>
      <c r="CS677" s="168">
        <f t="shared" si="891"/>
        <v>0</v>
      </c>
      <c r="CT677" s="168">
        <f t="shared" si="892"/>
        <v>0</v>
      </c>
      <c r="CU677" s="167">
        <f t="shared" si="893"/>
        <v>0</v>
      </c>
    </row>
    <row r="678" spans="2:99" x14ac:dyDescent="0.25">
      <c r="B678" s="42" t="s">
        <v>496</v>
      </c>
      <c r="C678" s="168"/>
      <c r="D678" s="185">
        <v>3500</v>
      </c>
      <c r="E678" s="95"/>
      <c r="F678" s="95"/>
      <c r="G678" s="168">
        <f t="shared" si="861"/>
        <v>0</v>
      </c>
      <c r="H678" s="95"/>
      <c r="I678" s="95"/>
      <c r="J678" s="168">
        <f t="shared" si="862"/>
        <v>0</v>
      </c>
      <c r="K678" s="95"/>
      <c r="L678" s="95"/>
      <c r="M678" s="168">
        <f t="shared" si="863"/>
        <v>0</v>
      </c>
      <c r="N678" s="95"/>
      <c r="O678" s="95"/>
      <c r="P678" s="168">
        <f t="shared" si="864"/>
        <v>0</v>
      </c>
      <c r="Q678" s="95"/>
      <c r="R678" s="95"/>
      <c r="S678" s="168">
        <f t="shared" si="865"/>
        <v>0</v>
      </c>
      <c r="T678" s="95"/>
      <c r="U678" s="95"/>
      <c r="V678" s="168">
        <f t="shared" si="866"/>
        <v>0</v>
      </c>
      <c r="W678" s="95"/>
      <c r="X678" s="95"/>
      <c r="Y678" s="168">
        <f t="shared" si="867"/>
        <v>0</v>
      </c>
      <c r="Z678" s="95"/>
      <c r="AA678" s="95"/>
      <c r="AB678" s="168">
        <f t="shared" si="868"/>
        <v>0</v>
      </c>
      <c r="AC678" s="95"/>
      <c r="AD678" s="95"/>
      <c r="AE678" s="168">
        <f t="shared" si="869"/>
        <v>0</v>
      </c>
      <c r="AF678" s="95"/>
      <c r="AG678" s="95"/>
      <c r="AH678" s="168">
        <f t="shared" si="870"/>
        <v>0</v>
      </c>
      <c r="AI678" s="95"/>
      <c r="AJ678" s="95"/>
      <c r="AK678" s="168">
        <f t="shared" si="871"/>
        <v>0</v>
      </c>
      <c r="AL678" s="95"/>
      <c r="AM678" s="95"/>
      <c r="AN678" s="168">
        <f t="shared" si="872"/>
        <v>0</v>
      </c>
      <c r="AO678" s="95"/>
      <c r="AP678" s="95"/>
      <c r="AQ678" s="168">
        <f t="shared" si="873"/>
        <v>0</v>
      </c>
      <c r="AR678" s="95"/>
      <c r="AS678" s="95"/>
      <c r="AT678" s="168">
        <f t="shared" si="874"/>
        <v>0</v>
      </c>
      <c r="AU678" s="95"/>
      <c r="AV678" s="95"/>
      <c r="AW678" s="168">
        <f t="shared" si="875"/>
        <v>0</v>
      </c>
      <c r="AX678" s="95"/>
      <c r="AY678" s="95"/>
      <c r="AZ678" s="168">
        <f t="shared" si="876"/>
        <v>0</v>
      </c>
      <c r="BA678" s="95"/>
      <c r="BB678" s="95"/>
      <c r="BC678" s="168">
        <f t="shared" si="877"/>
        <v>0</v>
      </c>
      <c r="BD678" s="95"/>
      <c r="BE678" s="95"/>
      <c r="BF678" s="168">
        <f t="shared" si="878"/>
        <v>0</v>
      </c>
      <c r="BG678" s="95"/>
      <c r="BH678" s="95"/>
      <c r="BI678" s="168">
        <f t="shared" si="879"/>
        <v>0</v>
      </c>
      <c r="BJ678" s="95"/>
      <c r="BK678" s="95"/>
      <c r="BL678" s="168">
        <f t="shared" si="880"/>
        <v>0</v>
      </c>
      <c r="BM678" s="95"/>
      <c r="BN678" s="95"/>
      <c r="BO678" s="168">
        <f t="shared" si="881"/>
        <v>0</v>
      </c>
      <c r="BP678" s="95"/>
      <c r="BQ678" s="95"/>
      <c r="BR678" s="168">
        <f t="shared" si="882"/>
        <v>0</v>
      </c>
      <c r="BS678" s="95"/>
      <c r="BT678" s="95"/>
      <c r="BU678" s="168">
        <f t="shared" si="883"/>
        <v>0</v>
      </c>
      <c r="BV678" s="95"/>
      <c r="BW678" s="95"/>
      <c r="BX678" s="168">
        <f t="shared" si="884"/>
        <v>0</v>
      </c>
      <c r="BY678" s="95"/>
      <c r="BZ678" s="95"/>
      <c r="CA678" s="168">
        <f t="shared" si="885"/>
        <v>0</v>
      </c>
      <c r="CB678" s="95"/>
      <c r="CC678" s="95"/>
      <c r="CD678" s="168">
        <f t="shared" si="886"/>
        <v>0</v>
      </c>
      <c r="CE678" s="95"/>
      <c r="CF678" s="95"/>
      <c r="CG678" s="168">
        <f t="shared" si="887"/>
        <v>0</v>
      </c>
      <c r="CH678" s="95"/>
      <c r="CI678" s="95"/>
      <c r="CJ678" s="168">
        <f t="shared" si="888"/>
        <v>0</v>
      </c>
      <c r="CK678" s="95"/>
      <c r="CL678" s="95"/>
      <c r="CM678" s="168">
        <f t="shared" si="889"/>
        <v>0</v>
      </c>
      <c r="CN678" s="95"/>
      <c r="CO678" s="95"/>
      <c r="CP678" s="168">
        <f t="shared" si="890"/>
        <v>0</v>
      </c>
      <c r="CQ678" s="95"/>
      <c r="CR678" s="95"/>
      <c r="CS678" s="168">
        <f t="shared" si="891"/>
        <v>0</v>
      </c>
      <c r="CT678" s="168">
        <f>E678+H678+K678+N678+Q678+T678+W678+Z678+AC678+AF678+AI678+AL678+AO678+AR678+AU678+AX678+BA678+BD678+BG678+BJ678+BM678+BP678+BS678+BV678+BY678+CB678+CE678+CH678+CK678+CN678+CQ678</f>
        <v>0</v>
      </c>
      <c r="CU678" s="167">
        <f>G678+J678+M678+P678+S678+V678+Y678+AB678+AE678+AH678+AK678+AN678+AQ678+AT678+AW678+AZ678+BC678+BF678+BI678+BL678+BO678+BR678+BU678+BX678+CA678+CD678+CG678+CJ678+CM678+CP678+CS678</f>
        <v>0</v>
      </c>
    </row>
    <row r="679" spans="2:99" x14ac:dyDescent="0.25">
      <c r="B679" s="42" t="s">
        <v>516</v>
      </c>
      <c r="C679" s="168"/>
      <c r="D679" s="185"/>
      <c r="E679" s="95"/>
      <c r="F679" s="95"/>
      <c r="G679" s="168">
        <f t="shared" si="861"/>
        <v>0</v>
      </c>
      <c r="H679" s="95"/>
      <c r="I679" s="95"/>
      <c r="J679" s="168">
        <f t="shared" si="862"/>
        <v>0</v>
      </c>
      <c r="K679" s="95"/>
      <c r="L679" s="95"/>
      <c r="M679" s="168">
        <f t="shared" si="863"/>
        <v>0</v>
      </c>
      <c r="N679" s="95"/>
      <c r="O679" s="95"/>
      <c r="P679" s="168">
        <f t="shared" si="864"/>
        <v>0</v>
      </c>
      <c r="Q679" s="95"/>
      <c r="R679" s="95"/>
      <c r="S679" s="168">
        <f t="shared" si="865"/>
        <v>0</v>
      </c>
      <c r="T679" s="95"/>
      <c r="U679" s="95"/>
      <c r="V679" s="168">
        <f t="shared" si="866"/>
        <v>0</v>
      </c>
      <c r="W679" s="95"/>
      <c r="X679" s="95"/>
      <c r="Y679" s="168">
        <f t="shared" si="867"/>
        <v>0</v>
      </c>
      <c r="Z679" s="95"/>
      <c r="AA679" s="95"/>
      <c r="AB679" s="168">
        <f t="shared" si="868"/>
        <v>0</v>
      </c>
      <c r="AC679" s="95"/>
      <c r="AD679" s="95"/>
      <c r="AE679" s="168">
        <f t="shared" si="869"/>
        <v>0</v>
      </c>
      <c r="AF679" s="95"/>
      <c r="AG679" s="95"/>
      <c r="AH679" s="168">
        <f t="shared" si="870"/>
        <v>0</v>
      </c>
      <c r="AI679" s="95">
        <v>9</v>
      </c>
      <c r="AJ679" s="95">
        <v>12000</v>
      </c>
      <c r="AK679" s="168">
        <f t="shared" si="871"/>
        <v>108000</v>
      </c>
      <c r="AL679" s="95"/>
      <c r="AM679" s="95"/>
      <c r="AN679" s="168">
        <f t="shared" si="872"/>
        <v>0</v>
      </c>
      <c r="AO679" s="95"/>
      <c r="AP679" s="95"/>
      <c r="AQ679" s="168">
        <f t="shared" si="873"/>
        <v>0</v>
      </c>
      <c r="AR679" s="95"/>
      <c r="AS679" s="95"/>
      <c r="AT679" s="168">
        <f t="shared" si="874"/>
        <v>0</v>
      </c>
      <c r="AU679" s="95"/>
      <c r="AV679" s="95"/>
      <c r="AW679" s="168">
        <f t="shared" si="875"/>
        <v>0</v>
      </c>
      <c r="AX679" s="95"/>
      <c r="AY679" s="95"/>
      <c r="AZ679" s="168">
        <f t="shared" si="876"/>
        <v>0</v>
      </c>
      <c r="BA679" s="95"/>
      <c r="BB679" s="95"/>
      <c r="BC679" s="168">
        <f t="shared" si="877"/>
        <v>0</v>
      </c>
      <c r="BD679" s="95"/>
      <c r="BE679" s="95"/>
      <c r="BF679" s="168">
        <f t="shared" si="878"/>
        <v>0</v>
      </c>
      <c r="BG679" s="95"/>
      <c r="BH679" s="95"/>
      <c r="BI679" s="168">
        <f t="shared" si="879"/>
        <v>0</v>
      </c>
      <c r="BJ679" s="95"/>
      <c r="BK679" s="95"/>
      <c r="BL679" s="168">
        <f t="shared" si="880"/>
        <v>0</v>
      </c>
      <c r="BM679" s="95"/>
      <c r="BN679" s="95"/>
      <c r="BO679" s="168">
        <f t="shared" si="881"/>
        <v>0</v>
      </c>
      <c r="BP679" s="95"/>
      <c r="BQ679" s="95"/>
      <c r="BR679" s="168">
        <f t="shared" si="882"/>
        <v>0</v>
      </c>
      <c r="BS679" s="95"/>
      <c r="BT679" s="95"/>
      <c r="BU679" s="168">
        <f t="shared" si="883"/>
        <v>0</v>
      </c>
      <c r="BV679" s="95"/>
      <c r="BW679" s="95"/>
      <c r="BX679" s="168">
        <f t="shared" si="884"/>
        <v>0</v>
      </c>
      <c r="BY679" s="95"/>
      <c r="BZ679" s="95"/>
      <c r="CA679" s="168">
        <f t="shared" si="885"/>
        <v>0</v>
      </c>
      <c r="CB679" s="95"/>
      <c r="CC679" s="95"/>
      <c r="CD679" s="168">
        <f t="shared" si="886"/>
        <v>0</v>
      </c>
      <c r="CE679" s="95"/>
      <c r="CF679" s="95"/>
      <c r="CG679" s="168">
        <f t="shared" si="887"/>
        <v>0</v>
      </c>
      <c r="CH679" s="95"/>
      <c r="CI679" s="95"/>
      <c r="CJ679" s="168">
        <f t="shared" si="888"/>
        <v>0</v>
      </c>
      <c r="CK679" s="95"/>
      <c r="CL679" s="95"/>
      <c r="CM679" s="168">
        <f t="shared" si="889"/>
        <v>0</v>
      </c>
      <c r="CN679" s="95"/>
      <c r="CO679" s="95"/>
      <c r="CP679" s="168">
        <f t="shared" si="890"/>
        <v>0</v>
      </c>
      <c r="CQ679" s="95"/>
      <c r="CR679" s="95"/>
      <c r="CS679" s="168">
        <f t="shared" si="891"/>
        <v>0</v>
      </c>
      <c r="CT679" s="168">
        <f>E679+H679+K679+N679+Q679+T679+W679+Z679+AC679+AF679+AI679+AL679+AO679+AR679+AU679+AX679+BA679+BD679+BG679+BJ679+BM679+BP679+BS679+BV679+BY679+CB679+CE679+CH679+CK679+CN679+CQ679</f>
        <v>9</v>
      </c>
      <c r="CU679" s="167">
        <f>G679+J679+M679+P679+S679+V679+Y679+AB679+AE679+AH679+AK679+AN679+AQ679+AT679+AW679+AZ679+BC679+BF679+BI679+BL679+BO679+BR679+BU679+BX679+CA679+CD679+CG679+CJ679+CM679+CP679+CS679</f>
        <v>108000</v>
      </c>
    </row>
    <row r="680" spans="2:99" x14ac:dyDescent="0.25">
      <c r="B680" s="173" t="s">
        <v>498</v>
      </c>
      <c r="C680" s="173"/>
      <c r="D680" s="174"/>
      <c r="E680" s="176"/>
      <c r="F680" s="176"/>
      <c r="G680" s="174">
        <f>SUM(G651:G679)</f>
        <v>0</v>
      </c>
      <c r="H680" s="176"/>
      <c r="I680" s="176"/>
      <c r="J680" s="174">
        <f>SUM(J651:J679)</f>
        <v>0</v>
      </c>
      <c r="K680" s="176"/>
      <c r="L680" s="176"/>
      <c r="M680" s="174">
        <f>SUM(M651:M679)</f>
        <v>63000</v>
      </c>
      <c r="N680" s="176"/>
      <c r="O680" s="176"/>
      <c r="P680" s="174">
        <f>SUM(P651:P679)</f>
        <v>0</v>
      </c>
      <c r="Q680" s="176"/>
      <c r="R680" s="176"/>
      <c r="S680" s="174">
        <f>SUM(S651:S679)</f>
        <v>0</v>
      </c>
      <c r="T680" s="176"/>
      <c r="U680" s="176"/>
      <c r="V680" s="174">
        <f>SUM(V651:V679)</f>
        <v>0</v>
      </c>
      <c r="W680" s="176"/>
      <c r="X680" s="176"/>
      <c r="Y680" s="174">
        <f>SUM(Y651:Y679)</f>
        <v>0</v>
      </c>
      <c r="Z680" s="176"/>
      <c r="AA680" s="176"/>
      <c r="AB680" s="174">
        <f>SUM(AB651:AB679)</f>
        <v>0</v>
      </c>
      <c r="AC680" s="176"/>
      <c r="AD680" s="176"/>
      <c r="AE680" s="174">
        <f>SUM(AE651:AE679)</f>
        <v>0</v>
      </c>
      <c r="AF680" s="176"/>
      <c r="AG680" s="176"/>
      <c r="AH680" s="174">
        <f>SUM(AH651:AH679)</f>
        <v>0</v>
      </c>
      <c r="AI680" s="176"/>
      <c r="AJ680" s="176"/>
      <c r="AK680" s="174">
        <f>SUM(AK651:AK679)</f>
        <v>108000</v>
      </c>
      <c r="AL680" s="176"/>
      <c r="AM680" s="176"/>
      <c r="AN680" s="174">
        <f>SUM(AN651:AN679)</f>
        <v>0</v>
      </c>
      <c r="AO680" s="176"/>
      <c r="AP680" s="176"/>
      <c r="AQ680" s="174">
        <f>SUM(AQ651:AQ679)</f>
        <v>0</v>
      </c>
      <c r="AR680" s="176"/>
      <c r="AS680" s="176"/>
      <c r="AT680" s="174">
        <f>SUM(AT651:AT679)</f>
        <v>0</v>
      </c>
      <c r="AU680" s="176"/>
      <c r="AV680" s="176"/>
      <c r="AW680" s="174">
        <f>SUM(AW651:AW679)</f>
        <v>0</v>
      </c>
      <c r="AX680" s="176"/>
      <c r="AY680" s="176"/>
      <c r="AZ680" s="174">
        <f>SUM(AZ651:AZ679)</f>
        <v>0</v>
      </c>
      <c r="BA680" s="176"/>
      <c r="BB680" s="176"/>
      <c r="BC680" s="174">
        <f>SUM(BC651:BC679)</f>
        <v>0</v>
      </c>
      <c r="BD680" s="176"/>
      <c r="BE680" s="176"/>
      <c r="BF680" s="174">
        <f>SUM(BF651:BF679)</f>
        <v>0</v>
      </c>
      <c r="BG680" s="176"/>
      <c r="BH680" s="176"/>
      <c r="BI680" s="174">
        <f>SUM(BI651:BI679)</f>
        <v>0</v>
      </c>
      <c r="BJ680" s="176"/>
      <c r="BK680" s="176"/>
      <c r="BL680" s="174">
        <f>SUM(BL651:BL679)</f>
        <v>0</v>
      </c>
      <c r="BM680" s="176"/>
      <c r="BN680" s="176"/>
      <c r="BO680" s="174">
        <f>SUM(BO651:BO679)</f>
        <v>0</v>
      </c>
      <c r="BP680" s="176"/>
      <c r="BQ680" s="176"/>
      <c r="BR680" s="174">
        <f>SUM(BR651:BR679)</f>
        <v>0</v>
      </c>
      <c r="BS680" s="176"/>
      <c r="BT680" s="176"/>
      <c r="BU680" s="174">
        <f>SUM(BU651:BU679)</f>
        <v>0</v>
      </c>
      <c r="BV680" s="176"/>
      <c r="BW680" s="176"/>
      <c r="BX680" s="174">
        <f>SUM(BX651:BX679)</f>
        <v>0</v>
      </c>
      <c r="BY680" s="176"/>
      <c r="BZ680" s="176"/>
      <c r="CA680" s="174">
        <f>SUM(CA651:CA679)</f>
        <v>0</v>
      </c>
      <c r="CB680" s="176"/>
      <c r="CC680" s="176"/>
      <c r="CD680" s="174">
        <f>SUM(CD651:CD679)</f>
        <v>0</v>
      </c>
      <c r="CE680" s="176"/>
      <c r="CF680" s="176"/>
      <c r="CG680" s="174">
        <f>SUM(CG651:CG679)</f>
        <v>0</v>
      </c>
      <c r="CH680" s="176"/>
      <c r="CI680" s="176"/>
      <c r="CJ680" s="174">
        <f>SUM(CJ651:CJ679)</f>
        <v>0</v>
      </c>
      <c r="CK680" s="176"/>
      <c r="CL680" s="176"/>
      <c r="CM680" s="174">
        <f>SUM(CM651:CM679)</f>
        <v>0</v>
      </c>
      <c r="CN680" s="176"/>
      <c r="CO680" s="176"/>
      <c r="CP680" s="174">
        <f>SUM(CP651:CP679)</f>
        <v>0</v>
      </c>
      <c r="CQ680" s="176"/>
      <c r="CR680" s="176"/>
      <c r="CS680" s="174">
        <f>SUM(CS651:CS679)</f>
        <v>0</v>
      </c>
      <c r="CT680" s="174">
        <f>SUM(CT651:CT679)</f>
        <v>27</v>
      </c>
      <c r="CU680" s="174">
        <f>SUM(CU651:CU679)</f>
        <v>171000</v>
      </c>
    </row>
    <row r="681" spans="2:99" x14ac:dyDescent="0.25">
      <c r="D681"/>
      <c r="G681" s="223">
        <f>G680+G580+G721+G734</f>
        <v>943000</v>
      </c>
      <c r="J681" s="223">
        <f>J680+J580+J721+J734</f>
        <v>680000</v>
      </c>
      <c r="M681" s="223">
        <f>M680+M580+M721+M734</f>
        <v>720500</v>
      </c>
      <c r="P681" s="223">
        <f>P680+P580+P721+P734</f>
        <v>662500</v>
      </c>
      <c r="S681" s="223">
        <f>S680+S580+S721+S734</f>
        <v>672500</v>
      </c>
      <c r="V681" s="223">
        <f>V680+V580+V721+V734</f>
        <v>833500</v>
      </c>
      <c r="Y681" s="223">
        <f>Y680+Y580+Y721+Y734</f>
        <v>637500</v>
      </c>
      <c r="AB681" s="223">
        <f>AB680+AB580+AB721+AB734</f>
        <v>670000</v>
      </c>
      <c r="AE681" s="223">
        <f>AE680+AE580+AE721+AE734</f>
        <v>655000</v>
      </c>
      <c r="AH681" s="223">
        <f>AH680+AH580+AH721+AH734</f>
        <v>755500</v>
      </c>
      <c r="AK681" s="223">
        <f>AK680+AK580+AK721+AK734</f>
        <v>803000</v>
      </c>
      <c r="AN681" s="223">
        <f>AN680+AN580+AN721+AN734</f>
        <v>715000</v>
      </c>
      <c r="AQ681" s="223">
        <f>AQ680+AQ580+AQ721+AQ734</f>
        <v>622500</v>
      </c>
      <c r="AT681" s="223">
        <f>AT680+AT580+AT721+AT734</f>
        <v>651500</v>
      </c>
      <c r="AW681" s="223">
        <f>AW680+AW580+AW721+AW734</f>
        <v>708000</v>
      </c>
      <c r="AZ681" s="223">
        <f>AZ680+AZ580+AZ721+AZ734</f>
        <v>675000</v>
      </c>
      <c r="BC681" s="223">
        <f>BC680+BC580+BC721+BC734</f>
        <v>695000</v>
      </c>
      <c r="BF681" s="223">
        <f>BF680+BF580+BF721+BF734</f>
        <v>662500</v>
      </c>
      <c r="BI681" s="223">
        <f>BI680+BI580+BI721+BI734</f>
        <v>662500</v>
      </c>
      <c r="BL681" s="223">
        <f>BL680+BL580+BL721+BL734</f>
        <v>847000</v>
      </c>
      <c r="BO681" s="223">
        <f>BO680+BO580+BO721+BO734</f>
        <v>655000</v>
      </c>
      <c r="BR681" s="223">
        <f>BR680+BR580+BR721+BR734</f>
        <v>733000</v>
      </c>
      <c r="BU681" s="223">
        <f>BU680+BU580+BU721+BU734</f>
        <v>710000</v>
      </c>
      <c r="BX681" s="223">
        <f>BX680+BX580+BX721+BX734</f>
        <v>642500</v>
      </c>
      <c r="CA681" s="223">
        <f>CA680+CA580+CA721+CA734</f>
        <v>776500</v>
      </c>
      <c r="CD681" s="223">
        <f>CD680+CD580+CD721+CD734</f>
        <v>675000</v>
      </c>
      <c r="CG681" s="223">
        <f>CG680+CG580+CG721+CG734</f>
        <v>786500</v>
      </c>
      <c r="CJ681" s="223">
        <f>CJ680+CJ580+CJ721+CJ734</f>
        <v>662500</v>
      </c>
      <c r="CM681" s="223">
        <f>CM680+CM580+CM721+CM734</f>
        <v>675000</v>
      </c>
      <c r="CP681" s="223">
        <f>CP680+CP580+CP721+CP734</f>
        <v>0</v>
      </c>
      <c r="CS681" s="223">
        <f>CS680+CS580+CS721+CS734</f>
        <v>0</v>
      </c>
      <c r="CU681" s="7">
        <f>G680+J680+M680+P680+S680+V680+Y680+AB680+AE680+AH680+AK680+AN680+AQ680+AT680+AW680+AZ680+BC680+BF680+BI680+BL680+BO680+BR680+BU680+BX680+CA680+CD680+CG680+CJ680+CM680+CP680+CS680</f>
        <v>171000</v>
      </c>
    </row>
    <row r="682" spans="2:99" x14ac:dyDescent="0.25">
      <c r="B682" s="198" t="s">
        <v>517</v>
      </c>
      <c r="D682"/>
    </row>
    <row r="683" spans="2:99" x14ac:dyDescent="0.25">
      <c r="D683"/>
    </row>
    <row r="684" spans="2:99" x14ac:dyDescent="0.25">
      <c r="B684" s="154" t="s">
        <v>203</v>
      </c>
      <c r="C684" s="154" t="s">
        <v>204</v>
      </c>
      <c r="D684" s="155"/>
      <c r="E684" s="405" t="s">
        <v>5</v>
      </c>
      <c r="F684" s="406"/>
      <c r="G684" s="406"/>
      <c r="H684" s="406"/>
      <c r="I684" s="406"/>
      <c r="J684" s="406"/>
      <c r="K684" s="406"/>
      <c r="L684" s="406"/>
      <c r="M684" s="406"/>
      <c r="N684" s="406"/>
      <c r="O684" s="406"/>
      <c r="P684" s="406"/>
      <c r="Q684" s="406"/>
      <c r="R684" s="406"/>
      <c r="S684" s="406"/>
      <c r="T684" s="406"/>
      <c r="U684" s="406"/>
      <c r="V684" s="406"/>
      <c r="W684" s="406"/>
      <c r="X684" s="406"/>
      <c r="Y684" s="406"/>
      <c r="Z684" s="406"/>
      <c r="AA684" s="406"/>
      <c r="AB684" s="406"/>
      <c r="AC684" s="406"/>
      <c r="AD684" s="406"/>
      <c r="AE684" s="406"/>
      <c r="AF684" s="406"/>
      <c r="AG684" s="406"/>
      <c r="AH684" s="406"/>
      <c r="AI684" s="406"/>
      <c r="AJ684" s="406"/>
      <c r="AK684" s="406"/>
      <c r="AL684" s="406"/>
      <c r="AM684" s="406"/>
      <c r="AN684" s="406"/>
      <c r="AO684" s="406"/>
      <c r="AP684" s="406"/>
      <c r="AQ684" s="406"/>
      <c r="AR684" s="406"/>
      <c r="AS684" s="406"/>
      <c r="AT684" s="406"/>
      <c r="AU684" s="406"/>
      <c r="AV684" s="406"/>
      <c r="AW684" s="406"/>
      <c r="AX684" s="406"/>
      <c r="AY684" s="406"/>
      <c r="AZ684" s="406"/>
      <c r="BA684" s="406"/>
      <c r="BB684" s="406"/>
      <c r="BC684" s="406"/>
      <c r="BD684" s="406"/>
      <c r="BE684" s="406"/>
      <c r="BF684" s="406"/>
      <c r="BG684" s="406"/>
      <c r="BH684" s="406"/>
      <c r="BI684" s="406"/>
      <c r="BJ684" s="406"/>
      <c r="BK684" s="406"/>
      <c r="BL684" s="406"/>
      <c r="BM684" s="406"/>
      <c r="BN684" s="406"/>
      <c r="BO684" s="406"/>
      <c r="BP684" s="406"/>
      <c r="BQ684" s="406"/>
      <c r="BR684" s="406"/>
      <c r="BS684" s="406"/>
      <c r="BT684" s="406"/>
      <c r="BU684" s="406"/>
      <c r="BV684" s="406"/>
      <c r="BW684" s="406"/>
      <c r="BX684" s="406"/>
      <c r="BY684" s="406"/>
      <c r="BZ684" s="406"/>
      <c r="CA684" s="406"/>
      <c r="CB684" s="406"/>
      <c r="CC684" s="406"/>
      <c r="CD684" s="406"/>
      <c r="CE684" s="406"/>
      <c r="CF684" s="406"/>
      <c r="CG684" s="406"/>
      <c r="CH684" s="406"/>
      <c r="CI684" s="406"/>
      <c r="CJ684" s="406"/>
      <c r="CK684" s="406"/>
      <c r="CL684" s="406"/>
      <c r="CM684" s="406"/>
      <c r="CN684" s="406"/>
      <c r="CO684" s="406"/>
      <c r="CP684" s="406"/>
      <c r="CQ684" s="406"/>
      <c r="CR684" s="406"/>
      <c r="CS684" s="407"/>
      <c r="CT684" s="156"/>
      <c r="CU684" s="157" t="s">
        <v>205</v>
      </c>
    </row>
    <row r="685" spans="2:99" x14ac:dyDescent="0.25">
      <c r="B685" s="154"/>
      <c r="C685" s="154"/>
      <c r="D685" s="155" t="s">
        <v>206</v>
      </c>
      <c r="E685" s="402">
        <v>1</v>
      </c>
      <c r="F685" s="403"/>
      <c r="G685" s="404"/>
      <c r="H685" s="402">
        <v>2</v>
      </c>
      <c r="I685" s="403"/>
      <c r="J685" s="404"/>
      <c r="K685" s="402">
        <v>3</v>
      </c>
      <c r="L685" s="403"/>
      <c r="M685" s="404"/>
      <c r="N685" s="402">
        <v>4</v>
      </c>
      <c r="O685" s="403"/>
      <c r="P685" s="404"/>
      <c r="Q685" s="402">
        <v>5</v>
      </c>
      <c r="R685" s="403"/>
      <c r="S685" s="404"/>
      <c r="T685" s="402">
        <v>6</v>
      </c>
      <c r="U685" s="403"/>
      <c r="V685" s="404"/>
      <c r="W685" s="402">
        <v>7</v>
      </c>
      <c r="X685" s="403"/>
      <c r="Y685" s="404"/>
      <c r="Z685" s="402">
        <v>8</v>
      </c>
      <c r="AA685" s="403"/>
      <c r="AB685" s="404"/>
      <c r="AC685" s="402">
        <v>9</v>
      </c>
      <c r="AD685" s="403"/>
      <c r="AE685" s="404"/>
      <c r="AF685" s="402">
        <v>10</v>
      </c>
      <c r="AG685" s="403"/>
      <c r="AH685" s="404"/>
      <c r="AI685" s="402">
        <v>11</v>
      </c>
      <c r="AJ685" s="403"/>
      <c r="AK685" s="404"/>
      <c r="AL685" s="402">
        <v>12</v>
      </c>
      <c r="AM685" s="403"/>
      <c r="AN685" s="404"/>
      <c r="AO685" s="402">
        <v>13</v>
      </c>
      <c r="AP685" s="403"/>
      <c r="AQ685" s="404"/>
      <c r="AR685" s="402">
        <v>14</v>
      </c>
      <c r="AS685" s="403"/>
      <c r="AT685" s="404"/>
      <c r="AU685" s="402">
        <v>15</v>
      </c>
      <c r="AV685" s="403"/>
      <c r="AW685" s="404"/>
      <c r="AX685" s="402">
        <v>16</v>
      </c>
      <c r="AY685" s="403"/>
      <c r="AZ685" s="404"/>
      <c r="BA685" s="402">
        <v>17</v>
      </c>
      <c r="BB685" s="403"/>
      <c r="BC685" s="404"/>
      <c r="BD685" s="402">
        <v>18</v>
      </c>
      <c r="BE685" s="403"/>
      <c r="BF685" s="404"/>
      <c r="BG685" s="402">
        <v>19</v>
      </c>
      <c r="BH685" s="403"/>
      <c r="BI685" s="404"/>
      <c r="BJ685" s="402">
        <v>20</v>
      </c>
      <c r="BK685" s="403"/>
      <c r="BL685" s="404"/>
      <c r="BM685" s="402">
        <v>21</v>
      </c>
      <c r="BN685" s="403"/>
      <c r="BO685" s="404"/>
      <c r="BP685" s="402">
        <v>22</v>
      </c>
      <c r="BQ685" s="403"/>
      <c r="BR685" s="404"/>
      <c r="BS685" s="402">
        <v>23</v>
      </c>
      <c r="BT685" s="403"/>
      <c r="BU685" s="404"/>
      <c r="BV685" s="402">
        <v>24</v>
      </c>
      <c r="BW685" s="403"/>
      <c r="BX685" s="404"/>
      <c r="BY685" s="402">
        <v>25</v>
      </c>
      <c r="BZ685" s="403"/>
      <c r="CA685" s="404"/>
      <c r="CB685" s="402">
        <v>26</v>
      </c>
      <c r="CC685" s="403"/>
      <c r="CD685" s="404"/>
      <c r="CE685" s="402">
        <v>27</v>
      </c>
      <c r="CF685" s="403"/>
      <c r="CG685" s="404"/>
      <c r="CH685" s="402">
        <v>28</v>
      </c>
      <c r="CI685" s="403"/>
      <c r="CJ685" s="404"/>
      <c r="CK685" s="402">
        <v>29</v>
      </c>
      <c r="CL685" s="403"/>
      <c r="CM685" s="404"/>
      <c r="CN685" s="402">
        <v>30</v>
      </c>
      <c r="CO685" s="403"/>
      <c r="CP685" s="404"/>
      <c r="CQ685" s="402">
        <v>31</v>
      </c>
      <c r="CR685" s="403"/>
      <c r="CS685" s="404"/>
      <c r="CT685" s="158"/>
      <c r="CU685" s="157"/>
    </row>
    <row r="686" spans="2:99" x14ac:dyDescent="0.25">
      <c r="B686" s="154"/>
      <c r="C686" s="154"/>
      <c r="D686" s="159" t="s">
        <v>207</v>
      </c>
      <c r="E686" s="160" t="s">
        <v>208</v>
      </c>
      <c r="F686" s="160" t="s">
        <v>206</v>
      </c>
      <c r="G686" s="160" t="s">
        <v>78</v>
      </c>
      <c r="H686" s="161" t="s">
        <v>208</v>
      </c>
      <c r="I686" s="161" t="s">
        <v>206</v>
      </c>
      <c r="J686" s="161" t="s">
        <v>78</v>
      </c>
      <c r="K686" s="160" t="s">
        <v>208</v>
      </c>
      <c r="L686" s="160" t="s">
        <v>206</v>
      </c>
      <c r="M686" s="160" t="s">
        <v>78</v>
      </c>
      <c r="N686" s="161" t="s">
        <v>208</v>
      </c>
      <c r="O686" s="161" t="s">
        <v>206</v>
      </c>
      <c r="P686" s="161" t="s">
        <v>78</v>
      </c>
      <c r="Q686" s="160" t="s">
        <v>208</v>
      </c>
      <c r="R686" s="160" t="s">
        <v>206</v>
      </c>
      <c r="S686" s="160" t="s">
        <v>78</v>
      </c>
      <c r="T686" s="161" t="s">
        <v>208</v>
      </c>
      <c r="U686" s="161" t="s">
        <v>206</v>
      </c>
      <c r="V686" s="161" t="s">
        <v>78</v>
      </c>
      <c r="W686" s="160" t="s">
        <v>208</v>
      </c>
      <c r="X686" s="160" t="s">
        <v>206</v>
      </c>
      <c r="Y686" s="160" t="s">
        <v>78</v>
      </c>
      <c r="Z686" s="161" t="s">
        <v>208</v>
      </c>
      <c r="AA686" s="161" t="s">
        <v>206</v>
      </c>
      <c r="AB686" s="161" t="s">
        <v>78</v>
      </c>
      <c r="AC686" s="160" t="s">
        <v>208</v>
      </c>
      <c r="AD686" s="160" t="s">
        <v>206</v>
      </c>
      <c r="AE686" s="160" t="s">
        <v>78</v>
      </c>
      <c r="AF686" s="161" t="s">
        <v>208</v>
      </c>
      <c r="AG686" s="161" t="s">
        <v>206</v>
      </c>
      <c r="AH686" s="161" t="s">
        <v>78</v>
      </c>
      <c r="AI686" s="160" t="s">
        <v>208</v>
      </c>
      <c r="AJ686" s="160" t="s">
        <v>206</v>
      </c>
      <c r="AK686" s="160" t="s">
        <v>78</v>
      </c>
      <c r="AL686" s="161" t="s">
        <v>208</v>
      </c>
      <c r="AM686" s="161" t="s">
        <v>206</v>
      </c>
      <c r="AN686" s="161" t="s">
        <v>78</v>
      </c>
      <c r="AO686" s="160" t="s">
        <v>208</v>
      </c>
      <c r="AP686" s="160" t="s">
        <v>206</v>
      </c>
      <c r="AQ686" s="160" t="s">
        <v>78</v>
      </c>
      <c r="AR686" s="161" t="s">
        <v>208</v>
      </c>
      <c r="AS686" s="161" t="s">
        <v>206</v>
      </c>
      <c r="AT686" s="161" t="s">
        <v>78</v>
      </c>
      <c r="AU686" s="160" t="s">
        <v>208</v>
      </c>
      <c r="AV686" s="160" t="s">
        <v>206</v>
      </c>
      <c r="AW686" s="160" t="s">
        <v>78</v>
      </c>
      <c r="AX686" s="161" t="s">
        <v>208</v>
      </c>
      <c r="AY686" s="161" t="s">
        <v>206</v>
      </c>
      <c r="AZ686" s="161" t="s">
        <v>78</v>
      </c>
      <c r="BA686" s="160" t="s">
        <v>208</v>
      </c>
      <c r="BB686" s="160" t="s">
        <v>206</v>
      </c>
      <c r="BC686" s="160" t="s">
        <v>78</v>
      </c>
      <c r="BD686" s="161" t="s">
        <v>208</v>
      </c>
      <c r="BE686" s="161" t="s">
        <v>206</v>
      </c>
      <c r="BF686" s="161" t="s">
        <v>78</v>
      </c>
      <c r="BG686" s="160" t="s">
        <v>208</v>
      </c>
      <c r="BH686" s="160" t="s">
        <v>206</v>
      </c>
      <c r="BI686" s="160" t="s">
        <v>78</v>
      </c>
      <c r="BJ686" s="161" t="s">
        <v>208</v>
      </c>
      <c r="BK686" s="161" t="s">
        <v>206</v>
      </c>
      <c r="BL686" s="161" t="s">
        <v>78</v>
      </c>
      <c r="BM686" s="160" t="s">
        <v>208</v>
      </c>
      <c r="BN686" s="160" t="s">
        <v>206</v>
      </c>
      <c r="BO686" s="160" t="s">
        <v>78</v>
      </c>
      <c r="BP686" s="161" t="s">
        <v>208</v>
      </c>
      <c r="BQ686" s="161" t="s">
        <v>206</v>
      </c>
      <c r="BR686" s="161" t="s">
        <v>78</v>
      </c>
      <c r="BS686" s="160" t="s">
        <v>208</v>
      </c>
      <c r="BT686" s="160" t="s">
        <v>206</v>
      </c>
      <c r="BU686" s="160" t="s">
        <v>78</v>
      </c>
      <c r="BV686" s="161" t="s">
        <v>208</v>
      </c>
      <c r="BW686" s="161" t="s">
        <v>206</v>
      </c>
      <c r="BX686" s="161" t="s">
        <v>78</v>
      </c>
      <c r="BY686" s="160" t="s">
        <v>208</v>
      </c>
      <c r="BZ686" s="160" t="s">
        <v>206</v>
      </c>
      <c r="CA686" s="160" t="s">
        <v>78</v>
      </c>
      <c r="CB686" s="161" t="s">
        <v>208</v>
      </c>
      <c r="CC686" s="161" t="s">
        <v>206</v>
      </c>
      <c r="CD686" s="161" t="s">
        <v>78</v>
      </c>
      <c r="CE686" s="160" t="s">
        <v>208</v>
      </c>
      <c r="CF686" s="160" t="s">
        <v>206</v>
      </c>
      <c r="CG686" s="160" t="s">
        <v>78</v>
      </c>
      <c r="CH686" s="161" t="s">
        <v>208</v>
      </c>
      <c r="CI686" s="161" t="s">
        <v>206</v>
      </c>
      <c r="CJ686" s="161" t="s">
        <v>78</v>
      </c>
      <c r="CK686" s="160" t="s">
        <v>208</v>
      </c>
      <c r="CL686" s="160" t="s">
        <v>206</v>
      </c>
      <c r="CM686" s="160" t="s">
        <v>78</v>
      </c>
      <c r="CN686" s="161" t="s">
        <v>208</v>
      </c>
      <c r="CO686" s="161" t="s">
        <v>206</v>
      </c>
      <c r="CP686" s="161" t="s">
        <v>78</v>
      </c>
      <c r="CQ686" s="160" t="s">
        <v>208</v>
      </c>
      <c r="CR686" s="160" t="s">
        <v>206</v>
      </c>
      <c r="CS686" s="160" t="s">
        <v>78</v>
      </c>
      <c r="CT686" s="161" t="s">
        <v>78</v>
      </c>
      <c r="CU686" s="162"/>
    </row>
    <row r="687" spans="2:99" x14ac:dyDescent="0.25">
      <c r="B687" s="42" t="s">
        <v>518</v>
      </c>
      <c r="C687" s="168"/>
      <c r="D687" s="185">
        <v>3500</v>
      </c>
      <c r="E687" s="95"/>
      <c r="F687" s="95"/>
      <c r="G687" s="168">
        <f t="shared" ref="G687:G720" si="894">E687*F687</f>
        <v>0</v>
      </c>
      <c r="H687" s="95"/>
      <c r="I687" s="95"/>
      <c r="J687" s="168">
        <f t="shared" ref="J687:J720" si="895">H687*I687</f>
        <v>0</v>
      </c>
      <c r="K687" s="95"/>
      <c r="L687" s="95"/>
      <c r="M687" s="168">
        <f t="shared" ref="M687:M720" si="896">K687*L687</f>
        <v>0</v>
      </c>
      <c r="N687" s="95"/>
      <c r="O687" s="95"/>
      <c r="P687" s="168">
        <f t="shared" ref="P687:P720" si="897">N687*O687</f>
        <v>0</v>
      </c>
      <c r="Q687" s="95"/>
      <c r="R687" s="95"/>
      <c r="S687" s="168">
        <f t="shared" ref="S687:S720" si="898">Q687*R687</f>
        <v>0</v>
      </c>
      <c r="T687" s="95"/>
      <c r="U687" s="95"/>
      <c r="V687" s="168">
        <f t="shared" ref="V687:V720" si="899">T687*U687</f>
        <v>0</v>
      </c>
      <c r="W687" s="95"/>
      <c r="X687" s="95"/>
      <c r="Y687" s="168">
        <f t="shared" ref="Y687:Y720" si="900">W687*X687</f>
        <v>0</v>
      </c>
      <c r="Z687" s="95"/>
      <c r="AA687" s="95"/>
      <c r="AB687" s="168">
        <f t="shared" ref="AB687:AB720" si="901">Z687*AA687</f>
        <v>0</v>
      </c>
      <c r="AC687" s="95"/>
      <c r="AD687" s="95"/>
      <c r="AE687" s="168">
        <f t="shared" ref="AE687:AE720" si="902">AC687*AD687</f>
        <v>0</v>
      </c>
      <c r="AF687" s="95"/>
      <c r="AG687" s="95"/>
      <c r="AH687" s="168">
        <f t="shared" ref="AH687:AH720" si="903">AF687*AG687</f>
        <v>0</v>
      </c>
      <c r="AI687" s="95"/>
      <c r="AJ687" s="95"/>
      <c r="AK687" s="168">
        <f t="shared" ref="AK687:AK720" si="904">AI687*AJ687</f>
        <v>0</v>
      </c>
      <c r="AL687" s="95"/>
      <c r="AM687" s="95"/>
      <c r="AN687" s="168">
        <f t="shared" ref="AN687:AN720" si="905">AL687*AM687</f>
        <v>0</v>
      </c>
      <c r="AO687" s="95"/>
      <c r="AP687" s="95"/>
      <c r="AQ687" s="168">
        <f t="shared" ref="AQ687:AQ720" si="906">AO687*AP687</f>
        <v>0</v>
      </c>
      <c r="AR687" s="95"/>
      <c r="AS687" s="95"/>
      <c r="AT687" s="168">
        <f t="shared" ref="AT687:AT720" si="907">AR687*AS687</f>
        <v>0</v>
      </c>
      <c r="AU687" s="95"/>
      <c r="AV687" s="95"/>
      <c r="AW687" s="168">
        <f t="shared" ref="AW687:AW720" si="908">AU687*AV687</f>
        <v>0</v>
      </c>
      <c r="AX687" s="95"/>
      <c r="AY687" s="95"/>
      <c r="AZ687" s="168">
        <f t="shared" ref="AZ687:AZ720" si="909">AX687*AY687</f>
        <v>0</v>
      </c>
      <c r="BA687" s="95"/>
      <c r="BB687" s="95"/>
      <c r="BC687" s="168">
        <f t="shared" ref="BC687:BC720" si="910">BA687*BB687</f>
        <v>0</v>
      </c>
      <c r="BD687" s="95"/>
      <c r="BE687" s="95"/>
      <c r="BF687" s="168">
        <f t="shared" ref="BF687:BF720" si="911">BD687*BE687</f>
        <v>0</v>
      </c>
      <c r="BG687" s="95"/>
      <c r="BH687" s="95"/>
      <c r="BI687" s="168">
        <f t="shared" ref="BI687:BI720" si="912">BG687*BH687</f>
        <v>0</v>
      </c>
      <c r="BJ687" s="95"/>
      <c r="BK687" s="95"/>
      <c r="BL687" s="168">
        <f t="shared" ref="BL687:BL720" si="913">BJ687*BK687</f>
        <v>0</v>
      </c>
      <c r="BM687" s="95"/>
      <c r="BN687" s="95"/>
      <c r="BO687" s="168">
        <f t="shared" ref="BO687:BO720" si="914">BM687*BN687</f>
        <v>0</v>
      </c>
      <c r="BP687" s="95"/>
      <c r="BQ687" s="95"/>
      <c r="BR687" s="168">
        <f t="shared" ref="BR687:BR720" si="915">BP687*BQ687</f>
        <v>0</v>
      </c>
      <c r="BS687" s="95"/>
      <c r="BT687" s="95"/>
      <c r="BU687" s="168">
        <f t="shared" ref="BU687:BU720" si="916">BS687*BT687</f>
        <v>0</v>
      </c>
      <c r="BV687" s="95"/>
      <c r="BW687" s="95"/>
      <c r="BX687" s="168">
        <f t="shared" ref="BX687:BX720" si="917">BV687*BW687</f>
        <v>0</v>
      </c>
      <c r="BY687" s="95"/>
      <c r="BZ687" s="95"/>
      <c r="CA687" s="168">
        <f t="shared" ref="CA687:CA720" si="918">BY687*BZ687</f>
        <v>0</v>
      </c>
      <c r="CB687" s="95"/>
      <c r="CC687" s="95"/>
      <c r="CD687" s="168">
        <f t="shared" ref="CD687:CD720" si="919">CB687*CC687</f>
        <v>0</v>
      </c>
      <c r="CE687" s="95"/>
      <c r="CF687" s="95"/>
      <c r="CG687" s="168">
        <f t="shared" ref="CG687:CG720" si="920">CE687*CF687</f>
        <v>0</v>
      </c>
      <c r="CH687" s="95"/>
      <c r="CI687" s="95"/>
      <c r="CJ687" s="168">
        <f t="shared" ref="CJ687:CJ720" si="921">CH687*CI687</f>
        <v>0</v>
      </c>
      <c r="CK687" s="95"/>
      <c r="CL687" s="95"/>
      <c r="CM687" s="168">
        <f t="shared" ref="CM687:CM720" si="922">CK687*CL687</f>
        <v>0</v>
      </c>
      <c r="CN687" s="95"/>
      <c r="CO687" s="95"/>
      <c r="CP687" s="168">
        <f t="shared" ref="CP687:CP720" si="923">CN687*CO687</f>
        <v>0</v>
      </c>
      <c r="CQ687" s="95"/>
      <c r="CR687" s="95"/>
      <c r="CS687" s="168">
        <f t="shared" ref="CS687:CS720" si="924">CQ687*CR687</f>
        <v>0</v>
      </c>
      <c r="CT687" s="168">
        <f>E687+H687+K687+N687+Q687+T687+W687+Z687+AC687+AF687+AI687+AL687+AO687+AR687+AU687+AX687+BA687+BD687+BG687+BJ687+BM687+BP687+BS687+BV687+BY687+CB687+CE687+CH687+CK687+CN687+CQ687</f>
        <v>0</v>
      </c>
      <c r="CU687" s="167">
        <f>G687+J687+M687+P687+S687+V687+Y687+AB687+AE687+AH687+AK687+AN687+AQ687+AT687+AW687+AZ687+BC687+BF687+BI687+BL687+BO687+BR687+BU687+BX687+CA687+CD687+CG687+CJ687+CM687+CP687+CS687</f>
        <v>0</v>
      </c>
    </row>
    <row r="688" spans="2:99" x14ac:dyDescent="0.25">
      <c r="B688" s="42" t="s">
        <v>519</v>
      </c>
      <c r="C688" s="168"/>
      <c r="D688" s="185"/>
      <c r="E688" s="95"/>
      <c r="F688" s="95"/>
      <c r="G688" s="168">
        <f t="shared" si="894"/>
        <v>0</v>
      </c>
      <c r="H688" s="95"/>
      <c r="I688" s="95"/>
      <c r="J688" s="168">
        <f t="shared" si="895"/>
        <v>0</v>
      </c>
      <c r="K688" s="95"/>
      <c r="L688" s="95"/>
      <c r="M688" s="168">
        <f t="shared" si="896"/>
        <v>0</v>
      </c>
      <c r="N688" s="95"/>
      <c r="O688" s="95"/>
      <c r="P688" s="168">
        <f t="shared" si="897"/>
        <v>0</v>
      </c>
      <c r="Q688" s="95"/>
      <c r="R688" s="95"/>
      <c r="S688" s="168">
        <f t="shared" si="898"/>
        <v>0</v>
      </c>
      <c r="T688" s="95"/>
      <c r="U688" s="95"/>
      <c r="V688" s="168">
        <f t="shared" si="899"/>
        <v>0</v>
      </c>
      <c r="W688" s="95"/>
      <c r="X688" s="95"/>
      <c r="Y688" s="168">
        <f t="shared" si="900"/>
        <v>0</v>
      </c>
      <c r="Z688" s="95"/>
      <c r="AA688" s="95"/>
      <c r="AB688" s="168">
        <f t="shared" si="901"/>
        <v>0</v>
      </c>
      <c r="AC688" s="95"/>
      <c r="AD688" s="95"/>
      <c r="AE688" s="168">
        <f t="shared" si="902"/>
        <v>0</v>
      </c>
      <c r="AF688" s="95"/>
      <c r="AG688" s="95"/>
      <c r="AH688" s="168">
        <f t="shared" si="903"/>
        <v>0</v>
      </c>
      <c r="AI688" s="95"/>
      <c r="AJ688" s="95"/>
      <c r="AK688" s="168">
        <f t="shared" si="904"/>
        <v>0</v>
      </c>
      <c r="AL688" s="95"/>
      <c r="AM688" s="95"/>
      <c r="AN688" s="168">
        <f t="shared" si="905"/>
        <v>0</v>
      </c>
      <c r="AO688" s="95"/>
      <c r="AP688" s="95"/>
      <c r="AQ688" s="168">
        <f t="shared" si="906"/>
        <v>0</v>
      </c>
      <c r="AR688" s="95"/>
      <c r="AS688" s="95"/>
      <c r="AT688" s="168">
        <f t="shared" si="907"/>
        <v>0</v>
      </c>
      <c r="AU688" s="95"/>
      <c r="AV688" s="95"/>
      <c r="AW688" s="168">
        <f t="shared" si="908"/>
        <v>0</v>
      </c>
      <c r="AX688" s="95"/>
      <c r="AY688" s="95"/>
      <c r="AZ688" s="168">
        <f t="shared" si="909"/>
        <v>0</v>
      </c>
      <c r="BA688" s="95"/>
      <c r="BB688" s="95"/>
      <c r="BC688" s="168">
        <f t="shared" si="910"/>
        <v>0</v>
      </c>
      <c r="BD688" s="95"/>
      <c r="BE688" s="95"/>
      <c r="BF688" s="168">
        <f t="shared" si="911"/>
        <v>0</v>
      </c>
      <c r="BG688" s="95"/>
      <c r="BH688" s="95"/>
      <c r="BI688" s="168">
        <f t="shared" si="912"/>
        <v>0</v>
      </c>
      <c r="BJ688" s="95"/>
      <c r="BK688" s="95"/>
      <c r="BL688" s="168">
        <f t="shared" si="913"/>
        <v>0</v>
      </c>
      <c r="BM688" s="95"/>
      <c r="BN688" s="95"/>
      <c r="BO688" s="168">
        <f t="shared" si="914"/>
        <v>0</v>
      </c>
      <c r="BP688" s="95"/>
      <c r="BQ688" s="95"/>
      <c r="BR688" s="168">
        <f t="shared" si="915"/>
        <v>0</v>
      </c>
      <c r="BS688" s="95"/>
      <c r="BT688" s="95"/>
      <c r="BU688" s="168">
        <f t="shared" si="916"/>
        <v>0</v>
      </c>
      <c r="BV688" s="95"/>
      <c r="BW688" s="95"/>
      <c r="BX688" s="168">
        <f t="shared" si="917"/>
        <v>0</v>
      </c>
      <c r="BY688" s="95"/>
      <c r="BZ688" s="95"/>
      <c r="CA688" s="168">
        <f t="shared" si="918"/>
        <v>0</v>
      </c>
      <c r="CB688" s="95"/>
      <c r="CC688" s="95"/>
      <c r="CD688" s="168">
        <f t="shared" si="919"/>
        <v>0</v>
      </c>
      <c r="CE688" s="95"/>
      <c r="CF688" s="95"/>
      <c r="CG688" s="168">
        <f t="shared" si="920"/>
        <v>0</v>
      </c>
      <c r="CH688" s="95"/>
      <c r="CI688" s="95"/>
      <c r="CJ688" s="168">
        <f t="shared" si="921"/>
        <v>0</v>
      </c>
      <c r="CK688" s="95"/>
      <c r="CL688" s="95"/>
      <c r="CM688" s="168">
        <f t="shared" si="922"/>
        <v>0</v>
      </c>
      <c r="CN688" s="95"/>
      <c r="CO688" s="95"/>
      <c r="CP688" s="168">
        <f t="shared" si="923"/>
        <v>0</v>
      </c>
      <c r="CQ688" s="95"/>
      <c r="CR688" s="95"/>
      <c r="CS688" s="168">
        <f t="shared" si="924"/>
        <v>0</v>
      </c>
      <c r="CT688" s="168">
        <f t="shared" ref="CT688:CT720" si="925">E688+H688+K688+N688+Q688+T688+W688+Z688+AC688+AF688+AI688+AL688+AO688+AR688+AU688+AX688+BA688+BD688+BG688+BJ688+BM688+BP688+BS688+BV688+BY688+CB688+CE688+CH688+CK688+CN688+CQ688</f>
        <v>0</v>
      </c>
      <c r="CU688" s="167">
        <f t="shared" ref="CU688:CU720" si="926">G688+J688+M688+P688+S688+V688+Y688+AB688+AE688+AH688+AK688+AN688+AQ688+AT688+AW688+AZ688+BC688+BF688+BI688+BL688+BO688+BR688+BU688+BX688+CA688+CD688+CG688+CJ688+CM688+CP688+CS688</f>
        <v>0</v>
      </c>
    </row>
    <row r="689" spans="2:99" x14ac:dyDescent="0.25">
      <c r="B689" s="42" t="s">
        <v>1197</v>
      </c>
      <c r="C689" s="168"/>
      <c r="D689" s="185"/>
      <c r="E689" s="95"/>
      <c r="F689" s="95"/>
      <c r="G689" s="168"/>
      <c r="H689" s="95"/>
      <c r="I689" s="95"/>
      <c r="J689" s="168"/>
      <c r="K689" s="95"/>
      <c r="L689" s="95"/>
      <c r="M689" s="168"/>
      <c r="N689" s="95"/>
      <c r="O689" s="95"/>
      <c r="P689" s="168"/>
      <c r="Q689" s="95"/>
      <c r="R689" s="95"/>
      <c r="S689" s="168"/>
      <c r="T689" s="95"/>
      <c r="U689" s="95"/>
      <c r="V689" s="168"/>
      <c r="W689" s="95"/>
      <c r="X689" s="95"/>
      <c r="Y689" s="168"/>
      <c r="Z689" s="95"/>
      <c r="AA689" s="95"/>
      <c r="AB689" s="168"/>
      <c r="AC689" s="95"/>
      <c r="AD689" s="95"/>
      <c r="AE689" s="168"/>
      <c r="AF689" s="95"/>
      <c r="AG689" s="95"/>
      <c r="AH689" s="168"/>
      <c r="AI689" s="95"/>
      <c r="AJ689" s="95"/>
      <c r="AK689" s="168"/>
      <c r="AL689" s="95"/>
      <c r="AM689" s="95"/>
      <c r="AN689" s="168"/>
      <c r="AO689" s="95"/>
      <c r="AP689" s="95"/>
      <c r="AQ689" s="168"/>
      <c r="AR689" s="95"/>
      <c r="AS689" s="95"/>
      <c r="AT689" s="168"/>
      <c r="AU689" s="95"/>
      <c r="AV689" s="95"/>
      <c r="AW689" s="168"/>
      <c r="AX689" s="95"/>
      <c r="AY689" s="95"/>
      <c r="AZ689" s="168"/>
      <c r="BA689" s="95">
        <v>150</v>
      </c>
      <c r="BB689" s="95">
        <v>3500</v>
      </c>
      <c r="BC689" s="168">
        <f t="shared" si="910"/>
        <v>525000</v>
      </c>
      <c r="BD689" s="95"/>
      <c r="BE689" s="95"/>
      <c r="BF689" s="168"/>
      <c r="BG689" s="95"/>
      <c r="BH689" s="95"/>
      <c r="BI689" s="168"/>
      <c r="BJ689" s="95"/>
      <c r="BK689" s="95"/>
      <c r="BL689" s="168"/>
      <c r="BM689" s="95"/>
      <c r="BN689" s="95"/>
      <c r="BO689" s="168"/>
      <c r="BP689" s="95"/>
      <c r="BQ689" s="95"/>
      <c r="BR689" s="168">
        <f t="shared" si="915"/>
        <v>0</v>
      </c>
      <c r="BS689" s="95"/>
      <c r="BT689" s="95"/>
      <c r="BU689" s="168">
        <f t="shared" si="916"/>
        <v>0</v>
      </c>
      <c r="BV689" s="95"/>
      <c r="BW689" s="95"/>
      <c r="BX689" s="168"/>
      <c r="BY689" s="95"/>
      <c r="BZ689" s="95"/>
      <c r="CA689" s="168">
        <f t="shared" si="918"/>
        <v>0</v>
      </c>
      <c r="CB689" s="95"/>
      <c r="CC689" s="95"/>
      <c r="CD689" s="168"/>
      <c r="CE689" s="95"/>
      <c r="CF689" s="95"/>
      <c r="CG689" s="168"/>
      <c r="CH689" s="95"/>
      <c r="CI689" s="95"/>
      <c r="CJ689" s="168">
        <f t="shared" si="921"/>
        <v>0</v>
      </c>
      <c r="CK689" s="95"/>
      <c r="CL689" s="95"/>
      <c r="CM689" s="168">
        <f t="shared" si="922"/>
        <v>0</v>
      </c>
      <c r="CN689" s="95"/>
      <c r="CO689" s="95"/>
      <c r="CP689" s="168"/>
      <c r="CQ689" s="95"/>
      <c r="CR689" s="95"/>
      <c r="CS689" s="168"/>
      <c r="CT689" s="168"/>
      <c r="CU689" s="167"/>
    </row>
    <row r="690" spans="2:99" x14ac:dyDescent="0.25">
      <c r="B690" s="42" t="s">
        <v>520</v>
      </c>
      <c r="C690" s="168"/>
      <c r="D690" s="185">
        <v>3500</v>
      </c>
      <c r="E690" s="95"/>
      <c r="F690" s="95"/>
      <c r="G690" s="168">
        <f t="shared" si="894"/>
        <v>0</v>
      </c>
      <c r="H690" s="95"/>
      <c r="I690" s="95"/>
      <c r="J690" s="168">
        <f t="shared" si="895"/>
        <v>0</v>
      </c>
      <c r="K690" s="95"/>
      <c r="L690" s="95"/>
      <c r="M690" s="168">
        <f t="shared" si="896"/>
        <v>0</v>
      </c>
      <c r="N690" s="95"/>
      <c r="O690" s="95"/>
      <c r="P690" s="168">
        <f t="shared" si="897"/>
        <v>0</v>
      </c>
      <c r="Q690" s="95"/>
      <c r="R690" s="95"/>
      <c r="S690" s="168">
        <f t="shared" si="898"/>
        <v>0</v>
      </c>
      <c r="T690" s="95"/>
      <c r="U690" s="95"/>
      <c r="V690" s="168">
        <f t="shared" si="899"/>
        <v>0</v>
      </c>
      <c r="W690" s="95"/>
      <c r="X690" s="95"/>
      <c r="Y690" s="168">
        <f t="shared" si="900"/>
        <v>0</v>
      </c>
      <c r="Z690" s="95"/>
      <c r="AA690" s="95"/>
      <c r="AB690" s="168">
        <f t="shared" si="901"/>
        <v>0</v>
      </c>
      <c r="AC690" s="95"/>
      <c r="AD690" s="95"/>
      <c r="AE690" s="168">
        <f t="shared" si="902"/>
        <v>0</v>
      </c>
      <c r="AF690" s="95"/>
      <c r="AG690" s="95"/>
      <c r="AH690" s="168">
        <f t="shared" si="903"/>
        <v>0</v>
      </c>
      <c r="AI690" s="95"/>
      <c r="AJ690" s="95"/>
      <c r="AK690" s="168">
        <f t="shared" si="904"/>
        <v>0</v>
      </c>
      <c r="AL690" s="95"/>
      <c r="AM690" s="95"/>
      <c r="AN690" s="168">
        <f t="shared" si="905"/>
        <v>0</v>
      </c>
      <c r="AO690" s="95">
        <v>140</v>
      </c>
      <c r="AP690" s="95">
        <v>3500</v>
      </c>
      <c r="AQ690" s="168">
        <f t="shared" si="906"/>
        <v>490000</v>
      </c>
      <c r="AR690" s="95"/>
      <c r="AS690" s="95"/>
      <c r="AT690" s="168">
        <f t="shared" si="907"/>
        <v>0</v>
      </c>
      <c r="AU690" s="95"/>
      <c r="AV690" s="95"/>
      <c r="AW690" s="168">
        <f t="shared" si="908"/>
        <v>0</v>
      </c>
      <c r="AX690" s="95"/>
      <c r="AY690" s="95"/>
      <c r="AZ690" s="168">
        <f t="shared" si="909"/>
        <v>0</v>
      </c>
      <c r="BA690" s="95"/>
      <c r="BB690" s="95"/>
      <c r="BC690" s="168">
        <f t="shared" si="910"/>
        <v>0</v>
      </c>
      <c r="BD690" s="95"/>
      <c r="BE690" s="95"/>
      <c r="BF690" s="168">
        <f t="shared" si="911"/>
        <v>0</v>
      </c>
      <c r="BG690" s="95"/>
      <c r="BH690" s="95"/>
      <c r="BI690" s="168">
        <f t="shared" si="912"/>
        <v>0</v>
      </c>
      <c r="BJ690" s="95"/>
      <c r="BK690" s="95"/>
      <c r="BL690" s="168">
        <f t="shared" si="913"/>
        <v>0</v>
      </c>
      <c r="BM690" s="95"/>
      <c r="BN690" s="95"/>
      <c r="BO690" s="168">
        <f t="shared" si="914"/>
        <v>0</v>
      </c>
      <c r="BP690" s="95"/>
      <c r="BQ690" s="95"/>
      <c r="BR690" s="168">
        <f t="shared" si="915"/>
        <v>0</v>
      </c>
      <c r="BS690" s="95"/>
      <c r="BT690" s="95"/>
      <c r="BU690" s="168">
        <f t="shared" si="916"/>
        <v>0</v>
      </c>
      <c r="BV690" s="95"/>
      <c r="BW690" s="95"/>
      <c r="BX690" s="168">
        <f t="shared" si="917"/>
        <v>0</v>
      </c>
      <c r="BY690" s="95"/>
      <c r="BZ690" s="95"/>
      <c r="CA690" s="168">
        <f t="shared" si="918"/>
        <v>0</v>
      </c>
      <c r="CB690" s="95"/>
      <c r="CC690" s="95"/>
      <c r="CD690" s="168">
        <f t="shared" si="919"/>
        <v>0</v>
      </c>
      <c r="CE690" s="95"/>
      <c r="CF690" s="95"/>
      <c r="CG690" s="168">
        <f t="shared" si="920"/>
        <v>0</v>
      </c>
      <c r="CH690" s="95"/>
      <c r="CI690" s="95"/>
      <c r="CJ690" s="168">
        <f t="shared" si="921"/>
        <v>0</v>
      </c>
      <c r="CK690" s="95"/>
      <c r="CL690" s="95"/>
      <c r="CM690" s="168">
        <f t="shared" si="922"/>
        <v>0</v>
      </c>
      <c r="CN690" s="95"/>
      <c r="CO690" s="95"/>
      <c r="CP690" s="168">
        <f t="shared" si="923"/>
        <v>0</v>
      </c>
      <c r="CQ690" s="95"/>
      <c r="CR690" s="95"/>
      <c r="CS690" s="168">
        <f t="shared" si="924"/>
        <v>0</v>
      </c>
      <c r="CT690" s="168">
        <f t="shared" si="925"/>
        <v>140</v>
      </c>
      <c r="CU690" s="167">
        <f t="shared" si="926"/>
        <v>490000</v>
      </c>
    </row>
    <row r="691" spans="2:99" x14ac:dyDescent="0.25">
      <c r="B691" s="42" t="s">
        <v>521</v>
      </c>
      <c r="C691" s="168"/>
      <c r="D691" s="185"/>
      <c r="E691" s="95"/>
      <c r="F691" s="95"/>
      <c r="G691" s="168">
        <f t="shared" si="894"/>
        <v>0</v>
      </c>
      <c r="H691" s="95"/>
      <c r="I691" s="95"/>
      <c r="J691" s="168">
        <f t="shared" si="895"/>
        <v>0</v>
      </c>
      <c r="K691" s="95"/>
      <c r="L691" s="95"/>
      <c r="M691" s="168">
        <f t="shared" si="896"/>
        <v>0</v>
      </c>
      <c r="N691" s="95"/>
      <c r="O691" s="95"/>
      <c r="P691" s="168">
        <f t="shared" si="897"/>
        <v>0</v>
      </c>
      <c r="Q691" s="95"/>
      <c r="R691" s="95"/>
      <c r="S691" s="168">
        <f t="shared" si="898"/>
        <v>0</v>
      </c>
      <c r="T691" s="95"/>
      <c r="U691" s="95"/>
      <c r="V691" s="168">
        <f t="shared" si="899"/>
        <v>0</v>
      </c>
      <c r="W691" s="95"/>
      <c r="X691" s="95"/>
      <c r="Y691" s="168">
        <f t="shared" si="900"/>
        <v>0</v>
      </c>
      <c r="Z691" s="95"/>
      <c r="AA691" s="95"/>
      <c r="AB691" s="168">
        <f t="shared" si="901"/>
        <v>0</v>
      </c>
      <c r="AC691" s="95"/>
      <c r="AD691" s="95"/>
      <c r="AE691" s="168">
        <f t="shared" si="902"/>
        <v>0</v>
      </c>
      <c r="AF691" s="95"/>
      <c r="AG691" s="95"/>
      <c r="AH691" s="168">
        <f t="shared" si="903"/>
        <v>0</v>
      </c>
      <c r="AI691" s="95"/>
      <c r="AJ691" s="95"/>
      <c r="AK691" s="168">
        <f t="shared" si="904"/>
        <v>0</v>
      </c>
      <c r="AL691" s="95"/>
      <c r="AM691" s="95"/>
      <c r="AN691" s="168">
        <f t="shared" si="905"/>
        <v>0</v>
      </c>
      <c r="AO691" s="95"/>
      <c r="AP691" s="95"/>
      <c r="AQ691" s="168">
        <f t="shared" si="906"/>
        <v>0</v>
      </c>
      <c r="AR691" s="95"/>
      <c r="AS691" s="95"/>
      <c r="AT691" s="168">
        <f t="shared" si="907"/>
        <v>0</v>
      </c>
      <c r="AU691" s="95"/>
      <c r="AV691" s="95"/>
      <c r="AW691" s="168">
        <f t="shared" si="908"/>
        <v>0</v>
      </c>
      <c r="AX691" s="95"/>
      <c r="AY691" s="95"/>
      <c r="AZ691" s="168">
        <f t="shared" si="909"/>
        <v>0</v>
      </c>
      <c r="BA691" s="95"/>
      <c r="BB691" s="95"/>
      <c r="BC691" s="168">
        <f t="shared" si="910"/>
        <v>0</v>
      </c>
      <c r="BD691" s="95"/>
      <c r="BE691" s="95"/>
      <c r="BF691" s="168">
        <f t="shared" si="911"/>
        <v>0</v>
      </c>
      <c r="BG691" s="95"/>
      <c r="BH691" s="95"/>
      <c r="BI691" s="168">
        <f t="shared" si="912"/>
        <v>0</v>
      </c>
      <c r="BJ691" s="95"/>
      <c r="BK691" s="95"/>
      <c r="BL691" s="168">
        <f t="shared" si="913"/>
        <v>0</v>
      </c>
      <c r="BM691" s="95"/>
      <c r="BN691" s="95"/>
      <c r="BO691" s="168">
        <f t="shared" si="914"/>
        <v>0</v>
      </c>
      <c r="BP691" s="95"/>
      <c r="BQ691" s="95"/>
      <c r="BR691" s="168">
        <f t="shared" si="915"/>
        <v>0</v>
      </c>
      <c r="BS691" s="95"/>
      <c r="BT691" s="95"/>
      <c r="BU691" s="168">
        <f t="shared" si="916"/>
        <v>0</v>
      </c>
      <c r="BV691" s="95"/>
      <c r="BW691" s="95"/>
      <c r="BX691" s="168">
        <f t="shared" si="917"/>
        <v>0</v>
      </c>
      <c r="BY691" s="95"/>
      <c r="BZ691" s="95"/>
      <c r="CA691" s="168">
        <f t="shared" si="918"/>
        <v>0</v>
      </c>
      <c r="CB691" s="95"/>
      <c r="CC691" s="95"/>
      <c r="CD691" s="168">
        <f t="shared" si="919"/>
        <v>0</v>
      </c>
      <c r="CE691" s="95"/>
      <c r="CF691" s="95"/>
      <c r="CG691" s="168">
        <f t="shared" si="920"/>
        <v>0</v>
      </c>
      <c r="CH691" s="95"/>
      <c r="CI691" s="95"/>
      <c r="CJ691" s="168">
        <f t="shared" si="921"/>
        <v>0</v>
      </c>
      <c r="CK691" s="95"/>
      <c r="CL691" s="95"/>
      <c r="CM691" s="168">
        <f t="shared" si="922"/>
        <v>0</v>
      </c>
      <c r="CN691" s="95"/>
      <c r="CO691" s="95"/>
      <c r="CP691" s="168">
        <f t="shared" si="923"/>
        <v>0</v>
      </c>
      <c r="CQ691" s="95"/>
      <c r="CR691" s="95"/>
      <c r="CS691" s="168">
        <f t="shared" si="924"/>
        <v>0</v>
      </c>
      <c r="CT691" s="168">
        <f t="shared" si="925"/>
        <v>0</v>
      </c>
      <c r="CU691" s="167">
        <f t="shared" si="926"/>
        <v>0</v>
      </c>
    </row>
    <row r="692" spans="2:99" x14ac:dyDescent="0.25">
      <c r="B692" s="42" t="s">
        <v>522</v>
      </c>
      <c r="C692" s="168"/>
      <c r="D692" s="185"/>
      <c r="E692" s="95"/>
      <c r="F692" s="95"/>
      <c r="G692" s="168">
        <f t="shared" si="894"/>
        <v>0</v>
      </c>
      <c r="H692" s="95"/>
      <c r="I692" s="95"/>
      <c r="J692" s="168">
        <f t="shared" si="895"/>
        <v>0</v>
      </c>
      <c r="K692" s="95"/>
      <c r="L692" s="95"/>
      <c r="M692" s="168">
        <f t="shared" si="896"/>
        <v>0</v>
      </c>
      <c r="N692" s="95"/>
      <c r="O692" s="95"/>
      <c r="P692" s="168">
        <f t="shared" si="897"/>
        <v>0</v>
      </c>
      <c r="Q692" s="95"/>
      <c r="R692" s="95"/>
      <c r="S692" s="168">
        <f t="shared" si="898"/>
        <v>0</v>
      </c>
      <c r="T692" s="95"/>
      <c r="U692" s="95"/>
      <c r="V692" s="168">
        <f t="shared" si="899"/>
        <v>0</v>
      </c>
      <c r="W692" s="95"/>
      <c r="X692" s="95"/>
      <c r="Y692" s="168">
        <f t="shared" si="900"/>
        <v>0</v>
      </c>
      <c r="Z692" s="95"/>
      <c r="AA692" s="95"/>
      <c r="AB692" s="168">
        <f t="shared" si="901"/>
        <v>0</v>
      </c>
      <c r="AC692" s="95"/>
      <c r="AD692" s="95"/>
      <c r="AE692" s="168">
        <f t="shared" si="902"/>
        <v>0</v>
      </c>
      <c r="AF692" s="95"/>
      <c r="AG692" s="95"/>
      <c r="AH692" s="168">
        <f t="shared" si="903"/>
        <v>0</v>
      </c>
      <c r="AI692" s="95"/>
      <c r="AJ692" s="95"/>
      <c r="AK692" s="168">
        <f t="shared" si="904"/>
        <v>0</v>
      </c>
      <c r="AL692" s="95"/>
      <c r="AM692" s="95"/>
      <c r="AN692" s="168">
        <f t="shared" si="905"/>
        <v>0</v>
      </c>
      <c r="AO692" s="95"/>
      <c r="AP692" s="95"/>
      <c r="AQ692" s="168">
        <f t="shared" si="906"/>
        <v>0</v>
      </c>
      <c r="AR692" s="95"/>
      <c r="AS692" s="95"/>
      <c r="AT692" s="168">
        <f t="shared" si="907"/>
        <v>0</v>
      </c>
      <c r="AU692" s="95"/>
      <c r="AV692" s="95"/>
      <c r="AW692" s="168">
        <f t="shared" si="908"/>
        <v>0</v>
      </c>
      <c r="AX692" s="95"/>
      <c r="AY692" s="95"/>
      <c r="AZ692" s="168">
        <f t="shared" si="909"/>
        <v>0</v>
      </c>
      <c r="BA692" s="95"/>
      <c r="BB692" s="95"/>
      <c r="BC692" s="168">
        <f t="shared" si="910"/>
        <v>0</v>
      </c>
      <c r="BD692" s="95"/>
      <c r="BE692" s="95"/>
      <c r="BF692" s="168">
        <f t="shared" si="911"/>
        <v>0</v>
      </c>
      <c r="BG692" s="95"/>
      <c r="BH692" s="95"/>
      <c r="BI692" s="168">
        <f t="shared" si="912"/>
        <v>0</v>
      </c>
      <c r="BJ692" s="95"/>
      <c r="BK692" s="95"/>
      <c r="BL692" s="168">
        <f t="shared" si="913"/>
        <v>0</v>
      </c>
      <c r="BM692" s="95"/>
      <c r="BN692" s="95"/>
      <c r="BO692" s="168">
        <f t="shared" si="914"/>
        <v>0</v>
      </c>
      <c r="BP692" s="95"/>
      <c r="BQ692" s="95"/>
      <c r="BR692" s="168">
        <f t="shared" si="915"/>
        <v>0</v>
      </c>
      <c r="BS692" s="95"/>
      <c r="BT692" s="95"/>
      <c r="BU692" s="168">
        <f t="shared" si="916"/>
        <v>0</v>
      </c>
      <c r="BV692" s="95"/>
      <c r="BW692" s="95"/>
      <c r="BX692" s="168">
        <f t="shared" si="917"/>
        <v>0</v>
      </c>
      <c r="BY692" s="95"/>
      <c r="BZ692" s="95"/>
      <c r="CA692" s="168">
        <f t="shared" si="918"/>
        <v>0</v>
      </c>
      <c r="CB692" s="95"/>
      <c r="CC692" s="95"/>
      <c r="CD692" s="168">
        <f t="shared" si="919"/>
        <v>0</v>
      </c>
      <c r="CE692" s="95"/>
      <c r="CF692" s="95"/>
      <c r="CG692" s="168">
        <f t="shared" si="920"/>
        <v>0</v>
      </c>
      <c r="CH692" s="95"/>
      <c r="CI692" s="95"/>
      <c r="CJ692" s="168">
        <f t="shared" si="921"/>
        <v>0</v>
      </c>
      <c r="CK692" s="95"/>
      <c r="CL692" s="95"/>
      <c r="CM692" s="168">
        <f t="shared" si="922"/>
        <v>0</v>
      </c>
      <c r="CN692" s="95"/>
      <c r="CO692" s="95"/>
      <c r="CP692" s="168">
        <f t="shared" si="923"/>
        <v>0</v>
      </c>
      <c r="CQ692" s="95"/>
      <c r="CR692" s="95"/>
      <c r="CS692" s="168">
        <f t="shared" si="924"/>
        <v>0</v>
      </c>
      <c r="CT692" s="168">
        <f t="shared" si="925"/>
        <v>0</v>
      </c>
      <c r="CU692" s="167">
        <f t="shared" si="926"/>
        <v>0</v>
      </c>
    </row>
    <row r="693" spans="2:99" x14ac:dyDescent="0.25">
      <c r="B693" s="42" t="s">
        <v>523</v>
      </c>
      <c r="C693" s="168"/>
      <c r="D693" s="185">
        <v>3500</v>
      </c>
      <c r="E693" s="95"/>
      <c r="F693" s="95"/>
      <c r="G693" s="168">
        <f t="shared" si="894"/>
        <v>0</v>
      </c>
      <c r="H693" s="95"/>
      <c r="I693" s="95"/>
      <c r="J693" s="168">
        <f t="shared" si="895"/>
        <v>0</v>
      </c>
      <c r="K693" s="95"/>
      <c r="L693" s="95"/>
      <c r="M693" s="168">
        <f t="shared" si="896"/>
        <v>0</v>
      </c>
      <c r="N693" s="95"/>
      <c r="O693" s="95"/>
      <c r="P693" s="168">
        <f t="shared" si="897"/>
        <v>0</v>
      </c>
      <c r="Q693" s="95"/>
      <c r="R693" s="95"/>
      <c r="S693" s="168">
        <f t="shared" si="898"/>
        <v>0</v>
      </c>
      <c r="T693" s="95"/>
      <c r="U693" s="95"/>
      <c r="V693" s="168">
        <f t="shared" si="899"/>
        <v>0</v>
      </c>
      <c r="W693" s="95"/>
      <c r="X693" s="95"/>
      <c r="Y693" s="168">
        <f t="shared" si="900"/>
        <v>0</v>
      </c>
      <c r="Z693" s="95">
        <v>150</v>
      </c>
      <c r="AA693" s="95">
        <v>3500</v>
      </c>
      <c r="AB693" s="168">
        <f t="shared" si="901"/>
        <v>525000</v>
      </c>
      <c r="AC693" s="95"/>
      <c r="AD693" s="95"/>
      <c r="AE693" s="168">
        <f t="shared" si="902"/>
        <v>0</v>
      </c>
      <c r="AF693" s="95"/>
      <c r="AG693" s="95"/>
      <c r="AH693" s="168">
        <f t="shared" si="903"/>
        <v>0</v>
      </c>
      <c r="AI693" s="95"/>
      <c r="AJ693" s="95"/>
      <c r="AK693" s="168">
        <f t="shared" si="904"/>
        <v>0</v>
      </c>
      <c r="AL693" s="95"/>
      <c r="AM693" s="95"/>
      <c r="AN693" s="168">
        <f t="shared" si="905"/>
        <v>0</v>
      </c>
      <c r="AO693" s="95"/>
      <c r="AP693" s="95"/>
      <c r="AQ693" s="168">
        <f t="shared" si="906"/>
        <v>0</v>
      </c>
      <c r="AR693" s="95"/>
      <c r="AS693" s="95"/>
      <c r="AT693" s="168">
        <f t="shared" si="907"/>
        <v>0</v>
      </c>
      <c r="AU693" s="95"/>
      <c r="AV693" s="95"/>
      <c r="AW693" s="168">
        <f t="shared" si="908"/>
        <v>0</v>
      </c>
      <c r="AX693" s="95"/>
      <c r="AY693" s="95"/>
      <c r="AZ693" s="168">
        <f t="shared" si="909"/>
        <v>0</v>
      </c>
      <c r="BA693" s="95"/>
      <c r="BB693" s="95"/>
      <c r="BC693" s="168">
        <f t="shared" si="910"/>
        <v>0</v>
      </c>
      <c r="BD693" s="95">
        <v>150</v>
      </c>
      <c r="BE693" s="95">
        <v>3500</v>
      </c>
      <c r="BF693" s="168">
        <f t="shared" si="911"/>
        <v>525000</v>
      </c>
      <c r="BG693" s="95"/>
      <c r="BH693" s="95"/>
      <c r="BI693" s="168">
        <f t="shared" si="912"/>
        <v>0</v>
      </c>
      <c r="BJ693" s="95"/>
      <c r="BK693" s="95"/>
      <c r="BL693" s="168">
        <f t="shared" si="913"/>
        <v>0</v>
      </c>
      <c r="BM693" s="95"/>
      <c r="BN693" s="95"/>
      <c r="BO693" s="168">
        <f t="shared" si="914"/>
        <v>0</v>
      </c>
      <c r="BP693" s="95"/>
      <c r="BQ693" s="95"/>
      <c r="BR693" s="168">
        <f t="shared" si="915"/>
        <v>0</v>
      </c>
      <c r="BS693" s="95">
        <v>150</v>
      </c>
      <c r="BT693" s="95">
        <v>3500</v>
      </c>
      <c r="BU693" s="168">
        <f t="shared" si="916"/>
        <v>525000</v>
      </c>
      <c r="BV693" s="95"/>
      <c r="BW693" s="95"/>
      <c r="BX693" s="168">
        <f t="shared" si="917"/>
        <v>0</v>
      </c>
      <c r="BY693" s="95">
        <v>5</v>
      </c>
      <c r="BZ693" s="95">
        <v>3500</v>
      </c>
      <c r="CA693" s="168">
        <f t="shared" si="918"/>
        <v>17500</v>
      </c>
      <c r="CB693" s="95"/>
      <c r="CC693" s="95"/>
      <c r="CD693" s="168">
        <f t="shared" si="919"/>
        <v>0</v>
      </c>
      <c r="CE693" s="95"/>
      <c r="CF693" s="95"/>
      <c r="CG693" s="168">
        <f t="shared" si="920"/>
        <v>0</v>
      </c>
      <c r="CH693" s="95">
        <v>150</v>
      </c>
      <c r="CI693" s="95">
        <v>3500</v>
      </c>
      <c r="CJ693" s="168">
        <f t="shared" si="921"/>
        <v>525000</v>
      </c>
      <c r="CK693" s="95"/>
      <c r="CL693" s="95"/>
      <c r="CM693" s="168">
        <f t="shared" si="922"/>
        <v>0</v>
      </c>
      <c r="CN693" s="95"/>
      <c r="CO693" s="95"/>
      <c r="CP693" s="168">
        <f t="shared" si="923"/>
        <v>0</v>
      </c>
      <c r="CQ693" s="95"/>
      <c r="CR693" s="95"/>
      <c r="CS693" s="168">
        <f t="shared" si="924"/>
        <v>0</v>
      </c>
      <c r="CT693" s="168">
        <f t="shared" si="925"/>
        <v>605</v>
      </c>
      <c r="CU693" s="167">
        <f t="shared" si="926"/>
        <v>2117500</v>
      </c>
    </row>
    <row r="694" spans="2:99" x14ac:dyDescent="0.25">
      <c r="B694" s="42" t="s">
        <v>787</v>
      </c>
      <c r="C694" s="168"/>
      <c r="D694" s="185"/>
      <c r="E694" s="95">
        <v>5</v>
      </c>
      <c r="F694" s="95">
        <v>400</v>
      </c>
      <c r="G694" s="168">
        <f t="shared" si="894"/>
        <v>2000</v>
      </c>
      <c r="H694" s="95"/>
      <c r="I694" s="95"/>
      <c r="J694" s="168">
        <f t="shared" si="895"/>
        <v>0</v>
      </c>
      <c r="K694" s="95"/>
      <c r="L694" s="95"/>
      <c r="M694" s="168">
        <f t="shared" si="896"/>
        <v>0</v>
      </c>
      <c r="N694" s="95"/>
      <c r="O694" s="95"/>
      <c r="P694" s="168"/>
      <c r="Q694" s="95"/>
      <c r="R694" s="95"/>
      <c r="S694" s="168">
        <f t="shared" si="898"/>
        <v>0</v>
      </c>
      <c r="T694" s="95"/>
      <c r="U694" s="95"/>
      <c r="V694" s="168"/>
      <c r="W694" s="95"/>
      <c r="X694" s="95"/>
      <c r="Y694" s="168"/>
      <c r="Z694" s="95"/>
      <c r="AA694" s="95"/>
      <c r="AB694" s="168"/>
      <c r="AC694" s="95">
        <v>150</v>
      </c>
      <c r="AD694" s="95">
        <v>3500</v>
      </c>
      <c r="AE694" s="168">
        <f t="shared" si="902"/>
        <v>525000</v>
      </c>
      <c r="AF694" s="95"/>
      <c r="AG694" s="95"/>
      <c r="AH694" s="168"/>
      <c r="AI694" s="95"/>
      <c r="AJ694" s="95"/>
      <c r="AK694" s="168">
        <f t="shared" si="904"/>
        <v>0</v>
      </c>
      <c r="AL694" s="95"/>
      <c r="AM694" s="95"/>
      <c r="AN694" s="168">
        <f t="shared" si="905"/>
        <v>0</v>
      </c>
      <c r="AO694" s="95"/>
      <c r="AP694" s="95"/>
      <c r="AQ694" s="168"/>
      <c r="AR694" s="95"/>
      <c r="AS694" s="95"/>
      <c r="AT694" s="168"/>
      <c r="AU694" s="95"/>
      <c r="AV694" s="95"/>
      <c r="AW694" s="168"/>
      <c r="AX694" s="95"/>
      <c r="AY694" s="95"/>
      <c r="AZ694" s="168"/>
      <c r="BA694" s="95"/>
      <c r="BB694" s="95"/>
      <c r="BC694" s="168"/>
      <c r="BD694" s="95"/>
      <c r="BE694" s="95"/>
      <c r="BF694" s="168"/>
      <c r="BG694" s="95">
        <v>150</v>
      </c>
      <c r="BH694" s="95">
        <v>3500</v>
      </c>
      <c r="BI694" s="168">
        <f t="shared" si="912"/>
        <v>525000</v>
      </c>
      <c r="BJ694" s="95"/>
      <c r="BK694" s="95"/>
      <c r="BL694" s="168"/>
      <c r="BM694" s="95"/>
      <c r="BN694" s="95"/>
      <c r="BO694" s="168"/>
      <c r="BP694" s="95"/>
      <c r="BQ694" s="95"/>
      <c r="BR694" s="168">
        <f t="shared" si="915"/>
        <v>0</v>
      </c>
      <c r="BS694" s="95"/>
      <c r="BT694" s="95"/>
      <c r="BU694" s="168">
        <f t="shared" si="916"/>
        <v>0</v>
      </c>
      <c r="BV694" s="95"/>
      <c r="BW694" s="95"/>
      <c r="BX694" s="168"/>
      <c r="BY694" s="95"/>
      <c r="BZ694" s="95"/>
      <c r="CA694" s="168">
        <f t="shared" si="918"/>
        <v>0</v>
      </c>
      <c r="CB694" s="95"/>
      <c r="CC694" s="95"/>
      <c r="CD694" s="168"/>
      <c r="CE694" s="95"/>
      <c r="CF694" s="95"/>
      <c r="CG694" s="168"/>
      <c r="CH694" s="95"/>
      <c r="CI694" s="95"/>
      <c r="CJ694" s="168">
        <f t="shared" si="921"/>
        <v>0</v>
      </c>
      <c r="CK694" s="95">
        <v>155</v>
      </c>
      <c r="CL694" s="95">
        <v>3500</v>
      </c>
      <c r="CM694" s="168">
        <f t="shared" si="922"/>
        <v>542500</v>
      </c>
      <c r="CN694" s="95"/>
      <c r="CO694" s="95"/>
      <c r="CP694" s="168">
        <f t="shared" si="923"/>
        <v>0</v>
      </c>
      <c r="CQ694" s="95"/>
      <c r="CR694" s="95"/>
      <c r="CS694" s="168"/>
      <c r="CT694" s="168"/>
      <c r="CU694" s="167"/>
    </row>
    <row r="695" spans="2:99" x14ac:dyDescent="0.25">
      <c r="B695" s="42" t="s">
        <v>1291</v>
      </c>
      <c r="C695" s="168"/>
      <c r="D695" s="185"/>
      <c r="E695" s="95"/>
      <c r="F695" s="95"/>
      <c r="G695" s="168"/>
      <c r="H695" s="95"/>
      <c r="I695" s="95"/>
      <c r="J695" s="168"/>
      <c r="K695" s="95"/>
      <c r="L695" s="95"/>
      <c r="M695" s="168"/>
      <c r="N695" s="95"/>
      <c r="O695" s="95"/>
      <c r="P695" s="168"/>
      <c r="Q695" s="95"/>
      <c r="R695" s="95"/>
      <c r="S695" s="168"/>
      <c r="T695" s="95"/>
      <c r="U695" s="95"/>
      <c r="V695" s="168"/>
      <c r="W695" s="95"/>
      <c r="X695" s="95"/>
      <c r="Y695" s="168"/>
      <c r="Z695" s="95"/>
      <c r="AA695" s="95"/>
      <c r="AB695" s="168"/>
      <c r="AC695" s="95"/>
      <c r="AD695" s="95"/>
      <c r="AE695" s="168"/>
      <c r="AF695" s="95"/>
      <c r="AG695" s="95"/>
      <c r="AH695" s="168"/>
      <c r="AI695" s="95"/>
      <c r="AJ695" s="95"/>
      <c r="AK695" s="168"/>
      <c r="AL695" s="95"/>
      <c r="AM695" s="95"/>
      <c r="AN695" s="168"/>
      <c r="AO695" s="95"/>
      <c r="AP695" s="95"/>
      <c r="AQ695" s="168"/>
      <c r="AR695" s="95"/>
      <c r="AS695" s="95"/>
      <c r="AT695" s="168"/>
      <c r="AU695" s="95"/>
      <c r="AV695" s="95"/>
      <c r="AW695" s="168"/>
      <c r="AX695" s="95"/>
      <c r="AY695" s="95"/>
      <c r="AZ695" s="168"/>
      <c r="BA695" s="95"/>
      <c r="BB695" s="95"/>
      <c r="BC695" s="168"/>
      <c r="BD695" s="95"/>
      <c r="BE695" s="95"/>
      <c r="BF695" s="168"/>
      <c r="BG695" s="95"/>
      <c r="BH695" s="95"/>
      <c r="BI695" s="168"/>
      <c r="BJ695" s="95"/>
      <c r="BK695" s="95"/>
      <c r="BL695" s="168"/>
      <c r="BM695" s="95"/>
      <c r="BN695" s="95"/>
      <c r="BO695" s="168"/>
      <c r="BP695" s="95"/>
      <c r="BQ695" s="95"/>
      <c r="BR695" s="168"/>
      <c r="BS695" s="95"/>
      <c r="BT695" s="95"/>
      <c r="BU695" s="168"/>
      <c r="BV695" s="95"/>
      <c r="BW695" s="95"/>
      <c r="BX695" s="168"/>
      <c r="BY695" s="95"/>
      <c r="BZ695" s="95"/>
      <c r="CA695" s="168"/>
      <c r="CB695" s="95"/>
      <c r="CC695" s="95"/>
      <c r="CD695" s="168"/>
      <c r="CE695" s="95"/>
      <c r="CF695" s="95"/>
      <c r="CG695" s="168"/>
      <c r="CH695" s="95"/>
      <c r="CI695" s="95"/>
      <c r="CJ695" s="168"/>
      <c r="CK695" s="95">
        <v>5</v>
      </c>
      <c r="CL695" s="95">
        <v>4000</v>
      </c>
      <c r="CM695" s="168">
        <f t="shared" si="922"/>
        <v>20000</v>
      </c>
      <c r="CN695" s="95"/>
      <c r="CO695" s="95"/>
      <c r="CP695" s="168"/>
      <c r="CQ695" s="95"/>
      <c r="CR695" s="95"/>
      <c r="CS695" s="168"/>
      <c r="CT695" s="168"/>
      <c r="CU695" s="167"/>
    </row>
    <row r="696" spans="2:99" x14ac:dyDescent="0.25">
      <c r="B696" s="42" t="s">
        <v>524</v>
      </c>
      <c r="C696" s="168"/>
      <c r="D696" s="185">
        <v>2500</v>
      </c>
      <c r="E696" s="95"/>
      <c r="F696" s="95"/>
      <c r="G696" s="168">
        <f t="shared" si="894"/>
        <v>0</v>
      </c>
      <c r="H696" s="95"/>
      <c r="I696" s="95"/>
      <c r="J696" s="168">
        <f t="shared" si="895"/>
        <v>0</v>
      </c>
      <c r="K696" s="95"/>
      <c r="L696" s="95"/>
      <c r="M696" s="168">
        <f t="shared" si="896"/>
        <v>0</v>
      </c>
      <c r="N696" s="95"/>
      <c r="O696" s="95"/>
      <c r="P696" s="168">
        <f t="shared" si="897"/>
        <v>0</v>
      </c>
      <c r="Q696" s="95"/>
      <c r="R696" s="95"/>
      <c r="S696" s="168">
        <f t="shared" si="898"/>
        <v>0</v>
      </c>
      <c r="T696" s="95"/>
      <c r="U696" s="95"/>
      <c r="V696" s="168">
        <f t="shared" si="899"/>
        <v>0</v>
      </c>
      <c r="W696" s="95"/>
      <c r="X696" s="95"/>
      <c r="Y696" s="168">
        <f t="shared" si="900"/>
        <v>0</v>
      </c>
      <c r="Z696" s="95"/>
      <c r="AA696" s="95"/>
      <c r="AB696" s="168">
        <f t="shared" si="901"/>
        <v>0</v>
      </c>
      <c r="AC696" s="95"/>
      <c r="AD696" s="95"/>
      <c r="AE696" s="168">
        <f t="shared" si="902"/>
        <v>0</v>
      </c>
      <c r="AF696" s="95"/>
      <c r="AG696" s="95"/>
      <c r="AH696" s="168">
        <f t="shared" si="903"/>
        <v>0</v>
      </c>
      <c r="AI696" s="95"/>
      <c r="AJ696" s="95"/>
      <c r="AK696" s="168">
        <f t="shared" si="904"/>
        <v>0</v>
      </c>
      <c r="AL696" s="95"/>
      <c r="AM696" s="95"/>
      <c r="AN696" s="168">
        <f t="shared" si="905"/>
        <v>0</v>
      </c>
      <c r="AO696" s="95"/>
      <c r="AP696" s="95"/>
      <c r="AQ696" s="168">
        <f t="shared" si="906"/>
        <v>0</v>
      </c>
      <c r="AR696" s="95"/>
      <c r="AS696" s="95"/>
      <c r="AT696" s="168">
        <f t="shared" si="907"/>
        <v>0</v>
      </c>
      <c r="AU696" s="95"/>
      <c r="AV696" s="95"/>
      <c r="AW696" s="168">
        <f t="shared" si="908"/>
        <v>0</v>
      </c>
      <c r="AX696" s="95"/>
      <c r="AY696" s="95"/>
      <c r="AZ696" s="168">
        <f t="shared" si="909"/>
        <v>0</v>
      </c>
      <c r="BA696" s="95"/>
      <c r="BB696" s="95"/>
      <c r="BC696" s="168">
        <f t="shared" si="910"/>
        <v>0</v>
      </c>
      <c r="BD696" s="95"/>
      <c r="BE696" s="95"/>
      <c r="BF696" s="168">
        <f t="shared" si="911"/>
        <v>0</v>
      </c>
      <c r="BG696" s="95"/>
      <c r="BH696" s="95"/>
      <c r="BI696" s="168">
        <f t="shared" si="912"/>
        <v>0</v>
      </c>
      <c r="BJ696" s="95"/>
      <c r="BK696" s="95"/>
      <c r="BL696" s="168">
        <f t="shared" si="913"/>
        <v>0</v>
      </c>
      <c r="BM696" s="95"/>
      <c r="BN696" s="95"/>
      <c r="BO696" s="168">
        <f t="shared" si="914"/>
        <v>0</v>
      </c>
      <c r="BP696" s="95"/>
      <c r="BQ696" s="95"/>
      <c r="BR696" s="168">
        <f t="shared" si="915"/>
        <v>0</v>
      </c>
      <c r="BS696" s="95"/>
      <c r="BT696" s="95"/>
      <c r="BU696" s="168">
        <f t="shared" si="916"/>
        <v>0</v>
      </c>
      <c r="BV696" s="95"/>
      <c r="BW696" s="95"/>
      <c r="BX696" s="168">
        <f t="shared" si="917"/>
        <v>0</v>
      </c>
      <c r="BY696" s="95"/>
      <c r="BZ696" s="95"/>
      <c r="CA696" s="168">
        <f t="shared" si="918"/>
        <v>0</v>
      </c>
      <c r="CB696" s="95"/>
      <c r="CC696" s="95"/>
      <c r="CD696" s="168">
        <f t="shared" si="919"/>
        <v>0</v>
      </c>
      <c r="CE696" s="95"/>
      <c r="CF696" s="95"/>
      <c r="CG696" s="168">
        <f t="shared" si="920"/>
        <v>0</v>
      </c>
      <c r="CH696" s="95"/>
      <c r="CI696" s="95"/>
      <c r="CJ696" s="168">
        <f t="shared" si="921"/>
        <v>0</v>
      </c>
      <c r="CK696" s="95"/>
      <c r="CL696" s="95"/>
      <c r="CM696" s="168">
        <f t="shared" si="922"/>
        <v>0</v>
      </c>
      <c r="CN696" s="95"/>
      <c r="CO696" s="95"/>
      <c r="CP696" s="168">
        <f t="shared" si="923"/>
        <v>0</v>
      </c>
      <c r="CQ696" s="95"/>
      <c r="CR696" s="95"/>
      <c r="CS696" s="168">
        <f t="shared" si="924"/>
        <v>0</v>
      </c>
      <c r="CT696" s="168">
        <f t="shared" si="925"/>
        <v>0</v>
      </c>
      <c r="CU696" s="167">
        <f t="shared" si="926"/>
        <v>0</v>
      </c>
    </row>
    <row r="697" spans="2:99" x14ac:dyDescent="0.25">
      <c r="B697" s="42" t="s">
        <v>1158</v>
      </c>
      <c r="C697" s="168"/>
      <c r="D697" s="185"/>
      <c r="E697" s="95"/>
      <c r="F697" s="95"/>
      <c r="G697" s="168"/>
      <c r="H697" s="95"/>
      <c r="I697" s="95"/>
      <c r="J697" s="168"/>
      <c r="K697" s="95"/>
      <c r="L697" s="95"/>
      <c r="M697" s="168"/>
      <c r="N697" s="95"/>
      <c r="O697" s="95"/>
      <c r="P697" s="168"/>
      <c r="Q697" s="95"/>
      <c r="R697" s="95"/>
      <c r="S697" s="168"/>
      <c r="T697" s="95"/>
      <c r="U697" s="95"/>
      <c r="V697" s="168"/>
      <c r="W697" s="95"/>
      <c r="X697" s="95"/>
      <c r="Y697" s="168"/>
      <c r="Z697" s="95"/>
      <c r="AA697" s="95"/>
      <c r="AB697" s="168"/>
      <c r="AC697" s="95"/>
      <c r="AD697" s="95"/>
      <c r="AE697" s="168"/>
      <c r="AF697" s="95"/>
      <c r="AG697" s="95"/>
      <c r="AH697" s="168"/>
      <c r="AI697" s="95"/>
      <c r="AJ697" s="95"/>
      <c r="AK697" s="168"/>
      <c r="AL697" s="95"/>
      <c r="AM697" s="95"/>
      <c r="AN697" s="168"/>
      <c r="AO697" s="95"/>
      <c r="AP697" s="95"/>
      <c r="AQ697" s="168"/>
      <c r="AR697" s="95"/>
      <c r="AS697" s="95"/>
      <c r="AT697" s="168"/>
      <c r="AU697" s="95">
        <v>145</v>
      </c>
      <c r="AV697" s="95">
        <v>3500</v>
      </c>
      <c r="AW697" s="168">
        <f t="shared" si="908"/>
        <v>507500</v>
      </c>
      <c r="AX697" s="95"/>
      <c r="AY697" s="95"/>
      <c r="AZ697" s="168"/>
      <c r="BA697" s="95"/>
      <c r="BB697" s="95"/>
      <c r="BC697" s="168"/>
      <c r="BD697" s="95"/>
      <c r="BE697" s="95"/>
      <c r="BF697" s="168"/>
      <c r="BG697" s="95"/>
      <c r="BH697" s="95"/>
      <c r="BI697" s="168"/>
      <c r="BJ697" s="95"/>
      <c r="BK697" s="95"/>
      <c r="BL697" s="168"/>
      <c r="BM697" s="95"/>
      <c r="BN697" s="95"/>
      <c r="BO697" s="168"/>
      <c r="BP697" s="95"/>
      <c r="BQ697" s="95"/>
      <c r="BR697" s="168">
        <f t="shared" si="915"/>
        <v>0</v>
      </c>
      <c r="BS697" s="95"/>
      <c r="BT697" s="95"/>
      <c r="BU697" s="168">
        <f t="shared" si="916"/>
        <v>0</v>
      </c>
      <c r="BV697" s="95"/>
      <c r="BW697" s="95"/>
      <c r="BX697" s="168"/>
      <c r="BY697" s="95">
        <v>150</v>
      </c>
      <c r="BZ697" s="95">
        <v>3500</v>
      </c>
      <c r="CA697" s="168">
        <f t="shared" si="918"/>
        <v>525000</v>
      </c>
      <c r="CB697" s="95"/>
      <c r="CC697" s="95"/>
      <c r="CD697" s="168"/>
      <c r="CE697" s="95"/>
      <c r="CF697" s="95"/>
      <c r="CG697" s="168"/>
      <c r="CH697" s="95"/>
      <c r="CI697" s="95"/>
      <c r="CJ697" s="168">
        <f t="shared" si="921"/>
        <v>0</v>
      </c>
      <c r="CK697" s="95"/>
      <c r="CL697" s="95"/>
      <c r="CM697" s="168">
        <f t="shared" si="922"/>
        <v>0</v>
      </c>
      <c r="CN697" s="95"/>
      <c r="CO697" s="95"/>
      <c r="CP697" s="168"/>
      <c r="CQ697" s="95"/>
      <c r="CR697" s="95"/>
      <c r="CS697" s="168"/>
      <c r="CT697" s="168"/>
      <c r="CU697" s="167"/>
    </row>
    <row r="698" spans="2:99" x14ac:dyDescent="0.25">
      <c r="B698" s="42" t="s">
        <v>500</v>
      </c>
      <c r="C698" s="168"/>
      <c r="D698" s="185"/>
      <c r="E698" s="95"/>
      <c r="F698" s="95"/>
      <c r="G698" s="168">
        <f t="shared" si="894"/>
        <v>0</v>
      </c>
      <c r="H698" s="95"/>
      <c r="I698" s="95"/>
      <c r="J698" s="168">
        <f t="shared" si="895"/>
        <v>0</v>
      </c>
      <c r="K698" s="95"/>
      <c r="L698" s="95"/>
      <c r="M698" s="168">
        <f t="shared" si="896"/>
        <v>0</v>
      </c>
      <c r="N698" s="95"/>
      <c r="O698" s="95"/>
      <c r="P698" s="168">
        <f t="shared" si="897"/>
        <v>0</v>
      </c>
      <c r="Q698" s="95">
        <v>5</v>
      </c>
      <c r="R698" s="95">
        <v>3500</v>
      </c>
      <c r="S698" s="168">
        <f t="shared" si="898"/>
        <v>17500</v>
      </c>
      <c r="T698" s="95"/>
      <c r="U698" s="95"/>
      <c r="V698" s="168">
        <f t="shared" si="899"/>
        <v>0</v>
      </c>
      <c r="W698" s="95"/>
      <c r="X698" s="95"/>
      <c r="Y698" s="168">
        <f t="shared" si="900"/>
        <v>0</v>
      </c>
      <c r="Z698" s="95"/>
      <c r="AA698" s="95"/>
      <c r="AB698" s="168">
        <f t="shared" si="901"/>
        <v>0</v>
      </c>
      <c r="AC698" s="95"/>
      <c r="AD698" s="95"/>
      <c r="AE698" s="168">
        <f t="shared" si="902"/>
        <v>0</v>
      </c>
      <c r="AF698" s="95"/>
      <c r="AG698" s="95"/>
      <c r="AH698" s="168">
        <f t="shared" si="903"/>
        <v>0</v>
      </c>
      <c r="AI698" s="95"/>
      <c r="AJ698" s="95"/>
      <c r="AK698" s="168">
        <f t="shared" si="904"/>
        <v>0</v>
      </c>
      <c r="AL698" s="95"/>
      <c r="AM698" s="95"/>
      <c r="AN698" s="168">
        <f t="shared" si="905"/>
        <v>0</v>
      </c>
      <c r="AO698" s="95"/>
      <c r="AP698" s="95"/>
      <c r="AQ698" s="168">
        <f t="shared" si="906"/>
        <v>0</v>
      </c>
      <c r="AR698" s="95"/>
      <c r="AS698" s="95"/>
      <c r="AT698" s="168">
        <f t="shared" si="907"/>
        <v>0</v>
      </c>
      <c r="AU698" s="95"/>
      <c r="AV698" s="95"/>
      <c r="AW698" s="168">
        <f t="shared" si="908"/>
        <v>0</v>
      </c>
      <c r="AX698" s="95"/>
      <c r="AY698" s="95"/>
      <c r="AZ698" s="168">
        <f t="shared" si="909"/>
        <v>0</v>
      </c>
      <c r="BA698" s="95"/>
      <c r="BB698" s="95"/>
      <c r="BC698" s="168">
        <f t="shared" si="910"/>
        <v>0</v>
      </c>
      <c r="BD698" s="95"/>
      <c r="BE698" s="95"/>
      <c r="BF698" s="168">
        <f t="shared" si="911"/>
        <v>0</v>
      </c>
      <c r="BG698" s="95"/>
      <c r="BH698" s="95"/>
      <c r="BI698" s="168">
        <f t="shared" si="912"/>
        <v>0</v>
      </c>
      <c r="BJ698" s="95">
        <v>150</v>
      </c>
      <c r="BK698" s="95">
        <v>3500</v>
      </c>
      <c r="BL698" s="168">
        <f t="shared" si="913"/>
        <v>525000</v>
      </c>
      <c r="BM698" s="95"/>
      <c r="BN698" s="95"/>
      <c r="BO698" s="168">
        <f t="shared" si="914"/>
        <v>0</v>
      </c>
      <c r="BP698" s="95"/>
      <c r="BQ698" s="95"/>
      <c r="BR698" s="168">
        <f t="shared" si="915"/>
        <v>0</v>
      </c>
      <c r="BS698" s="95"/>
      <c r="BT698" s="95"/>
      <c r="BU698" s="168">
        <f t="shared" si="916"/>
        <v>0</v>
      </c>
      <c r="BV698" s="95"/>
      <c r="BW698" s="95"/>
      <c r="BX698" s="168">
        <f t="shared" si="917"/>
        <v>0</v>
      </c>
      <c r="BY698" s="95"/>
      <c r="BZ698" s="95"/>
      <c r="CA698" s="168">
        <f t="shared" si="918"/>
        <v>0</v>
      </c>
      <c r="CB698" s="95"/>
      <c r="CC698" s="95"/>
      <c r="CD698" s="168">
        <f t="shared" si="919"/>
        <v>0</v>
      </c>
      <c r="CE698" s="95"/>
      <c r="CF698" s="95"/>
      <c r="CG698" s="168">
        <f t="shared" si="920"/>
        <v>0</v>
      </c>
      <c r="CH698" s="95"/>
      <c r="CI698" s="95"/>
      <c r="CJ698" s="168">
        <f t="shared" si="921"/>
        <v>0</v>
      </c>
      <c r="CK698" s="95"/>
      <c r="CL698" s="95"/>
      <c r="CM698" s="168">
        <f t="shared" si="922"/>
        <v>0</v>
      </c>
      <c r="CN698" s="95"/>
      <c r="CO698" s="95"/>
      <c r="CP698" s="168">
        <f t="shared" si="923"/>
        <v>0</v>
      </c>
      <c r="CQ698" s="95"/>
      <c r="CR698" s="95"/>
      <c r="CS698" s="168">
        <f t="shared" si="924"/>
        <v>0</v>
      </c>
      <c r="CT698" s="168">
        <f t="shared" si="925"/>
        <v>155</v>
      </c>
      <c r="CU698" s="167">
        <f t="shared" si="926"/>
        <v>542500</v>
      </c>
    </row>
    <row r="699" spans="2:99" x14ac:dyDescent="0.25">
      <c r="B699" s="42" t="s">
        <v>501</v>
      </c>
      <c r="C699" s="168"/>
      <c r="D699" s="185">
        <v>3500</v>
      </c>
      <c r="E699" s="95"/>
      <c r="F699" s="95"/>
      <c r="G699" s="168">
        <f t="shared" si="894"/>
        <v>0</v>
      </c>
      <c r="H699" s="95"/>
      <c r="I699" s="95"/>
      <c r="J699" s="168">
        <f t="shared" si="895"/>
        <v>0</v>
      </c>
      <c r="K699" s="95">
        <v>150</v>
      </c>
      <c r="L699" s="95">
        <v>3500</v>
      </c>
      <c r="M699" s="168">
        <f t="shared" si="896"/>
        <v>525000</v>
      </c>
      <c r="N699" s="95"/>
      <c r="O699" s="95"/>
      <c r="P699" s="168">
        <f t="shared" si="897"/>
        <v>0</v>
      </c>
      <c r="Q699" s="95"/>
      <c r="R699" s="95"/>
      <c r="S699" s="168">
        <f t="shared" si="898"/>
        <v>0</v>
      </c>
      <c r="T699" s="95"/>
      <c r="U699" s="95"/>
      <c r="V699" s="168">
        <f t="shared" si="899"/>
        <v>0</v>
      </c>
      <c r="W699" s="95"/>
      <c r="X699" s="95"/>
      <c r="Y699" s="168">
        <f t="shared" si="900"/>
        <v>0</v>
      </c>
      <c r="Z699" s="95"/>
      <c r="AA699" s="95"/>
      <c r="AB699" s="168">
        <f t="shared" si="901"/>
        <v>0</v>
      </c>
      <c r="AC699" s="95"/>
      <c r="AD699" s="95"/>
      <c r="AE699" s="168">
        <f t="shared" si="902"/>
        <v>0</v>
      </c>
      <c r="AF699" s="95">
        <v>150</v>
      </c>
      <c r="AG699" s="95">
        <v>3500</v>
      </c>
      <c r="AH699" s="168">
        <f t="shared" si="903"/>
        <v>525000</v>
      </c>
      <c r="AI699" s="95"/>
      <c r="AJ699" s="95"/>
      <c r="AK699" s="168">
        <f t="shared" si="904"/>
        <v>0</v>
      </c>
      <c r="AL699" s="95"/>
      <c r="AM699" s="95"/>
      <c r="AN699" s="168">
        <f t="shared" si="905"/>
        <v>0</v>
      </c>
      <c r="AO699" s="95"/>
      <c r="AP699" s="95"/>
      <c r="AQ699" s="168">
        <f t="shared" si="906"/>
        <v>0</v>
      </c>
      <c r="AR699" s="95"/>
      <c r="AS699" s="95"/>
      <c r="AT699" s="168">
        <f t="shared" si="907"/>
        <v>0</v>
      </c>
      <c r="AU699" s="95"/>
      <c r="AV699" s="95"/>
      <c r="AW699" s="168">
        <f t="shared" si="908"/>
        <v>0</v>
      </c>
      <c r="AX699" s="95"/>
      <c r="AY699" s="95"/>
      <c r="AZ699" s="168">
        <f t="shared" si="909"/>
        <v>0</v>
      </c>
      <c r="BA699" s="95"/>
      <c r="BB699" s="95"/>
      <c r="BC699" s="168">
        <f t="shared" si="910"/>
        <v>0</v>
      </c>
      <c r="BD699" s="95"/>
      <c r="BE699" s="95"/>
      <c r="BF699" s="168">
        <f t="shared" si="911"/>
        <v>0</v>
      </c>
      <c r="BG699" s="95"/>
      <c r="BH699" s="95"/>
      <c r="BI699" s="168">
        <f t="shared" si="912"/>
        <v>0</v>
      </c>
      <c r="BJ699" s="95"/>
      <c r="BK699" s="95"/>
      <c r="BL699" s="168">
        <f t="shared" si="913"/>
        <v>0</v>
      </c>
      <c r="BM699" s="95"/>
      <c r="BN699" s="95"/>
      <c r="BO699" s="168">
        <f t="shared" si="914"/>
        <v>0</v>
      </c>
      <c r="BP699" s="95"/>
      <c r="BQ699" s="95"/>
      <c r="BR699" s="168">
        <f t="shared" si="915"/>
        <v>0</v>
      </c>
      <c r="BS699" s="95"/>
      <c r="BT699" s="95"/>
      <c r="BU699" s="168">
        <f t="shared" si="916"/>
        <v>0</v>
      </c>
      <c r="BV699" s="95"/>
      <c r="BW699" s="95"/>
      <c r="BX699" s="168">
        <f t="shared" si="917"/>
        <v>0</v>
      </c>
      <c r="BY699" s="95"/>
      <c r="BZ699" s="95"/>
      <c r="CA699" s="168">
        <f t="shared" si="918"/>
        <v>0</v>
      </c>
      <c r="CB699" s="95"/>
      <c r="CC699" s="95"/>
      <c r="CD699" s="168">
        <f t="shared" si="919"/>
        <v>0</v>
      </c>
      <c r="CE699" s="95"/>
      <c r="CF699" s="95"/>
      <c r="CG699" s="168">
        <f t="shared" si="920"/>
        <v>0</v>
      </c>
      <c r="CH699" s="95"/>
      <c r="CI699" s="95"/>
      <c r="CJ699" s="168">
        <f t="shared" si="921"/>
        <v>0</v>
      </c>
      <c r="CK699" s="95"/>
      <c r="CL699" s="95"/>
      <c r="CM699" s="168">
        <f t="shared" si="922"/>
        <v>0</v>
      </c>
      <c r="CN699" s="95"/>
      <c r="CO699" s="95"/>
      <c r="CP699" s="168">
        <f t="shared" si="923"/>
        <v>0</v>
      </c>
      <c r="CQ699" s="95"/>
      <c r="CR699" s="95"/>
      <c r="CS699" s="168">
        <f t="shared" si="924"/>
        <v>0</v>
      </c>
      <c r="CT699" s="168">
        <f t="shared" si="925"/>
        <v>300</v>
      </c>
      <c r="CU699" s="167">
        <f t="shared" si="926"/>
        <v>1050000</v>
      </c>
    </row>
    <row r="700" spans="2:99" x14ac:dyDescent="0.25">
      <c r="B700" s="42" t="s">
        <v>1286</v>
      </c>
      <c r="C700" s="168"/>
      <c r="D700" s="185"/>
      <c r="E700" s="95"/>
      <c r="F700" s="95"/>
      <c r="G700" s="168"/>
      <c r="H700" s="95"/>
      <c r="I700" s="95"/>
      <c r="J700" s="168"/>
      <c r="K700" s="95"/>
      <c r="L700" s="95"/>
      <c r="M700" s="168"/>
      <c r="N700" s="95"/>
      <c r="O700" s="95"/>
      <c r="P700" s="168"/>
      <c r="Q700" s="95"/>
      <c r="R700" s="95"/>
      <c r="S700" s="168"/>
      <c r="T700" s="95"/>
      <c r="U700" s="95"/>
      <c r="V700" s="168"/>
      <c r="W700" s="95"/>
      <c r="X700" s="95"/>
      <c r="Y700" s="168"/>
      <c r="Z700" s="95"/>
      <c r="AA700" s="95"/>
      <c r="AB700" s="168"/>
      <c r="AC700" s="95"/>
      <c r="AD700" s="95"/>
      <c r="AE700" s="168"/>
      <c r="AF700" s="95"/>
      <c r="AG700" s="95"/>
      <c r="AH700" s="168"/>
      <c r="AI700" s="95"/>
      <c r="AJ700" s="95"/>
      <c r="AK700" s="168"/>
      <c r="AL700" s="95"/>
      <c r="AM700" s="95"/>
      <c r="AN700" s="168"/>
      <c r="AO700" s="95"/>
      <c r="AP700" s="95"/>
      <c r="AQ700" s="168"/>
      <c r="AR700" s="95"/>
      <c r="AS700" s="95"/>
      <c r="AT700" s="168"/>
      <c r="AU700" s="95"/>
      <c r="AV700" s="95"/>
      <c r="AW700" s="168"/>
      <c r="AX700" s="95"/>
      <c r="AY700" s="95"/>
      <c r="AZ700" s="168"/>
      <c r="BA700" s="95"/>
      <c r="BB700" s="95"/>
      <c r="BC700" s="168"/>
      <c r="BD700" s="95"/>
      <c r="BE700" s="95"/>
      <c r="BF700" s="168"/>
      <c r="BG700" s="95"/>
      <c r="BH700" s="95"/>
      <c r="BI700" s="168"/>
      <c r="BJ700" s="95"/>
      <c r="BK700" s="95"/>
      <c r="BL700" s="168"/>
      <c r="BM700" s="95"/>
      <c r="BN700" s="95"/>
      <c r="BO700" s="168"/>
      <c r="BP700" s="95"/>
      <c r="BQ700" s="95"/>
      <c r="BR700" s="168"/>
      <c r="BS700" s="95"/>
      <c r="BT700" s="95"/>
      <c r="BU700" s="168"/>
      <c r="BV700" s="95"/>
      <c r="BW700" s="95"/>
      <c r="BX700" s="168"/>
      <c r="BY700" s="95"/>
      <c r="BZ700" s="95"/>
      <c r="CA700" s="168"/>
      <c r="CB700" s="95"/>
      <c r="CC700" s="95"/>
      <c r="CD700" s="168"/>
      <c r="CE700" s="95"/>
      <c r="CF700" s="95"/>
      <c r="CG700" s="168"/>
      <c r="CH700" s="95">
        <v>5</v>
      </c>
      <c r="CI700" s="95">
        <v>5000</v>
      </c>
      <c r="CJ700" s="168">
        <f t="shared" si="921"/>
        <v>25000</v>
      </c>
      <c r="CK700" s="95"/>
      <c r="CL700" s="95"/>
      <c r="CM700" s="168">
        <f t="shared" si="922"/>
        <v>0</v>
      </c>
      <c r="CN700" s="95"/>
      <c r="CO700" s="95"/>
      <c r="CP700" s="168"/>
      <c r="CQ700" s="95"/>
      <c r="CR700" s="95"/>
      <c r="CS700" s="168"/>
      <c r="CT700" s="168"/>
      <c r="CU700" s="167"/>
    </row>
    <row r="701" spans="2:99" x14ac:dyDescent="0.25">
      <c r="B701" s="42" t="s">
        <v>504</v>
      </c>
      <c r="C701" s="168"/>
      <c r="D701" s="185">
        <v>3500</v>
      </c>
      <c r="E701" s="95">
        <v>155</v>
      </c>
      <c r="F701" s="95">
        <v>3500</v>
      </c>
      <c r="G701" s="168">
        <f t="shared" si="894"/>
        <v>542500</v>
      </c>
      <c r="H701" s="95"/>
      <c r="I701" s="95"/>
      <c r="J701" s="168">
        <f t="shared" si="895"/>
        <v>0</v>
      </c>
      <c r="K701" s="95"/>
      <c r="L701" s="95"/>
      <c r="M701" s="168">
        <f t="shared" si="896"/>
        <v>0</v>
      </c>
      <c r="N701" s="95"/>
      <c r="O701" s="95"/>
      <c r="P701" s="168">
        <f t="shared" si="897"/>
        <v>0</v>
      </c>
      <c r="Q701" s="95"/>
      <c r="R701" s="95"/>
      <c r="S701" s="168">
        <f t="shared" si="898"/>
        <v>0</v>
      </c>
      <c r="T701" s="95"/>
      <c r="U701" s="95"/>
      <c r="V701" s="168">
        <f t="shared" si="899"/>
        <v>0</v>
      </c>
      <c r="W701" s="95"/>
      <c r="X701" s="95"/>
      <c r="Y701" s="168">
        <f t="shared" si="900"/>
        <v>0</v>
      </c>
      <c r="Z701" s="95"/>
      <c r="AA701" s="95"/>
      <c r="AB701" s="168">
        <f t="shared" si="901"/>
        <v>0</v>
      </c>
      <c r="AC701" s="95"/>
      <c r="AD701" s="95"/>
      <c r="AE701" s="168">
        <f t="shared" si="902"/>
        <v>0</v>
      </c>
      <c r="AF701" s="95"/>
      <c r="AG701" s="95"/>
      <c r="AH701" s="168">
        <f t="shared" si="903"/>
        <v>0</v>
      </c>
      <c r="AI701" s="95">
        <v>150</v>
      </c>
      <c r="AJ701" s="95">
        <v>3500</v>
      </c>
      <c r="AK701" s="168">
        <f t="shared" si="904"/>
        <v>525000</v>
      </c>
      <c r="AL701" s="95"/>
      <c r="AM701" s="95"/>
      <c r="AN701" s="168">
        <f t="shared" si="905"/>
        <v>0</v>
      </c>
      <c r="AO701" s="95"/>
      <c r="AP701" s="95"/>
      <c r="AQ701" s="168">
        <f t="shared" si="906"/>
        <v>0</v>
      </c>
      <c r="AR701" s="95"/>
      <c r="AS701" s="95"/>
      <c r="AT701" s="168">
        <f t="shared" si="907"/>
        <v>0</v>
      </c>
      <c r="AU701" s="95"/>
      <c r="AV701" s="95"/>
      <c r="AW701" s="168">
        <f t="shared" si="908"/>
        <v>0</v>
      </c>
      <c r="AX701" s="95"/>
      <c r="AY701" s="95"/>
      <c r="AZ701" s="168">
        <f t="shared" si="909"/>
        <v>0</v>
      </c>
      <c r="BA701" s="95"/>
      <c r="BB701" s="95"/>
      <c r="BC701" s="168">
        <f t="shared" si="910"/>
        <v>0</v>
      </c>
      <c r="BD701" s="95"/>
      <c r="BE701" s="95"/>
      <c r="BF701" s="168">
        <f t="shared" si="911"/>
        <v>0</v>
      </c>
      <c r="BG701" s="95"/>
      <c r="BH701" s="95"/>
      <c r="BI701" s="168">
        <f t="shared" si="912"/>
        <v>0</v>
      </c>
      <c r="BJ701" s="95"/>
      <c r="BK701" s="95"/>
      <c r="BL701" s="168">
        <f t="shared" si="913"/>
        <v>0</v>
      </c>
      <c r="BM701" s="95">
        <v>150</v>
      </c>
      <c r="BN701" s="95">
        <v>3500</v>
      </c>
      <c r="BO701" s="168">
        <f t="shared" si="914"/>
        <v>525000</v>
      </c>
      <c r="BP701" s="95"/>
      <c r="BQ701" s="95"/>
      <c r="BR701" s="168">
        <f t="shared" si="915"/>
        <v>0</v>
      </c>
      <c r="BS701" s="95"/>
      <c r="BT701" s="95"/>
      <c r="BU701" s="168">
        <f t="shared" si="916"/>
        <v>0</v>
      </c>
      <c r="BV701" s="95"/>
      <c r="BW701" s="95"/>
      <c r="BX701" s="168">
        <f t="shared" si="917"/>
        <v>0</v>
      </c>
      <c r="BY701" s="95"/>
      <c r="BZ701" s="95"/>
      <c r="CA701" s="168">
        <f t="shared" si="918"/>
        <v>0</v>
      </c>
      <c r="CB701" s="95"/>
      <c r="CC701" s="95"/>
      <c r="CD701" s="168">
        <f t="shared" si="919"/>
        <v>0</v>
      </c>
      <c r="CE701" s="95"/>
      <c r="CF701" s="95"/>
      <c r="CG701" s="168">
        <f t="shared" si="920"/>
        <v>0</v>
      </c>
      <c r="CH701" s="95"/>
      <c r="CI701" s="95"/>
      <c r="CJ701" s="168">
        <f t="shared" si="921"/>
        <v>0</v>
      </c>
      <c r="CK701" s="95"/>
      <c r="CL701" s="95"/>
      <c r="CM701" s="168">
        <f t="shared" si="922"/>
        <v>0</v>
      </c>
      <c r="CN701" s="95"/>
      <c r="CO701" s="95"/>
      <c r="CP701" s="168">
        <f t="shared" si="923"/>
        <v>0</v>
      </c>
      <c r="CQ701" s="95"/>
      <c r="CR701" s="95"/>
      <c r="CS701" s="168">
        <f t="shared" si="924"/>
        <v>0</v>
      </c>
      <c r="CT701" s="168">
        <f t="shared" si="925"/>
        <v>455</v>
      </c>
      <c r="CU701" s="167">
        <f t="shared" si="926"/>
        <v>1592500</v>
      </c>
    </row>
    <row r="702" spans="2:99" x14ac:dyDescent="0.25">
      <c r="B702" s="42" t="s">
        <v>491</v>
      </c>
      <c r="C702" s="168"/>
      <c r="D702" s="185">
        <v>3500</v>
      </c>
      <c r="E702" s="95"/>
      <c r="F702" s="95"/>
      <c r="G702" s="168">
        <f t="shared" si="894"/>
        <v>0</v>
      </c>
      <c r="H702" s="95"/>
      <c r="I702" s="95"/>
      <c r="J702" s="168">
        <f t="shared" si="895"/>
        <v>0</v>
      </c>
      <c r="K702" s="95"/>
      <c r="L702" s="95"/>
      <c r="M702" s="168">
        <f t="shared" si="896"/>
        <v>0</v>
      </c>
      <c r="N702" s="95"/>
      <c r="O702" s="95"/>
      <c r="P702" s="168">
        <f t="shared" si="897"/>
        <v>0</v>
      </c>
      <c r="Q702" s="95"/>
      <c r="R702" s="95"/>
      <c r="S702" s="168">
        <f t="shared" si="898"/>
        <v>0</v>
      </c>
      <c r="T702" s="95"/>
      <c r="U702" s="95"/>
      <c r="V702" s="168">
        <f t="shared" si="899"/>
        <v>0</v>
      </c>
      <c r="W702" s="95"/>
      <c r="X702" s="95"/>
      <c r="Y702" s="168">
        <f t="shared" si="900"/>
        <v>0</v>
      </c>
      <c r="Z702" s="95"/>
      <c r="AA702" s="95"/>
      <c r="AB702" s="168">
        <f t="shared" si="901"/>
        <v>0</v>
      </c>
      <c r="AC702" s="95">
        <v>5</v>
      </c>
      <c r="AD702" s="95">
        <v>3500</v>
      </c>
      <c r="AE702" s="168">
        <f t="shared" si="902"/>
        <v>17500</v>
      </c>
      <c r="AF702" s="95"/>
      <c r="AG702" s="95"/>
      <c r="AH702" s="168">
        <f t="shared" si="903"/>
        <v>0</v>
      </c>
      <c r="AI702" s="95">
        <v>5</v>
      </c>
      <c r="AJ702" s="95">
        <v>4000</v>
      </c>
      <c r="AK702" s="168">
        <f t="shared" si="904"/>
        <v>20000</v>
      </c>
      <c r="AL702" s="95"/>
      <c r="AM702" s="95"/>
      <c r="AN702" s="168">
        <f t="shared" si="905"/>
        <v>0</v>
      </c>
      <c r="AO702" s="95"/>
      <c r="AP702" s="95"/>
      <c r="AQ702" s="168">
        <f t="shared" si="906"/>
        <v>0</v>
      </c>
      <c r="AR702" s="95"/>
      <c r="AS702" s="95"/>
      <c r="AT702" s="168">
        <f t="shared" si="907"/>
        <v>0</v>
      </c>
      <c r="AU702" s="95">
        <v>5</v>
      </c>
      <c r="AV702" s="95">
        <v>3500</v>
      </c>
      <c r="AW702" s="168">
        <f t="shared" si="908"/>
        <v>17500</v>
      </c>
      <c r="AX702" s="95"/>
      <c r="AY702" s="95"/>
      <c r="AZ702" s="168">
        <f t="shared" si="909"/>
        <v>0</v>
      </c>
      <c r="BA702" s="95"/>
      <c r="BB702" s="95"/>
      <c r="BC702" s="168">
        <f t="shared" si="910"/>
        <v>0</v>
      </c>
      <c r="BD702" s="95"/>
      <c r="BE702" s="95"/>
      <c r="BF702" s="168">
        <f t="shared" si="911"/>
        <v>0</v>
      </c>
      <c r="BG702" s="95"/>
      <c r="BH702" s="95"/>
      <c r="BI702" s="168">
        <f t="shared" si="912"/>
        <v>0</v>
      </c>
      <c r="BJ702" s="95"/>
      <c r="BK702" s="95"/>
      <c r="BL702" s="168">
        <f t="shared" si="913"/>
        <v>0</v>
      </c>
      <c r="BM702" s="95"/>
      <c r="BN702" s="95"/>
      <c r="BO702" s="168">
        <f t="shared" si="914"/>
        <v>0</v>
      </c>
      <c r="BP702" s="95"/>
      <c r="BQ702" s="95"/>
      <c r="BR702" s="168">
        <f t="shared" si="915"/>
        <v>0</v>
      </c>
      <c r="BS702" s="95"/>
      <c r="BT702" s="95"/>
      <c r="BU702" s="168">
        <f t="shared" si="916"/>
        <v>0</v>
      </c>
      <c r="BV702" s="95"/>
      <c r="BW702" s="95"/>
      <c r="BX702" s="168">
        <f t="shared" si="917"/>
        <v>0</v>
      </c>
      <c r="BY702" s="95"/>
      <c r="BZ702" s="95"/>
      <c r="CA702" s="168">
        <f t="shared" si="918"/>
        <v>0</v>
      </c>
      <c r="CB702" s="95"/>
      <c r="CC702" s="95"/>
      <c r="CD702" s="168">
        <f t="shared" si="919"/>
        <v>0</v>
      </c>
      <c r="CE702" s="95"/>
      <c r="CF702" s="95"/>
      <c r="CG702" s="168">
        <f t="shared" si="920"/>
        <v>0</v>
      </c>
      <c r="CH702" s="95"/>
      <c r="CI702" s="95"/>
      <c r="CJ702" s="168">
        <f t="shared" si="921"/>
        <v>0</v>
      </c>
      <c r="CK702" s="95"/>
      <c r="CL702" s="95"/>
      <c r="CM702" s="168">
        <f t="shared" si="922"/>
        <v>0</v>
      </c>
      <c r="CN702" s="95"/>
      <c r="CO702" s="95"/>
      <c r="CP702" s="168">
        <f t="shared" si="923"/>
        <v>0</v>
      </c>
      <c r="CQ702" s="95"/>
      <c r="CR702" s="95"/>
      <c r="CS702" s="168">
        <f t="shared" si="924"/>
        <v>0</v>
      </c>
      <c r="CT702" s="168">
        <f t="shared" si="925"/>
        <v>15</v>
      </c>
      <c r="CU702" s="167">
        <f t="shared" si="926"/>
        <v>55000</v>
      </c>
    </row>
    <row r="703" spans="2:99" x14ac:dyDescent="0.25">
      <c r="B703" s="42" t="s">
        <v>507</v>
      </c>
      <c r="C703" s="168"/>
      <c r="D703" s="185">
        <v>3500</v>
      </c>
      <c r="E703" s="95"/>
      <c r="F703" s="95"/>
      <c r="G703" s="168">
        <f t="shared" si="894"/>
        <v>0</v>
      </c>
      <c r="H703" s="95"/>
      <c r="I703" s="95"/>
      <c r="J703" s="168">
        <f t="shared" si="895"/>
        <v>0</v>
      </c>
      <c r="K703" s="95"/>
      <c r="L703" s="95"/>
      <c r="M703" s="168">
        <f t="shared" si="896"/>
        <v>0</v>
      </c>
      <c r="N703" s="95"/>
      <c r="O703" s="95"/>
      <c r="P703" s="168">
        <f t="shared" si="897"/>
        <v>0</v>
      </c>
      <c r="Q703" s="95"/>
      <c r="R703" s="95"/>
      <c r="S703" s="168">
        <f t="shared" si="898"/>
        <v>0</v>
      </c>
      <c r="T703" s="95">
        <v>4</v>
      </c>
      <c r="U703" s="95">
        <v>4500</v>
      </c>
      <c r="V703" s="168">
        <f t="shared" si="899"/>
        <v>18000</v>
      </c>
      <c r="W703" s="95"/>
      <c r="X703" s="95"/>
      <c r="Y703" s="168">
        <f t="shared" si="900"/>
        <v>0</v>
      </c>
      <c r="Z703" s="95"/>
      <c r="AA703" s="95"/>
      <c r="AB703" s="168">
        <f t="shared" si="901"/>
        <v>0</v>
      </c>
      <c r="AC703" s="95"/>
      <c r="AD703" s="95"/>
      <c r="AE703" s="168">
        <f t="shared" si="902"/>
        <v>0</v>
      </c>
      <c r="AF703" s="95"/>
      <c r="AG703" s="95"/>
      <c r="AH703" s="168">
        <f t="shared" si="903"/>
        <v>0</v>
      </c>
      <c r="AI703" s="95"/>
      <c r="AJ703" s="95"/>
      <c r="AK703" s="168">
        <f t="shared" si="904"/>
        <v>0</v>
      </c>
      <c r="AL703" s="95"/>
      <c r="AM703" s="95"/>
      <c r="AN703" s="168">
        <f t="shared" si="905"/>
        <v>0</v>
      </c>
      <c r="AO703" s="95"/>
      <c r="AP703" s="95"/>
      <c r="AQ703" s="168">
        <f t="shared" si="906"/>
        <v>0</v>
      </c>
      <c r="AR703" s="95"/>
      <c r="AS703" s="95"/>
      <c r="AT703" s="168">
        <f t="shared" si="907"/>
        <v>0</v>
      </c>
      <c r="AU703" s="95"/>
      <c r="AV703" s="95"/>
      <c r="AW703" s="168">
        <f t="shared" si="908"/>
        <v>0</v>
      </c>
      <c r="AX703" s="95"/>
      <c r="AY703" s="95"/>
      <c r="AZ703" s="168">
        <f t="shared" si="909"/>
        <v>0</v>
      </c>
      <c r="BA703" s="95">
        <v>5</v>
      </c>
      <c r="BB703" s="95">
        <v>4000</v>
      </c>
      <c r="BC703" s="168">
        <f t="shared" si="910"/>
        <v>20000</v>
      </c>
      <c r="BD703" s="95"/>
      <c r="BE703" s="95"/>
      <c r="BF703" s="168">
        <f t="shared" si="911"/>
        <v>0</v>
      </c>
      <c r="BG703" s="95"/>
      <c r="BH703" s="95"/>
      <c r="BI703" s="168">
        <f t="shared" si="912"/>
        <v>0</v>
      </c>
      <c r="BJ703" s="95"/>
      <c r="BK703" s="95"/>
      <c r="BL703" s="168">
        <f t="shared" si="913"/>
        <v>0</v>
      </c>
      <c r="BM703" s="95"/>
      <c r="BN703" s="95"/>
      <c r="BO703" s="168">
        <f t="shared" si="914"/>
        <v>0</v>
      </c>
      <c r="BP703" s="95"/>
      <c r="BQ703" s="95"/>
      <c r="BR703" s="168">
        <f t="shared" si="915"/>
        <v>0</v>
      </c>
      <c r="BS703" s="95"/>
      <c r="BT703" s="95"/>
      <c r="BU703" s="168">
        <f t="shared" si="916"/>
        <v>0</v>
      </c>
      <c r="BV703" s="95"/>
      <c r="BW703" s="95"/>
      <c r="BX703" s="168">
        <f t="shared" si="917"/>
        <v>0</v>
      </c>
      <c r="BY703" s="95"/>
      <c r="BZ703" s="95"/>
      <c r="CA703" s="168">
        <f t="shared" si="918"/>
        <v>0</v>
      </c>
      <c r="CB703" s="95"/>
      <c r="CC703" s="95"/>
      <c r="CD703" s="168">
        <f t="shared" si="919"/>
        <v>0</v>
      </c>
      <c r="CE703" s="95">
        <v>5</v>
      </c>
      <c r="CF703" s="95">
        <v>3000</v>
      </c>
      <c r="CG703" s="168">
        <f t="shared" si="920"/>
        <v>15000</v>
      </c>
      <c r="CH703" s="95"/>
      <c r="CI703" s="95"/>
      <c r="CJ703" s="168">
        <f t="shared" si="921"/>
        <v>0</v>
      </c>
      <c r="CK703" s="95"/>
      <c r="CL703" s="95"/>
      <c r="CM703" s="168">
        <f t="shared" si="922"/>
        <v>0</v>
      </c>
      <c r="CN703" s="95"/>
      <c r="CO703" s="95"/>
      <c r="CP703" s="168">
        <f t="shared" si="923"/>
        <v>0</v>
      </c>
      <c r="CQ703" s="95"/>
      <c r="CR703" s="95"/>
      <c r="CS703" s="168">
        <f t="shared" si="924"/>
        <v>0</v>
      </c>
      <c r="CT703" s="168">
        <f t="shared" si="925"/>
        <v>14</v>
      </c>
      <c r="CU703" s="167">
        <f t="shared" si="926"/>
        <v>53000</v>
      </c>
    </row>
    <row r="704" spans="2:99" x14ac:dyDescent="0.25">
      <c r="B704" s="42" t="s">
        <v>525</v>
      </c>
      <c r="C704" s="168"/>
      <c r="D704" s="185">
        <v>3500</v>
      </c>
      <c r="E704" s="95"/>
      <c r="F704" s="95"/>
      <c r="G704" s="168">
        <f t="shared" si="894"/>
        <v>0</v>
      </c>
      <c r="H704" s="95"/>
      <c r="I704" s="95"/>
      <c r="J704" s="168">
        <f t="shared" si="895"/>
        <v>0</v>
      </c>
      <c r="K704" s="95"/>
      <c r="L704" s="95"/>
      <c r="M704" s="168">
        <f t="shared" si="896"/>
        <v>0</v>
      </c>
      <c r="N704" s="95"/>
      <c r="O704" s="95"/>
      <c r="P704" s="168">
        <f t="shared" si="897"/>
        <v>0</v>
      </c>
      <c r="Q704" s="95"/>
      <c r="R704" s="95"/>
      <c r="S704" s="168">
        <f t="shared" si="898"/>
        <v>0</v>
      </c>
      <c r="T704" s="95"/>
      <c r="U704" s="95"/>
      <c r="V704" s="168">
        <f t="shared" si="899"/>
        <v>0</v>
      </c>
      <c r="W704" s="95"/>
      <c r="X704" s="95"/>
      <c r="Y704" s="168">
        <f t="shared" si="900"/>
        <v>0</v>
      </c>
      <c r="Z704" s="95"/>
      <c r="AA704" s="95"/>
      <c r="AB704" s="168">
        <f t="shared" si="901"/>
        <v>0</v>
      </c>
      <c r="AC704" s="95"/>
      <c r="AD704" s="95"/>
      <c r="AE704" s="168">
        <f t="shared" si="902"/>
        <v>0</v>
      </c>
      <c r="AF704" s="95"/>
      <c r="AG704" s="95"/>
      <c r="AH704" s="168">
        <f t="shared" si="903"/>
        <v>0</v>
      </c>
      <c r="AI704" s="95"/>
      <c r="AJ704" s="95"/>
      <c r="AK704" s="168">
        <f t="shared" si="904"/>
        <v>0</v>
      </c>
      <c r="AL704" s="95"/>
      <c r="AM704" s="95"/>
      <c r="AN704" s="168">
        <f t="shared" si="905"/>
        <v>0</v>
      </c>
      <c r="AO704" s="95"/>
      <c r="AP704" s="95"/>
      <c r="AQ704" s="168">
        <f t="shared" si="906"/>
        <v>0</v>
      </c>
      <c r="AR704" s="95"/>
      <c r="AS704" s="95"/>
      <c r="AT704" s="168">
        <f t="shared" si="907"/>
        <v>0</v>
      </c>
      <c r="AU704" s="95"/>
      <c r="AV704" s="95"/>
      <c r="AW704" s="168">
        <f t="shared" si="908"/>
        <v>0</v>
      </c>
      <c r="AX704" s="95"/>
      <c r="AY704" s="95"/>
      <c r="AZ704" s="168">
        <f t="shared" si="909"/>
        <v>0</v>
      </c>
      <c r="BA704" s="95"/>
      <c r="BB704" s="95"/>
      <c r="BC704" s="168">
        <f t="shared" si="910"/>
        <v>0</v>
      </c>
      <c r="BD704" s="95"/>
      <c r="BE704" s="95"/>
      <c r="BF704" s="168">
        <f t="shared" si="911"/>
        <v>0</v>
      </c>
      <c r="BG704" s="95"/>
      <c r="BH704" s="95"/>
      <c r="BI704" s="168">
        <f t="shared" si="912"/>
        <v>0</v>
      </c>
      <c r="BJ704" s="95"/>
      <c r="BK704" s="95"/>
      <c r="BL704" s="168">
        <f t="shared" si="913"/>
        <v>0</v>
      </c>
      <c r="BM704" s="95"/>
      <c r="BN704" s="95"/>
      <c r="BO704" s="168">
        <f t="shared" si="914"/>
        <v>0</v>
      </c>
      <c r="BP704" s="95"/>
      <c r="BQ704" s="95"/>
      <c r="BR704" s="168">
        <f t="shared" si="915"/>
        <v>0</v>
      </c>
      <c r="BS704" s="95"/>
      <c r="BT704" s="95"/>
      <c r="BU704" s="168">
        <f t="shared" si="916"/>
        <v>0</v>
      </c>
      <c r="BV704" s="95"/>
      <c r="BW704" s="95"/>
      <c r="BX704" s="168">
        <f t="shared" si="917"/>
        <v>0</v>
      </c>
      <c r="BY704" s="95"/>
      <c r="BZ704" s="95"/>
      <c r="CA704" s="168">
        <f t="shared" si="918"/>
        <v>0</v>
      </c>
      <c r="CB704" s="95"/>
      <c r="CC704" s="95"/>
      <c r="CD704" s="168">
        <f t="shared" si="919"/>
        <v>0</v>
      </c>
      <c r="CE704" s="95">
        <v>145</v>
      </c>
      <c r="CF704" s="95">
        <v>3500</v>
      </c>
      <c r="CG704" s="168">
        <f t="shared" si="920"/>
        <v>507500</v>
      </c>
      <c r="CH704" s="95"/>
      <c r="CI704" s="95"/>
      <c r="CJ704" s="168">
        <f t="shared" si="921"/>
        <v>0</v>
      </c>
      <c r="CK704" s="95"/>
      <c r="CL704" s="95"/>
      <c r="CM704" s="168">
        <f t="shared" si="922"/>
        <v>0</v>
      </c>
      <c r="CN704" s="95"/>
      <c r="CO704" s="95"/>
      <c r="CP704" s="168">
        <f t="shared" si="923"/>
        <v>0</v>
      </c>
      <c r="CQ704" s="95"/>
      <c r="CR704" s="95"/>
      <c r="CS704" s="168">
        <f t="shared" si="924"/>
        <v>0</v>
      </c>
      <c r="CT704" s="168">
        <f t="shared" si="925"/>
        <v>145</v>
      </c>
      <c r="CU704" s="167">
        <f t="shared" si="926"/>
        <v>507500</v>
      </c>
    </row>
    <row r="705" spans="2:99" x14ac:dyDescent="0.25">
      <c r="B705" s="42" t="s">
        <v>1035</v>
      </c>
      <c r="C705" s="168"/>
      <c r="D705" s="185"/>
      <c r="E705" s="95"/>
      <c r="F705" s="95"/>
      <c r="G705" s="168"/>
      <c r="H705" s="95"/>
      <c r="I705" s="95"/>
      <c r="J705" s="168"/>
      <c r="K705" s="95"/>
      <c r="L705" s="95"/>
      <c r="M705" s="168"/>
      <c r="N705" s="95"/>
      <c r="O705" s="95"/>
      <c r="P705" s="168"/>
      <c r="Q705" s="95"/>
      <c r="R705" s="95"/>
      <c r="S705" s="168"/>
      <c r="T705" s="95"/>
      <c r="U705" s="95"/>
      <c r="V705" s="168"/>
      <c r="W705" s="95">
        <v>145</v>
      </c>
      <c r="X705" s="95">
        <v>3500</v>
      </c>
      <c r="Y705" s="168">
        <f t="shared" si="900"/>
        <v>507500</v>
      </c>
      <c r="Z705" s="95"/>
      <c r="AA705" s="95"/>
      <c r="AB705" s="168"/>
      <c r="AC705" s="95"/>
      <c r="AD705" s="95"/>
      <c r="AE705" s="168"/>
      <c r="AF705" s="95"/>
      <c r="AG705" s="95"/>
      <c r="AH705" s="168"/>
      <c r="AI705" s="95"/>
      <c r="AJ705" s="95"/>
      <c r="AK705" s="168"/>
      <c r="AL705" s="95"/>
      <c r="AM705" s="95"/>
      <c r="AN705" s="168">
        <f t="shared" si="905"/>
        <v>0</v>
      </c>
      <c r="AO705" s="95"/>
      <c r="AP705" s="95"/>
      <c r="AQ705" s="168"/>
      <c r="AR705" s="95"/>
      <c r="AS705" s="95"/>
      <c r="AT705" s="168"/>
      <c r="AU705" s="95"/>
      <c r="AV705" s="95"/>
      <c r="AW705" s="168"/>
      <c r="AX705" s="95"/>
      <c r="AY705" s="95"/>
      <c r="AZ705" s="168"/>
      <c r="BA705" s="95"/>
      <c r="BB705" s="95"/>
      <c r="BC705" s="168"/>
      <c r="BD705" s="95"/>
      <c r="BE705" s="95"/>
      <c r="BF705" s="168"/>
      <c r="BG705" s="95"/>
      <c r="BH705" s="95"/>
      <c r="BI705" s="168"/>
      <c r="BJ705" s="95"/>
      <c r="BK705" s="95"/>
      <c r="BL705" s="168"/>
      <c r="BM705" s="95"/>
      <c r="BN705" s="95"/>
      <c r="BO705" s="168"/>
      <c r="BP705" s="95"/>
      <c r="BQ705" s="95"/>
      <c r="BR705" s="168">
        <f t="shared" si="915"/>
        <v>0</v>
      </c>
      <c r="BS705" s="95"/>
      <c r="BT705" s="95"/>
      <c r="BU705" s="168">
        <f t="shared" si="916"/>
        <v>0</v>
      </c>
      <c r="BV705" s="95"/>
      <c r="BW705" s="95"/>
      <c r="BX705" s="168"/>
      <c r="BY705" s="95"/>
      <c r="BZ705" s="95"/>
      <c r="CA705" s="168">
        <f t="shared" si="918"/>
        <v>0</v>
      </c>
      <c r="CB705" s="95"/>
      <c r="CC705" s="95"/>
      <c r="CD705" s="168"/>
      <c r="CE705" s="95"/>
      <c r="CF705" s="95"/>
      <c r="CG705" s="168"/>
      <c r="CH705" s="95"/>
      <c r="CI705" s="95"/>
      <c r="CJ705" s="168">
        <f t="shared" si="921"/>
        <v>0</v>
      </c>
      <c r="CK705" s="95"/>
      <c r="CL705" s="95"/>
      <c r="CM705" s="168">
        <f t="shared" si="922"/>
        <v>0</v>
      </c>
      <c r="CN705" s="95"/>
      <c r="CO705" s="95"/>
      <c r="CP705" s="168"/>
      <c r="CQ705" s="95"/>
      <c r="CR705" s="95"/>
      <c r="CS705" s="168"/>
      <c r="CT705" s="168"/>
      <c r="CU705" s="167"/>
    </row>
    <row r="706" spans="2:99" x14ac:dyDescent="0.25">
      <c r="B706" s="42" t="s">
        <v>526</v>
      </c>
      <c r="C706" s="168"/>
      <c r="D706" s="185">
        <v>3500</v>
      </c>
      <c r="E706" s="95"/>
      <c r="F706" s="95"/>
      <c r="G706" s="168">
        <f t="shared" si="894"/>
        <v>0</v>
      </c>
      <c r="H706" s="95"/>
      <c r="I706" s="95"/>
      <c r="J706" s="168">
        <f t="shared" si="895"/>
        <v>0</v>
      </c>
      <c r="K706" s="95"/>
      <c r="L706" s="95"/>
      <c r="M706" s="168">
        <f t="shared" si="896"/>
        <v>0</v>
      </c>
      <c r="N706" s="95"/>
      <c r="O706" s="95"/>
      <c r="P706" s="168">
        <f t="shared" si="897"/>
        <v>0</v>
      </c>
      <c r="Q706" s="95"/>
      <c r="R706" s="95"/>
      <c r="S706" s="168">
        <f t="shared" si="898"/>
        <v>0</v>
      </c>
      <c r="T706" s="95"/>
      <c r="U706" s="95"/>
      <c r="V706" s="168">
        <f t="shared" si="899"/>
        <v>0</v>
      </c>
      <c r="W706" s="95"/>
      <c r="X706" s="95"/>
      <c r="Y706" s="168">
        <f t="shared" si="900"/>
        <v>0</v>
      </c>
      <c r="Z706" s="95"/>
      <c r="AA706" s="95"/>
      <c r="AB706" s="168">
        <f t="shared" si="901"/>
        <v>0</v>
      </c>
      <c r="AC706" s="95"/>
      <c r="AD706" s="95"/>
      <c r="AE706" s="168">
        <f t="shared" si="902"/>
        <v>0</v>
      </c>
      <c r="AF706" s="95"/>
      <c r="AG706" s="95"/>
      <c r="AH706" s="168">
        <f t="shared" si="903"/>
        <v>0</v>
      </c>
      <c r="AI706" s="95"/>
      <c r="AJ706" s="95"/>
      <c r="AK706" s="168">
        <f t="shared" si="904"/>
        <v>0</v>
      </c>
      <c r="AL706" s="95">
        <v>5</v>
      </c>
      <c r="AM706" s="95">
        <v>5000</v>
      </c>
      <c r="AN706" s="168">
        <f t="shared" si="905"/>
        <v>25000</v>
      </c>
      <c r="AO706" s="95"/>
      <c r="AP706" s="95"/>
      <c r="AQ706" s="168">
        <f t="shared" si="906"/>
        <v>0</v>
      </c>
      <c r="AR706" s="95"/>
      <c r="AS706" s="95"/>
      <c r="AT706" s="168">
        <f t="shared" si="907"/>
        <v>0</v>
      </c>
      <c r="AU706" s="95"/>
      <c r="AV706" s="95"/>
      <c r="AW706" s="168">
        <f t="shared" si="908"/>
        <v>0</v>
      </c>
      <c r="AX706" s="95"/>
      <c r="AY706" s="95"/>
      <c r="AZ706" s="168">
        <f t="shared" si="909"/>
        <v>0</v>
      </c>
      <c r="BA706" s="95"/>
      <c r="BB706" s="95"/>
      <c r="BC706" s="168">
        <f t="shared" si="910"/>
        <v>0</v>
      </c>
      <c r="BD706" s="95"/>
      <c r="BE706" s="95"/>
      <c r="BF706" s="168">
        <f t="shared" si="911"/>
        <v>0</v>
      </c>
      <c r="BG706" s="95"/>
      <c r="BH706" s="95"/>
      <c r="BI706" s="168">
        <f t="shared" si="912"/>
        <v>0</v>
      </c>
      <c r="BJ706" s="95"/>
      <c r="BK706" s="95"/>
      <c r="BL706" s="168">
        <f t="shared" si="913"/>
        <v>0</v>
      </c>
      <c r="BM706" s="95"/>
      <c r="BN706" s="95"/>
      <c r="BO706" s="168">
        <f t="shared" si="914"/>
        <v>0</v>
      </c>
      <c r="BP706" s="95"/>
      <c r="BQ706" s="95"/>
      <c r="BR706" s="168">
        <f t="shared" si="915"/>
        <v>0</v>
      </c>
      <c r="BS706" s="95"/>
      <c r="BT706" s="95"/>
      <c r="BU706" s="168">
        <f t="shared" si="916"/>
        <v>0</v>
      </c>
      <c r="BV706" s="95"/>
      <c r="BW706" s="95"/>
      <c r="BX706" s="168">
        <f t="shared" si="917"/>
        <v>0</v>
      </c>
      <c r="BY706" s="95"/>
      <c r="BZ706" s="95"/>
      <c r="CA706" s="168">
        <f t="shared" si="918"/>
        <v>0</v>
      </c>
      <c r="CB706" s="95"/>
      <c r="CC706" s="95"/>
      <c r="CD706" s="168">
        <f t="shared" si="919"/>
        <v>0</v>
      </c>
      <c r="CE706" s="95"/>
      <c r="CF706" s="95"/>
      <c r="CG706" s="168">
        <f t="shared" si="920"/>
        <v>0</v>
      </c>
      <c r="CH706" s="95"/>
      <c r="CI706" s="95"/>
      <c r="CJ706" s="168">
        <f t="shared" si="921"/>
        <v>0</v>
      </c>
      <c r="CK706" s="95"/>
      <c r="CL706" s="95"/>
      <c r="CM706" s="168">
        <f t="shared" si="922"/>
        <v>0</v>
      </c>
      <c r="CN706" s="95"/>
      <c r="CO706" s="95"/>
      <c r="CP706" s="168">
        <f t="shared" si="923"/>
        <v>0</v>
      </c>
      <c r="CQ706" s="95"/>
      <c r="CR706" s="95"/>
      <c r="CS706" s="168">
        <f t="shared" si="924"/>
        <v>0</v>
      </c>
      <c r="CT706" s="168">
        <f t="shared" si="925"/>
        <v>5</v>
      </c>
      <c r="CU706" s="167">
        <f t="shared" si="926"/>
        <v>25000</v>
      </c>
    </row>
    <row r="707" spans="2:99" x14ac:dyDescent="0.25">
      <c r="B707" s="42" t="s">
        <v>527</v>
      </c>
      <c r="C707" s="168"/>
      <c r="D707" s="185">
        <v>3500</v>
      </c>
      <c r="E707" s="95"/>
      <c r="F707" s="95"/>
      <c r="G707" s="168">
        <f t="shared" si="894"/>
        <v>0</v>
      </c>
      <c r="H707" s="95">
        <v>5</v>
      </c>
      <c r="I707" s="95">
        <v>5000</v>
      </c>
      <c r="J707" s="168">
        <f t="shared" si="895"/>
        <v>25000</v>
      </c>
      <c r="K707" s="95"/>
      <c r="L707" s="95"/>
      <c r="M707" s="168">
        <f t="shared" si="896"/>
        <v>0</v>
      </c>
      <c r="N707" s="95"/>
      <c r="O707" s="95"/>
      <c r="P707" s="168">
        <f t="shared" si="897"/>
        <v>0</v>
      </c>
      <c r="Q707" s="95"/>
      <c r="R707" s="95"/>
      <c r="S707" s="168">
        <f t="shared" si="898"/>
        <v>0</v>
      </c>
      <c r="T707" s="95"/>
      <c r="U707" s="95"/>
      <c r="V707" s="168">
        <f t="shared" si="899"/>
        <v>0</v>
      </c>
      <c r="W707" s="95"/>
      <c r="X707" s="95"/>
      <c r="Y707" s="168">
        <f t="shared" si="900"/>
        <v>0</v>
      </c>
      <c r="Z707" s="95"/>
      <c r="AA707" s="95"/>
      <c r="AB707" s="168">
        <f t="shared" si="901"/>
        <v>0</v>
      </c>
      <c r="AC707" s="95"/>
      <c r="AD707" s="95"/>
      <c r="AE707" s="168">
        <f t="shared" si="902"/>
        <v>0</v>
      </c>
      <c r="AF707" s="95"/>
      <c r="AG707" s="95"/>
      <c r="AH707" s="168">
        <f t="shared" si="903"/>
        <v>0</v>
      </c>
      <c r="AI707" s="95"/>
      <c r="AJ707" s="95"/>
      <c r="AK707" s="168">
        <f t="shared" si="904"/>
        <v>0</v>
      </c>
      <c r="AL707" s="95"/>
      <c r="AM707" s="95"/>
      <c r="AN707" s="168">
        <f t="shared" si="905"/>
        <v>0</v>
      </c>
      <c r="AO707" s="95"/>
      <c r="AP707" s="95"/>
      <c r="AQ707" s="168">
        <f t="shared" si="906"/>
        <v>0</v>
      </c>
      <c r="AR707" s="95"/>
      <c r="AS707" s="95"/>
      <c r="AT707" s="168">
        <f t="shared" si="907"/>
        <v>0</v>
      </c>
      <c r="AU707" s="95"/>
      <c r="AV707" s="95"/>
      <c r="AW707" s="168">
        <f t="shared" si="908"/>
        <v>0</v>
      </c>
      <c r="AX707" s="95"/>
      <c r="AY707" s="95"/>
      <c r="AZ707" s="168">
        <f t="shared" si="909"/>
        <v>0</v>
      </c>
      <c r="BA707" s="95"/>
      <c r="BB707" s="95"/>
      <c r="BC707" s="168">
        <f t="shared" si="910"/>
        <v>0</v>
      </c>
      <c r="BD707" s="95"/>
      <c r="BE707" s="95"/>
      <c r="BF707" s="168">
        <f t="shared" si="911"/>
        <v>0</v>
      </c>
      <c r="BG707" s="95"/>
      <c r="BH707" s="95"/>
      <c r="BI707" s="168">
        <f t="shared" si="912"/>
        <v>0</v>
      </c>
      <c r="BJ707" s="95"/>
      <c r="BK707" s="95"/>
      <c r="BL707" s="168">
        <f t="shared" si="913"/>
        <v>0</v>
      </c>
      <c r="BM707" s="95"/>
      <c r="BN707" s="95"/>
      <c r="BO707" s="168">
        <f t="shared" si="914"/>
        <v>0</v>
      </c>
      <c r="BP707" s="95">
        <v>5</v>
      </c>
      <c r="BQ707" s="95">
        <v>5000</v>
      </c>
      <c r="BR707" s="168">
        <f t="shared" si="915"/>
        <v>25000</v>
      </c>
      <c r="BS707" s="95"/>
      <c r="BT707" s="95"/>
      <c r="BU707" s="168">
        <f t="shared" si="916"/>
        <v>0</v>
      </c>
      <c r="BV707" s="95"/>
      <c r="BW707" s="95"/>
      <c r="BX707" s="168">
        <f t="shared" si="917"/>
        <v>0</v>
      </c>
      <c r="BY707" s="95"/>
      <c r="BZ707" s="95"/>
      <c r="CA707" s="168">
        <f t="shared" si="918"/>
        <v>0</v>
      </c>
      <c r="CB707" s="95"/>
      <c r="CC707" s="95"/>
      <c r="CD707" s="168">
        <f t="shared" si="919"/>
        <v>0</v>
      </c>
      <c r="CE707" s="95"/>
      <c r="CF707" s="95"/>
      <c r="CG707" s="168">
        <f t="shared" si="920"/>
        <v>0</v>
      </c>
      <c r="CH707" s="95"/>
      <c r="CI707" s="95"/>
      <c r="CJ707" s="168">
        <f t="shared" si="921"/>
        <v>0</v>
      </c>
      <c r="CK707" s="95"/>
      <c r="CL707" s="95"/>
      <c r="CM707" s="168">
        <f t="shared" si="922"/>
        <v>0</v>
      </c>
      <c r="CN707" s="95"/>
      <c r="CO707" s="95"/>
      <c r="CP707" s="168">
        <f t="shared" si="923"/>
        <v>0</v>
      </c>
      <c r="CQ707" s="95"/>
      <c r="CR707" s="95"/>
      <c r="CS707" s="168">
        <f t="shared" si="924"/>
        <v>0</v>
      </c>
      <c r="CT707" s="168">
        <f t="shared" si="925"/>
        <v>10</v>
      </c>
      <c r="CU707" s="167">
        <f t="shared" si="926"/>
        <v>50000</v>
      </c>
    </row>
    <row r="708" spans="2:99" x14ac:dyDescent="0.25">
      <c r="B708" s="42" t="s">
        <v>528</v>
      </c>
      <c r="C708" s="168"/>
      <c r="D708" s="185">
        <v>3500</v>
      </c>
      <c r="E708" s="95"/>
      <c r="F708" s="95"/>
      <c r="G708" s="168">
        <f t="shared" si="894"/>
        <v>0</v>
      </c>
      <c r="H708" s="95"/>
      <c r="I708" s="95"/>
      <c r="J708" s="168">
        <f t="shared" si="895"/>
        <v>0</v>
      </c>
      <c r="K708" s="95"/>
      <c r="L708" s="95"/>
      <c r="M708" s="168">
        <f t="shared" si="896"/>
        <v>0</v>
      </c>
      <c r="N708" s="95"/>
      <c r="O708" s="95"/>
      <c r="P708" s="168">
        <f t="shared" si="897"/>
        <v>0</v>
      </c>
      <c r="Q708" s="95"/>
      <c r="R708" s="95"/>
      <c r="S708" s="168">
        <f t="shared" si="898"/>
        <v>0</v>
      </c>
      <c r="T708" s="95"/>
      <c r="U708" s="95"/>
      <c r="V708" s="168">
        <f t="shared" si="899"/>
        <v>0</v>
      </c>
      <c r="W708" s="95"/>
      <c r="X708" s="95"/>
      <c r="Y708" s="168">
        <f t="shared" si="900"/>
        <v>0</v>
      </c>
      <c r="Z708" s="95"/>
      <c r="AA708" s="95"/>
      <c r="AB708" s="168">
        <f t="shared" si="901"/>
        <v>0</v>
      </c>
      <c r="AC708" s="95"/>
      <c r="AD708" s="95"/>
      <c r="AE708" s="168">
        <f t="shared" si="902"/>
        <v>0</v>
      </c>
      <c r="AF708" s="95"/>
      <c r="AG708" s="95"/>
      <c r="AH708" s="168">
        <f t="shared" si="903"/>
        <v>0</v>
      </c>
      <c r="AI708" s="95"/>
      <c r="AJ708" s="95"/>
      <c r="AK708" s="168">
        <f t="shared" si="904"/>
        <v>0</v>
      </c>
      <c r="AL708" s="95"/>
      <c r="AM708" s="95"/>
      <c r="AN708" s="168">
        <f t="shared" si="905"/>
        <v>0</v>
      </c>
      <c r="AO708" s="95"/>
      <c r="AP708" s="95"/>
      <c r="AQ708" s="168">
        <f t="shared" si="906"/>
        <v>0</v>
      </c>
      <c r="AR708" s="95"/>
      <c r="AS708" s="95"/>
      <c r="AT708" s="168">
        <f t="shared" si="907"/>
        <v>0</v>
      </c>
      <c r="AU708" s="95"/>
      <c r="AV708" s="95"/>
      <c r="AW708" s="168">
        <f t="shared" si="908"/>
        <v>0</v>
      </c>
      <c r="AX708" s="95"/>
      <c r="AY708" s="95"/>
      <c r="AZ708" s="168">
        <f t="shared" si="909"/>
        <v>0</v>
      </c>
      <c r="BA708" s="95"/>
      <c r="BB708" s="95"/>
      <c r="BC708" s="168">
        <f t="shared" si="910"/>
        <v>0</v>
      </c>
      <c r="BD708" s="95"/>
      <c r="BE708" s="95"/>
      <c r="BF708" s="168">
        <f t="shared" si="911"/>
        <v>0</v>
      </c>
      <c r="BG708" s="95"/>
      <c r="BH708" s="95"/>
      <c r="BI708" s="168">
        <f t="shared" si="912"/>
        <v>0</v>
      </c>
      <c r="BJ708" s="95"/>
      <c r="BK708" s="95"/>
      <c r="BL708" s="168">
        <f t="shared" si="913"/>
        <v>0</v>
      </c>
      <c r="BM708" s="95"/>
      <c r="BN708" s="95"/>
      <c r="BO708" s="168">
        <f t="shared" si="914"/>
        <v>0</v>
      </c>
      <c r="BP708" s="95"/>
      <c r="BQ708" s="95"/>
      <c r="BR708" s="168">
        <f t="shared" si="915"/>
        <v>0</v>
      </c>
      <c r="BS708" s="95"/>
      <c r="BT708" s="95"/>
      <c r="BU708" s="168">
        <f t="shared" si="916"/>
        <v>0</v>
      </c>
      <c r="BV708" s="95"/>
      <c r="BW708" s="95"/>
      <c r="BX708" s="168">
        <f t="shared" si="917"/>
        <v>0</v>
      </c>
      <c r="BY708" s="95"/>
      <c r="BZ708" s="95"/>
      <c r="CA708" s="168">
        <f t="shared" si="918"/>
        <v>0</v>
      </c>
      <c r="CB708" s="95"/>
      <c r="CC708" s="95"/>
      <c r="CD708" s="168">
        <f t="shared" si="919"/>
        <v>0</v>
      </c>
      <c r="CE708" s="95"/>
      <c r="CF708" s="95"/>
      <c r="CG708" s="168">
        <f t="shared" si="920"/>
        <v>0</v>
      </c>
      <c r="CH708" s="95"/>
      <c r="CI708" s="95"/>
      <c r="CJ708" s="168">
        <f t="shared" si="921"/>
        <v>0</v>
      </c>
      <c r="CK708" s="95"/>
      <c r="CL708" s="95"/>
      <c r="CM708" s="168">
        <f t="shared" si="922"/>
        <v>0</v>
      </c>
      <c r="CN708" s="95"/>
      <c r="CO708" s="95"/>
      <c r="CP708" s="168">
        <f t="shared" si="923"/>
        <v>0</v>
      </c>
      <c r="CQ708" s="95"/>
      <c r="CR708" s="95"/>
      <c r="CS708" s="168">
        <f t="shared" si="924"/>
        <v>0</v>
      </c>
      <c r="CT708" s="168">
        <f t="shared" si="925"/>
        <v>0</v>
      </c>
      <c r="CU708" s="167">
        <f t="shared" si="926"/>
        <v>0</v>
      </c>
    </row>
    <row r="709" spans="2:99" x14ac:dyDescent="0.25">
      <c r="B709" s="42" t="s">
        <v>493</v>
      </c>
      <c r="C709" s="168"/>
      <c r="D709" s="185">
        <v>4500</v>
      </c>
      <c r="E709" s="95"/>
      <c r="F709" s="95"/>
      <c r="G709" s="168">
        <f t="shared" si="894"/>
        <v>0</v>
      </c>
      <c r="H709" s="95"/>
      <c r="I709" s="95"/>
      <c r="J709" s="168">
        <f t="shared" si="895"/>
        <v>0</v>
      </c>
      <c r="K709" s="95"/>
      <c r="L709" s="95"/>
      <c r="M709" s="168">
        <f t="shared" si="896"/>
        <v>0</v>
      </c>
      <c r="N709" s="95">
        <v>5</v>
      </c>
      <c r="O709" s="95">
        <v>5000</v>
      </c>
      <c r="P709" s="168">
        <f t="shared" si="897"/>
        <v>25000</v>
      </c>
      <c r="Q709" s="95"/>
      <c r="R709" s="95"/>
      <c r="S709" s="168">
        <f t="shared" si="898"/>
        <v>0</v>
      </c>
      <c r="T709" s="95"/>
      <c r="U709" s="95"/>
      <c r="V709" s="168">
        <f t="shared" si="899"/>
        <v>0</v>
      </c>
      <c r="W709" s="95"/>
      <c r="X709" s="95"/>
      <c r="Y709" s="168">
        <f t="shared" si="900"/>
        <v>0</v>
      </c>
      <c r="Z709" s="95"/>
      <c r="AA709" s="95"/>
      <c r="AB709" s="168">
        <f t="shared" si="901"/>
        <v>0</v>
      </c>
      <c r="AC709" s="95"/>
      <c r="AD709" s="95"/>
      <c r="AE709" s="168">
        <f t="shared" si="902"/>
        <v>0</v>
      </c>
      <c r="AF709" s="95"/>
      <c r="AG709" s="95"/>
      <c r="AH709" s="168">
        <f t="shared" si="903"/>
        <v>0</v>
      </c>
      <c r="AI709" s="95"/>
      <c r="AJ709" s="95"/>
      <c r="AK709" s="168">
        <f t="shared" si="904"/>
        <v>0</v>
      </c>
      <c r="AL709" s="95"/>
      <c r="AM709" s="95"/>
      <c r="AN709" s="168">
        <f t="shared" si="905"/>
        <v>0</v>
      </c>
      <c r="AO709" s="95"/>
      <c r="AP709" s="95"/>
      <c r="AQ709" s="168">
        <f t="shared" si="906"/>
        <v>0</v>
      </c>
      <c r="AR709" s="95"/>
      <c r="AS709" s="95"/>
      <c r="AT709" s="168">
        <f t="shared" si="907"/>
        <v>0</v>
      </c>
      <c r="AU709" s="95"/>
      <c r="AV709" s="95"/>
      <c r="AW709" s="168">
        <f t="shared" si="908"/>
        <v>0</v>
      </c>
      <c r="AX709" s="95"/>
      <c r="AY709" s="95"/>
      <c r="AZ709" s="168">
        <f t="shared" si="909"/>
        <v>0</v>
      </c>
      <c r="BA709" s="95"/>
      <c r="BB709" s="95"/>
      <c r="BC709" s="168">
        <f t="shared" si="910"/>
        <v>0</v>
      </c>
      <c r="BD709" s="95"/>
      <c r="BE709" s="95"/>
      <c r="BF709" s="168">
        <f t="shared" si="911"/>
        <v>0</v>
      </c>
      <c r="BG709" s="95">
        <v>5</v>
      </c>
      <c r="BH709" s="95">
        <v>5000</v>
      </c>
      <c r="BI709" s="168">
        <f t="shared" si="912"/>
        <v>25000</v>
      </c>
      <c r="BJ709" s="95"/>
      <c r="BK709" s="95"/>
      <c r="BL709" s="168">
        <f t="shared" si="913"/>
        <v>0</v>
      </c>
      <c r="BM709" s="95"/>
      <c r="BN709" s="95"/>
      <c r="BO709" s="168">
        <f t="shared" si="914"/>
        <v>0</v>
      </c>
      <c r="BP709" s="95"/>
      <c r="BQ709" s="95"/>
      <c r="BR709" s="168">
        <f t="shared" si="915"/>
        <v>0</v>
      </c>
      <c r="BS709" s="95"/>
      <c r="BT709" s="95"/>
      <c r="BU709" s="168">
        <f t="shared" si="916"/>
        <v>0</v>
      </c>
      <c r="BV709" s="95"/>
      <c r="BW709" s="95"/>
      <c r="BX709" s="168">
        <f t="shared" si="917"/>
        <v>0</v>
      </c>
      <c r="BY709" s="95"/>
      <c r="BZ709" s="95"/>
      <c r="CA709" s="168">
        <f t="shared" si="918"/>
        <v>0</v>
      </c>
      <c r="CB709" s="95"/>
      <c r="CC709" s="95"/>
      <c r="CD709" s="168">
        <f t="shared" si="919"/>
        <v>0</v>
      </c>
      <c r="CE709" s="95"/>
      <c r="CF709" s="95"/>
      <c r="CG709" s="168">
        <f t="shared" si="920"/>
        <v>0</v>
      </c>
      <c r="CH709" s="95"/>
      <c r="CI709" s="95"/>
      <c r="CJ709" s="168">
        <f t="shared" si="921"/>
        <v>0</v>
      </c>
      <c r="CK709" s="95"/>
      <c r="CL709" s="95"/>
      <c r="CM709" s="168">
        <f t="shared" si="922"/>
        <v>0</v>
      </c>
      <c r="CN709" s="95"/>
      <c r="CO709" s="95"/>
      <c r="CP709" s="168">
        <f t="shared" si="923"/>
        <v>0</v>
      </c>
      <c r="CQ709" s="95"/>
      <c r="CR709" s="95"/>
      <c r="CS709" s="168">
        <f t="shared" si="924"/>
        <v>0</v>
      </c>
      <c r="CT709" s="168">
        <f t="shared" si="925"/>
        <v>10</v>
      </c>
      <c r="CU709" s="167">
        <f t="shared" si="926"/>
        <v>50000</v>
      </c>
    </row>
    <row r="710" spans="2:99" x14ac:dyDescent="0.25">
      <c r="B710" s="42" t="s">
        <v>529</v>
      </c>
      <c r="C710" s="168"/>
      <c r="D710" s="185">
        <v>3500</v>
      </c>
      <c r="E710" s="95"/>
      <c r="F710" s="95"/>
      <c r="G710" s="168">
        <f t="shared" si="894"/>
        <v>0</v>
      </c>
      <c r="H710" s="95"/>
      <c r="I710" s="95"/>
      <c r="J710" s="168">
        <f t="shared" si="895"/>
        <v>0</v>
      </c>
      <c r="K710" s="95"/>
      <c r="L710" s="95"/>
      <c r="M710" s="168">
        <f t="shared" si="896"/>
        <v>0</v>
      </c>
      <c r="N710" s="95"/>
      <c r="O710" s="95"/>
      <c r="P710" s="168">
        <f t="shared" si="897"/>
        <v>0</v>
      </c>
      <c r="Q710" s="95"/>
      <c r="R710" s="95"/>
      <c r="S710" s="168">
        <f t="shared" si="898"/>
        <v>0</v>
      </c>
      <c r="T710" s="95"/>
      <c r="U710" s="95"/>
      <c r="V710" s="168">
        <f t="shared" si="899"/>
        <v>0</v>
      </c>
      <c r="W710" s="95"/>
      <c r="X710" s="95"/>
      <c r="Y710" s="168">
        <f t="shared" si="900"/>
        <v>0</v>
      </c>
      <c r="Z710" s="95"/>
      <c r="AA710" s="95"/>
      <c r="AB710" s="168">
        <f t="shared" si="901"/>
        <v>0</v>
      </c>
      <c r="AC710" s="95"/>
      <c r="AD710" s="95"/>
      <c r="AE710" s="168">
        <f t="shared" si="902"/>
        <v>0</v>
      </c>
      <c r="AF710" s="95">
        <v>5</v>
      </c>
      <c r="AG710" s="95">
        <v>5000</v>
      </c>
      <c r="AH710" s="168">
        <f t="shared" si="903"/>
        <v>25000</v>
      </c>
      <c r="AI710" s="95"/>
      <c r="AJ710" s="95"/>
      <c r="AK710" s="168">
        <f t="shared" si="904"/>
        <v>0</v>
      </c>
      <c r="AL710" s="95"/>
      <c r="AM710" s="95"/>
      <c r="AN710" s="168">
        <f t="shared" si="905"/>
        <v>0</v>
      </c>
      <c r="AO710" s="95"/>
      <c r="AP710" s="95"/>
      <c r="AQ710" s="168">
        <f t="shared" si="906"/>
        <v>0</v>
      </c>
      <c r="AR710" s="95"/>
      <c r="AS710" s="95"/>
      <c r="AT710" s="168">
        <f t="shared" si="907"/>
        <v>0</v>
      </c>
      <c r="AU710" s="95"/>
      <c r="AV710" s="95"/>
      <c r="AW710" s="168">
        <f t="shared" si="908"/>
        <v>0</v>
      </c>
      <c r="AX710" s="95"/>
      <c r="AY710" s="95"/>
      <c r="AZ710" s="168">
        <f t="shared" si="909"/>
        <v>0</v>
      </c>
      <c r="BA710" s="95"/>
      <c r="BB710" s="95"/>
      <c r="BC710" s="168">
        <f t="shared" si="910"/>
        <v>0</v>
      </c>
      <c r="BD710" s="95"/>
      <c r="BE710" s="95"/>
      <c r="BF710" s="168">
        <f t="shared" si="911"/>
        <v>0</v>
      </c>
      <c r="BG710" s="95"/>
      <c r="BH710" s="95"/>
      <c r="BI710" s="168">
        <f t="shared" si="912"/>
        <v>0</v>
      </c>
      <c r="BJ710" s="95"/>
      <c r="BK710" s="95"/>
      <c r="BL710" s="168">
        <f t="shared" si="913"/>
        <v>0</v>
      </c>
      <c r="BM710" s="95"/>
      <c r="BN710" s="95"/>
      <c r="BO710" s="168">
        <f t="shared" si="914"/>
        <v>0</v>
      </c>
      <c r="BP710" s="95"/>
      <c r="BQ710" s="95"/>
      <c r="BR710" s="168">
        <f t="shared" si="915"/>
        <v>0</v>
      </c>
      <c r="BS710" s="95"/>
      <c r="BT710" s="95"/>
      <c r="BU710" s="168">
        <f t="shared" si="916"/>
        <v>0</v>
      </c>
      <c r="BV710" s="95">
        <v>5</v>
      </c>
      <c r="BW710" s="95">
        <v>5000</v>
      </c>
      <c r="BX710" s="168">
        <f t="shared" si="917"/>
        <v>25000</v>
      </c>
      <c r="BY710" s="95"/>
      <c r="BZ710" s="95"/>
      <c r="CA710" s="168">
        <f t="shared" si="918"/>
        <v>0</v>
      </c>
      <c r="CB710" s="95"/>
      <c r="CC710" s="95"/>
      <c r="CD710" s="168">
        <f t="shared" si="919"/>
        <v>0</v>
      </c>
      <c r="CE710" s="95"/>
      <c r="CF710" s="95"/>
      <c r="CG710" s="168">
        <f t="shared" si="920"/>
        <v>0</v>
      </c>
      <c r="CH710" s="95"/>
      <c r="CI710" s="95"/>
      <c r="CJ710" s="168">
        <f t="shared" si="921"/>
        <v>0</v>
      </c>
      <c r="CK710" s="95"/>
      <c r="CL710" s="95"/>
      <c r="CM710" s="168">
        <f t="shared" si="922"/>
        <v>0</v>
      </c>
      <c r="CN710" s="95"/>
      <c r="CO710" s="95"/>
      <c r="CP710" s="168">
        <f t="shared" si="923"/>
        <v>0</v>
      </c>
      <c r="CQ710" s="95"/>
      <c r="CR710" s="95"/>
      <c r="CS710" s="168">
        <f t="shared" si="924"/>
        <v>0</v>
      </c>
      <c r="CT710" s="168">
        <f t="shared" si="925"/>
        <v>10</v>
      </c>
      <c r="CU710" s="167">
        <f t="shared" si="926"/>
        <v>50000</v>
      </c>
    </row>
    <row r="711" spans="2:99" x14ac:dyDescent="0.25">
      <c r="B711" s="42" t="s">
        <v>530</v>
      </c>
      <c r="C711" s="168"/>
      <c r="D711" s="185">
        <v>3500</v>
      </c>
      <c r="E711" s="95"/>
      <c r="F711" s="95"/>
      <c r="G711" s="168">
        <f t="shared" si="894"/>
        <v>0</v>
      </c>
      <c r="H711" s="95"/>
      <c r="I711" s="95"/>
      <c r="J711" s="168">
        <f t="shared" si="895"/>
        <v>0</v>
      </c>
      <c r="K711" s="95"/>
      <c r="L711" s="95"/>
      <c r="M711" s="168">
        <f t="shared" si="896"/>
        <v>0</v>
      </c>
      <c r="N711" s="95"/>
      <c r="O711" s="95"/>
      <c r="P711" s="168">
        <f t="shared" si="897"/>
        <v>0</v>
      </c>
      <c r="Q711" s="95"/>
      <c r="R711" s="95"/>
      <c r="S711" s="168">
        <f t="shared" si="898"/>
        <v>0</v>
      </c>
      <c r="T711" s="95"/>
      <c r="U711" s="95"/>
      <c r="V711" s="168">
        <f t="shared" si="899"/>
        <v>0</v>
      </c>
      <c r="W711" s="95"/>
      <c r="X711" s="95"/>
      <c r="Y711" s="168">
        <f t="shared" si="900"/>
        <v>0</v>
      </c>
      <c r="Z711" s="95"/>
      <c r="AA711" s="95"/>
      <c r="AB711" s="168">
        <f t="shared" si="901"/>
        <v>0</v>
      </c>
      <c r="AC711" s="95"/>
      <c r="AD711" s="95"/>
      <c r="AE711" s="168">
        <f t="shared" si="902"/>
        <v>0</v>
      </c>
      <c r="AF711" s="95"/>
      <c r="AG711" s="95"/>
      <c r="AH711" s="168">
        <f t="shared" si="903"/>
        <v>0</v>
      </c>
      <c r="AI711" s="95"/>
      <c r="AJ711" s="95"/>
      <c r="AK711" s="168">
        <f t="shared" si="904"/>
        <v>0</v>
      </c>
      <c r="AL711" s="95"/>
      <c r="AM711" s="95"/>
      <c r="AN711" s="168">
        <f t="shared" si="905"/>
        <v>0</v>
      </c>
      <c r="AO711" s="95"/>
      <c r="AP711" s="95"/>
      <c r="AQ711" s="168">
        <f t="shared" si="906"/>
        <v>0</v>
      </c>
      <c r="AR711" s="95">
        <v>4</v>
      </c>
      <c r="AS711" s="95">
        <v>3500</v>
      </c>
      <c r="AT711" s="168">
        <f t="shared" si="907"/>
        <v>14000</v>
      </c>
      <c r="AU711" s="95"/>
      <c r="AV711" s="95"/>
      <c r="AW711" s="168">
        <f t="shared" si="908"/>
        <v>0</v>
      </c>
      <c r="AX711" s="95"/>
      <c r="AY711" s="95"/>
      <c r="AZ711" s="168">
        <f t="shared" si="909"/>
        <v>0</v>
      </c>
      <c r="BA711" s="95"/>
      <c r="BB711" s="95"/>
      <c r="BC711" s="168">
        <f t="shared" si="910"/>
        <v>0</v>
      </c>
      <c r="BD711" s="95"/>
      <c r="BE711" s="95"/>
      <c r="BF711" s="168">
        <f t="shared" si="911"/>
        <v>0</v>
      </c>
      <c r="BG711" s="95"/>
      <c r="BH711" s="95"/>
      <c r="BI711" s="168">
        <f t="shared" si="912"/>
        <v>0</v>
      </c>
      <c r="BJ711" s="95">
        <v>4</v>
      </c>
      <c r="BK711" s="95">
        <v>3500</v>
      </c>
      <c r="BL711" s="168">
        <f t="shared" si="913"/>
        <v>14000</v>
      </c>
      <c r="BM711" s="95"/>
      <c r="BN711" s="95"/>
      <c r="BO711" s="168">
        <f t="shared" si="914"/>
        <v>0</v>
      </c>
      <c r="BP711" s="95"/>
      <c r="BQ711" s="95"/>
      <c r="BR711" s="168">
        <f t="shared" si="915"/>
        <v>0</v>
      </c>
      <c r="BS711" s="95"/>
      <c r="BT711" s="95"/>
      <c r="BU711" s="168">
        <f t="shared" si="916"/>
        <v>0</v>
      </c>
      <c r="BV711" s="95"/>
      <c r="BW711" s="95"/>
      <c r="BX711" s="168">
        <f t="shared" si="917"/>
        <v>0</v>
      </c>
      <c r="BY711" s="95"/>
      <c r="BZ711" s="95"/>
      <c r="CA711" s="168">
        <f t="shared" si="918"/>
        <v>0</v>
      </c>
      <c r="CB711" s="95"/>
      <c r="CC711" s="95"/>
      <c r="CD711" s="168">
        <f t="shared" si="919"/>
        <v>0</v>
      </c>
      <c r="CE711" s="95"/>
      <c r="CF711" s="95"/>
      <c r="CG711" s="168">
        <f t="shared" si="920"/>
        <v>0</v>
      </c>
      <c r="CH711" s="95"/>
      <c r="CI711" s="95"/>
      <c r="CJ711" s="168">
        <f t="shared" si="921"/>
        <v>0</v>
      </c>
      <c r="CK711" s="95"/>
      <c r="CL711" s="95"/>
      <c r="CM711" s="168">
        <f t="shared" si="922"/>
        <v>0</v>
      </c>
      <c r="CN711" s="95"/>
      <c r="CO711" s="95"/>
      <c r="CP711" s="168">
        <f t="shared" si="923"/>
        <v>0</v>
      </c>
      <c r="CQ711" s="95"/>
      <c r="CR711" s="95"/>
      <c r="CS711" s="168">
        <f t="shared" si="924"/>
        <v>0</v>
      </c>
      <c r="CT711" s="168">
        <f t="shared" si="925"/>
        <v>8</v>
      </c>
      <c r="CU711" s="167">
        <f t="shared" si="926"/>
        <v>28000</v>
      </c>
    </row>
    <row r="712" spans="2:99" x14ac:dyDescent="0.25">
      <c r="B712" s="42" t="s">
        <v>531</v>
      </c>
      <c r="C712" s="168"/>
      <c r="D712" s="185">
        <v>3500</v>
      </c>
      <c r="E712" s="95"/>
      <c r="F712" s="95"/>
      <c r="G712" s="168">
        <f t="shared" si="894"/>
        <v>0</v>
      </c>
      <c r="H712" s="95"/>
      <c r="I712" s="95"/>
      <c r="J712" s="168">
        <f t="shared" si="895"/>
        <v>0</v>
      </c>
      <c r="K712" s="95"/>
      <c r="L712" s="95"/>
      <c r="M712" s="168">
        <f t="shared" si="896"/>
        <v>0</v>
      </c>
      <c r="N712" s="95"/>
      <c r="O712" s="95"/>
      <c r="P712" s="168">
        <f t="shared" si="897"/>
        <v>0</v>
      </c>
      <c r="Q712" s="95"/>
      <c r="R712" s="95"/>
      <c r="S712" s="168">
        <f t="shared" si="898"/>
        <v>0</v>
      </c>
      <c r="T712" s="95"/>
      <c r="U712" s="95"/>
      <c r="V712" s="168">
        <f t="shared" si="899"/>
        <v>0</v>
      </c>
      <c r="W712" s="95"/>
      <c r="X712" s="95"/>
      <c r="Y712" s="168">
        <f t="shared" si="900"/>
        <v>0</v>
      </c>
      <c r="Z712" s="95">
        <v>5</v>
      </c>
      <c r="AA712" s="95">
        <v>5000</v>
      </c>
      <c r="AB712" s="168">
        <f t="shared" si="901"/>
        <v>25000</v>
      </c>
      <c r="AC712" s="95"/>
      <c r="AD712" s="95"/>
      <c r="AE712" s="168">
        <f t="shared" si="902"/>
        <v>0</v>
      </c>
      <c r="AF712" s="95"/>
      <c r="AG712" s="95"/>
      <c r="AH712" s="168">
        <f t="shared" si="903"/>
        <v>0</v>
      </c>
      <c r="AI712" s="95"/>
      <c r="AJ712" s="95"/>
      <c r="AK712" s="168">
        <f t="shared" si="904"/>
        <v>0</v>
      </c>
      <c r="AL712" s="95"/>
      <c r="AM712" s="95"/>
      <c r="AN712" s="168">
        <f t="shared" si="905"/>
        <v>0</v>
      </c>
      <c r="AO712" s="95"/>
      <c r="AP712" s="95"/>
      <c r="AQ712" s="168">
        <f t="shared" si="906"/>
        <v>0</v>
      </c>
      <c r="AR712" s="95"/>
      <c r="AS712" s="95"/>
      <c r="AT712" s="168">
        <f t="shared" si="907"/>
        <v>0</v>
      </c>
      <c r="AU712" s="95"/>
      <c r="AV712" s="95"/>
      <c r="AW712" s="168">
        <f t="shared" si="908"/>
        <v>0</v>
      </c>
      <c r="AX712" s="95"/>
      <c r="AY712" s="95"/>
      <c r="AZ712" s="168">
        <f t="shared" si="909"/>
        <v>0</v>
      </c>
      <c r="BA712" s="95"/>
      <c r="BB712" s="95"/>
      <c r="BC712" s="168">
        <f t="shared" si="910"/>
        <v>0</v>
      </c>
      <c r="BD712" s="95">
        <v>5</v>
      </c>
      <c r="BE712" s="95">
        <v>5000</v>
      </c>
      <c r="BF712" s="168">
        <f t="shared" si="911"/>
        <v>25000</v>
      </c>
      <c r="BG712" s="95"/>
      <c r="BH712" s="95"/>
      <c r="BI712" s="168">
        <f t="shared" si="912"/>
        <v>0</v>
      </c>
      <c r="BJ712" s="95"/>
      <c r="BK712" s="95"/>
      <c r="BL712" s="168">
        <f t="shared" si="913"/>
        <v>0</v>
      </c>
      <c r="BM712" s="95">
        <v>5</v>
      </c>
      <c r="BN712" s="95">
        <v>3500</v>
      </c>
      <c r="BO712" s="168">
        <f t="shared" si="914"/>
        <v>17500</v>
      </c>
      <c r="BP712" s="95"/>
      <c r="BQ712" s="95"/>
      <c r="BR712" s="168">
        <f t="shared" si="915"/>
        <v>0</v>
      </c>
      <c r="BS712" s="95"/>
      <c r="BT712" s="95"/>
      <c r="BU712" s="168">
        <f t="shared" si="916"/>
        <v>0</v>
      </c>
      <c r="BV712" s="95"/>
      <c r="BW712" s="95"/>
      <c r="BX712" s="168">
        <f t="shared" si="917"/>
        <v>0</v>
      </c>
      <c r="BY712" s="95"/>
      <c r="BZ712" s="95"/>
      <c r="CA712" s="168">
        <f t="shared" si="918"/>
        <v>0</v>
      </c>
      <c r="CB712" s="95"/>
      <c r="CC712" s="95"/>
      <c r="CD712" s="168">
        <f t="shared" si="919"/>
        <v>0</v>
      </c>
      <c r="CE712" s="95"/>
      <c r="CF712" s="95"/>
      <c r="CG712" s="168">
        <f t="shared" si="920"/>
        <v>0</v>
      </c>
      <c r="CH712" s="95"/>
      <c r="CI712" s="95"/>
      <c r="CJ712" s="168">
        <f t="shared" si="921"/>
        <v>0</v>
      </c>
      <c r="CK712" s="95"/>
      <c r="CL712" s="95"/>
      <c r="CM712" s="168">
        <f t="shared" si="922"/>
        <v>0</v>
      </c>
      <c r="CN712" s="95"/>
      <c r="CO712" s="95"/>
      <c r="CP712" s="168">
        <f t="shared" si="923"/>
        <v>0</v>
      </c>
      <c r="CQ712" s="95"/>
      <c r="CR712" s="95"/>
      <c r="CS712" s="168">
        <f t="shared" si="924"/>
        <v>0</v>
      </c>
      <c r="CT712" s="168">
        <f t="shared" si="925"/>
        <v>15</v>
      </c>
      <c r="CU712" s="167">
        <f t="shared" si="926"/>
        <v>67500</v>
      </c>
    </row>
    <row r="713" spans="2:99" x14ac:dyDescent="0.25">
      <c r="B713" s="42" t="s">
        <v>532</v>
      </c>
      <c r="C713" s="168"/>
      <c r="D713" s="185">
        <v>3500</v>
      </c>
      <c r="E713" s="95"/>
      <c r="F713" s="95"/>
      <c r="G713" s="168">
        <f t="shared" si="894"/>
        <v>0</v>
      </c>
      <c r="H713" s="95"/>
      <c r="I713" s="95"/>
      <c r="J713" s="168">
        <f t="shared" si="895"/>
        <v>0</v>
      </c>
      <c r="K713" s="95"/>
      <c r="L713" s="95"/>
      <c r="M713" s="168">
        <f t="shared" si="896"/>
        <v>0</v>
      </c>
      <c r="N713" s="95">
        <v>150</v>
      </c>
      <c r="O713" s="95">
        <v>3500</v>
      </c>
      <c r="P713" s="168">
        <f t="shared" si="897"/>
        <v>525000</v>
      </c>
      <c r="Q713" s="95"/>
      <c r="R713" s="95"/>
      <c r="S713" s="168">
        <f t="shared" si="898"/>
        <v>0</v>
      </c>
      <c r="T713" s="95"/>
      <c r="U713" s="95"/>
      <c r="V713" s="168">
        <f t="shared" si="899"/>
        <v>0</v>
      </c>
      <c r="W713" s="95"/>
      <c r="X713" s="95"/>
      <c r="Y713" s="168">
        <f t="shared" si="900"/>
        <v>0</v>
      </c>
      <c r="Z713" s="95"/>
      <c r="AA713" s="95"/>
      <c r="AB713" s="168">
        <f t="shared" si="901"/>
        <v>0</v>
      </c>
      <c r="AC713" s="95"/>
      <c r="AD713" s="95"/>
      <c r="AE713" s="168">
        <f t="shared" si="902"/>
        <v>0</v>
      </c>
      <c r="AF713" s="95"/>
      <c r="AG713" s="95"/>
      <c r="AH713" s="168">
        <f t="shared" si="903"/>
        <v>0</v>
      </c>
      <c r="AI713" s="95"/>
      <c r="AJ713" s="95"/>
      <c r="AK713" s="168">
        <f t="shared" si="904"/>
        <v>0</v>
      </c>
      <c r="AL713" s="95"/>
      <c r="AM713" s="95"/>
      <c r="AN713" s="168">
        <f t="shared" si="905"/>
        <v>0</v>
      </c>
      <c r="AO713" s="95"/>
      <c r="AP713" s="95"/>
      <c r="AQ713" s="168">
        <f t="shared" si="906"/>
        <v>0</v>
      </c>
      <c r="AR713" s="95">
        <v>150</v>
      </c>
      <c r="AS713" s="95">
        <v>3500</v>
      </c>
      <c r="AT713" s="168">
        <f t="shared" si="907"/>
        <v>525000</v>
      </c>
      <c r="AU713" s="95"/>
      <c r="AV713" s="95"/>
      <c r="AW713" s="168">
        <f t="shared" si="908"/>
        <v>0</v>
      </c>
      <c r="AX713" s="95"/>
      <c r="AY713" s="95"/>
      <c r="AZ713" s="168">
        <f t="shared" si="909"/>
        <v>0</v>
      </c>
      <c r="BA713" s="95"/>
      <c r="BB713" s="95"/>
      <c r="BC713" s="168">
        <f t="shared" si="910"/>
        <v>0</v>
      </c>
      <c r="BD713" s="95"/>
      <c r="BE713" s="95"/>
      <c r="BF713" s="168">
        <f t="shared" si="911"/>
        <v>0</v>
      </c>
      <c r="BG713" s="95"/>
      <c r="BH713" s="95"/>
      <c r="BI713" s="168">
        <f t="shared" si="912"/>
        <v>0</v>
      </c>
      <c r="BJ713" s="95"/>
      <c r="BK713" s="95"/>
      <c r="BL713" s="168">
        <f t="shared" si="913"/>
        <v>0</v>
      </c>
      <c r="BM713" s="95"/>
      <c r="BN713" s="95"/>
      <c r="BO713" s="168">
        <f t="shared" si="914"/>
        <v>0</v>
      </c>
      <c r="BP713" s="95"/>
      <c r="BQ713" s="95"/>
      <c r="BR713" s="168">
        <f t="shared" si="915"/>
        <v>0</v>
      </c>
      <c r="BS713" s="95"/>
      <c r="BT713" s="95"/>
      <c r="BU713" s="168">
        <f t="shared" si="916"/>
        <v>0</v>
      </c>
      <c r="BV713" s="95">
        <v>155</v>
      </c>
      <c r="BW713" s="95">
        <v>3500</v>
      </c>
      <c r="BX713" s="168">
        <f t="shared" si="917"/>
        <v>542500</v>
      </c>
      <c r="BY713" s="95"/>
      <c r="BZ713" s="95"/>
      <c r="CA713" s="168">
        <f t="shared" si="918"/>
        <v>0</v>
      </c>
      <c r="CB713" s="95"/>
      <c r="CC713" s="95"/>
      <c r="CD713" s="168">
        <f t="shared" si="919"/>
        <v>0</v>
      </c>
      <c r="CE713" s="95"/>
      <c r="CF713" s="95"/>
      <c r="CG713" s="168">
        <f t="shared" si="920"/>
        <v>0</v>
      </c>
      <c r="CH713" s="95"/>
      <c r="CI713" s="95"/>
      <c r="CJ713" s="168">
        <f t="shared" si="921"/>
        <v>0</v>
      </c>
      <c r="CK713" s="95"/>
      <c r="CL713" s="95"/>
      <c r="CM713" s="168">
        <f t="shared" si="922"/>
        <v>0</v>
      </c>
      <c r="CN713" s="95"/>
      <c r="CO713" s="95"/>
      <c r="CP713" s="168">
        <f t="shared" si="923"/>
        <v>0</v>
      </c>
      <c r="CQ713" s="95"/>
      <c r="CR713" s="95"/>
      <c r="CS713" s="168">
        <f t="shared" si="924"/>
        <v>0</v>
      </c>
      <c r="CT713" s="168">
        <f t="shared" si="925"/>
        <v>455</v>
      </c>
      <c r="CU713" s="167">
        <f t="shared" si="926"/>
        <v>1592500</v>
      </c>
    </row>
    <row r="714" spans="2:99" x14ac:dyDescent="0.25">
      <c r="B714" s="42" t="s">
        <v>514</v>
      </c>
      <c r="C714" s="168"/>
      <c r="D714" s="185">
        <v>2500</v>
      </c>
      <c r="E714" s="95"/>
      <c r="F714" s="95"/>
      <c r="G714" s="168">
        <f t="shared" si="894"/>
        <v>0</v>
      </c>
      <c r="H714" s="95"/>
      <c r="I714" s="95"/>
      <c r="J714" s="168">
        <f t="shared" si="895"/>
        <v>0</v>
      </c>
      <c r="K714" s="95"/>
      <c r="L714" s="95"/>
      <c r="M714" s="168">
        <f t="shared" si="896"/>
        <v>0</v>
      </c>
      <c r="N714" s="95"/>
      <c r="O714" s="95"/>
      <c r="P714" s="168">
        <f t="shared" si="897"/>
        <v>0</v>
      </c>
      <c r="Q714" s="95"/>
      <c r="R714" s="95"/>
      <c r="S714" s="168">
        <f t="shared" si="898"/>
        <v>0</v>
      </c>
      <c r="T714" s="95"/>
      <c r="U714" s="95"/>
      <c r="V714" s="168">
        <f t="shared" si="899"/>
        <v>0</v>
      </c>
      <c r="W714" s="95"/>
      <c r="X714" s="95"/>
      <c r="Y714" s="168">
        <f t="shared" si="900"/>
        <v>0</v>
      </c>
      <c r="Z714" s="95"/>
      <c r="AA714" s="95"/>
      <c r="AB714" s="168">
        <f t="shared" si="901"/>
        <v>0</v>
      </c>
      <c r="AC714" s="95"/>
      <c r="AD714" s="95"/>
      <c r="AE714" s="168">
        <f t="shared" si="902"/>
        <v>0</v>
      </c>
      <c r="AF714" s="95"/>
      <c r="AG714" s="95"/>
      <c r="AH714" s="168">
        <f t="shared" si="903"/>
        <v>0</v>
      </c>
      <c r="AI714" s="95"/>
      <c r="AJ714" s="95"/>
      <c r="AK714" s="168">
        <f t="shared" si="904"/>
        <v>0</v>
      </c>
      <c r="AL714" s="95"/>
      <c r="AM714" s="95"/>
      <c r="AN714" s="168">
        <f t="shared" si="905"/>
        <v>0</v>
      </c>
      <c r="AO714" s="95"/>
      <c r="AP714" s="95"/>
      <c r="AQ714" s="168">
        <f t="shared" si="906"/>
        <v>0</v>
      </c>
      <c r="AR714" s="95"/>
      <c r="AS714" s="95"/>
      <c r="AT714" s="168">
        <f t="shared" si="907"/>
        <v>0</v>
      </c>
      <c r="AU714" s="95"/>
      <c r="AV714" s="95"/>
      <c r="AW714" s="168">
        <f t="shared" si="908"/>
        <v>0</v>
      </c>
      <c r="AX714" s="95">
        <v>150</v>
      </c>
      <c r="AY714" s="95">
        <v>3500</v>
      </c>
      <c r="AZ714" s="168">
        <f t="shared" si="909"/>
        <v>525000</v>
      </c>
      <c r="BA714" s="95"/>
      <c r="BB714" s="95"/>
      <c r="BC714" s="168">
        <f t="shared" si="910"/>
        <v>0</v>
      </c>
      <c r="BD714" s="95"/>
      <c r="BE714" s="95"/>
      <c r="BF714" s="168">
        <f t="shared" si="911"/>
        <v>0</v>
      </c>
      <c r="BG714" s="95"/>
      <c r="BH714" s="95"/>
      <c r="BI714" s="168">
        <f t="shared" si="912"/>
        <v>0</v>
      </c>
      <c r="BJ714" s="95"/>
      <c r="BK714" s="95"/>
      <c r="BL714" s="168">
        <f t="shared" si="913"/>
        <v>0</v>
      </c>
      <c r="BM714" s="95"/>
      <c r="BN714" s="95"/>
      <c r="BO714" s="168">
        <f t="shared" si="914"/>
        <v>0</v>
      </c>
      <c r="BP714" s="95"/>
      <c r="BQ714" s="95"/>
      <c r="BR714" s="168">
        <f t="shared" si="915"/>
        <v>0</v>
      </c>
      <c r="BS714" s="95"/>
      <c r="BT714" s="95"/>
      <c r="BU714" s="168">
        <f t="shared" si="916"/>
        <v>0</v>
      </c>
      <c r="BV714" s="95"/>
      <c r="BW714" s="95"/>
      <c r="BX714" s="168">
        <f t="shared" si="917"/>
        <v>0</v>
      </c>
      <c r="BY714" s="95"/>
      <c r="BZ714" s="95"/>
      <c r="CA714" s="168">
        <f t="shared" si="918"/>
        <v>0</v>
      </c>
      <c r="CB714" s="95">
        <v>150</v>
      </c>
      <c r="CC714" s="95">
        <v>3500</v>
      </c>
      <c r="CD714" s="168">
        <f t="shared" si="919"/>
        <v>525000</v>
      </c>
      <c r="CE714" s="95"/>
      <c r="CF714" s="95"/>
      <c r="CG714" s="168">
        <f t="shared" si="920"/>
        <v>0</v>
      </c>
      <c r="CH714" s="95"/>
      <c r="CI714" s="95"/>
      <c r="CJ714" s="168">
        <f t="shared" si="921"/>
        <v>0</v>
      </c>
      <c r="CK714" s="95"/>
      <c r="CL714" s="95"/>
      <c r="CM714" s="168">
        <f t="shared" si="922"/>
        <v>0</v>
      </c>
      <c r="CN714" s="95"/>
      <c r="CO714" s="95"/>
      <c r="CP714" s="168">
        <f t="shared" si="923"/>
        <v>0</v>
      </c>
      <c r="CQ714" s="95"/>
      <c r="CR714" s="95"/>
      <c r="CS714" s="168">
        <f t="shared" si="924"/>
        <v>0</v>
      </c>
      <c r="CT714" s="168">
        <f t="shared" si="925"/>
        <v>300</v>
      </c>
      <c r="CU714" s="167">
        <f t="shared" si="926"/>
        <v>1050000</v>
      </c>
    </row>
    <row r="715" spans="2:99" x14ac:dyDescent="0.25">
      <c r="B715" s="42" t="s">
        <v>956</v>
      </c>
      <c r="C715" s="168"/>
      <c r="D715" s="185"/>
      <c r="E715" s="95"/>
      <c r="F715" s="95"/>
      <c r="G715" s="168"/>
      <c r="H715" s="95"/>
      <c r="I715" s="95"/>
      <c r="J715" s="168"/>
      <c r="K715" s="95"/>
      <c r="L715" s="95"/>
      <c r="M715" s="168"/>
      <c r="N715" s="95"/>
      <c r="O715" s="95"/>
      <c r="P715" s="168"/>
      <c r="Q715" s="95"/>
      <c r="R715" s="95"/>
      <c r="S715" s="168"/>
      <c r="T715" s="95"/>
      <c r="U715" s="95"/>
      <c r="V715" s="168"/>
      <c r="W715" s="95">
        <v>5</v>
      </c>
      <c r="X715" s="95">
        <v>3500</v>
      </c>
      <c r="Y715" s="168">
        <f t="shared" si="900"/>
        <v>17500</v>
      </c>
      <c r="Z715" s="95"/>
      <c r="AA715" s="95"/>
      <c r="AB715" s="168"/>
      <c r="AC715" s="95"/>
      <c r="AD715" s="95"/>
      <c r="AE715" s="168"/>
      <c r="AF715" s="95"/>
      <c r="AG715" s="95"/>
      <c r="AH715" s="168"/>
      <c r="AI715" s="95"/>
      <c r="AJ715" s="95"/>
      <c r="AK715" s="168"/>
      <c r="AL715" s="95"/>
      <c r="AM715" s="95"/>
      <c r="AN715" s="168">
        <f t="shared" si="905"/>
        <v>0</v>
      </c>
      <c r="AO715" s="95"/>
      <c r="AP715" s="95"/>
      <c r="AQ715" s="168"/>
      <c r="AR715" s="95"/>
      <c r="AS715" s="95"/>
      <c r="AT715" s="168"/>
      <c r="AU715" s="95"/>
      <c r="AV715" s="95"/>
      <c r="AW715" s="168"/>
      <c r="AX715" s="95"/>
      <c r="AY715" s="95"/>
      <c r="AZ715" s="168"/>
      <c r="BA715" s="95"/>
      <c r="BB715" s="95"/>
      <c r="BC715" s="168"/>
      <c r="BD715" s="95"/>
      <c r="BE715" s="95"/>
      <c r="BF715" s="168"/>
      <c r="BG715" s="95"/>
      <c r="BH715" s="95"/>
      <c r="BI715" s="168"/>
      <c r="BJ715" s="95"/>
      <c r="BK715" s="95"/>
      <c r="BL715" s="168"/>
      <c r="BM715" s="95"/>
      <c r="BN715" s="95"/>
      <c r="BO715" s="168"/>
      <c r="BP715" s="95"/>
      <c r="BQ715" s="95"/>
      <c r="BR715" s="168">
        <f t="shared" si="915"/>
        <v>0</v>
      </c>
      <c r="BS715" s="95"/>
      <c r="BT715" s="95"/>
      <c r="BU715" s="168">
        <f t="shared" si="916"/>
        <v>0</v>
      </c>
      <c r="BV715" s="95"/>
      <c r="BW715" s="95"/>
      <c r="BX715" s="168"/>
      <c r="BY715" s="95"/>
      <c r="BZ715" s="95"/>
      <c r="CA715" s="168">
        <f t="shared" si="918"/>
        <v>0</v>
      </c>
      <c r="CB715" s="95"/>
      <c r="CC715" s="95"/>
      <c r="CD715" s="168"/>
      <c r="CE715" s="95"/>
      <c r="CF715" s="95"/>
      <c r="CG715" s="168"/>
      <c r="CH715" s="95"/>
      <c r="CI715" s="95"/>
      <c r="CJ715" s="168"/>
      <c r="CK715" s="95"/>
      <c r="CL715" s="95"/>
      <c r="CM715" s="168">
        <f t="shared" si="922"/>
        <v>0</v>
      </c>
      <c r="CN715" s="95"/>
      <c r="CO715" s="95"/>
      <c r="CP715" s="168"/>
      <c r="CQ715" s="95"/>
      <c r="CR715" s="95"/>
      <c r="CS715" s="168"/>
      <c r="CT715" s="168"/>
      <c r="CU715" s="167"/>
    </row>
    <row r="716" spans="2:99" x14ac:dyDescent="0.25">
      <c r="B716" s="42" t="s">
        <v>957</v>
      </c>
      <c r="C716" s="168"/>
      <c r="D716" s="185"/>
      <c r="E716" s="95"/>
      <c r="F716" s="95"/>
      <c r="G716" s="168"/>
      <c r="H716" s="95">
        <v>155</v>
      </c>
      <c r="I716" s="95">
        <v>3500</v>
      </c>
      <c r="J716" s="168">
        <f t="shared" si="895"/>
        <v>542500</v>
      </c>
      <c r="K716" s="95"/>
      <c r="L716" s="95"/>
      <c r="M716" s="168"/>
      <c r="N716" s="95"/>
      <c r="O716" s="95"/>
      <c r="P716" s="168"/>
      <c r="Q716" s="95"/>
      <c r="R716" s="95"/>
      <c r="S716" s="168">
        <f t="shared" si="898"/>
        <v>0</v>
      </c>
      <c r="T716" s="95"/>
      <c r="U716" s="95"/>
      <c r="V716" s="168"/>
      <c r="W716" s="95"/>
      <c r="X716" s="95"/>
      <c r="Y716" s="168"/>
      <c r="Z716" s="95"/>
      <c r="AA716" s="95"/>
      <c r="AB716" s="168"/>
      <c r="AC716" s="95"/>
      <c r="AD716" s="95"/>
      <c r="AE716" s="168"/>
      <c r="AF716" s="95"/>
      <c r="AG716" s="95"/>
      <c r="AH716" s="168"/>
      <c r="AI716" s="95"/>
      <c r="AJ716" s="95"/>
      <c r="AK716" s="168"/>
      <c r="AL716" s="95">
        <v>165</v>
      </c>
      <c r="AM716" s="95">
        <v>3500</v>
      </c>
      <c r="AN716" s="168">
        <f t="shared" si="905"/>
        <v>577500</v>
      </c>
      <c r="AO716" s="95"/>
      <c r="AP716" s="95"/>
      <c r="AQ716" s="168"/>
      <c r="AR716" s="95"/>
      <c r="AS716" s="95"/>
      <c r="AT716" s="168"/>
      <c r="AU716" s="95"/>
      <c r="AV716" s="95"/>
      <c r="AW716" s="168"/>
      <c r="AX716" s="95"/>
      <c r="AY716" s="95"/>
      <c r="AZ716" s="168"/>
      <c r="BA716" s="95"/>
      <c r="BB716" s="95"/>
      <c r="BC716" s="168"/>
      <c r="BD716" s="95"/>
      <c r="BE716" s="95"/>
      <c r="BF716" s="168"/>
      <c r="BG716" s="95"/>
      <c r="BH716" s="95"/>
      <c r="BI716" s="168"/>
      <c r="BJ716" s="95"/>
      <c r="BK716" s="95"/>
      <c r="BL716" s="168"/>
      <c r="BM716" s="95"/>
      <c r="BN716" s="95"/>
      <c r="BO716" s="168"/>
      <c r="BP716" s="95">
        <v>150</v>
      </c>
      <c r="BQ716" s="95">
        <v>3500</v>
      </c>
      <c r="BR716" s="168">
        <f t="shared" si="915"/>
        <v>525000</v>
      </c>
      <c r="BS716" s="95"/>
      <c r="BT716" s="95"/>
      <c r="BU716" s="168">
        <f t="shared" si="916"/>
        <v>0</v>
      </c>
      <c r="BV716" s="95"/>
      <c r="BW716" s="95"/>
      <c r="BX716" s="168"/>
      <c r="BY716" s="95"/>
      <c r="BZ716" s="95"/>
      <c r="CA716" s="168">
        <f t="shared" si="918"/>
        <v>0</v>
      </c>
      <c r="CB716" s="95"/>
      <c r="CC716" s="95"/>
      <c r="CD716" s="168"/>
      <c r="CE716" s="95"/>
      <c r="CF716" s="95"/>
      <c r="CG716" s="168"/>
      <c r="CH716" s="95"/>
      <c r="CI716" s="95"/>
      <c r="CJ716" s="168"/>
      <c r="CK716" s="95"/>
      <c r="CL716" s="95"/>
      <c r="CM716" s="168">
        <f t="shared" si="922"/>
        <v>0</v>
      </c>
      <c r="CN716" s="95"/>
      <c r="CO716" s="95"/>
      <c r="CP716" s="168"/>
      <c r="CQ716" s="95"/>
      <c r="CR716" s="95"/>
      <c r="CS716" s="168"/>
      <c r="CT716" s="168"/>
      <c r="CU716" s="167"/>
    </row>
    <row r="717" spans="2:99" x14ac:dyDescent="0.25">
      <c r="B717" s="42" t="s">
        <v>533</v>
      </c>
      <c r="C717" s="168"/>
      <c r="D717" s="185">
        <v>3500</v>
      </c>
      <c r="E717" s="95"/>
      <c r="F717" s="95"/>
      <c r="G717" s="168">
        <f t="shared" si="894"/>
        <v>0</v>
      </c>
      <c r="H717" s="95"/>
      <c r="I717" s="95"/>
      <c r="J717" s="168">
        <f t="shared" si="895"/>
        <v>0</v>
      </c>
      <c r="K717" s="95">
        <v>5</v>
      </c>
      <c r="L717" s="95">
        <v>4000</v>
      </c>
      <c r="M717" s="168">
        <f t="shared" si="896"/>
        <v>20000</v>
      </c>
      <c r="N717" s="95"/>
      <c r="O717" s="95"/>
      <c r="P717" s="168">
        <f t="shared" si="897"/>
        <v>0</v>
      </c>
      <c r="Q717" s="95"/>
      <c r="R717" s="95"/>
      <c r="S717" s="168">
        <f t="shared" si="898"/>
        <v>0</v>
      </c>
      <c r="T717" s="95"/>
      <c r="U717" s="95"/>
      <c r="V717" s="168">
        <f t="shared" si="899"/>
        <v>0</v>
      </c>
      <c r="W717" s="95"/>
      <c r="X717" s="95"/>
      <c r="Y717" s="168">
        <f t="shared" si="900"/>
        <v>0</v>
      </c>
      <c r="Z717" s="95"/>
      <c r="AA717" s="95"/>
      <c r="AB717" s="168">
        <f t="shared" si="901"/>
        <v>0</v>
      </c>
      <c r="AC717" s="95"/>
      <c r="AD717" s="95"/>
      <c r="AE717" s="168">
        <f t="shared" si="902"/>
        <v>0</v>
      </c>
      <c r="AF717" s="95"/>
      <c r="AG717" s="95"/>
      <c r="AH717" s="168">
        <f t="shared" si="903"/>
        <v>0</v>
      </c>
      <c r="AI717" s="95"/>
      <c r="AJ717" s="95"/>
      <c r="AK717" s="168">
        <f t="shared" si="904"/>
        <v>0</v>
      </c>
      <c r="AL717" s="95"/>
      <c r="AM717" s="95"/>
      <c r="AN717" s="168">
        <f t="shared" si="905"/>
        <v>0</v>
      </c>
      <c r="AO717" s="95">
        <v>5</v>
      </c>
      <c r="AP717" s="95">
        <v>4000</v>
      </c>
      <c r="AQ717" s="168">
        <f t="shared" si="906"/>
        <v>20000</v>
      </c>
      <c r="AR717" s="95"/>
      <c r="AS717" s="95"/>
      <c r="AT717" s="168">
        <f t="shared" si="907"/>
        <v>0</v>
      </c>
      <c r="AU717" s="95"/>
      <c r="AV717" s="95"/>
      <c r="AW717" s="168">
        <f t="shared" si="908"/>
        <v>0</v>
      </c>
      <c r="AX717" s="95"/>
      <c r="AY717" s="95"/>
      <c r="AZ717" s="168">
        <f t="shared" si="909"/>
        <v>0</v>
      </c>
      <c r="BA717" s="95"/>
      <c r="BB717" s="95"/>
      <c r="BC717" s="168">
        <f t="shared" si="910"/>
        <v>0</v>
      </c>
      <c r="BD717" s="95"/>
      <c r="BE717" s="95"/>
      <c r="BF717" s="168">
        <f t="shared" si="911"/>
        <v>0</v>
      </c>
      <c r="BG717" s="95"/>
      <c r="BH717" s="95"/>
      <c r="BI717" s="168">
        <f t="shared" si="912"/>
        <v>0</v>
      </c>
      <c r="BJ717" s="95"/>
      <c r="BK717" s="95"/>
      <c r="BL717" s="168">
        <f t="shared" si="913"/>
        <v>0</v>
      </c>
      <c r="BM717" s="95"/>
      <c r="BN717" s="95"/>
      <c r="BO717" s="168">
        <f t="shared" si="914"/>
        <v>0</v>
      </c>
      <c r="BP717" s="95"/>
      <c r="BQ717" s="95"/>
      <c r="BR717" s="168">
        <f t="shared" si="915"/>
        <v>0</v>
      </c>
      <c r="BS717" s="95">
        <v>5</v>
      </c>
      <c r="BT717" s="95">
        <v>4000</v>
      </c>
      <c r="BU717" s="168">
        <f t="shared" si="916"/>
        <v>20000</v>
      </c>
      <c r="BV717" s="95"/>
      <c r="BW717" s="95"/>
      <c r="BX717" s="168">
        <f t="shared" si="917"/>
        <v>0</v>
      </c>
      <c r="BY717" s="95"/>
      <c r="BZ717" s="95"/>
      <c r="CA717" s="168">
        <f t="shared" si="918"/>
        <v>0</v>
      </c>
      <c r="CB717" s="95"/>
      <c r="CC717" s="95"/>
      <c r="CD717" s="168">
        <f t="shared" si="919"/>
        <v>0</v>
      </c>
      <c r="CE717" s="95"/>
      <c r="CF717" s="95"/>
      <c r="CG717" s="168">
        <f t="shared" si="920"/>
        <v>0</v>
      </c>
      <c r="CH717" s="95"/>
      <c r="CI717" s="95"/>
      <c r="CJ717" s="168">
        <f t="shared" si="921"/>
        <v>0</v>
      </c>
      <c r="CK717" s="95"/>
      <c r="CL717" s="95"/>
      <c r="CM717" s="168">
        <f t="shared" si="922"/>
        <v>0</v>
      </c>
      <c r="CN717" s="95"/>
      <c r="CO717" s="95"/>
      <c r="CP717" s="168">
        <f t="shared" si="923"/>
        <v>0</v>
      </c>
      <c r="CQ717" s="95"/>
      <c r="CR717" s="95"/>
      <c r="CS717" s="168">
        <f t="shared" si="924"/>
        <v>0</v>
      </c>
      <c r="CT717" s="168">
        <f t="shared" si="925"/>
        <v>15</v>
      </c>
      <c r="CU717" s="167">
        <f t="shared" si="926"/>
        <v>60000</v>
      </c>
    </row>
    <row r="718" spans="2:99" x14ac:dyDescent="0.25">
      <c r="B718" s="42" t="s">
        <v>307</v>
      </c>
      <c r="C718" s="168"/>
      <c r="D718" s="185"/>
      <c r="E718" s="95"/>
      <c r="F718" s="95"/>
      <c r="G718" s="168"/>
      <c r="H718" s="95"/>
      <c r="I718" s="95"/>
      <c r="J718" s="168"/>
      <c r="K718" s="95"/>
      <c r="L718" s="95"/>
      <c r="M718" s="168"/>
      <c r="N718" s="95"/>
      <c r="O718" s="95"/>
      <c r="P718" s="168"/>
      <c r="Q718" s="95"/>
      <c r="R718" s="95"/>
      <c r="S718" s="168"/>
      <c r="T718" s="95">
        <v>145</v>
      </c>
      <c r="U718" s="95">
        <v>3500</v>
      </c>
      <c r="V718" s="168">
        <f t="shared" si="899"/>
        <v>507500</v>
      </c>
      <c r="W718" s="95"/>
      <c r="X718" s="95"/>
      <c r="Y718" s="168"/>
      <c r="Z718" s="95"/>
      <c r="AA718" s="95"/>
      <c r="AB718" s="168"/>
      <c r="AC718" s="95"/>
      <c r="AD718" s="95"/>
      <c r="AE718" s="168"/>
      <c r="AF718" s="95"/>
      <c r="AG718" s="95"/>
      <c r="AH718" s="168"/>
      <c r="AI718" s="95"/>
      <c r="AJ718" s="95"/>
      <c r="AK718" s="168"/>
      <c r="AL718" s="95"/>
      <c r="AM718" s="95"/>
      <c r="AN718" s="168">
        <f t="shared" si="905"/>
        <v>0</v>
      </c>
      <c r="AO718" s="95"/>
      <c r="AP718" s="95"/>
      <c r="AQ718" s="168"/>
      <c r="AR718" s="95"/>
      <c r="AS718" s="95"/>
      <c r="AT718" s="168"/>
      <c r="AU718" s="95"/>
      <c r="AV718" s="95"/>
      <c r="AW718" s="168"/>
      <c r="AX718" s="95">
        <v>5</v>
      </c>
      <c r="AY718" s="95">
        <v>7500</v>
      </c>
      <c r="AZ718" s="168">
        <f t="shared" si="909"/>
        <v>37500</v>
      </c>
      <c r="BA718" s="95"/>
      <c r="BB718" s="95"/>
      <c r="BC718" s="168"/>
      <c r="BD718" s="95"/>
      <c r="BE718" s="95"/>
      <c r="BF718" s="168"/>
      <c r="BG718" s="95"/>
      <c r="BH718" s="95"/>
      <c r="BI718" s="168"/>
      <c r="BJ718" s="95"/>
      <c r="BK718" s="95"/>
      <c r="BL718" s="168"/>
      <c r="BM718" s="95"/>
      <c r="BN718" s="95"/>
      <c r="BO718" s="168"/>
      <c r="BP718" s="95"/>
      <c r="BQ718" s="95"/>
      <c r="BR718" s="168">
        <f t="shared" si="915"/>
        <v>0</v>
      </c>
      <c r="BS718" s="95"/>
      <c r="BT718" s="95"/>
      <c r="BU718" s="168">
        <f t="shared" si="916"/>
        <v>0</v>
      </c>
      <c r="BV718" s="95"/>
      <c r="BW718" s="95"/>
      <c r="BX718" s="168"/>
      <c r="BY718" s="95"/>
      <c r="BZ718" s="95"/>
      <c r="CA718" s="168">
        <f t="shared" si="918"/>
        <v>0</v>
      </c>
      <c r="CB718" s="95"/>
      <c r="CC718" s="95"/>
      <c r="CD718" s="168"/>
      <c r="CE718" s="95"/>
      <c r="CF718" s="95"/>
      <c r="CG718" s="168"/>
      <c r="CH718" s="95"/>
      <c r="CI718" s="95"/>
      <c r="CJ718" s="168"/>
      <c r="CK718" s="95"/>
      <c r="CL718" s="95"/>
      <c r="CM718" s="168">
        <f t="shared" si="922"/>
        <v>0</v>
      </c>
      <c r="CN718" s="95"/>
      <c r="CO718" s="95"/>
      <c r="CP718" s="168"/>
      <c r="CQ718" s="95"/>
      <c r="CR718" s="95"/>
      <c r="CS718" s="168"/>
      <c r="CT718" s="168"/>
      <c r="CU718" s="167"/>
    </row>
    <row r="719" spans="2:99" x14ac:dyDescent="0.25">
      <c r="B719" s="42" t="s">
        <v>970</v>
      </c>
      <c r="C719" s="168"/>
      <c r="D719" s="185"/>
      <c r="E719" s="95"/>
      <c r="F719" s="95"/>
      <c r="G719" s="168"/>
      <c r="H719" s="95"/>
      <c r="I719" s="95"/>
      <c r="J719" s="168"/>
      <c r="K719" s="95"/>
      <c r="L719" s="95"/>
      <c r="M719" s="168"/>
      <c r="N719" s="95"/>
      <c r="O719" s="95"/>
      <c r="P719" s="168"/>
      <c r="Q719" s="95">
        <v>155</v>
      </c>
      <c r="R719" s="95">
        <v>3500</v>
      </c>
      <c r="S719" s="168">
        <f t="shared" si="898"/>
        <v>542500</v>
      </c>
      <c r="T719" s="95"/>
      <c r="U719" s="95"/>
      <c r="V719" s="168">
        <f t="shared" si="899"/>
        <v>0</v>
      </c>
      <c r="W719" s="95"/>
      <c r="X719" s="95"/>
      <c r="Y719" s="168"/>
      <c r="Z719" s="95"/>
      <c r="AA719" s="95"/>
      <c r="AB719" s="168"/>
      <c r="AC719" s="95"/>
      <c r="AD719" s="95"/>
      <c r="AE719" s="168"/>
      <c r="AF719" s="95"/>
      <c r="AG719" s="95"/>
      <c r="AH719" s="168"/>
      <c r="AI719" s="95"/>
      <c r="AJ719" s="95"/>
      <c r="AK719" s="168"/>
      <c r="AL719" s="95"/>
      <c r="AM719" s="95"/>
      <c r="AN719" s="168"/>
      <c r="AO719" s="95"/>
      <c r="AP719" s="95"/>
      <c r="AQ719" s="168"/>
      <c r="AR719" s="95"/>
      <c r="AS719" s="95"/>
      <c r="AT719" s="168"/>
      <c r="AU719" s="95"/>
      <c r="AV719" s="95"/>
      <c r="AW719" s="168"/>
      <c r="AX719" s="95"/>
      <c r="AY719" s="95"/>
      <c r="AZ719" s="168">
        <f t="shared" si="909"/>
        <v>0</v>
      </c>
      <c r="BA719" s="95"/>
      <c r="BB719" s="95"/>
      <c r="BC719" s="168"/>
      <c r="BD719" s="95"/>
      <c r="BE719" s="95"/>
      <c r="BF719" s="168"/>
      <c r="BG719" s="95"/>
      <c r="BH719" s="95"/>
      <c r="BI719" s="168"/>
      <c r="BJ719" s="95"/>
      <c r="BK719" s="95"/>
      <c r="BL719" s="168"/>
      <c r="BM719" s="95"/>
      <c r="BN719" s="95"/>
      <c r="BO719" s="168"/>
      <c r="BP719" s="95"/>
      <c r="BQ719" s="95"/>
      <c r="BR719" s="168">
        <f t="shared" si="915"/>
        <v>0</v>
      </c>
      <c r="BS719" s="95"/>
      <c r="BT719" s="95"/>
      <c r="BU719" s="168">
        <f t="shared" si="916"/>
        <v>0</v>
      </c>
      <c r="BV719" s="95"/>
      <c r="BW719" s="95"/>
      <c r="BX719" s="168"/>
      <c r="BY719" s="95"/>
      <c r="BZ719" s="95"/>
      <c r="CA719" s="168">
        <f t="shared" si="918"/>
        <v>0</v>
      </c>
      <c r="CB719" s="95"/>
      <c r="CC719" s="95"/>
      <c r="CD719" s="168"/>
      <c r="CE719" s="95"/>
      <c r="CF719" s="95"/>
      <c r="CG719" s="168"/>
      <c r="CH719" s="95"/>
      <c r="CI719" s="95"/>
      <c r="CJ719" s="168"/>
      <c r="CK719" s="95"/>
      <c r="CL719" s="95"/>
      <c r="CM719" s="168">
        <f t="shared" si="922"/>
        <v>0</v>
      </c>
      <c r="CN719" s="95"/>
      <c r="CO719" s="95"/>
      <c r="CP719" s="168"/>
      <c r="CQ719" s="95"/>
      <c r="CR719" s="95"/>
      <c r="CS719" s="168"/>
      <c r="CT719" s="168"/>
      <c r="CU719" s="167"/>
    </row>
    <row r="720" spans="2:99" x14ac:dyDescent="0.25">
      <c r="B720" s="42" t="s">
        <v>534</v>
      </c>
      <c r="C720" s="168"/>
      <c r="D720" s="185"/>
      <c r="E720" s="95"/>
      <c r="F720" s="95"/>
      <c r="G720" s="168">
        <f t="shared" si="894"/>
        <v>0</v>
      </c>
      <c r="H720" s="95"/>
      <c r="I720" s="95"/>
      <c r="J720" s="168">
        <f t="shared" si="895"/>
        <v>0</v>
      </c>
      <c r="K720" s="95"/>
      <c r="L720" s="95"/>
      <c r="M720" s="168">
        <f t="shared" si="896"/>
        <v>0</v>
      </c>
      <c r="N720" s="95"/>
      <c r="O720" s="95"/>
      <c r="P720" s="168">
        <f t="shared" si="897"/>
        <v>0</v>
      </c>
      <c r="Q720" s="95"/>
      <c r="R720" s="95"/>
      <c r="S720" s="168">
        <f t="shared" si="898"/>
        <v>0</v>
      </c>
      <c r="T720" s="95"/>
      <c r="U720" s="95"/>
      <c r="V720" s="168">
        <f t="shared" si="899"/>
        <v>0</v>
      </c>
      <c r="W720" s="95"/>
      <c r="X720" s="95"/>
      <c r="Y720" s="168">
        <f t="shared" si="900"/>
        <v>0</v>
      </c>
      <c r="Z720" s="95"/>
      <c r="AA720" s="95"/>
      <c r="AB720" s="168">
        <f t="shared" si="901"/>
        <v>0</v>
      </c>
      <c r="AC720" s="95"/>
      <c r="AD720" s="95"/>
      <c r="AE720" s="168">
        <f t="shared" si="902"/>
        <v>0</v>
      </c>
      <c r="AF720" s="95"/>
      <c r="AG720" s="95"/>
      <c r="AH720" s="168">
        <f t="shared" si="903"/>
        <v>0</v>
      </c>
      <c r="AI720" s="95"/>
      <c r="AJ720" s="95"/>
      <c r="AK720" s="168">
        <f t="shared" si="904"/>
        <v>0</v>
      </c>
      <c r="AL720" s="95"/>
      <c r="AM720" s="95"/>
      <c r="AN720" s="168">
        <f t="shared" si="905"/>
        <v>0</v>
      </c>
      <c r="AO720" s="95"/>
      <c r="AP720" s="95"/>
      <c r="AQ720" s="168">
        <f t="shared" si="906"/>
        <v>0</v>
      </c>
      <c r="AR720" s="95"/>
      <c r="AS720" s="95"/>
      <c r="AT720" s="168">
        <f t="shared" si="907"/>
        <v>0</v>
      </c>
      <c r="AU720" s="95"/>
      <c r="AV720" s="95"/>
      <c r="AW720" s="168">
        <f t="shared" si="908"/>
        <v>0</v>
      </c>
      <c r="AX720" s="95"/>
      <c r="AY720" s="95"/>
      <c r="AZ720" s="168">
        <f t="shared" si="909"/>
        <v>0</v>
      </c>
      <c r="BA720" s="95"/>
      <c r="BB720" s="95"/>
      <c r="BC720" s="168">
        <f t="shared" si="910"/>
        <v>0</v>
      </c>
      <c r="BD720" s="95"/>
      <c r="BE720" s="95"/>
      <c r="BF720" s="168">
        <f t="shared" si="911"/>
        <v>0</v>
      </c>
      <c r="BG720" s="95"/>
      <c r="BH720" s="95"/>
      <c r="BI720" s="168">
        <f t="shared" si="912"/>
        <v>0</v>
      </c>
      <c r="BJ720" s="95"/>
      <c r="BK720" s="95"/>
      <c r="BL720" s="168">
        <f t="shared" si="913"/>
        <v>0</v>
      </c>
      <c r="BM720" s="95"/>
      <c r="BN720" s="95"/>
      <c r="BO720" s="168">
        <f t="shared" si="914"/>
        <v>0</v>
      </c>
      <c r="BP720" s="95"/>
      <c r="BQ720" s="95"/>
      <c r="BR720" s="168">
        <f t="shared" si="915"/>
        <v>0</v>
      </c>
      <c r="BS720" s="95"/>
      <c r="BT720" s="95"/>
      <c r="BU720" s="168">
        <f t="shared" si="916"/>
        <v>0</v>
      </c>
      <c r="BV720" s="95"/>
      <c r="BW720" s="95"/>
      <c r="BX720" s="168">
        <f t="shared" si="917"/>
        <v>0</v>
      </c>
      <c r="BY720" s="95"/>
      <c r="BZ720" s="95"/>
      <c r="CA720" s="168">
        <f t="shared" si="918"/>
        <v>0</v>
      </c>
      <c r="CB720" s="95"/>
      <c r="CC720" s="95"/>
      <c r="CD720" s="168">
        <f t="shared" si="919"/>
        <v>0</v>
      </c>
      <c r="CE720" s="95"/>
      <c r="CF720" s="95"/>
      <c r="CG720" s="168">
        <f t="shared" si="920"/>
        <v>0</v>
      </c>
      <c r="CH720" s="95"/>
      <c r="CI720" s="95"/>
      <c r="CJ720" s="168">
        <f t="shared" si="921"/>
        <v>0</v>
      </c>
      <c r="CK720" s="95"/>
      <c r="CL720" s="95"/>
      <c r="CM720" s="168">
        <f t="shared" si="922"/>
        <v>0</v>
      </c>
      <c r="CN720" s="95"/>
      <c r="CO720" s="95"/>
      <c r="CP720" s="168">
        <f t="shared" si="923"/>
        <v>0</v>
      </c>
      <c r="CQ720" s="95"/>
      <c r="CR720" s="95"/>
      <c r="CS720" s="168">
        <f t="shared" si="924"/>
        <v>0</v>
      </c>
      <c r="CT720" s="168">
        <f t="shared" si="925"/>
        <v>0</v>
      </c>
      <c r="CU720" s="167">
        <f t="shared" si="926"/>
        <v>0</v>
      </c>
    </row>
    <row r="721" spans="2:99" x14ac:dyDescent="0.25">
      <c r="B721" s="173" t="s">
        <v>498</v>
      </c>
      <c r="C721" s="173"/>
      <c r="D721" s="174"/>
      <c r="E721" s="176"/>
      <c r="F721" s="176"/>
      <c r="G721" s="176">
        <f>SUM(G687:G720)</f>
        <v>544500</v>
      </c>
      <c r="H721" s="176"/>
      <c r="I721" s="176"/>
      <c r="J721" s="176">
        <f>SUM(J687:J720)</f>
        <v>567500</v>
      </c>
      <c r="K721" s="176"/>
      <c r="L721" s="176"/>
      <c r="M721" s="176">
        <f>SUM(M687:M720)</f>
        <v>545000</v>
      </c>
      <c r="N721" s="176"/>
      <c r="O721" s="176"/>
      <c r="P721" s="176">
        <f>SUM(P687:P720)</f>
        <v>550000</v>
      </c>
      <c r="Q721" s="176"/>
      <c r="R721" s="176"/>
      <c r="S721" s="176">
        <f>SUM(S687:S720)</f>
        <v>560000</v>
      </c>
      <c r="T721" s="176"/>
      <c r="U721" s="176"/>
      <c r="V721" s="176">
        <f>SUM(V687:V720)</f>
        <v>525500</v>
      </c>
      <c r="W721" s="176"/>
      <c r="X721" s="176"/>
      <c r="Y721" s="176">
        <f>SUM(Y687:Y720)</f>
        <v>525000</v>
      </c>
      <c r="Z721" s="176"/>
      <c r="AA721" s="176"/>
      <c r="AB721" s="176">
        <f>SUM(AB687:AB720)</f>
        <v>550000</v>
      </c>
      <c r="AC721" s="176"/>
      <c r="AD721" s="176"/>
      <c r="AE721" s="176">
        <f>SUM(AE687:AE720)</f>
        <v>542500</v>
      </c>
      <c r="AF721" s="176"/>
      <c r="AG721" s="176"/>
      <c r="AH721" s="176">
        <f>SUM(AH687:AH720)</f>
        <v>550000</v>
      </c>
      <c r="AI721" s="176"/>
      <c r="AJ721" s="176"/>
      <c r="AK721" s="176">
        <f>SUM(AK687:AK720)</f>
        <v>545000</v>
      </c>
      <c r="AL721" s="176"/>
      <c r="AM721" s="176"/>
      <c r="AN721" s="176">
        <f>SUM(AN687:AN720)</f>
        <v>602500</v>
      </c>
      <c r="AO721" s="176"/>
      <c r="AP721" s="176"/>
      <c r="AQ721" s="176">
        <f>SUM(AQ687:AQ720)</f>
        <v>510000</v>
      </c>
      <c r="AR721" s="176"/>
      <c r="AS721" s="176"/>
      <c r="AT721" s="176">
        <f>SUM(AT687:AT720)</f>
        <v>539000</v>
      </c>
      <c r="AU721" s="176"/>
      <c r="AV721" s="176"/>
      <c r="AW721" s="176">
        <f>SUM(AW687:AW720)</f>
        <v>525000</v>
      </c>
      <c r="AX721" s="176"/>
      <c r="AY721" s="176"/>
      <c r="AZ721" s="176">
        <f>SUM(AZ687:AZ720)</f>
        <v>562500</v>
      </c>
      <c r="BA721" s="176"/>
      <c r="BB721" s="176"/>
      <c r="BC721" s="176">
        <f>SUM(BC687:BC720)</f>
        <v>545000</v>
      </c>
      <c r="BD721" s="176"/>
      <c r="BE721" s="176"/>
      <c r="BF721" s="176">
        <f>SUM(BF687:BF720)</f>
        <v>550000</v>
      </c>
      <c r="BG721" s="176"/>
      <c r="BH721" s="176"/>
      <c r="BI721" s="176">
        <f>SUM(BI687:BI720)</f>
        <v>550000</v>
      </c>
      <c r="BJ721" s="176"/>
      <c r="BK721" s="176"/>
      <c r="BL721" s="176">
        <f>SUM(BL687:BL720)</f>
        <v>539000</v>
      </c>
      <c r="BM721" s="176"/>
      <c r="BN721" s="176"/>
      <c r="BO721" s="176">
        <f>SUM(BO687:BO720)</f>
        <v>542500</v>
      </c>
      <c r="BP721" s="176"/>
      <c r="BQ721" s="176"/>
      <c r="BR721" s="176">
        <f>SUM(BR687:BR720)</f>
        <v>550000</v>
      </c>
      <c r="BS721" s="176"/>
      <c r="BT721" s="176"/>
      <c r="BU721" s="176">
        <f>SUM(BU687:BU720)</f>
        <v>545000</v>
      </c>
      <c r="BV721" s="176"/>
      <c r="BW721" s="176"/>
      <c r="BX721" s="176">
        <f>SUM(BX687:BX720)</f>
        <v>567500</v>
      </c>
      <c r="BY721" s="176"/>
      <c r="BZ721" s="176"/>
      <c r="CA721" s="176">
        <f>SUM(CA687:CA720)</f>
        <v>542500</v>
      </c>
      <c r="CB721" s="176"/>
      <c r="CC721" s="176"/>
      <c r="CD721" s="176">
        <f>SUM(CD687:CD720)</f>
        <v>525000</v>
      </c>
      <c r="CE721" s="176"/>
      <c r="CF721" s="176"/>
      <c r="CG721" s="176">
        <f>SUM(CG687:CG720)</f>
        <v>522500</v>
      </c>
      <c r="CH721" s="176"/>
      <c r="CI721" s="176"/>
      <c r="CJ721" s="176">
        <f>SUM(CJ687:CJ720)</f>
        <v>550000</v>
      </c>
      <c r="CK721" s="176"/>
      <c r="CL721" s="176"/>
      <c r="CM721" s="176">
        <f>SUM(CM687:CM720)</f>
        <v>562500</v>
      </c>
      <c r="CN721" s="176"/>
      <c r="CO721" s="176"/>
      <c r="CP721" s="176">
        <f>SUM(CP687:CP720)</f>
        <v>0</v>
      </c>
      <c r="CQ721" s="176"/>
      <c r="CR721" s="176"/>
      <c r="CS721" s="176">
        <f>SUM(CS687:CS720)</f>
        <v>0</v>
      </c>
      <c r="CT721" s="174">
        <f>SUM(CT687:CT720)</f>
        <v>2657</v>
      </c>
      <c r="CU721" s="174">
        <f>SUM(CU687:CU720)</f>
        <v>9381000</v>
      </c>
    </row>
    <row r="722" spans="2:99" x14ac:dyDescent="0.25">
      <c r="G722">
        <f>G734+G721+G680+G580</f>
        <v>943000</v>
      </c>
      <c r="J722">
        <f>J734+J721+J680+J580</f>
        <v>680000</v>
      </c>
      <c r="M722">
        <f>M734+M721+M680+M580</f>
        <v>720500</v>
      </c>
      <c r="P722">
        <f>P734+P721+P680+P580</f>
        <v>662500</v>
      </c>
      <c r="S722">
        <f>S734+S721+S680+S580</f>
        <v>672500</v>
      </c>
      <c r="V722">
        <f>V734+V721+V680+V580</f>
        <v>833500</v>
      </c>
      <c r="Y722">
        <f>Y734+Y721+Y680+Y580</f>
        <v>637500</v>
      </c>
      <c r="AB722">
        <f>AB734+AB721+AB680+AB580</f>
        <v>670000</v>
      </c>
      <c r="AE722">
        <f>AE734+AE721+AE680+AE580</f>
        <v>655000</v>
      </c>
      <c r="AH722">
        <f>AH734+AH721+AH680+AH580</f>
        <v>755500</v>
      </c>
      <c r="AK722">
        <f>AK734+AK721+AK680+AK580</f>
        <v>803000</v>
      </c>
      <c r="AN722">
        <f>AN734+AN721+AN680+AN580</f>
        <v>715000</v>
      </c>
      <c r="AQ722">
        <f>AQ734+AQ721+AQ680+AQ580</f>
        <v>622500</v>
      </c>
      <c r="AT722">
        <f>AT734+AT721+AT680+AT580</f>
        <v>651500</v>
      </c>
      <c r="AW722">
        <f>AW734+AW721+AW680+AW580</f>
        <v>708000</v>
      </c>
      <c r="AZ722">
        <f>AZ734+AZ721+AZ680+AZ580</f>
        <v>675000</v>
      </c>
      <c r="BC722">
        <f>BC734+BC721+BC680+BC580</f>
        <v>695000</v>
      </c>
      <c r="BF722">
        <f>BF734+BF721+BF680+BF580</f>
        <v>662500</v>
      </c>
      <c r="BI722">
        <f>BI734+BI721+BI680+BI580</f>
        <v>662500</v>
      </c>
      <c r="BL722">
        <f>BL734+BL721+BL680+BL580</f>
        <v>847000</v>
      </c>
      <c r="BO722">
        <f>BO734+BO721+BO680+BO580</f>
        <v>655000</v>
      </c>
      <c r="BR722">
        <f>BR734+BR721+BR680+BR580</f>
        <v>733000</v>
      </c>
      <c r="BU722">
        <f>BU734+BU721+BU680+BU580</f>
        <v>710000</v>
      </c>
      <c r="BX722">
        <f>BX734+BX721+BX680+BX580</f>
        <v>642500</v>
      </c>
      <c r="CA722">
        <f>CA734+CA721+CA680+CA580</f>
        <v>776500</v>
      </c>
      <c r="CD722">
        <f>CD734+CD721+CD680+CD580</f>
        <v>675000</v>
      </c>
      <c r="CG722">
        <f>CG734+CG721+CG680+CG580</f>
        <v>786500</v>
      </c>
      <c r="CJ722">
        <f>CJ734+CJ721+CJ680+CJ580</f>
        <v>662500</v>
      </c>
      <c r="CM722">
        <f>CM734+CM721+CM680+CM580</f>
        <v>675000</v>
      </c>
      <c r="CP722">
        <f>CP734+CP721+CP680+CP580</f>
        <v>0</v>
      </c>
      <c r="CS722">
        <f>CS734+CS721+CS680+CS580</f>
        <v>0</v>
      </c>
      <c r="CU722" s="7">
        <f>G721+J721+M721+P721+S721+V721+Y721+AB721+AE721+AH721+AK721+AN721+AQ721+AT721+AW721+AZ721+BC721+BF721+BI721+BL721+BO721+BR721+BU721+BX721+CA721+CD721+CG721+CJ721+CM721+CP721+CS721</f>
        <v>15835500</v>
      </c>
    </row>
    <row r="724" spans="2:99" x14ac:dyDescent="0.25">
      <c r="B724" s="198" t="s">
        <v>535</v>
      </c>
      <c r="D724"/>
    </row>
    <row r="725" spans="2:99" x14ac:dyDescent="0.25">
      <c r="D725"/>
    </row>
    <row r="726" spans="2:99" x14ac:dyDescent="0.25">
      <c r="B726" s="154" t="s">
        <v>203</v>
      </c>
      <c r="C726" s="154" t="s">
        <v>204</v>
      </c>
      <c r="D726" s="155"/>
      <c r="E726" s="405" t="s">
        <v>5</v>
      </c>
      <c r="F726" s="406"/>
      <c r="G726" s="406"/>
      <c r="H726" s="406"/>
      <c r="I726" s="406"/>
      <c r="J726" s="406"/>
      <c r="K726" s="406"/>
      <c r="L726" s="406"/>
      <c r="M726" s="406"/>
      <c r="N726" s="406"/>
      <c r="O726" s="406"/>
      <c r="P726" s="406"/>
      <c r="Q726" s="406"/>
      <c r="R726" s="406"/>
      <c r="S726" s="406"/>
      <c r="T726" s="406"/>
      <c r="U726" s="406"/>
      <c r="V726" s="406"/>
      <c r="W726" s="406"/>
      <c r="X726" s="406"/>
      <c r="Y726" s="406"/>
      <c r="Z726" s="406"/>
      <c r="AA726" s="406"/>
      <c r="AB726" s="406"/>
      <c r="AC726" s="406"/>
      <c r="AD726" s="406"/>
      <c r="AE726" s="406"/>
      <c r="AF726" s="406"/>
      <c r="AG726" s="406"/>
      <c r="AH726" s="406"/>
      <c r="AI726" s="406"/>
      <c r="AJ726" s="406"/>
      <c r="AK726" s="406"/>
      <c r="AL726" s="406"/>
      <c r="AM726" s="406"/>
      <c r="AN726" s="406"/>
      <c r="AO726" s="406"/>
      <c r="AP726" s="406"/>
      <c r="AQ726" s="406"/>
      <c r="AR726" s="406"/>
      <c r="AS726" s="406"/>
      <c r="AT726" s="406"/>
      <c r="AU726" s="406"/>
      <c r="AV726" s="406"/>
      <c r="AW726" s="406"/>
      <c r="AX726" s="406"/>
      <c r="AY726" s="406"/>
      <c r="AZ726" s="406"/>
      <c r="BA726" s="406"/>
      <c r="BB726" s="406"/>
      <c r="BC726" s="406"/>
      <c r="BD726" s="406"/>
      <c r="BE726" s="406"/>
      <c r="BF726" s="406"/>
      <c r="BG726" s="406"/>
      <c r="BH726" s="406"/>
      <c r="BI726" s="406"/>
      <c r="BJ726" s="406"/>
      <c r="BK726" s="406"/>
      <c r="BL726" s="406"/>
      <c r="BM726" s="406"/>
      <c r="BN726" s="406"/>
      <c r="BO726" s="406"/>
      <c r="BP726" s="406"/>
      <c r="BQ726" s="406"/>
      <c r="BR726" s="406"/>
      <c r="BS726" s="406"/>
      <c r="BT726" s="406"/>
      <c r="BU726" s="406"/>
      <c r="BV726" s="406"/>
      <c r="BW726" s="406"/>
      <c r="BX726" s="406"/>
      <c r="BY726" s="406"/>
      <c r="BZ726" s="406"/>
      <c r="CA726" s="406"/>
      <c r="CB726" s="406"/>
      <c r="CC726" s="406"/>
      <c r="CD726" s="406"/>
      <c r="CE726" s="406"/>
      <c r="CF726" s="406"/>
      <c r="CG726" s="406"/>
      <c r="CH726" s="406"/>
      <c r="CI726" s="406"/>
      <c r="CJ726" s="406"/>
      <c r="CK726" s="406"/>
      <c r="CL726" s="406"/>
      <c r="CM726" s="406"/>
      <c r="CN726" s="406"/>
      <c r="CO726" s="406"/>
      <c r="CP726" s="406"/>
      <c r="CQ726" s="406"/>
      <c r="CR726" s="406"/>
      <c r="CS726" s="407"/>
      <c r="CT726" s="156"/>
      <c r="CU726" s="157" t="s">
        <v>205</v>
      </c>
    </row>
    <row r="727" spans="2:99" x14ac:dyDescent="0.25">
      <c r="B727" s="154"/>
      <c r="C727" s="154"/>
      <c r="D727" s="155" t="s">
        <v>206</v>
      </c>
      <c r="E727" s="402">
        <v>1</v>
      </c>
      <c r="F727" s="403"/>
      <c r="G727" s="404"/>
      <c r="H727" s="402">
        <v>2</v>
      </c>
      <c r="I727" s="403"/>
      <c r="J727" s="404"/>
      <c r="K727" s="402">
        <v>3</v>
      </c>
      <c r="L727" s="403"/>
      <c r="M727" s="404"/>
      <c r="N727" s="402">
        <v>4</v>
      </c>
      <c r="O727" s="403"/>
      <c r="P727" s="404"/>
      <c r="Q727" s="402">
        <v>5</v>
      </c>
      <c r="R727" s="403"/>
      <c r="S727" s="404"/>
      <c r="T727" s="402">
        <v>6</v>
      </c>
      <c r="U727" s="403"/>
      <c r="V727" s="404"/>
      <c r="W727" s="402">
        <v>7</v>
      </c>
      <c r="X727" s="403"/>
      <c r="Y727" s="404"/>
      <c r="Z727" s="402">
        <v>8</v>
      </c>
      <c r="AA727" s="403"/>
      <c r="AB727" s="404"/>
      <c r="AC727" s="402">
        <v>9</v>
      </c>
      <c r="AD727" s="403"/>
      <c r="AE727" s="404"/>
      <c r="AF727" s="402">
        <v>10</v>
      </c>
      <c r="AG727" s="403"/>
      <c r="AH727" s="404"/>
      <c r="AI727" s="402">
        <v>11</v>
      </c>
      <c r="AJ727" s="403"/>
      <c r="AK727" s="404"/>
      <c r="AL727" s="402">
        <v>12</v>
      </c>
      <c r="AM727" s="403"/>
      <c r="AN727" s="404"/>
      <c r="AO727" s="402">
        <v>13</v>
      </c>
      <c r="AP727" s="403"/>
      <c r="AQ727" s="404"/>
      <c r="AR727" s="402">
        <v>14</v>
      </c>
      <c r="AS727" s="403"/>
      <c r="AT727" s="404"/>
      <c r="AU727" s="402">
        <v>15</v>
      </c>
      <c r="AV727" s="403"/>
      <c r="AW727" s="404"/>
      <c r="AX727" s="402">
        <v>16</v>
      </c>
      <c r="AY727" s="403"/>
      <c r="AZ727" s="404"/>
      <c r="BA727" s="402">
        <v>17</v>
      </c>
      <c r="BB727" s="403"/>
      <c r="BC727" s="404"/>
      <c r="BD727" s="402">
        <v>18</v>
      </c>
      <c r="BE727" s="403"/>
      <c r="BF727" s="404"/>
      <c r="BG727" s="402">
        <v>19</v>
      </c>
      <c r="BH727" s="403"/>
      <c r="BI727" s="404"/>
      <c r="BJ727" s="402">
        <v>20</v>
      </c>
      <c r="BK727" s="403"/>
      <c r="BL727" s="404"/>
      <c r="BM727" s="402">
        <v>21</v>
      </c>
      <c r="BN727" s="403"/>
      <c r="BO727" s="404"/>
      <c r="BP727" s="402">
        <v>22</v>
      </c>
      <c r="BQ727" s="403"/>
      <c r="BR727" s="404"/>
      <c r="BS727" s="402">
        <v>23</v>
      </c>
      <c r="BT727" s="403"/>
      <c r="BU727" s="404"/>
      <c r="BV727" s="402">
        <v>24</v>
      </c>
      <c r="BW727" s="403"/>
      <c r="BX727" s="404"/>
      <c r="BY727" s="402">
        <v>25</v>
      </c>
      <c r="BZ727" s="403"/>
      <c r="CA727" s="404"/>
      <c r="CB727" s="402">
        <v>26</v>
      </c>
      <c r="CC727" s="403"/>
      <c r="CD727" s="404"/>
      <c r="CE727" s="402">
        <v>27</v>
      </c>
      <c r="CF727" s="403"/>
      <c r="CG727" s="404"/>
      <c r="CH727" s="402">
        <v>28</v>
      </c>
      <c r="CI727" s="403"/>
      <c r="CJ727" s="404"/>
      <c r="CK727" s="402">
        <v>29</v>
      </c>
      <c r="CL727" s="403"/>
      <c r="CM727" s="404"/>
      <c r="CN727" s="402">
        <v>30</v>
      </c>
      <c r="CO727" s="403"/>
      <c r="CP727" s="404"/>
      <c r="CQ727" s="402">
        <v>31</v>
      </c>
      <c r="CR727" s="403"/>
      <c r="CS727" s="404"/>
      <c r="CT727" s="158"/>
      <c r="CU727" s="157"/>
    </row>
    <row r="728" spans="2:99" x14ac:dyDescent="0.25">
      <c r="B728" s="154"/>
      <c r="C728" s="154"/>
      <c r="D728" s="159" t="s">
        <v>207</v>
      </c>
      <c r="E728" s="160" t="s">
        <v>208</v>
      </c>
      <c r="F728" s="160" t="s">
        <v>206</v>
      </c>
      <c r="G728" s="160" t="s">
        <v>78</v>
      </c>
      <c r="H728" s="161" t="s">
        <v>208</v>
      </c>
      <c r="I728" s="161" t="s">
        <v>206</v>
      </c>
      <c r="J728" s="161" t="s">
        <v>78</v>
      </c>
      <c r="K728" s="160" t="s">
        <v>208</v>
      </c>
      <c r="L728" s="160" t="s">
        <v>206</v>
      </c>
      <c r="M728" s="160" t="s">
        <v>78</v>
      </c>
      <c r="N728" s="161" t="s">
        <v>208</v>
      </c>
      <c r="O728" s="161" t="s">
        <v>206</v>
      </c>
      <c r="P728" s="161" t="s">
        <v>78</v>
      </c>
      <c r="Q728" s="160" t="s">
        <v>208</v>
      </c>
      <c r="R728" s="160" t="s">
        <v>206</v>
      </c>
      <c r="S728" s="160" t="s">
        <v>78</v>
      </c>
      <c r="T728" s="161" t="s">
        <v>208</v>
      </c>
      <c r="U728" s="161" t="s">
        <v>206</v>
      </c>
      <c r="V728" s="161" t="s">
        <v>78</v>
      </c>
      <c r="W728" s="160" t="s">
        <v>208</v>
      </c>
      <c r="X728" s="160" t="s">
        <v>206</v>
      </c>
      <c r="Y728" s="160" t="s">
        <v>78</v>
      </c>
      <c r="Z728" s="161" t="s">
        <v>208</v>
      </c>
      <c r="AA728" s="161" t="s">
        <v>206</v>
      </c>
      <c r="AB728" s="161" t="s">
        <v>78</v>
      </c>
      <c r="AC728" s="160" t="s">
        <v>208</v>
      </c>
      <c r="AD728" s="160" t="s">
        <v>206</v>
      </c>
      <c r="AE728" s="160" t="s">
        <v>78</v>
      </c>
      <c r="AF728" s="161" t="s">
        <v>208</v>
      </c>
      <c r="AG728" s="161" t="s">
        <v>206</v>
      </c>
      <c r="AH728" s="161" t="s">
        <v>78</v>
      </c>
      <c r="AI728" s="160" t="s">
        <v>208</v>
      </c>
      <c r="AJ728" s="160" t="s">
        <v>206</v>
      </c>
      <c r="AK728" s="160" t="s">
        <v>78</v>
      </c>
      <c r="AL728" s="161" t="s">
        <v>208</v>
      </c>
      <c r="AM728" s="161" t="s">
        <v>206</v>
      </c>
      <c r="AN728" s="161" t="s">
        <v>78</v>
      </c>
      <c r="AO728" s="160" t="s">
        <v>208</v>
      </c>
      <c r="AP728" s="160" t="s">
        <v>206</v>
      </c>
      <c r="AQ728" s="160" t="s">
        <v>78</v>
      </c>
      <c r="AR728" s="161" t="s">
        <v>208</v>
      </c>
      <c r="AS728" s="161" t="s">
        <v>206</v>
      </c>
      <c r="AT728" s="161" t="s">
        <v>78</v>
      </c>
      <c r="AU728" s="160" t="s">
        <v>208</v>
      </c>
      <c r="AV728" s="160" t="s">
        <v>206</v>
      </c>
      <c r="AW728" s="160" t="s">
        <v>78</v>
      </c>
      <c r="AX728" s="161" t="s">
        <v>208</v>
      </c>
      <c r="AY728" s="161" t="s">
        <v>206</v>
      </c>
      <c r="AZ728" s="161" t="s">
        <v>78</v>
      </c>
      <c r="BA728" s="160" t="s">
        <v>208</v>
      </c>
      <c r="BB728" s="160" t="s">
        <v>206</v>
      </c>
      <c r="BC728" s="160" t="s">
        <v>78</v>
      </c>
      <c r="BD728" s="161" t="s">
        <v>208</v>
      </c>
      <c r="BE728" s="161" t="s">
        <v>206</v>
      </c>
      <c r="BF728" s="161" t="s">
        <v>78</v>
      </c>
      <c r="BG728" s="160" t="s">
        <v>208</v>
      </c>
      <c r="BH728" s="160" t="s">
        <v>206</v>
      </c>
      <c r="BI728" s="160" t="s">
        <v>78</v>
      </c>
      <c r="BJ728" s="161" t="s">
        <v>208</v>
      </c>
      <c r="BK728" s="161" t="s">
        <v>206</v>
      </c>
      <c r="BL728" s="161" t="s">
        <v>78</v>
      </c>
      <c r="BM728" s="160" t="s">
        <v>208</v>
      </c>
      <c r="BN728" s="160" t="s">
        <v>206</v>
      </c>
      <c r="BO728" s="160" t="s">
        <v>78</v>
      </c>
      <c r="BP728" s="161" t="s">
        <v>208</v>
      </c>
      <c r="BQ728" s="161" t="s">
        <v>206</v>
      </c>
      <c r="BR728" s="161" t="s">
        <v>78</v>
      </c>
      <c r="BS728" s="160" t="s">
        <v>208</v>
      </c>
      <c r="BT728" s="160" t="s">
        <v>206</v>
      </c>
      <c r="BU728" s="160" t="s">
        <v>78</v>
      </c>
      <c r="BV728" s="161" t="s">
        <v>208</v>
      </c>
      <c r="BW728" s="161" t="s">
        <v>206</v>
      </c>
      <c r="BX728" s="161" t="s">
        <v>78</v>
      </c>
      <c r="BY728" s="160" t="s">
        <v>208</v>
      </c>
      <c r="BZ728" s="160" t="s">
        <v>206</v>
      </c>
      <c r="CA728" s="160" t="s">
        <v>78</v>
      </c>
      <c r="CB728" s="161" t="s">
        <v>208</v>
      </c>
      <c r="CC728" s="161" t="s">
        <v>206</v>
      </c>
      <c r="CD728" s="161" t="s">
        <v>78</v>
      </c>
      <c r="CE728" s="160" t="s">
        <v>208</v>
      </c>
      <c r="CF728" s="160" t="s">
        <v>206</v>
      </c>
      <c r="CG728" s="160" t="s">
        <v>78</v>
      </c>
      <c r="CH728" s="161" t="s">
        <v>208</v>
      </c>
      <c r="CI728" s="161" t="s">
        <v>206</v>
      </c>
      <c r="CJ728" s="161" t="s">
        <v>78</v>
      </c>
      <c r="CK728" s="160" t="s">
        <v>208</v>
      </c>
      <c r="CL728" s="160" t="s">
        <v>206</v>
      </c>
      <c r="CM728" s="160" t="s">
        <v>78</v>
      </c>
      <c r="CN728" s="161" t="s">
        <v>208</v>
      </c>
      <c r="CO728" s="161" t="s">
        <v>206</v>
      </c>
      <c r="CP728" s="161" t="s">
        <v>78</v>
      </c>
      <c r="CQ728" s="160" t="s">
        <v>208</v>
      </c>
      <c r="CR728" s="160" t="s">
        <v>206</v>
      </c>
      <c r="CS728" s="160" t="s">
        <v>78</v>
      </c>
      <c r="CT728" s="161" t="s">
        <v>78</v>
      </c>
      <c r="CU728" s="162"/>
    </row>
    <row r="729" spans="2:99" x14ac:dyDescent="0.25">
      <c r="B729" s="42" t="s">
        <v>804</v>
      </c>
      <c r="C729" s="168"/>
      <c r="D729" s="185"/>
      <c r="E729" s="95"/>
      <c r="F729" s="95"/>
      <c r="G729" s="168">
        <f>E729*F729</f>
        <v>0</v>
      </c>
      <c r="H729" s="95"/>
      <c r="I729" s="95"/>
      <c r="J729" s="168">
        <f>H729*I729</f>
        <v>0</v>
      </c>
      <c r="K729" s="95"/>
      <c r="L729" s="95"/>
      <c r="M729" s="168">
        <f>K729*L729</f>
        <v>0</v>
      </c>
      <c r="N729" s="95"/>
      <c r="O729" s="95"/>
      <c r="P729" s="168">
        <f>N729*O729</f>
        <v>0</v>
      </c>
      <c r="Q729" s="95"/>
      <c r="R729" s="95"/>
      <c r="S729" s="168">
        <f>Q729*R729</f>
        <v>0</v>
      </c>
      <c r="T729" s="95"/>
      <c r="U729" s="95"/>
      <c r="V729" s="168">
        <f>T729*U729</f>
        <v>0</v>
      </c>
      <c r="W729" s="95"/>
      <c r="X729" s="95"/>
      <c r="Y729" s="168">
        <f>W729*X729</f>
        <v>0</v>
      </c>
      <c r="Z729" s="95"/>
      <c r="AA729" s="95"/>
      <c r="AB729" s="168">
        <f>Z729*AA729</f>
        <v>0</v>
      </c>
      <c r="AC729" s="95"/>
      <c r="AD729" s="95"/>
      <c r="AE729" s="168">
        <f>AC729*AD729</f>
        <v>0</v>
      </c>
      <c r="AF729" s="95"/>
      <c r="AG729" s="95"/>
      <c r="AH729" s="168">
        <f>AF729*AG729</f>
        <v>0</v>
      </c>
      <c r="AI729" s="95"/>
      <c r="AJ729" s="95"/>
      <c r="AK729" s="168">
        <f>AI729*AJ729</f>
        <v>0</v>
      </c>
      <c r="AL729" s="95"/>
      <c r="AM729" s="95"/>
      <c r="AN729" s="168">
        <f>AL729*AM729</f>
        <v>0</v>
      </c>
      <c r="AO729" s="95"/>
      <c r="AP729" s="95"/>
      <c r="AQ729" s="168">
        <f>AO729*AP729</f>
        <v>0</v>
      </c>
      <c r="AR729" s="95"/>
      <c r="AS729" s="95"/>
      <c r="AT729" s="168">
        <f>AR729*AS729</f>
        <v>0</v>
      </c>
      <c r="AU729" s="95"/>
      <c r="AV729" s="95"/>
      <c r="AW729" s="168">
        <f>AU729*AV729</f>
        <v>0</v>
      </c>
      <c r="AX729" s="95"/>
      <c r="AY729" s="95"/>
      <c r="AZ729" s="168">
        <f>AX729*AY729</f>
        <v>0</v>
      </c>
      <c r="BA729" s="95"/>
      <c r="BB729" s="95"/>
      <c r="BC729" s="168">
        <f>BA729*BB729</f>
        <v>0</v>
      </c>
      <c r="BD729" s="95"/>
      <c r="BE729" s="95"/>
      <c r="BF729" s="168">
        <f>BD729*BE729</f>
        <v>0</v>
      </c>
      <c r="BG729" s="95"/>
      <c r="BH729" s="95"/>
      <c r="BI729" s="168">
        <f>BG729*BH729</f>
        <v>0</v>
      </c>
      <c r="BJ729" s="95"/>
      <c r="BK729" s="95"/>
      <c r="BL729" s="168">
        <f>BJ729*BK729</f>
        <v>0</v>
      </c>
      <c r="BM729" s="95"/>
      <c r="BN729" s="95"/>
      <c r="BO729" s="168">
        <f>BM729*BN729</f>
        <v>0</v>
      </c>
      <c r="BP729" s="95"/>
      <c r="BQ729" s="95"/>
      <c r="BR729" s="168">
        <f>BP729*BQ729</f>
        <v>0</v>
      </c>
      <c r="BS729" s="95"/>
      <c r="BT729" s="95"/>
      <c r="BU729" s="168">
        <f>BS729*BT729</f>
        <v>0</v>
      </c>
      <c r="BV729" s="95"/>
      <c r="BW729" s="95"/>
      <c r="BX729" s="168">
        <f>BV729*BW729</f>
        <v>0</v>
      </c>
      <c r="BY729" s="95"/>
      <c r="BZ729" s="95"/>
      <c r="CA729" s="168">
        <f>BY729*BZ729</f>
        <v>0</v>
      </c>
      <c r="CB729" s="95"/>
      <c r="CC729" s="95"/>
      <c r="CD729" s="168">
        <f>CB729*CC729</f>
        <v>0</v>
      </c>
      <c r="CE729" s="95"/>
      <c r="CF729" s="95"/>
      <c r="CG729" s="168">
        <f>CE729*CF729</f>
        <v>0</v>
      </c>
      <c r="CH729" s="95"/>
      <c r="CI729" s="95"/>
      <c r="CJ729" s="168">
        <f>CH729*CI729</f>
        <v>0</v>
      </c>
      <c r="CK729" s="95"/>
      <c r="CL729" s="95"/>
      <c r="CM729" s="168">
        <f>CK729*CL729</f>
        <v>0</v>
      </c>
      <c r="CN729" s="95"/>
      <c r="CO729" s="95"/>
      <c r="CP729" s="168">
        <f>CN729*CO729</f>
        <v>0</v>
      </c>
      <c r="CQ729" s="95"/>
      <c r="CR729" s="95"/>
      <c r="CS729" s="168">
        <f>CQ729*CR729</f>
        <v>0</v>
      </c>
      <c r="CT729" s="168">
        <f>E729+H729+K729+N729+Q729+T729+W729+Z729+AC729+AF729+AI729+AL729+AO729+AR729+AU729+AX729+BA729+BD729+BG729+BJ729+BM729+BP729+BS729+BV729+BY729+CB729+CE729+CH729+CK729+CN729+CQ729</f>
        <v>0</v>
      </c>
      <c r="CU729" s="167">
        <f>G729+J729+M729+P729+S729+V729+Y729+AB729+AE729+AH729+AK729+AN729+AQ729+AT729+AW729+AZ729+BC729+BF729+BI729+BL729+BO729+BR729+BU729+BX729+CA729+CD729+CG729+CJ729+CM729+CP729+CS729</f>
        <v>0</v>
      </c>
    </row>
    <row r="730" spans="2:99" x14ac:dyDescent="0.25">
      <c r="B730" s="42" t="s">
        <v>805</v>
      </c>
      <c r="C730" s="168"/>
      <c r="D730" s="185"/>
      <c r="E730" s="95"/>
      <c r="F730" s="95"/>
      <c r="G730" s="168">
        <f>E730*F730</f>
        <v>0</v>
      </c>
      <c r="H730" s="95"/>
      <c r="I730" s="95"/>
      <c r="J730" s="168">
        <f>H730*I730</f>
        <v>0</v>
      </c>
      <c r="K730" s="95"/>
      <c r="L730" s="95"/>
      <c r="M730" s="168">
        <f>K730*L730</f>
        <v>0</v>
      </c>
      <c r="N730" s="95"/>
      <c r="O730" s="95"/>
      <c r="P730" s="168">
        <f>N730*O730</f>
        <v>0</v>
      </c>
      <c r="Q730" s="95"/>
      <c r="R730" s="95"/>
      <c r="S730" s="168">
        <f>Q730*R730</f>
        <v>0</v>
      </c>
      <c r="T730" s="95"/>
      <c r="U730" s="95"/>
      <c r="V730" s="168">
        <f>T730*U730</f>
        <v>0</v>
      </c>
      <c r="W730" s="95"/>
      <c r="X730" s="95"/>
      <c r="Y730" s="168">
        <f>W730*X730</f>
        <v>0</v>
      </c>
      <c r="Z730" s="95"/>
      <c r="AA730" s="95"/>
      <c r="AB730" s="168">
        <f>Z730*AA730</f>
        <v>0</v>
      </c>
      <c r="AC730" s="95"/>
      <c r="AD730" s="95"/>
      <c r="AE730" s="168">
        <f>AC730*AD730</f>
        <v>0</v>
      </c>
      <c r="AF730" s="95"/>
      <c r="AG730" s="95"/>
      <c r="AH730" s="168">
        <f>AF730*AG730</f>
        <v>0</v>
      </c>
      <c r="AI730" s="95"/>
      <c r="AJ730" s="95"/>
      <c r="AK730" s="168">
        <f>AI730*AJ730</f>
        <v>0</v>
      </c>
      <c r="AL730" s="95"/>
      <c r="AM730" s="95"/>
      <c r="AN730" s="168">
        <f>AL730*AM730</f>
        <v>0</v>
      </c>
      <c r="AO730" s="95"/>
      <c r="AP730" s="95"/>
      <c r="AQ730" s="168">
        <f>AO730*AP730</f>
        <v>0</v>
      </c>
      <c r="AR730" s="95"/>
      <c r="AS730" s="95"/>
      <c r="AT730" s="168">
        <f>AR730*AS730</f>
        <v>0</v>
      </c>
      <c r="AU730" s="95"/>
      <c r="AV730" s="95"/>
      <c r="AW730" s="168">
        <f>AU730*AV730</f>
        <v>0</v>
      </c>
      <c r="AX730" s="95"/>
      <c r="AY730" s="95"/>
      <c r="AZ730" s="168">
        <f>AX730*AY730</f>
        <v>0</v>
      </c>
      <c r="BA730" s="95"/>
      <c r="BB730" s="95"/>
      <c r="BC730" s="168">
        <f>BA730*BB730</f>
        <v>0</v>
      </c>
      <c r="BD730" s="95"/>
      <c r="BE730" s="95"/>
      <c r="BF730" s="168">
        <f>BD730*BE730</f>
        <v>0</v>
      </c>
      <c r="BG730" s="95"/>
      <c r="BH730" s="95"/>
      <c r="BI730" s="168">
        <f>BG730*BH730</f>
        <v>0</v>
      </c>
      <c r="BJ730" s="95"/>
      <c r="BK730" s="95"/>
      <c r="BL730" s="168">
        <f>BJ730*BK730</f>
        <v>0</v>
      </c>
      <c r="BM730" s="95"/>
      <c r="BN730" s="95"/>
      <c r="BO730" s="168">
        <f>BM730*BN730</f>
        <v>0</v>
      </c>
      <c r="BP730" s="95"/>
      <c r="BQ730" s="95"/>
      <c r="BR730" s="168">
        <f>BP730*BQ730</f>
        <v>0</v>
      </c>
      <c r="BS730" s="95"/>
      <c r="BT730" s="95"/>
      <c r="BU730" s="168">
        <f>BS730*BT730</f>
        <v>0</v>
      </c>
      <c r="BV730" s="95"/>
      <c r="BW730" s="95"/>
      <c r="BX730" s="168">
        <f>BV730*BW730</f>
        <v>0</v>
      </c>
      <c r="BY730" s="95"/>
      <c r="BZ730" s="95"/>
      <c r="CA730" s="168">
        <f>BY730*BZ730</f>
        <v>0</v>
      </c>
      <c r="CB730" s="95"/>
      <c r="CC730" s="95"/>
      <c r="CD730" s="168">
        <f>CB730*CC730</f>
        <v>0</v>
      </c>
      <c r="CE730" s="95"/>
      <c r="CF730" s="95"/>
      <c r="CG730" s="168">
        <f>CE730*CF730</f>
        <v>0</v>
      </c>
      <c r="CH730" s="95"/>
      <c r="CI730" s="95"/>
      <c r="CJ730" s="168">
        <f>CH730*CI730</f>
        <v>0</v>
      </c>
      <c r="CK730" s="95"/>
      <c r="CL730" s="95"/>
      <c r="CM730" s="168">
        <f>CK730*CL730</f>
        <v>0</v>
      </c>
      <c r="CN730" s="95"/>
      <c r="CO730" s="95"/>
      <c r="CP730" s="168">
        <f>CN730*CO730</f>
        <v>0</v>
      </c>
      <c r="CQ730" s="95"/>
      <c r="CR730" s="95"/>
      <c r="CS730" s="168">
        <f>CQ730*CR730</f>
        <v>0</v>
      </c>
      <c r="CT730" s="168">
        <f>E730+H730+K730+N730+Q730+T730+W730+Z730+AC730+AF730+AI730+AL730+AO730+AR730+AU730+AX730+BA730+BD730+BG730+BJ730+BM730+BP730+BS730+BV730+BY730+CB730+CE730+CH730+CK730+CN730+CQ730</f>
        <v>0</v>
      </c>
      <c r="CU730" s="167">
        <f>G730+J730+M730+P730+S730+V730+Y730+AB730+AE730+AH730+AK730+AN730+AQ730+AT730+AW730+AZ730+BC730+BF730+BI730+BL730+BO730+BR730+BU730+BX730+CA730+CD730+CG730+CJ730+CM730+CP730+CS730</f>
        <v>0</v>
      </c>
    </row>
    <row r="731" spans="2:99" x14ac:dyDescent="0.25">
      <c r="B731" s="42" t="s">
        <v>806</v>
      </c>
      <c r="C731" s="168"/>
      <c r="D731" s="185"/>
      <c r="E731" s="95"/>
      <c r="F731" s="95"/>
      <c r="G731" s="168">
        <f>E731*F731</f>
        <v>0</v>
      </c>
      <c r="H731" s="95"/>
      <c r="I731" s="95"/>
      <c r="J731" s="168">
        <f>H731*I731</f>
        <v>0</v>
      </c>
      <c r="K731" s="95"/>
      <c r="L731" s="95"/>
      <c r="M731" s="168">
        <f>K731*L731</f>
        <v>0</v>
      </c>
      <c r="N731" s="95"/>
      <c r="O731" s="95"/>
      <c r="P731" s="168">
        <f>N731*O731</f>
        <v>0</v>
      </c>
      <c r="Q731" s="95"/>
      <c r="R731" s="95"/>
      <c r="S731" s="168">
        <f>Q731*R731</f>
        <v>0</v>
      </c>
      <c r="T731" s="95"/>
      <c r="U731" s="95"/>
      <c r="V731" s="168">
        <f>T731*U731</f>
        <v>0</v>
      </c>
      <c r="W731" s="95"/>
      <c r="X731" s="95"/>
      <c r="Y731" s="168">
        <f>W731*X731</f>
        <v>0</v>
      </c>
      <c r="Z731" s="95"/>
      <c r="AA731" s="95"/>
      <c r="AB731" s="168">
        <f>Z731*AA731</f>
        <v>0</v>
      </c>
      <c r="AC731" s="95"/>
      <c r="AD731" s="95"/>
      <c r="AE731" s="168">
        <f>AC731*AD731</f>
        <v>0</v>
      </c>
      <c r="AF731" s="95"/>
      <c r="AG731" s="95"/>
      <c r="AH731" s="168">
        <f>AF731*AG731</f>
        <v>0</v>
      </c>
      <c r="AI731" s="95"/>
      <c r="AJ731" s="95"/>
      <c r="AK731" s="168">
        <f>AI731*AJ731</f>
        <v>0</v>
      </c>
      <c r="AL731" s="95"/>
      <c r="AM731" s="95"/>
      <c r="AN731" s="168">
        <f>AL731*AM731</f>
        <v>0</v>
      </c>
      <c r="AO731" s="95"/>
      <c r="AP731" s="95"/>
      <c r="AQ731" s="168">
        <f>AO731*AP731</f>
        <v>0</v>
      </c>
      <c r="AR731" s="95"/>
      <c r="AS731" s="95"/>
      <c r="AT731" s="168">
        <f>AR731*AS731</f>
        <v>0</v>
      </c>
      <c r="AU731" s="95"/>
      <c r="AV731" s="95"/>
      <c r="AW731" s="168">
        <f>AU731*AV731</f>
        <v>0</v>
      </c>
      <c r="AX731" s="95"/>
      <c r="AY731" s="95"/>
      <c r="AZ731" s="168">
        <f>AX731*AY731</f>
        <v>0</v>
      </c>
      <c r="BA731" s="95"/>
      <c r="BB731" s="95"/>
      <c r="BC731" s="168">
        <f>BA731*BB731</f>
        <v>0</v>
      </c>
      <c r="BD731" s="95"/>
      <c r="BE731" s="95"/>
      <c r="BF731" s="168">
        <f>BD731*BE731</f>
        <v>0</v>
      </c>
      <c r="BG731" s="95"/>
      <c r="BH731" s="95"/>
      <c r="BI731" s="168">
        <f>BG731*BH731</f>
        <v>0</v>
      </c>
      <c r="BJ731" s="95"/>
      <c r="BK731" s="95"/>
      <c r="BL731" s="168">
        <f>BJ731*BK731</f>
        <v>0</v>
      </c>
      <c r="BM731" s="95"/>
      <c r="BN731" s="95"/>
      <c r="BO731" s="168">
        <f>BM731*BN731</f>
        <v>0</v>
      </c>
      <c r="BP731" s="95"/>
      <c r="BQ731" s="95"/>
      <c r="BR731" s="168">
        <f>BP731*BQ731</f>
        <v>0</v>
      </c>
      <c r="BS731" s="95"/>
      <c r="BT731" s="95"/>
      <c r="BU731" s="168">
        <f>BS731*BT731</f>
        <v>0</v>
      </c>
      <c r="BV731" s="95"/>
      <c r="BW731" s="95"/>
      <c r="BX731" s="168">
        <f>BV731*BW731</f>
        <v>0</v>
      </c>
      <c r="BY731" s="95"/>
      <c r="BZ731" s="95"/>
      <c r="CA731" s="168">
        <f>BY731*BZ731</f>
        <v>0</v>
      </c>
      <c r="CB731" s="95"/>
      <c r="CC731" s="95"/>
      <c r="CD731" s="168">
        <f>CB731*CC731</f>
        <v>0</v>
      </c>
      <c r="CE731" s="95"/>
      <c r="CF731" s="95"/>
      <c r="CG731" s="168">
        <f>CE731*CF731</f>
        <v>0</v>
      </c>
      <c r="CH731" s="95"/>
      <c r="CI731" s="95"/>
      <c r="CJ731" s="168">
        <f>CH731*CI731</f>
        <v>0</v>
      </c>
      <c r="CK731" s="95"/>
      <c r="CL731" s="95"/>
      <c r="CM731" s="168">
        <f>CK731*CL731</f>
        <v>0</v>
      </c>
      <c r="CN731" s="95"/>
      <c r="CO731" s="95"/>
      <c r="CP731" s="168">
        <f>CN731*CO731</f>
        <v>0</v>
      </c>
      <c r="CQ731" s="95"/>
      <c r="CR731" s="95"/>
      <c r="CS731" s="168">
        <f>CQ731*CR731</f>
        <v>0</v>
      </c>
      <c r="CT731" s="168">
        <f>E731+H731+K731+N731+Q731+T731+W731+Z731+AC731+AF731+AI731+AL731+AO731+AR731+AU731+AX731+BA731+BD731+BG731+BJ731+BM731+BP731+BS731+BV731+BY731+CB731+CE731+CH731+CK731+CN731+CQ731</f>
        <v>0</v>
      </c>
      <c r="CU731" s="167">
        <f>G731+J731+M731+P731+S731+V731+Y731+AB731+AE731+AH731+AK731+AN731+AQ731+AT731+AW731+AZ731+BC731+BF731+BI731+BL731+BO731+BR731+BU731+BX731+CA731+CD731+CG731+CJ731+CM731+CP731+CS731</f>
        <v>0</v>
      </c>
    </row>
    <row r="732" spans="2:99" x14ac:dyDescent="0.25">
      <c r="B732" s="42" t="s">
        <v>807</v>
      </c>
      <c r="C732" s="168"/>
      <c r="D732" s="185"/>
      <c r="E732" s="95"/>
      <c r="F732" s="95"/>
      <c r="G732" s="168">
        <f>E732*F732</f>
        <v>0</v>
      </c>
      <c r="H732" s="95"/>
      <c r="I732" s="95"/>
      <c r="J732" s="168">
        <f>H732*I732</f>
        <v>0</v>
      </c>
      <c r="K732" s="95"/>
      <c r="L732" s="95"/>
      <c r="M732" s="168">
        <f>K732*L732</f>
        <v>0</v>
      </c>
      <c r="N732" s="95"/>
      <c r="O732" s="95"/>
      <c r="P732" s="168">
        <f>N732*O732</f>
        <v>0</v>
      </c>
      <c r="Q732" s="95"/>
      <c r="R732" s="95"/>
      <c r="S732" s="168">
        <f>Q732*R732</f>
        <v>0</v>
      </c>
      <c r="T732" s="95"/>
      <c r="U732" s="95"/>
      <c r="V732" s="168">
        <f>T732*U732</f>
        <v>0</v>
      </c>
      <c r="W732" s="95"/>
      <c r="X732" s="95"/>
      <c r="Y732" s="168">
        <f>W732*X732</f>
        <v>0</v>
      </c>
      <c r="Z732" s="95"/>
      <c r="AA732" s="95"/>
      <c r="AB732" s="168">
        <f>Z732*AA732</f>
        <v>0</v>
      </c>
      <c r="AC732" s="95"/>
      <c r="AD732" s="95"/>
      <c r="AE732" s="168">
        <f>AC732*AD732</f>
        <v>0</v>
      </c>
      <c r="AF732" s="95"/>
      <c r="AG732" s="95"/>
      <c r="AH732" s="168">
        <f>AF732*AG732</f>
        <v>0</v>
      </c>
      <c r="AI732" s="95"/>
      <c r="AJ732" s="95"/>
      <c r="AK732" s="168">
        <f>AI732*AJ732</f>
        <v>0</v>
      </c>
      <c r="AL732" s="95"/>
      <c r="AM732" s="95"/>
      <c r="AN732" s="168">
        <f>AL732*AM732</f>
        <v>0</v>
      </c>
      <c r="AO732" s="95"/>
      <c r="AP732" s="95"/>
      <c r="AQ732" s="168">
        <f>AO732*AP732</f>
        <v>0</v>
      </c>
      <c r="AR732" s="95"/>
      <c r="AS732" s="95"/>
      <c r="AT732" s="168">
        <f>AR732*AS732</f>
        <v>0</v>
      </c>
      <c r="AU732" s="95"/>
      <c r="AV732" s="95"/>
      <c r="AW732" s="168">
        <f>AU732*AV732</f>
        <v>0</v>
      </c>
      <c r="AX732" s="95"/>
      <c r="AY732" s="95"/>
      <c r="AZ732" s="168">
        <f>AX732*AY732</f>
        <v>0</v>
      </c>
      <c r="BA732" s="95"/>
      <c r="BB732" s="95"/>
      <c r="BC732" s="168">
        <f>BA732*BB732</f>
        <v>0</v>
      </c>
      <c r="BD732" s="95"/>
      <c r="BE732" s="95"/>
      <c r="BF732" s="168">
        <f>BD732*BE732</f>
        <v>0</v>
      </c>
      <c r="BG732" s="95"/>
      <c r="BH732" s="95"/>
      <c r="BI732" s="168">
        <f>BG732*BH732</f>
        <v>0</v>
      </c>
      <c r="BJ732" s="95"/>
      <c r="BK732" s="95"/>
      <c r="BL732" s="168">
        <f>BJ732*BK732</f>
        <v>0</v>
      </c>
      <c r="BM732" s="95"/>
      <c r="BN732" s="95"/>
      <c r="BO732" s="168">
        <f>BM732*BN732</f>
        <v>0</v>
      </c>
      <c r="BP732" s="95"/>
      <c r="BQ732" s="95"/>
      <c r="BR732" s="168">
        <f>BP732*BQ732</f>
        <v>0</v>
      </c>
      <c r="BS732" s="95"/>
      <c r="BT732" s="95"/>
      <c r="BU732" s="168">
        <f>BS732*BT732</f>
        <v>0</v>
      </c>
      <c r="BV732" s="95"/>
      <c r="BW732" s="95"/>
      <c r="BX732" s="168">
        <f>BV732*BW732</f>
        <v>0</v>
      </c>
      <c r="BY732" s="95"/>
      <c r="BZ732" s="95"/>
      <c r="CA732" s="168">
        <f>BY732*BZ732</f>
        <v>0</v>
      </c>
      <c r="CB732" s="95"/>
      <c r="CC732" s="95"/>
      <c r="CD732" s="168">
        <f>CB732*CC732</f>
        <v>0</v>
      </c>
      <c r="CE732" s="95"/>
      <c r="CF732" s="95"/>
      <c r="CG732" s="168">
        <f>CE732*CF732</f>
        <v>0</v>
      </c>
      <c r="CH732" s="95"/>
      <c r="CI732" s="95"/>
      <c r="CJ732" s="168">
        <f>CH732*CI732</f>
        <v>0</v>
      </c>
      <c r="CK732" s="95"/>
      <c r="CL732" s="95"/>
      <c r="CM732" s="168">
        <f>CK732*CL732</f>
        <v>0</v>
      </c>
      <c r="CN732" s="95"/>
      <c r="CO732" s="95"/>
      <c r="CP732" s="168">
        <f>CN732*CO732</f>
        <v>0</v>
      </c>
      <c r="CQ732" s="95"/>
      <c r="CR732" s="95"/>
      <c r="CS732" s="168">
        <f>CQ732*CR732</f>
        <v>0</v>
      </c>
      <c r="CT732" s="168">
        <f>E732+H732+K732+N732+Q732+T732+W732+Z732+AC732+AF732+AI732+AL732+AO732+AR732+AU732+AX732+BA732+BD732+BG732+BJ732+BM732+BP732+BS732+BV732+BY732+CB732+CE732+CH732+CK732+CN732+CQ732</f>
        <v>0</v>
      </c>
      <c r="CU732" s="167">
        <f>G732+J732+M732+P732+S732+V732+Y732+AB732+AE732+AH732+AK732+AN732+AQ732+AT732+AW732+AZ732+BC732+BF732+BI732+BL732+BO732+BR732+BU732+BX732+CA732+CD732+CG732+CJ732+CM732+CP732+CS732</f>
        <v>0</v>
      </c>
    </row>
    <row r="733" spans="2:99" x14ac:dyDescent="0.25">
      <c r="B733" s="42"/>
      <c r="C733" s="168"/>
      <c r="D733" s="185"/>
      <c r="E733" s="95"/>
      <c r="F733" s="95"/>
      <c r="G733" s="168">
        <f>E733*F733</f>
        <v>0</v>
      </c>
      <c r="H733" s="95"/>
      <c r="I733" s="95"/>
      <c r="J733" s="168">
        <f>H733*I733</f>
        <v>0</v>
      </c>
      <c r="K733" s="95"/>
      <c r="L733" s="95"/>
      <c r="M733" s="168">
        <f>K733*L733</f>
        <v>0</v>
      </c>
      <c r="N733" s="95"/>
      <c r="O733" s="95"/>
      <c r="P733" s="168">
        <f>N733*O733</f>
        <v>0</v>
      </c>
      <c r="Q733" s="95"/>
      <c r="R733" s="95"/>
      <c r="S733" s="168">
        <f>Q733*R733</f>
        <v>0</v>
      </c>
      <c r="T733" s="95"/>
      <c r="U733" s="95"/>
      <c r="V733" s="168">
        <f>T733*U733</f>
        <v>0</v>
      </c>
      <c r="W733" s="95"/>
      <c r="X733" s="95"/>
      <c r="Y733" s="168">
        <f>W733*X733</f>
        <v>0</v>
      </c>
      <c r="Z733" s="95"/>
      <c r="AA733" s="95"/>
      <c r="AB733" s="168">
        <f>Z733*AA733</f>
        <v>0</v>
      </c>
      <c r="AC733" s="95"/>
      <c r="AD733" s="95"/>
      <c r="AE733" s="168">
        <f>AC733*AD733</f>
        <v>0</v>
      </c>
      <c r="AF733" s="95"/>
      <c r="AG733" s="95"/>
      <c r="AH733" s="168">
        <f>AF733*AG733</f>
        <v>0</v>
      </c>
      <c r="AI733" s="95"/>
      <c r="AJ733" s="95"/>
      <c r="AK733" s="168">
        <f>AI733*AJ733</f>
        <v>0</v>
      </c>
      <c r="AL733" s="95"/>
      <c r="AM733" s="95"/>
      <c r="AN733" s="168">
        <f>AL733*AM733</f>
        <v>0</v>
      </c>
      <c r="AO733" s="95"/>
      <c r="AP733" s="95"/>
      <c r="AQ733" s="168">
        <f>AO733*AP733</f>
        <v>0</v>
      </c>
      <c r="AR733" s="95"/>
      <c r="AS733" s="95"/>
      <c r="AT733" s="168">
        <f>AR733*AS733</f>
        <v>0</v>
      </c>
      <c r="AU733" s="95"/>
      <c r="AV733" s="95"/>
      <c r="AW733" s="168">
        <f>AU733*AV733</f>
        <v>0</v>
      </c>
      <c r="AX733" s="95"/>
      <c r="AY733" s="95"/>
      <c r="AZ733" s="168">
        <f>AX733*AY733</f>
        <v>0</v>
      </c>
      <c r="BA733" s="95"/>
      <c r="BB733" s="95"/>
      <c r="BC733" s="168">
        <f>BA733*BB733</f>
        <v>0</v>
      </c>
      <c r="BD733" s="95"/>
      <c r="BE733" s="95"/>
      <c r="BF733" s="168">
        <f>BD733*BE733</f>
        <v>0</v>
      </c>
      <c r="BG733" s="95"/>
      <c r="BH733" s="95"/>
      <c r="BI733" s="168">
        <f>BG733*BH733</f>
        <v>0</v>
      </c>
      <c r="BJ733" s="95"/>
      <c r="BK733" s="95"/>
      <c r="BL733" s="168">
        <f>BJ733*BK733</f>
        <v>0</v>
      </c>
      <c r="BM733" s="95"/>
      <c r="BN733" s="95"/>
      <c r="BO733" s="168">
        <f>BM733*BN733</f>
        <v>0</v>
      </c>
      <c r="BP733" s="95"/>
      <c r="BQ733" s="95"/>
      <c r="BR733" s="168">
        <f>BP733*BQ733</f>
        <v>0</v>
      </c>
      <c r="BS733" s="95"/>
      <c r="BT733" s="95"/>
      <c r="BU733" s="168">
        <f>BS733*BT733</f>
        <v>0</v>
      </c>
      <c r="BV733" s="95"/>
      <c r="BW733" s="95"/>
      <c r="BX733" s="168">
        <f>BV733*BW733</f>
        <v>0</v>
      </c>
      <c r="BY733" s="95"/>
      <c r="BZ733" s="95"/>
      <c r="CA733" s="168">
        <f>BY733*BZ733</f>
        <v>0</v>
      </c>
      <c r="CB733" s="95"/>
      <c r="CC733" s="95"/>
      <c r="CD733" s="168">
        <f>CB733*CC733</f>
        <v>0</v>
      </c>
      <c r="CE733" s="95"/>
      <c r="CF733" s="95"/>
      <c r="CG733" s="168">
        <f>CE733*CF733</f>
        <v>0</v>
      </c>
      <c r="CH733" s="95"/>
      <c r="CI733" s="95"/>
      <c r="CJ733" s="168">
        <f>CH733*CI733</f>
        <v>0</v>
      </c>
      <c r="CK733" s="95"/>
      <c r="CL733" s="95"/>
      <c r="CM733" s="168">
        <f>CK733*CL733</f>
        <v>0</v>
      </c>
      <c r="CN733" s="95"/>
      <c r="CO733" s="95"/>
      <c r="CP733" s="168">
        <f>CN733*CO733</f>
        <v>0</v>
      </c>
      <c r="CQ733" s="95"/>
      <c r="CR733" s="95"/>
      <c r="CS733" s="168">
        <f>CQ733*CR733</f>
        <v>0</v>
      </c>
      <c r="CT733" s="168">
        <f>E733+H733+K733+N733+Q733+T733+W733+Z733+AC733+AF733+AI733+AL733+AO733+AR733+AU733+AX733+BA733+BD733+BG733+BJ733+BM733+BP733+BS733+BV733+BY733+CB733+CE733+CH733+CK733+CN733+CQ733</f>
        <v>0</v>
      </c>
      <c r="CU733" s="167">
        <f>G733+J733+M733+P733+S733+V733+Y733+AB733+AE733+AH733+AK733+AN733+AQ733+AT733+AW733+AZ733+BC733+BF733+BI733+BL733+BO733+BR733+BU733+BX733+CA733+CD733+CG733+CJ733+CM733+CP733+CS733</f>
        <v>0</v>
      </c>
    </row>
    <row r="734" spans="2:99" x14ac:dyDescent="0.25">
      <c r="B734" s="173" t="s">
        <v>498</v>
      </c>
      <c r="C734" s="173"/>
      <c r="D734" s="174"/>
      <c r="E734" s="176"/>
      <c r="F734" s="176"/>
      <c r="G734" s="176">
        <f>SUM(G730:G733)</f>
        <v>0</v>
      </c>
      <c r="H734" s="176"/>
      <c r="I734" s="176"/>
      <c r="J734" s="176">
        <f>SUM(J730:J733)</f>
        <v>0</v>
      </c>
      <c r="K734" s="176"/>
      <c r="L734" s="176"/>
      <c r="M734" s="176">
        <f>SUM(M730:M733)</f>
        <v>0</v>
      </c>
      <c r="N734" s="176"/>
      <c r="O734" s="176"/>
      <c r="P734" s="176">
        <f>SUM(P730:P733)</f>
        <v>0</v>
      </c>
      <c r="Q734" s="176"/>
      <c r="R734" s="176"/>
      <c r="S734" s="176">
        <f>SUM(S730:S733)</f>
        <v>0</v>
      </c>
      <c r="T734" s="176"/>
      <c r="U734" s="176"/>
      <c r="V734" s="176">
        <f>SUM(V730:V733)</f>
        <v>0</v>
      </c>
      <c r="W734" s="176"/>
      <c r="X734" s="176"/>
      <c r="Y734" s="176">
        <f>SUM(Y730:Y733)</f>
        <v>0</v>
      </c>
      <c r="Z734" s="176"/>
      <c r="AA734" s="176"/>
      <c r="AB734" s="176">
        <f>SUM(AB730:AB733)</f>
        <v>0</v>
      </c>
      <c r="AC734" s="176"/>
      <c r="AD734" s="176"/>
      <c r="AE734" s="176">
        <f>SUM(AE730:AE733)</f>
        <v>0</v>
      </c>
      <c r="AF734" s="176"/>
      <c r="AG734" s="176"/>
      <c r="AH734" s="176">
        <f>SUM(AH730:AH733)</f>
        <v>0</v>
      </c>
      <c r="AI734" s="176"/>
      <c r="AJ734" s="176"/>
      <c r="AK734" s="176">
        <f>SUM(AK730:AK733)</f>
        <v>0</v>
      </c>
      <c r="AL734" s="176"/>
      <c r="AM734" s="176"/>
      <c r="AN734" s="176">
        <f>SUM(AN730:AN733)</f>
        <v>0</v>
      </c>
      <c r="AO734" s="176"/>
      <c r="AP734" s="176"/>
      <c r="AQ734" s="176">
        <f>SUM(AQ730:AQ733)</f>
        <v>0</v>
      </c>
      <c r="AR734" s="176"/>
      <c r="AS734" s="176"/>
      <c r="AT734" s="176">
        <f>SUM(AT730:AT733)</f>
        <v>0</v>
      </c>
      <c r="AU734" s="176"/>
      <c r="AV734" s="176"/>
      <c r="AW734" s="176">
        <f>SUM(AW730:AW733)</f>
        <v>0</v>
      </c>
      <c r="AX734" s="176"/>
      <c r="AY734" s="176"/>
      <c r="AZ734" s="176">
        <f>SUM(AZ730:AZ733)</f>
        <v>0</v>
      </c>
      <c r="BA734" s="176"/>
      <c r="BB734" s="176"/>
      <c r="BC734" s="176">
        <f>SUM(BC730:BC733)</f>
        <v>0</v>
      </c>
      <c r="BD734" s="176"/>
      <c r="BE734" s="176"/>
      <c r="BF734" s="176">
        <f>SUM(BF730:BF733)</f>
        <v>0</v>
      </c>
      <c r="BG734" s="176"/>
      <c r="BH734" s="176"/>
      <c r="BI734" s="176">
        <f>SUM(BI730:BI733)</f>
        <v>0</v>
      </c>
      <c r="BJ734" s="176"/>
      <c r="BK734" s="176"/>
      <c r="BL734" s="176">
        <f>SUM(BL730:BL733)</f>
        <v>0</v>
      </c>
      <c r="BM734" s="176"/>
      <c r="BN734" s="176"/>
      <c r="BO734" s="176">
        <f>SUM(BO730:BO733)</f>
        <v>0</v>
      </c>
      <c r="BP734" s="176"/>
      <c r="BQ734" s="176"/>
      <c r="BR734" s="176">
        <f>SUM(BR730:BR733)</f>
        <v>0</v>
      </c>
      <c r="BS734" s="176"/>
      <c r="BT734" s="176"/>
      <c r="BU734" s="176">
        <f>SUM(BU730:BU733)</f>
        <v>0</v>
      </c>
      <c r="BV734" s="176"/>
      <c r="BW734" s="176"/>
      <c r="BX734" s="176">
        <f>SUM(BX730:BX733)</f>
        <v>0</v>
      </c>
      <c r="BY734" s="176"/>
      <c r="BZ734" s="176"/>
      <c r="CA734" s="176">
        <f>SUM(CA730:CA733)</f>
        <v>0</v>
      </c>
      <c r="CB734" s="176"/>
      <c r="CC734" s="176"/>
      <c r="CD734" s="176">
        <f>SUM(CD730:CD733)</f>
        <v>0</v>
      </c>
      <c r="CE734" s="176"/>
      <c r="CF734" s="176"/>
      <c r="CG734" s="176">
        <f>SUM(CG730:CG733)</f>
        <v>0</v>
      </c>
      <c r="CH734" s="176"/>
      <c r="CI734" s="176"/>
      <c r="CJ734" s="176">
        <f>SUM(CJ730:CJ733)</f>
        <v>0</v>
      </c>
      <c r="CK734" s="176"/>
      <c r="CL734" s="176"/>
      <c r="CM734" s="176">
        <f>SUM(CM730:CM733)</f>
        <v>0</v>
      </c>
      <c r="CN734" s="176"/>
      <c r="CO734" s="176"/>
      <c r="CP734" s="176">
        <f>SUM(CP730:CP733)</f>
        <v>0</v>
      </c>
      <c r="CQ734" s="176"/>
      <c r="CR734" s="176"/>
      <c r="CS734" s="176">
        <f>SUM(CS730:CS733)</f>
        <v>0</v>
      </c>
      <c r="CT734" s="174">
        <f>SUM(CT729:CT733)</f>
        <v>0</v>
      </c>
      <c r="CU734" s="174">
        <f>SUM(CU729:CU733)</f>
        <v>0</v>
      </c>
    </row>
    <row r="735" spans="2:99" x14ac:dyDescent="0.25">
      <c r="G735">
        <f>G734+G721+G680+G580</f>
        <v>943000</v>
      </c>
      <c r="J735">
        <f>J734+J721+J680+J580</f>
        <v>680000</v>
      </c>
      <c r="M735">
        <f>M734+M721+M680+M580</f>
        <v>720500</v>
      </c>
      <c r="P735">
        <f>P734+P721+P680+P580</f>
        <v>662500</v>
      </c>
      <c r="S735">
        <f>S734+S721+S680+S580</f>
        <v>672500</v>
      </c>
      <c r="V735">
        <f>V734+V721+V680+V580</f>
        <v>833500</v>
      </c>
      <c r="Y735">
        <f>Y734+Y721+Y680+Y580</f>
        <v>637500</v>
      </c>
      <c r="AA735" s="197"/>
      <c r="AB735">
        <f>AB734+AB721+AB680+AB580</f>
        <v>670000</v>
      </c>
      <c r="AD735" s="197"/>
      <c r="AE735">
        <f>AE734+AE721+AE680+AE580</f>
        <v>655000</v>
      </c>
      <c r="AG735" s="197"/>
      <c r="AH735">
        <f>AH734+AH721+AH680+AH580</f>
        <v>755500</v>
      </c>
      <c r="AJ735" s="197"/>
      <c r="AK735">
        <f>AK734+AK721+AK680+AK580</f>
        <v>803000</v>
      </c>
      <c r="AM735" s="197"/>
      <c r="AN735">
        <f>AN734+AN721+AN680+AN580</f>
        <v>715000</v>
      </c>
      <c r="AP735" s="197"/>
      <c r="AQ735">
        <f>AQ734+AQ721+AQ680+AQ580</f>
        <v>622500</v>
      </c>
      <c r="AS735" s="197"/>
      <c r="AT735">
        <f>AT734+AT721+AT680+AT580</f>
        <v>651500</v>
      </c>
      <c r="AV735" s="197"/>
      <c r="AW735">
        <f>AW734+AW721+AW680+AW580</f>
        <v>708000</v>
      </c>
      <c r="AY735" s="197"/>
      <c r="AZ735">
        <f>AZ734+AZ721+AZ680+AZ580</f>
        <v>675000</v>
      </c>
      <c r="BB735" s="197"/>
      <c r="BC735">
        <f>BC734+BC721+BC680+BC580</f>
        <v>695000</v>
      </c>
      <c r="BE735" s="197"/>
      <c r="BF735">
        <f>BF734+BF721+BF680+BF580</f>
        <v>662500</v>
      </c>
      <c r="BH735" s="197"/>
      <c r="BI735">
        <f>BI734+BI721+BI680+BI580</f>
        <v>662500</v>
      </c>
      <c r="BK735" s="197"/>
      <c r="BL735">
        <f>BL734+BL721+BL680+BL580</f>
        <v>847000</v>
      </c>
      <c r="BN735" s="197"/>
      <c r="BO735">
        <f>BO734+BO721+BO680+BO580</f>
        <v>655000</v>
      </c>
      <c r="BQ735" s="197"/>
      <c r="BR735">
        <f>BR734+BR721+BR680+BR580</f>
        <v>733000</v>
      </c>
      <c r="BT735" s="197"/>
      <c r="BU735">
        <f>BU734+BU721+BU680+BU580</f>
        <v>710000</v>
      </c>
      <c r="BW735" s="197"/>
      <c r="BX735">
        <f>BX734+BX721+BX680+BX580</f>
        <v>642500</v>
      </c>
      <c r="BZ735" s="197"/>
      <c r="CA735">
        <f>CA734+CA721+CA680+CA580</f>
        <v>776500</v>
      </c>
      <c r="CC735" s="197"/>
      <c r="CD735">
        <f>CD734+CD721+CD680+CD580</f>
        <v>675000</v>
      </c>
      <c r="CF735" s="197"/>
      <c r="CG735">
        <f>CG734+CG721+CG680+CG580</f>
        <v>786500</v>
      </c>
      <c r="CI735" s="197"/>
      <c r="CJ735">
        <f>CJ734+CJ721+CJ680+CJ580</f>
        <v>662500</v>
      </c>
      <c r="CL735" s="197"/>
      <c r="CM735">
        <f>CM734+CM721+CM680+CM580</f>
        <v>675000</v>
      </c>
      <c r="CO735" s="197"/>
      <c r="CP735">
        <f>CP734+CP721+CP680+CP580</f>
        <v>0</v>
      </c>
      <c r="CR735" s="197"/>
      <c r="CS735">
        <f>CS734+CS721+CS680+CS580</f>
        <v>0</v>
      </c>
      <c r="CU735" s="7">
        <f>G734+J734+M734+P734+S734+V734+Y734+AB734+AE734+AH734+AK734+AN734+AQ734+AT734+AW734+AZ734+BC734+BF734+BI734+BL734+BO734+BR734+BU734+BX734+CA734+CD734+CG734+CJ734+CM734+CP734+CS734</f>
        <v>0</v>
      </c>
    </row>
    <row r="736" spans="2:99" x14ac:dyDescent="0.25">
      <c r="B736" s="198" t="s">
        <v>836</v>
      </c>
      <c r="D736"/>
    </row>
    <row r="737" spans="2:99" x14ac:dyDescent="0.25">
      <c r="D737"/>
    </row>
    <row r="738" spans="2:99" x14ac:dyDescent="0.25">
      <c r="B738" s="337" t="s">
        <v>203</v>
      </c>
      <c r="C738" s="337" t="s">
        <v>204</v>
      </c>
      <c r="D738" s="155"/>
      <c r="E738" s="405" t="s">
        <v>5</v>
      </c>
      <c r="F738" s="406"/>
      <c r="G738" s="406"/>
      <c r="H738" s="406"/>
      <c r="I738" s="406"/>
      <c r="J738" s="406"/>
      <c r="K738" s="406"/>
      <c r="L738" s="406"/>
      <c r="M738" s="406"/>
      <c r="N738" s="406"/>
      <c r="O738" s="406"/>
      <c r="P738" s="406"/>
      <c r="Q738" s="406"/>
      <c r="R738" s="406"/>
      <c r="S738" s="406"/>
      <c r="T738" s="406"/>
      <c r="U738" s="406"/>
      <c r="V738" s="406"/>
      <c r="W738" s="406"/>
      <c r="X738" s="406"/>
      <c r="Y738" s="406"/>
      <c r="Z738" s="406"/>
      <c r="AA738" s="406"/>
      <c r="AB738" s="406"/>
      <c r="AC738" s="406"/>
      <c r="AD738" s="406"/>
      <c r="AE738" s="406"/>
      <c r="AF738" s="406"/>
      <c r="AG738" s="406"/>
      <c r="AH738" s="406"/>
      <c r="AI738" s="406"/>
      <c r="AJ738" s="406"/>
      <c r="AK738" s="406"/>
      <c r="AL738" s="406"/>
      <c r="AM738" s="406"/>
      <c r="AN738" s="406"/>
      <c r="AO738" s="406"/>
      <c r="AP738" s="406"/>
      <c r="AQ738" s="406"/>
      <c r="AR738" s="406"/>
      <c r="AS738" s="406"/>
      <c r="AT738" s="406"/>
      <c r="AU738" s="406"/>
      <c r="AV738" s="406"/>
      <c r="AW738" s="406"/>
      <c r="AX738" s="406"/>
      <c r="AY738" s="406"/>
      <c r="AZ738" s="406"/>
      <c r="BA738" s="406"/>
      <c r="BB738" s="406"/>
      <c r="BC738" s="406"/>
      <c r="BD738" s="406"/>
      <c r="BE738" s="406"/>
      <c r="BF738" s="406"/>
      <c r="BG738" s="406"/>
      <c r="BH738" s="406"/>
      <c r="BI738" s="406"/>
      <c r="BJ738" s="406"/>
      <c r="BK738" s="406"/>
      <c r="BL738" s="406"/>
      <c r="BM738" s="406"/>
      <c r="BN738" s="406"/>
      <c r="BO738" s="406"/>
      <c r="BP738" s="406"/>
      <c r="BQ738" s="406"/>
      <c r="BR738" s="406"/>
      <c r="BS738" s="406"/>
      <c r="BT738" s="406"/>
      <c r="BU738" s="406"/>
      <c r="BV738" s="406"/>
      <c r="BW738" s="406"/>
      <c r="BX738" s="406"/>
      <c r="BY738" s="406"/>
      <c r="BZ738" s="406"/>
      <c r="CA738" s="406"/>
      <c r="CB738" s="406"/>
      <c r="CC738" s="406"/>
      <c r="CD738" s="406"/>
      <c r="CE738" s="406"/>
      <c r="CF738" s="406"/>
      <c r="CG738" s="406"/>
      <c r="CH738" s="406"/>
      <c r="CI738" s="406"/>
      <c r="CJ738" s="406"/>
      <c r="CK738" s="406"/>
      <c r="CL738" s="406"/>
      <c r="CM738" s="406"/>
      <c r="CN738" s="406"/>
      <c r="CO738" s="406"/>
      <c r="CP738" s="406"/>
      <c r="CQ738" s="406"/>
      <c r="CR738" s="406"/>
      <c r="CS738" s="407"/>
      <c r="CT738" s="338"/>
      <c r="CU738" s="334" t="s">
        <v>205</v>
      </c>
    </row>
    <row r="739" spans="2:99" x14ac:dyDescent="0.25">
      <c r="B739" s="337"/>
      <c r="C739" s="337"/>
      <c r="D739" s="155" t="s">
        <v>206</v>
      </c>
      <c r="E739" s="402">
        <v>1</v>
      </c>
      <c r="F739" s="403"/>
      <c r="G739" s="404"/>
      <c r="H739" s="402">
        <v>2</v>
      </c>
      <c r="I739" s="403"/>
      <c r="J739" s="404"/>
      <c r="K739" s="402">
        <v>3</v>
      </c>
      <c r="L739" s="403"/>
      <c r="M739" s="404"/>
      <c r="N739" s="402">
        <v>4</v>
      </c>
      <c r="O739" s="403"/>
      <c r="P739" s="404"/>
      <c r="Q739" s="402">
        <v>5</v>
      </c>
      <c r="R739" s="403"/>
      <c r="S739" s="404"/>
      <c r="T739" s="402">
        <v>6</v>
      </c>
      <c r="U739" s="403"/>
      <c r="V739" s="404"/>
      <c r="W739" s="402">
        <v>7</v>
      </c>
      <c r="X739" s="403"/>
      <c r="Y739" s="404"/>
      <c r="Z739" s="402">
        <v>8</v>
      </c>
      <c r="AA739" s="403"/>
      <c r="AB739" s="404"/>
      <c r="AC739" s="402">
        <v>9</v>
      </c>
      <c r="AD739" s="403"/>
      <c r="AE739" s="404"/>
      <c r="AF739" s="402">
        <v>10</v>
      </c>
      <c r="AG739" s="403"/>
      <c r="AH739" s="404"/>
      <c r="AI739" s="402">
        <v>11</v>
      </c>
      <c r="AJ739" s="403"/>
      <c r="AK739" s="404"/>
      <c r="AL739" s="402">
        <v>12</v>
      </c>
      <c r="AM739" s="403"/>
      <c r="AN739" s="404"/>
      <c r="AO739" s="402">
        <v>13</v>
      </c>
      <c r="AP739" s="403"/>
      <c r="AQ739" s="404"/>
      <c r="AR739" s="402">
        <v>14</v>
      </c>
      <c r="AS739" s="403"/>
      <c r="AT739" s="404"/>
      <c r="AU739" s="402">
        <v>15</v>
      </c>
      <c r="AV739" s="403"/>
      <c r="AW739" s="404"/>
      <c r="AX739" s="402">
        <v>16</v>
      </c>
      <c r="AY739" s="403"/>
      <c r="AZ739" s="404"/>
      <c r="BA739" s="402">
        <v>17</v>
      </c>
      <c r="BB739" s="403"/>
      <c r="BC739" s="404"/>
      <c r="BD739" s="402">
        <v>18</v>
      </c>
      <c r="BE739" s="403"/>
      <c r="BF739" s="404"/>
      <c r="BG739" s="402">
        <v>19</v>
      </c>
      <c r="BH739" s="403"/>
      <c r="BI739" s="404"/>
      <c r="BJ739" s="402">
        <v>20</v>
      </c>
      <c r="BK739" s="403"/>
      <c r="BL739" s="404"/>
      <c r="BM739" s="402">
        <v>21</v>
      </c>
      <c r="BN739" s="403"/>
      <c r="BO739" s="404"/>
      <c r="BP739" s="402">
        <v>22</v>
      </c>
      <c r="BQ739" s="403"/>
      <c r="BR739" s="404"/>
      <c r="BS739" s="402">
        <v>23</v>
      </c>
      <c r="BT739" s="403"/>
      <c r="BU739" s="404"/>
      <c r="BV739" s="402">
        <v>24</v>
      </c>
      <c r="BW739" s="403"/>
      <c r="BX739" s="404"/>
      <c r="BY739" s="402">
        <v>25</v>
      </c>
      <c r="BZ739" s="403"/>
      <c r="CA739" s="404"/>
      <c r="CB739" s="402">
        <v>26</v>
      </c>
      <c r="CC739" s="403"/>
      <c r="CD739" s="404"/>
      <c r="CE739" s="402">
        <v>27</v>
      </c>
      <c r="CF739" s="403"/>
      <c r="CG739" s="404"/>
      <c r="CH739" s="402">
        <v>28</v>
      </c>
      <c r="CI739" s="403"/>
      <c r="CJ739" s="404"/>
      <c r="CK739" s="402">
        <v>29</v>
      </c>
      <c r="CL739" s="403"/>
      <c r="CM739" s="404"/>
      <c r="CN739" s="402">
        <v>30</v>
      </c>
      <c r="CO739" s="403"/>
      <c r="CP739" s="404"/>
      <c r="CQ739" s="402">
        <v>31</v>
      </c>
      <c r="CR739" s="403"/>
      <c r="CS739" s="404"/>
      <c r="CT739" s="336"/>
      <c r="CU739" s="334"/>
    </row>
    <row r="740" spans="2:99" x14ac:dyDescent="0.25">
      <c r="B740" s="337"/>
      <c r="C740" s="337"/>
      <c r="D740" s="159" t="s">
        <v>207</v>
      </c>
      <c r="E740" s="160" t="s">
        <v>208</v>
      </c>
      <c r="F740" s="160" t="s">
        <v>206</v>
      </c>
      <c r="G740" s="160" t="s">
        <v>78</v>
      </c>
      <c r="H740" s="161" t="s">
        <v>208</v>
      </c>
      <c r="I740" s="161" t="s">
        <v>206</v>
      </c>
      <c r="J740" s="161" t="s">
        <v>78</v>
      </c>
      <c r="K740" s="160" t="s">
        <v>208</v>
      </c>
      <c r="L740" s="160" t="s">
        <v>206</v>
      </c>
      <c r="M740" s="160" t="s">
        <v>78</v>
      </c>
      <c r="N740" s="161" t="s">
        <v>208</v>
      </c>
      <c r="O740" s="161" t="s">
        <v>206</v>
      </c>
      <c r="P740" s="161" t="s">
        <v>78</v>
      </c>
      <c r="Q740" s="160" t="s">
        <v>208</v>
      </c>
      <c r="R740" s="160" t="s">
        <v>206</v>
      </c>
      <c r="S740" s="160" t="s">
        <v>78</v>
      </c>
      <c r="T740" s="161" t="s">
        <v>208</v>
      </c>
      <c r="U740" s="161" t="s">
        <v>206</v>
      </c>
      <c r="V740" s="161" t="s">
        <v>78</v>
      </c>
      <c r="W740" s="160" t="s">
        <v>208</v>
      </c>
      <c r="X740" s="160" t="s">
        <v>206</v>
      </c>
      <c r="Y740" s="160" t="s">
        <v>78</v>
      </c>
      <c r="Z740" s="161" t="s">
        <v>208</v>
      </c>
      <c r="AA740" s="161" t="s">
        <v>206</v>
      </c>
      <c r="AB740" s="161" t="s">
        <v>78</v>
      </c>
      <c r="AC740" s="160" t="s">
        <v>208</v>
      </c>
      <c r="AD740" s="160" t="s">
        <v>206</v>
      </c>
      <c r="AE740" s="160" t="s">
        <v>78</v>
      </c>
      <c r="AF740" s="161" t="s">
        <v>208</v>
      </c>
      <c r="AG740" s="161" t="s">
        <v>206</v>
      </c>
      <c r="AH740" s="161" t="s">
        <v>78</v>
      </c>
      <c r="AI740" s="160" t="s">
        <v>208</v>
      </c>
      <c r="AJ740" s="160" t="s">
        <v>206</v>
      </c>
      <c r="AK740" s="160" t="s">
        <v>78</v>
      </c>
      <c r="AL740" s="161" t="s">
        <v>208</v>
      </c>
      <c r="AM740" s="161" t="s">
        <v>206</v>
      </c>
      <c r="AN740" s="161" t="s">
        <v>78</v>
      </c>
      <c r="AO740" s="160" t="s">
        <v>208</v>
      </c>
      <c r="AP740" s="160" t="s">
        <v>206</v>
      </c>
      <c r="AQ740" s="160" t="s">
        <v>78</v>
      </c>
      <c r="AR740" s="161" t="s">
        <v>208</v>
      </c>
      <c r="AS740" s="161" t="s">
        <v>206</v>
      </c>
      <c r="AT740" s="161" t="s">
        <v>78</v>
      </c>
      <c r="AU740" s="160" t="s">
        <v>208</v>
      </c>
      <c r="AV740" s="160" t="s">
        <v>206</v>
      </c>
      <c r="AW740" s="160" t="s">
        <v>78</v>
      </c>
      <c r="AX740" s="161" t="s">
        <v>208</v>
      </c>
      <c r="AY740" s="161" t="s">
        <v>206</v>
      </c>
      <c r="AZ740" s="161" t="s">
        <v>78</v>
      </c>
      <c r="BA740" s="160" t="s">
        <v>208</v>
      </c>
      <c r="BB740" s="160" t="s">
        <v>206</v>
      </c>
      <c r="BC740" s="160" t="s">
        <v>78</v>
      </c>
      <c r="BD740" s="161" t="s">
        <v>208</v>
      </c>
      <c r="BE740" s="161" t="s">
        <v>206</v>
      </c>
      <c r="BF740" s="161" t="s">
        <v>78</v>
      </c>
      <c r="BG740" s="160" t="s">
        <v>208</v>
      </c>
      <c r="BH740" s="160" t="s">
        <v>206</v>
      </c>
      <c r="BI740" s="160" t="s">
        <v>78</v>
      </c>
      <c r="BJ740" s="161" t="s">
        <v>208</v>
      </c>
      <c r="BK740" s="161" t="s">
        <v>206</v>
      </c>
      <c r="BL740" s="161" t="s">
        <v>78</v>
      </c>
      <c r="BM740" s="160" t="s">
        <v>208</v>
      </c>
      <c r="BN740" s="160" t="s">
        <v>206</v>
      </c>
      <c r="BO740" s="160" t="s">
        <v>78</v>
      </c>
      <c r="BP740" s="161" t="s">
        <v>208</v>
      </c>
      <c r="BQ740" s="161" t="s">
        <v>206</v>
      </c>
      <c r="BR740" s="161" t="s">
        <v>78</v>
      </c>
      <c r="BS740" s="160" t="s">
        <v>208</v>
      </c>
      <c r="BT740" s="160" t="s">
        <v>206</v>
      </c>
      <c r="BU740" s="160" t="s">
        <v>78</v>
      </c>
      <c r="BV740" s="161" t="s">
        <v>208</v>
      </c>
      <c r="BW740" s="161" t="s">
        <v>206</v>
      </c>
      <c r="BX740" s="161" t="s">
        <v>78</v>
      </c>
      <c r="BY740" s="160" t="s">
        <v>208</v>
      </c>
      <c r="BZ740" s="160" t="s">
        <v>206</v>
      </c>
      <c r="CA740" s="160" t="s">
        <v>78</v>
      </c>
      <c r="CB740" s="161" t="s">
        <v>208</v>
      </c>
      <c r="CC740" s="161" t="s">
        <v>206</v>
      </c>
      <c r="CD740" s="161" t="s">
        <v>78</v>
      </c>
      <c r="CE740" s="160" t="s">
        <v>208</v>
      </c>
      <c r="CF740" s="160" t="s">
        <v>206</v>
      </c>
      <c r="CG740" s="160" t="s">
        <v>78</v>
      </c>
      <c r="CH740" s="161" t="s">
        <v>208</v>
      </c>
      <c r="CI740" s="161" t="s">
        <v>206</v>
      </c>
      <c r="CJ740" s="161" t="s">
        <v>78</v>
      </c>
      <c r="CK740" s="160" t="s">
        <v>208</v>
      </c>
      <c r="CL740" s="160" t="s">
        <v>206</v>
      </c>
      <c r="CM740" s="160" t="s">
        <v>78</v>
      </c>
      <c r="CN740" s="161" t="s">
        <v>208</v>
      </c>
      <c r="CO740" s="161" t="s">
        <v>206</v>
      </c>
      <c r="CP740" s="161" t="s">
        <v>78</v>
      </c>
      <c r="CQ740" s="160" t="s">
        <v>208</v>
      </c>
      <c r="CR740" s="160" t="s">
        <v>206</v>
      </c>
      <c r="CS740" s="160" t="s">
        <v>78</v>
      </c>
      <c r="CT740" s="161" t="s">
        <v>78</v>
      </c>
      <c r="CU740" s="335"/>
    </row>
    <row r="741" spans="2:99" x14ac:dyDescent="0.25">
      <c r="B741" s="42" t="s">
        <v>951</v>
      </c>
      <c r="C741" s="168"/>
      <c r="D741" s="185"/>
      <c r="E741" s="95"/>
      <c r="F741" s="95"/>
      <c r="G741" s="168">
        <f>E741*F741</f>
        <v>0</v>
      </c>
      <c r="H741" s="95">
        <v>17</v>
      </c>
      <c r="I741" s="95">
        <v>58000</v>
      </c>
      <c r="J741" s="168">
        <f>H741*I741</f>
        <v>986000</v>
      </c>
      <c r="K741" s="95"/>
      <c r="L741" s="95"/>
      <c r="M741" s="168">
        <f>K741*L741</f>
        <v>0</v>
      </c>
      <c r="N741" s="95"/>
      <c r="O741" s="95"/>
      <c r="P741" s="168">
        <f>N741*O741</f>
        <v>0</v>
      </c>
      <c r="Q741" s="95">
        <v>2</v>
      </c>
      <c r="R741" s="95">
        <v>58000</v>
      </c>
      <c r="S741" s="168">
        <f>Q741*R741</f>
        <v>116000</v>
      </c>
      <c r="T741" s="95">
        <v>2</v>
      </c>
      <c r="U741" s="95">
        <v>58000</v>
      </c>
      <c r="V741" s="168">
        <f>T741*U741</f>
        <v>116000</v>
      </c>
      <c r="W741" s="95">
        <v>16</v>
      </c>
      <c r="X741" s="95">
        <v>58000</v>
      </c>
      <c r="Y741" s="168">
        <f>W741*X741</f>
        <v>928000</v>
      </c>
      <c r="Z741" s="95">
        <v>4</v>
      </c>
      <c r="AA741" s="95">
        <v>58000</v>
      </c>
      <c r="AB741" s="168">
        <f>Z741*AA741</f>
        <v>232000</v>
      </c>
      <c r="AC741" s="95"/>
      <c r="AD741" s="95"/>
      <c r="AE741" s="168">
        <f>AC741*AD741</f>
        <v>0</v>
      </c>
      <c r="AF741" s="95">
        <v>12</v>
      </c>
      <c r="AG741" s="95">
        <v>58000</v>
      </c>
      <c r="AH741" s="168">
        <f>AF741*AG741</f>
        <v>696000</v>
      </c>
      <c r="AI741" s="95"/>
      <c r="AJ741" s="95"/>
      <c r="AK741" s="168">
        <f>AI741*AJ741</f>
        <v>0</v>
      </c>
      <c r="AL741" s="95"/>
      <c r="AM741" s="95"/>
      <c r="AN741" s="168">
        <f>AL741*AM741</f>
        <v>0</v>
      </c>
      <c r="AO741" s="95"/>
      <c r="AP741" s="95"/>
      <c r="AQ741" s="168">
        <f>AO741*AP741</f>
        <v>0</v>
      </c>
      <c r="AR741" s="95">
        <v>4</v>
      </c>
      <c r="AS741" s="95">
        <v>58000</v>
      </c>
      <c r="AT741" s="168">
        <f>AR741*AS741</f>
        <v>232000</v>
      </c>
      <c r="AU741" s="95"/>
      <c r="AV741" s="95"/>
      <c r="AW741" s="168">
        <f>AU741*AV741</f>
        <v>0</v>
      </c>
      <c r="AX741" s="95">
        <v>2</v>
      </c>
      <c r="AY741" s="95">
        <v>58000</v>
      </c>
      <c r="AZ741" s="168">
        <f t="shared" ref="AZ741:AZ743" si="927">AX741*AY741</f>
        <v>116000</v>
      </c>
      <c r="BA741" s="95">
        <v>16</v>
      </c>
      <c r="BB741" s="95">
        <v>58000</v>
      </c>
      <c r="BC741" s="168">
        <f>BA741*BB741</f>
        <v>928000</v>
      </c>
      <c r="BD741" s="95">
        <v>4</v>
      </c>
      <c r="BE741" s="95">
        <v>58000</v>
      </c>
      <c r="BF741" s="168">
        <f>BD741*BE741</f>
        <v>232000</v>
      </c>
      <c r="BG741" s="95">
        <v>2</v>
      </c>
      <c r="BH741" s="95">
        <v>58000</v>
      </c>
      <c r="BI741" s="168">
        <f>BG741*BH741</f>
        <v>116000</v>
      </c>
      <c r="BJ741" s="95">
        <v>10</v>
      </c>
      <c r="BK741" s="95">
        <v>58000</v>
      </c>
      <c r="BL741" s="168">
        <f>BJ741*BK741</f>
        <v>580000</v>
      </c>
      <c r="BM741" s="95">
        <v>2</v>
      </c>
      <c r="BN741" s="95">
        <v>58000</v>
      </c>
      <c r="BO741" s="168">
        <f>BM741*BN741</f>
        <v>116000</v>
      </c>
      <c r="BP741" s="95"/>
      <c r="BQ741" s="95"/>
      <c r="BR741" s="168">
        <f>BP741*BQ741</f>
        <v>0</v>
      </c>
      <c r="BS741" s="95"/>
      <c r="BT741" s="95"/>
      <c r="BU741" s="168">
        <f>BS741*BT741</f>
        <v>0</v>
      </c>
      <c r="BV741" s="95">
        <v>6</v>
      </c>
      <c r="BW741" s="95">
        <v>58000</v>
      </c>
      <c r="BX741" s="168">
        <f>BV741*BW741</f>
        <v>348000</v>
      </c>
      <c r="BY741" s="95"/>
      <c r="BZ741" s="95"/>
      <c r="CA741" s="168">
        <f>BY741*BZ741</f>
        <v>0</v>
      </c>
      <c r="CB741" s="95"/>
      <c r="CC741" s="95"/>
      <c r="CD741" s="168">
        <f>CB741*CC741</f>
        <v>0</v>
      </c>
      <c r="CE741" s="95">
        <v>14</v>
      </c>
      <c r="CF741" s="95">
        <v>58000</v>
      </c>
      <c r="CG741" s="168">
        <f>CE741*CF741</f>
        <v>812000</v>
      </c>
      <c r="CH741" s="95"/>
      <c r="CI741" s="95"/>
      <c r="CJ741" s="168">
        <f>CH741*CI741</f>
        <v>0</v>
      </c>
      <c r="CK741" s="95">
        <v>2</v>
      </c>
      <c r="CL741" s="95">
        <v>56000</v>
      </c>
      <c r="CM741" s="168">
        <f>CK741*CL741</f>
        <v>112000</v>
      </c>
      <c r="CN741" s="95"/>
      <c r="CO741" s="95"/>
      <c r="CP741" s="168">
        <f>CN741*CO741</f>
        <v>0</v>
      </c>
      <c r="CQ741" s="95"/>
      <c r="CR741" s="95"/>
      <c r="CS741" s="168">
        <f>CQ741*CR741</f>
        <v>0</v>
      </c>
      <c r="CT741" s="168">
        <f>E741+H741+K741+N741+Q741+T741+W741+Z741+AC741+AF741+AI741+AL741+AO741+AR741+AU741+AX741+BA741+BD741+BG741+BJ741+BM741+BP741+BS741+BV741+BY741+CB741+CE741+CH741+CK741+CN741+CQ741</f>
        <v>115</v>
      </c>
      <c r="CU741" s="167">
        <f>G741+J741+M741+P741+S741+V741+Y741+AB741+AE741+AH741+AK741+AN741+AQ741+AT741+AW741+AZ741+BC741+BF741+BI741+BL741+BO741+BR741+BU741+BX741+CA741+CD741+CG741+CJ741+CM741+CP741+CS741</f>
        <v>6666000</v>
      </c>
    </row>
    <row r="742" spans="2:99" x14ac:dyDescent="0.25">
      <c r="B742" s="42" t="s">
        <v>952</v>
      </c>
      <c r="C742" s="168"/>
      <c r="D742" s="185"/>
      <c r="E742" s="95"/>
      <c r="F742" s="95"/>
      <c r="G742" s="168">
        <f>E742*F742</f>
        <v>0</v>
      </c>
      <c r="H742" s="95"/>
      <c r="I742" s="95"/>
      <c r="J742" s="168">
        <f>H742*I742</f>
        <v>0</v>
      </c>
      <c r="K742" s="95"/>
      <c r="L742" s="95"/>
      <c r="M742" s="168">
        <f>K742*L742</f>
        <v>0</v>
      </c>
      <c r="N742" s="95"/>
      <c r="O742" s="95"/>
      <c r="P742" s="168">
        <f>N742*O742</f>
        <v>0</v>
      </c>
      <c r="Q742" s="95"/>
      <c r="R742" s="95"/>
      <c r="S742" s="168">
        <f>Q742*R742</f>
        <v>0</v>
      </c>
      <c r="T742" s="95">
        <v>8</v>
      </c>
      <c r="U742" s="95">
        <v>58000</v>
      </c>
      <c r="V742" s="168">
        <f>T742*U742</f>
        <v>464000</v>
      </c>
      <c r="W742" s="95">
        <v>4</v>
      </c>
      <c r="X742" s="95">
        <v>58000</v>
      </c>
      <c r="Y742" s="168">
        <f>W742*X742</f>
        <v>232000</v>
      </c>
      <c r="Z742" s="95">
        <v>8</v>
      </c>
      <c r="AA742" s="95">
        <v>58000</v>
      </c>
      <c r="AB742" s="168">
        <f>Z742*AA742</f>
        <v>464000</v>
      </c>
      <c r="AC742" s="95"/>
      <c r="AD742" s="95"/>
      <c r="AE742" s="168">
        <f>AC742*AD742</f>
        <v>0</v>
      </c>
      <c r="AF742" s="95">
        <v>4</v>
      </c>
      <c r="AG742" s="95">
        <v>58000</v>
      </c>
      <c r="AH742" s="168">
        <f>AF742*AG742</f>
        <v>232000</v>
      </c>
      <c r="AI742" s="95"/>
      <c r="AJ742" s="95"/>
      <c r="AK742" s="168">
        <f>AI742*AJ742</f>
        <v>0</v>
      </c>
      <c r="AL742" s="95">
        <v>10</v>
      </c>
      <c r="AM742" s="95">
        <v>58000</v>
      </c>
      <c r="AN742" s="168">
        <f>AL742*AM742</f>
        <v>580000</v>
      </c>
      <c r="AO742" s="95"/>
      <c r="AP742" s="95"/>
      <c r="AQ742" s="168">
        <f>AO742*AP742</f>
        <v>0</v>
      </c>
      <c r="AR742" s="95"/>
      <c r="AS742" s="95"/>
      <c r="AT742" s="168">
        <f>AR742*AS742</f>
        <v>0</v>
      </c>
      <c r="AU742" s="95"/>
      <c r="AV742" s="95"/>
      <c r="AW742" s="168">
        <f>AU742*AV742</f>
        <v>0</v>
      </c>
      <c r="AX742" s="95">
        <v>4</v>
      </c>
      <c r="AY742" s="95">
        <v>58000</v>
      </c>
      <c r="AZ742" s="168">
        <f t="shared" si="927"/>
        <v>232000</v>
      </c>
      <c r="BA742" s="95">
        <v>4</v>
      </c>
      <c r="BB742" s="95">
        <v>58000</v>
      </c>
      <c r="BC742" s="168">
        <f>BA742*BB742</f>
        <v>232000</v>
      </c>
      <c r="BD742" s="95">
        <v>8</v>
      </c>
      <c r="BE742" s="95">
        <v>58000</v>
      </c>
      <c r="BF742" s="168">
        <f>BD742*BE742</f>
        <v>464000</v>
      </c>
      <c r="BG742" s="95"/>
      <c r="BH742" s="95"/>
      <c r="BI742" s="168">
        <f>BG742*BH742</f>
        <v>0</v>
      </c>
      <c r="BJ742" s="95">
        <v>4</v>
      </c>
      <c r="BK742" s="95">
        <v>58000</v>
      </c>
      <c r="BL742" s="168">
        <f>BJ742*BK742</f>
        <v>232000</v>
      </c>
      <c r="BM742" s="95">
        <v>4</v>
      </c>
      <c r="BN742" s="95">
        <v>58000</v>
      </c>
      <c r="BO742" s="168">
        <f>BM742*BN742</f>
        <v>232000</v>
      </c>
      <c r="BP742" s="95">
        <v>10</v>
      </c>
      <c r="BQ742" s="95">
        <v>58000</v>
      </c>
      <c r="BR742" s="168">
        <f>BP742*BQ742</f>
        <v>580000</v>
      </c>
      <c r="BS742" s="95"/>
      <c r="BT742" s="95"/>
      <c r="BU742" s="168">
        <f>BS742*BT742</f>
        <v>0</v>
      </c>
      <c r="BV742" s="95"/>
      <c r="BW742" s="95"/>
      <c r="BX742" s="168">
        <f>BV742*BW742</f>
        <v>0</v>
      </c>
      <c r="BY742" s="95"/>
      <c r="BZ742" s="95"/>
      <c r="CA742" s="168">
        <f>BY742*BZ742</f>
        <v>0</v>
      </c>
      <c r="CB742" s="95"/>
      <c r="CC742" s="95"/>
      <c r="CD742" s="168">
        <f>CB742*CC742</f>
        <v>0</v>
      </c>
      <c r="CE742" s="95"/>
      <c r="CF742" s="95"/>
      <c r="CG742" s="168">
        <f>CE742*CF742</f>
        <v>0</v>
      </c>
      <c r="CH742" s="95"/>
      <c r="CI742" s="95"/>
      <c r="CJ742" s="168">
        <f>CH742*CI742</f>
        <v>0</v>
      </c>
      <c r="CK742" s="95">
        <v>10</v>
      </c>
      <c r="CL742" s="95">
        <v>56000</v>
      </c>
      <c r="CM742" s="168">
        <f>CK742*CL742</f>
        <v>560000</v>
      </c>
      <c r="CN742" s="95"/>
      <c r="CO742" s="95"/>
      <c r="CP742" s="168">
        <f>CN742*CO742</f>
        <v>0</v>
      </c>
      <c r="CQ742" s="95"/>
      <c r="CR742" s="95"/>
      <c r="CS742" s="168">
        <f>CQ742*CR742</f>
        <v>0</v>
      </c>
      <c r="CT742" s="168">
        <f>E742+H742+K742+N742+Q742+T742+W742+Z742+AC742+AF742+AI742+AL742+AO742+AR742+AU742+AX742+BA742+BD742+BG742+BJ742+BM742+BP742+BS742+BV742+BY742+CB742+CE742+CH742+CK742+CN742+CQ742</f>
        <v>78</v>
      </c>
      <c r="CU742" s="167">
        <f>G742+J742+M742+P742+S742+V742+Y742+AB742+AE742+AH742+AK742+AN742+AQ742+AT742+AW742+AZ742+BC742+BF742+BI742+BL742+BO742+BR742+BU742+BX742+CA742+CD742+CG742+CJ742+CM742+CP742+CS742</f>
        <v>4504000</v>
      </c>
    </row>
    <row r="743" spans="2:99" x14ac:dyDescent="0.25">
      <c r="B743" s="42" t="s">
        <v>953</v>
      </c>
      <c r="C743" s="168"/>
      <c r="D743" s="185"/>
      <c r="E743" s="95"/>
      <c r="F743" s="95"/>
      <c r="G743" s="168">
        <f>E743*F743</f>
        <v>0</v>
      </c>
      <c r="H743" s="95"/>
      <c r="I743" s="95"/>
      <c r="J743" s="168">
        <f>H743*I743</f>
        <v>0</v>
      </c>
      <c r="K743" s="95"/>
      <c r="L743" s="95"/>
      <c r="M743" s="168">
        <f>K743*L743</f>
        <v>0</v>
      </c>
      <c r="N743" s="95"/>
      <c r="O743" s="95"/>
      <c r="P743" s="168">
        <f>N743*O743</f>
        <v>0</v>
      </c>
      <c r="Q743" s="95">
        <v>25</v>
      </c>
      <c r="R743" s="95">
        <v>41000</v>
      </c>
      <c r="S743" s="168">
        <f>Q743*R743</f>
        <v>1025000</v>
      </c>
      <c r="T743" s="95">
        <v>18</v>
      </c>
      <c r="U743" s="95">
        <v>41000</v>
      </c>
      <c r="V743" s="168">
        <f>T743*U743</f>
        <v>738000</v>
      </c>
      <c r="W743" s="95"/>
      <c r="X743" s="95"/>
      <c r="Y743" s="168">
        <f>W743*X743</f>
        <v>0</v>
      </c>
      <c r="Z743" s="95">
        <v>5</v>
      </c>
      <c r="AA743" s="95">
        <v>41000</v>
      </c>
      <c r="AB743" s="168">
        <f>Z743*AA743</f>
        <v>205000</v>
      </c>
      <c r="AC743" s="95">
        <v>18</v>
      </c>
      <c r="AD743" s="95">
        <v>41000</v>
      </c>
      <c r="AE743" s="168">
        <f>AC743*AD743</f>
        <v>738000</v>
      </c>
      <c r="AF743" s="95"/>
      <c r="AG743" s="95"/>
      <c r="AH743" s="168">
        <f>AF743*AG743</f>
        <v>0</v>
      </c>
      <c r="AI743" s="95"/>
      <c r="AJ743" s="95"/>
      <c r="AK743" s="168">
        <f>AI743*AJ743</f>
        <v>0</v>
      </c>
      <c r="AL743" s="95">
        <v>15</v>
      </c>
      <c r="AM743" s="95">
        <v>41000</v>
      </c>
      <c r="AN743" s="168">
        <f>AL743*AM743</f>
        <v>615000</v>
      </c>
      <c r="AO743" s="95"/>
      <c r="AP743" s="95"/>
      <c r="AQ743" s="168">
        <f>AO743*AP743</f>
        <v>0</v>
      </c>
      <c r="AR743" s="95">
        <v>18</v>
      </c>
      <c r="AS743" s="95">
        <v>41000</v>
      </c>
      <c r="AT743" s="168">
        <f>AR743*AS743</f>
        <v>738000</v>
      </c>
      <c r="AU743" s="95"/>
      <c r="AV743" s="95"/>
      <c r="AW743" s="168">
        <f>AU743*AV743</f>
        <v>0</v>
      </c>
      <c r="AX743" s="95">
        <v>21</v>
      </c>
      <c r="AY743" s="95">
        <v>41000</v>
      </c>
      <c r="AZ743" s="168">
        <f t="shared" si="927"/>
        <v>861000</v>
      </c>
      <c r="BA743" s="95">
        <v>2</v>
      </c>
      <c r="BB743" s="95">
        <v>41000</v>
      </c>
      <c r="BC743" s="168">
        <f>BA743*BB743</f>
        <v>82000</v>
      </c>
      <c r="BD743" s="95">
        <v>5</v>
      </c>
      <c r="BE743" s="95">
        <v>41000</v>
      </c>
      <c r="BF743" s="168">
        <f>BD743*BE743</f>
        <v>205000</v>
      </c>
      <c r="BG743" s="95">
        <v>18</v>
      </c>
      <c r="BH743" s="95">
        <v>41000</v>
      </c>
      <c r="BI743" s="168">
        <f>BG743*BH743</f>
        <v>738000</v>
      </c>
      <c r="BJ743" s="95"/>
      <c r="BK743" s="95"/>
      <c r="BL743" s="168">
        <f>BJ743*BK743</f>
        <v>0</v>
      </c>
      <c r="BM743" s="95"/>
      <c r="BN743" s="95"/>
      <c r="BO743" s="168">
        <f>BM743*BN743</f>
        <v>0</v>
      </c>
      <c r="BP743" s="95">
        <v>18</v>
      </c>
      <c r="BQ743" s="95">
        <v>41000</v>
      </c>
      <c r="BR743" s="168">
        <f>BP743*BQ743</f>
        <v>738000</v>
      </c>
      <c r="BS743" s="95"/>
      <c r="BT743" s="95"/>
      <c r="BU743" s="168">
        <f>BS743*BT743</f>
        <v>0</v>
      </c>
      <c r="BV743" s="95">
        <v>20</v>
      </c>
      <c r="BW743" s="95">
        <v>41000</v>
      </c>
      <c r="BX743" s="168">
        <f>BV743*BW743</f>
        <v>820000</v>
      </c>
      <c r="BY743" s="95"/>
      <c r="BZ743" s="95"/>
      <c r="CA743" s="168">
        <f>BY743*BZ743</f>
        <v>0</v>
      </c>
      <c r="CB743" s="95"/>
      <c r="CC743" s="95"/>
      <c r="CD743" s="168">
        <f>CB743*CC743</f>
        <v>0</v>
      </c>
      <c r="CE743" s="95">
        <v>2</v>
      </c>
      <c r="CF743" s="95">
        <v>41000</v>
      </c>
      <c r="CG743" s="168">
        <f>CE743*CF743</f>
        <v>82000</v>
      </c>
      <c r="CH743" s="95"/>
      <c r="CI743" s="95"/>
      <c r="CJ743" s="168">
        <f>CH743*CI743</f>
        <v>0</v>
      </c>
      <c r="CK743" s="95">
        <v>18</v>
      </c>
      <c r="CL743" s="95">
        <v>38000</v>
      </c>
      <c r="CM743" s="168">
        <f>CK743*CL743</f>
        <v>684000</v>
      </c>
      <c r="CN743" s="95"/>
      <c r="CO743" s="95"/>
      <c r="CP743" s="168">
        <f>CN743*CO743</f>
        <v>0</v>
      </c>
      <c r="CQ743" s="95"/>
      <c r="CR743" s="95"/>
      <c r="CS743" s="168">
        <f>CQ743*CR743</f>
        <v>0</v>
      </c>
      <c r="CT743" s="168">
        <f>E743+H743+K743+N743+Q743+T743+W743+Z743+AC743+AF743+AI743+AL743+AO743+AR743+AU743+AX743+BA743+BD743+BG743+BJ743+BM743+BP743+BS743+BV743+BY743+CB743+CE743+CH743+CK743+CN743+CQ743</f>
        <v>203</v>
      </c>
      <c r="CU743" s="167">
        <f>G743+J743+M743+P743+S743+V743+Y743+AB743+AE743+AH743+AK743+AN743+AQ743+AT743+AW743+AZ743+BC743+BF743+BI743+BL743+BO743+BR743+BU743+BX743+CA743+CD743+CG743+CJ743+CM743+CP743+CS743</f>
        <v>8269000</v>
      </c>
    </row>
    <row r="744" spans="2:99" x14ac:dyDescent="0.25">
      <c r="B744" s="42" t="s">
        <v>954</v>
      </c>
      <c r="C744" s="168"/>
      <c r="D744" s="185"/>
      <c r="E744" s="95"/>
      <c r="F744" s="95"/>
      <c r="G744" s="168">
        <f>E744*F744</f>
        <v>0</v>
      </c>
      <c r="H744" s="95">
        <v>2</v>
      </c>
      <c r="I744" s="95">
        <v>20000</v>
      </c>
      <c r="J744" s="168">
        <f>H744*I744</f>
        <v>40000</v>
      </c>
      <c r="K744" s="95"/>
      <c r="L744" s="95"/>
      <c r="M744" s="168">
        <f>K744*L744</f>
        <v>0</v>
      </c>
      <c r="N744" s="95"/>
      <c r="O744" s="95"/>
      <c r="P744" s="168">
        <f>N744*O744</f>
        <v>0</v>
      </c>
      <c r="Q744" s="95">
        <v>1</v>
      </c>
      <c r="R744" s="95">
        <v>20000</v>
      </c>
      <c r="S744" s="168">
        <f>Q744*R744</f>
        <v>20000</v>
      </c>
      <c r="T744" s="95">
        <v>1</v>
      </c>
      <c r="U744" s="95">
        <v>20000</v>
      </c>
      <c r="V744" s="168">
        <f>T744*U744</f>
        <v>20000</v>
      </c>
      <c r="W744" s="95">
        <v>1</v>
      </c>
      <c r="X744" s="95">
        <v>20000</v>
      </c>
      <c r="Y744" s="168">
        <f>W744*X744</f>
        <v>20000</v>
      </c>
      <c r="Z744" s="95">
        <v>1</v>
      </c>
      <c r="AA744" s="95">
        <v>20000</v>
      </c>
      <c r="AB744" s="168">
        <f>Z744*AA744</f>
        <v>20000</v>
      </c>
      <c r="AC744" s="95">
        <v>1</v>
      </c>
      <c r="AD744" s="95">
        <v>20000</v>
      </c>
      <c r="AE744" s="168">
        <f>AC744*AD744</f>
        <v>20000</v>
      </c>
      <c r="AF744" s="95">
        <v>1</v>
      </c>
      <c r="AG744" s="95">
        <v>20000</v>
      </c>
      <c r="AH744" s="168">
        <f>AF744*AG744</f>
        <v>20000</v>
      </c>
      <c r="AI744" s="95"/>
      <c r="AJ744" s="95"/>
      <c r="AK744" s="168">
        <f>AI744*AJ744</f>
        <v>0</v>
      </c>
      <c r="AL744" s="95">
        <v>1</v>
      </c>
      <c r="AM744" s="95">
        <v>20000</v>
      </c>
      <c r="AN744" s="168">
        <f>AL744*AM744</f>
        <v>20000</v>
      </c>
      <c r="AO744" s="95"/>
      <c r="AP744" s="95"/>
      <c r="AQ744" s="168">
        <f>AO744*AP744</f>
        <v>0</v>
      </c>
      <c r="AR744" s="95">
        <v>1</v>
      </c>
      <c r="AS744" s="95">
        <v>20000</v>
      </c>
      <c r="AT744" s="168">
        <f>AR744*AS744</f>
        <v>20000</v>
      </c>
      <c r="AU744" s="95"/>
      <c r="AV744" s="95"/>
      <c r="AW744" s="168">
        <f>AU744*AV744</f>
        <v>0</v>
      </c>
      <c r="AX744" s="95">
        <v>1</v>
      </c>
      <c r="AY744" s="95">
        <v>20000</v>
      </c>
      <c r="AZ744" s="168">
        <f>AX744*AY744</f>
        <v>20000</v>
      </c>
      <c r="BA744" s="95">
        <v>1</v>
      </c>
      <c r="BB744" s="95">
        <v>20000</v>
      </c>
      <c r="BC744" s="168">
        <f>BA744*BB744</f>
        <v>20000</v>
      </c>
      <c r="BD744" s="95">
        <v>1</v>
      </c>
      <c r="BE744" s="95">
        <v>20000</v>
      </c>
      <c r="BF744" s="168">
        <f>BD744*BE744</f>
        <v>20000</v>
      </c>
      <c r="BG744" s="95">
        <v>1</v>
      </c>
      <c r="BH744" s="95">
        <v>20000</v>
      </c>
      <c r="BI744" s="168">
        <f>BG744*BH744</f>
        <v>20000</v>
      </c>
      <c r="BJ744" s="95">
        <v>1</v>
      </c>
      <c r="BK744" s="95">
        <v>20000</v>
      </c>
      <c r="BL744" s="168">
        <f>BJ744*BK744</f>
        <v>20000</v>
      </c>
      <c r="BM744" s="95">
        <v>1</v>
      </c>
      <c r="BN744" s="95">
        <v>20000</v>
      </c>
      <c r="BO744" s="168">
        <f>BM744*BN744</f>
        <v>20000</v>
      </c>
      <c r="BP744" s="95">
        <v>1</v>
      </c>
      <c r="BQ744" s="95">
        <v>20000</v>
      </c>
      <c r="BR744" s="168">
        <f>BP744*BQ744</f>
        <v>20000</v>
      </c>
      <c r="BS744" s="95"/>
      <c r="BT744" s="95"/>
      <c r="BU744" s="168">
        <f>BS744*BT744</f>
        <v>0</v>
      </c>
      <c r="BV744" s="95">
        <v>1</v>
      </c>
      <c r="BW744" s="95">
        <v>20000</v>
      </c>
      <c r="BX744" s="168">
        <f>BV744*BW744</f>
        <v>20000</v>
      </c>
      <c r="BY744" s="95"/>
      <c r="BZ744" s="95"/>
      <c r="CA744" s="168">
        <f>BY744*BZ744</f>
        <v>0</v>
      </c>
      <c r="CB744" s="95"/>
      <c r="CC744" s="95"/>
      <c r="CD744" s="168">
        <f>CB744*CC744</f>
        <v>0</v>
      </c>
      <c r="CE744" s="95">
        <v>1</v>
      </c>
      <c r="CF744" s="95">
        <v>20000</v>
      </c>
      <c r="CG744" s="168">
        <f>CE744*CF744</f>
        <v>20000</v>
      </c>
      <c r="CH744" s="95"/>
      <c r="CI744" s="95"/>
      <c r="CJ744" s="168">
        <f>CH744*CI744</f>
        <v>0</v>
      </c>
      <c r="CK744" s="95">
        <v>1</v>
      </c>
      <c r="CL744" s="95">
        <v>20000</v>
      </c>
      <c r="CM744" s="168">
        <f>CK744*CL744</f>
        <v>20000</v>
      </c>
      <c r="CN744" s="95"/>
      <c r="CO744" s="95"/>
      <c r="CP744" s="168">
        <f>CN744*CO744</f>
        <v>0</v>
      </c>
      <c r="CQ744" s="95"/>
      <c r="CR744" s="95"/>
      <c r="CS744" s="168">
        <f>CQ744*CR744</f>
        <v>0</v>
      </c>
      <c r="CT744" s="168">
        <f>E744+H744+K744+N744+Q744+T744+W744+Z744+AC744+AF744+AI744+AL744+AO744+AR744+AU744+AX744+BA744+BD744+BG744+BJ744+BM744+BP744+BS744+BV744+BY744+CB744+CE744+CH744+CK744+CN744+CQ744</f>
        <v>20</v>
      </c>
      <c r="CU744" s="167">
        <f>G744+J744+M744+P744+S744+V744+Y744+AB744+AE744+AH744+AK744+AN744+AQ744+AT744+AW744+AZ744+BC744+BF744+BI744+BL744+BO744+BR744+BU744+BX744+CA744+CD744+CG744+CJ744+CM744+CP744+CS744</f>
        <v>400000</v>
      </c>
    </row>
    <row r="745" spans="2:99" x14ac:dyDescent="0.25">
      <c r="B745" s="42"/>
      <c r="C745" s="168"/>
      <c r="D745" s="185"/>
      <c r="E745" s="95"/>
      <c r="F745" s="95"/>
      <c r="G745" s="168">
        <f>E745*F745</f>
        <v>0</v>
      </c>
      <c r="H745" s="95"/>
      <c r="I745" s="95"/>
      <c r="J745" s="168">
        <f>H745*I745</f>
        <v>0</v>
      </c>
      <c r="K745" s="95"/>
      <c r="L745" s="95"/>
      <c r="M745" s="168">
        <f>K745*L745</f>
        <v>0</v>
      </c>
      <c r="N745" s="95"/>
      <c r="O745" s="95"/>
      <c r="P745" s="168">
        <f>N745*O745</f>
        <v>0</v>
      </c>
      <c r="Q745" s="95"/>
      <c r="R745" s="95"/>
      <c r="S745" s="168">
        <f>Q745*R745</f>
        <v>0</v>
      </c>
      <c r="T745" s="95"/>
      <c r="U745" s="95"/>
      <c r="V745" s="168">
        <f>T745*U745</f>
        <v>0</v>
      </c>
      <c r="W745" s="95"/>
      <c r="X745" s="95"/>
      <c r="Y745" s="168">
        <f>W745*X745</f>
        <v>0</v>
      </c>
      <c r="Z745" s="95"/>
      <c r="AA745" s="95"/>
      <c r="AB745" s="168">
        <f>Z745*AA745</f>
        <v>0</v>
      </c>
      <c r="AC745" s="95"/>
      <c r="AD745" s="95"/>
      <c r="AE745" s="168">
        <f>AC745*AD745</f>
        <v>0</v>
      </c>
      <c r="AF745" s="95"/>
      <c r="AG745" s="95"/>
      <c r="AH745" s="168">
        <f>AF745*AG745</f>
        <v>0</v>
      </c>
      <c r="AI745" s="95"/>
      <c r="AJ745" s="95"/>
      <c r="AK745" s="168">
        <f>AI745*AJ745</f>
        <v>0</v>
      </c>
      <c r="AL745" s="95"/>
      <c r="AM745" s="95"/>
      <c r="AN745" s="168">
        <f>AL745*AM745</f>
        <v>0</v>
      </c>
      <c r="AO745" s="95"/>
      <c r="AP745" s="95"/>
      <c r="AQ745" s="168">
        <f>AO745*AP745</f>
        <v>0</v>
      </c>
      <c r="AR745" s="95"/>
      <c r="AS745" s="95"/>
      <c r="AT745" s="168">
        <f>AR745*AS745</f>
        <v>0</v>
      </c>
      <c r="AU745" s="95"/>
      <c r="AV745" s="95"/>
      <c r="AW745" s="168">
        <f>AU745*AV745</f>
        <v>0</v>
      </c>
      <c r="AX745" s="95"/>
      <c r="AY745" s="95"/>
      <c r="AZ745" s="168">
        <f>AX745*AY745</f>
        <v>0</v>
      </c>
      <c r="BA745" s="95"/>
      <c r="BB745" s="95"/>
      <c r="BC745" s="168"/>
      <c r="BD745" s="95"/>
      <c r="BE745" s="95"/>
      <c r="BF745" s="168">
        <f>BD745*BE745</f>
        <v>0</v>
      </c>
      <c r="BG745" s="95"/>
      <c r="BH745" s="95"/>
      <c r="BI745" s="168">
        <f>BG745*BH745</f>
        <v>0</v>
      </c>
      <c r="BJ745" s="95"/>
      <c r="BK745" s="95"/>
      <c r="BL745" s="168">
        <f>BJ745*BK745</f>
        <v>0</v>
      </c>
      <c r="BM745" s="95"/>
      <c r="BN745" s="95"/>
      <c r="BO745" s="168">
        <f>BM745*BN745</f>
        <v>0</v>
      </c>
      <c r="BP745" s="95"/>
      <c r="BQ745" s="95"/>
      <c r="BR745" s="168">
        <f>BP745*BQ745</f>
        <v>0</v>
      </c>
      <c r="BS745" s="95"/>
      <c r="BT745" s="95"/>
      <c r="BU745" s="168">
        <f>BS745*BT745</f>
        <v>0</v>
      </c>
      <c r="BV745" s="95"/>
      <c r="BW745" s="95"/>
      <c r="BX745" s="168">
        <f>BV745*BW745</f>
        <v>0</v>
      </c>
      <c r="BY745" s="95"/>
      <c r="BZ745" s="95"/>
      <c r="CA745" s="168">
        <f>BY745*BZ745</f>
        <v>0</v>
      </c>
      <c r="CB745" s="95"/>
      <c r="CC745" s="95"/>
      <c r="CD745" s="168">
        <f>CB745*CC745</f>
        <v>0</v>
      </c>
      <c r="CE745" s="95"/>
      <c r="CF745" s="95"/>
      <c r="CG745" s="168">
        <f>CE745*CF745</f>
        <v>0</v>
      </c>
      <c r="CH745" s="95"/>
      <c r="CI745" s="95"/>
      <c r="CJ745" s="168">
        <f>CH745*CI745</f>
        <v>0</v>
      </c>
      <c r="CK745" s="95"/>
      <c r="CL745" s="95"/>
      <c r="CM745" s="168">
        <f>CK745*CL745</f>
        <v>0</v>
      </c>
      <c r="CN745" s="95"/>
      <c r="CO745" s="95"/>
      <c r="CP745" s="168">
        <f>CN745*CO745</f>
        <v>0</v>
      </c>
      <c r="CQ745" s="95"/>
      <c r="CR745" s="95"/>
      <c r="CS745" s="168">
        <f>CQ745*CR745</f>
        <v>0</v>
      </c>
      <c r="CT745" s="168">
        <f>E745+H745+K745+N745+Q745+T745+W745+Z745+AC745+AF745+AI745+AL745+AO745+AR745+AU745+AX745+BA745+BD745+BG745+BJ745+BM745+BP745+BS745+BV745+BY745+CB745+CE745+CH745+CK745+CN745+CQ745</f>
        <v>0</v>
      </c>
      <c r="CU745" s="167">
        <f>G745+J745+M745+P745+S745+V745+Y745+AB745+AE745+AH745+AK745+AN745+AQ745+AT745+AW745+AZ745+BC745+BF745+BI745+BL745+BO745+BR745+BU745+BX745+CA745+CD745+CG745+CJ745+CM745+CP745+CS745</f>
        <v>0</v>
      </c>
    </row>
    <row r="746" spans="2:99" x14ac:dyDescent="0.25">
      <c r="B746" s="173" t="s">
        <v>498</v>
      </c>
      <c r="C746" s="173"/>
      <c r="D746" s="174"/>
      <c r="E746" s="176"/>
      <c r="F746" s="176"/>
      <c r="G746" s="176">
        <f>SUM(G742:G745)</f>
        <v>0</v>
      </c>
      <c r="H746" s="176"/>
      <c r="I746" s="176"/>
      <c r="J746" s="176">
        <f>SUM(J741:J745)</f>
        <v>1026000</v>
      </c>
      <c r="K746" s="176"/>
      <c r="L746" s="176"/>
      <c r="M746" s="176">
        <f>SUM(M742:M745)</f>
        <v>0</v>
      </c>
      <c r="N746" s="176"/>
      <c r="O746" s="176"/>
      <c r="P746" s="176">
        <f>SUM(P742:P745)</f>
        <v>0</v>
      </c>
      <c r="Q746" s="176"/>
      <c r="R746" s="176"/>
      <c r="S746" s="176">
        <f>SUM(S741:S745)</f>
        <v>1161000</v>
      </c>
      <c r="T746" s="176"/>
      <c r="U746" s="176"/>
      <c r="V746" s="176">
        <f>SUM(V741:V745)</f>
        <v>1338000</v>
      </c>
      <c r="W746" s="176"/>
      <c r="X746" s="176"/>
      <c r="Y746" s="176">
        <f>SUM(Y741:Y745)</f>
        <v>1180000</v>
      </c>
      <c r="Z746" s="176"/>
      <c r="AA746" s="176"/>
      <c r="AB746" s="176">
        <f>SUM(AB741:AB745)</f>
        <v>921000</v>
      </c>
      <c r="AC746" s="176"/>
      <c r="AD746" s="176"/>
      <c r="AE746" s="176">
        <f>SUM(AE742:AE745)</f>
        <v>758000</v>
      </c>
      <c r="AF746" s="176"/>
      <c r="AG746" s="176"/>
      <c r="AH746" s="176">
        <f>SUM(AH741:AH745)</f>
        <v>948000</v>
      </c>
      <c r="AI746" s="176"/>
      <c r="AJ746" s="176"/>
      <c r="AK746" s="176">
        <f>SUM(AK742:AK745)</f>
        <v>0</v>
      </c>
      <c r="AL746" s="176"/>
      <c r="AM746" s="176"/>
      <c r="AN746" s="176">
        <f>SUM(AN742:AN745)</f>
        <v>1215000</v>
      </c>
      <c r="AO746" s="176"/>
      <c r="AP746" s="176"/>
      <c r="AQ746" s="176">
        <f>SUM(AQ742:AQ745)</f>
        <v>0</v>
      </c>
      <c r="AR746" s="176"/>
      <c r="AS746" s="176"/>
      <c r="AT746" s="176">
        <f>SUM(AT741:AT745)</f>
        <v>990000</v>
      </c>
      <c r="AU746" s="176"/>
      <c r="AV746" s="176"/>
      <c r="AW746" s="176">
        <f>SUM(AW742:AW745)</f>
        <v>0</v>
      </c>
      <c r="AX746" s="176"/>
      <c r="AY746" s="176"/>
      <c r="AZ746" s="176">
        <f>SUM(AZ741:AZ745)</f>
        <v>1229000</v>
      </c>
      <c r="BA746" s="176"/>
      <c r="BB746" s="176"/>
      <c r="BC746" s="176">
        <f>SUM(BC741:BC745)</f>
        <v>1262000</v>
      </c>
      <c r="BD746" s="176"/>
      <c r="BE746" s="176"/>
      <c r="BF746" s="176">
        <f>SUM(BF741:BF745)</f>
        <v>921000</v>
      </c>
      <c r="BG746" s="176"/>
      <c r="BH746" s="176"/>
      <c r="BI746" s="176">
        <f>SUM(BI741:BI745)</f>
        <v>874000</v>
      </c>
      <c r="BJ746" s="176"/>
      <c r="BK746" s="176"/>
      <c r="BL746" s="176">
        <f>SUM(BL741:BL745)</f>
        <v>832000</v>
      </c>
      <c r="BM746" s="176"/>
      <c r="BN746" s="176"/>
      <c r="BO746" s="176">
        <f>SUM(BO741:BO745)</f>
        <v>368000</v>
      </c>
      <c r="BP746" s="176"/>
      <c r="BQ746" s="176"/>
      <c r="BR746" s="176">
        <f>SUM(BR742:BR745)</f>
        <v>1338000</v>
      </c>
      <c r="BS746" s="176"/>
      <c r="BT746" s="176"/>
      <c r="BU746" s="176">
        <f>SUM(BU742:BU745)</f>
        <v>0</v>
      </c>
      <c r="BV746" s="176"/>
      <c r="BW746" s="176"/>
      <c r="BX746" s="176">
        <f>SUM(BX741:BX745)</f>
        <v>1188000</v>
      </c>
      <c r="BY746" s="176"/>
      <c r="BZ746" s="176"/>
      <c r="CA746" s="176">
        <f>SUM(CA742:CA745)</f>
        <v>0</v>
      </c>
      <c r="CB746" s="176"/>
      <c r="CC746" s="176"/>
      <c r="CD746" s="176">
        <f>SUM(CD742:CD745)</f>
        <v>0</v>
      </c>
      <c r="CE746" s="176"/>
      <c r="CF746" s="176"/>
      <c r="CG746" s="176">
        <f>SUM(CG741:CG745)</f>
        <v>914000</v>
      </c>
      <c r="CH746" s="176"/>
      <c r="CI746" s="176"/>
      <c r="CJ746" s="176">
        <f>SUM(CJ742:CJ745)</f>
        <v>0</v>
      </c>
      <c r="CK746" s="176"/>
      <c r="CL746" s="176"/>
      <c r="CM746" s="176">
        <f>SUM(CM741:CM745)</f>
        <v>1376000</v>
      </c>
      <c r="CN746" s="176"/>
      <c r="CO746" s="176"/>
      <c r="CP746" s="176">
        <f>SUM(CP742:CP745)</f>
        <v>0</v>
      </c>
      <c r="CQ746" s="176"/>
      <c r="CR746" s="176"/>
      <c r="CS746" s="176">
        <f>SUM(CS742:CS745)</f>
        <v>0</v>
      </c>
      <c r="CT746" s="174">
        <f>SUM(CT741:CT745)</f>
        <v>416</v>
      </c>
      <c r="CU746" s="174">
        <f>SUM(CU741:CU745)</f>
        <v>19839000</v>
      </c>
    </row>
    <row r="747" spans="2:99" x14ac:dyDescent="0.25">
      <c r="CR747" s="54" t="s">
        <v>536</v>
      </c>
      <c r="CS747" s="54"/>
      <c r="CT747" s="54"/>
      <c r="CU747" s="225">
        <f>CU734+CU721+CU680+CU580</f>
        <v>10048500</v>
      </c>
    </row>
    <row r="748" spans="2:99" ht="21" customHeight="1" x14ac:dyDescent="0.25">
      <c r="B748" s="344" t="s">
        <v>537</v>
      </c>
    </row>
    <row r="749" spans="2:99" x14ac:dyDescent="0.25">
      <c r="B749" s="337" t="s">
        <v>203</v>
      </c>
      <c r="C749" s="337" t="s">
        <v>204</v>
      </c>
      <c r="D749" s="155"/>
      <c r="E749" s="405" t="s">
        <v>5</v>
      </c>
      <c r="F749" s="406"/>
      <c r="G749" s="406"/>
      <c r="H749" s="406"/>
      <c r="I749" s="406"/>
      <c r="J749" s="406"/>
      <c r="K749" s="406"/>
      <c r="L749" s="406"/>
      <c r="M749" s="406"/>
      <c r="N749" s="406"/>
      <c r="O749" s="406"/>
      <c r="P749" s="406"/>
      <c r="Q749" s="406"/>
      <c r="R749" s="406"/>
      <c r="S749" s="406"/>
      <c r="T749" s="406"/>
      <c r="U749" s="406"/>
      <c r="V749" s="406"/>
      <c r="W749" s="406"/>
      <c r="X749" s="406"/>
      <c r="Y749" s="406"/>
      <c r="Z749" s="406"/>
      <c r="AA749" s="406"/>
      <c r="AB749" s="406"/>
      <c r="AC749" s="406"/>
      <c r="AD749" s="406"/>
      <c r="AE749" s="406"/>
      <c r="AF749" s="406"/>
      <c r="AG749" s="406"/>
      <c r="AH749" s="406"/>
      <c r="AI749" s="406"/>
      <c r="AJ749" s="406"/>
      <c r="AK749" s="406"/>
      <c r="AL749" s="406"/>
      <c r="AM749" s="406"/>
      <c r="AN749" s="406"/>
      <c r="AO749" s="406"/>
      <c r="AP749" s="406"/>
      <c r="AQ749" s="406"/>
      <c r="AR749" s="406"/>
      <c r="AS749" s="406"/>
      <c r="AT749" s="406"/>
      <c r="AU749" s="406"/>
      <c r="AV749" s="406"/>
      <c r="AW749" s="406"/>
      <c r="AX749" s="406"/>
      <c r="AY749" s="406"/>
      <c r="AZ749" s="406"/>
      <c r="BA749" s="406"/>
      <c r="BB749" s="406"/>
      <c r="BC749" s="406"/>
      <c r="BD749" s="406"/>
      <c r="BE749" s="406"/>
      <c r="BF749" s="406"/>
      <c r="BG749" s="406"/>
      <c r="BH749" s="406"/>
      <c r="BI749" s="406"/>
      <c r="BJ749" s="406"/>
      <c r="BK749" s="406"/>
      <c r="BL749" s="406"/>
      <c r="BM749" s="406"/>
      <c r="BN749" s="406"/>
      <c r="BO749" s="406"/>
      <c r="BP749" s="406"/>
      <c r="BQ749" s="406"/>
      <c r="BR749" s="406"/>
      <c r="BS749" s="406"/>
      <c r="BT749" s="406"/>
      <c r="BU749" s="406"/>
      <c r="BV749" s="406"/>
      <c r="BW749" s="406"/>
      <c r="BX749" s="406"/>
      <c r="BY749" s="406"/>
      <c r="BZ749" s="406"/>
      <c r="CA749" s="406"/>
      <c r="CB749" s="406"/>
      <c r="CC749" s="406"/>
      <c r="CD749" s="406"/>
      <c r="CE749" s="406"/>
      <c r="CF749" s="406"/>
      <c r="CG749" s="406"/>
      <c r="CH749" s="406"/>
      <c r="CI749" s="406"/>
      <c r="CJ749" s="406"/>
      <c r="CK749" s="406"/>
      <c r="CL749" s="406"/>
      <c r="CM749" s="406"/>
      <c r="CN749" s="406"/>
      <c r="CO749" s="406"/>
      <c r="CP749" s="406"/>
      <c r="CQ749" s="406"/>
      <c r="CR749" s="406"/>
      <c r="CS749" s="407"/>
      <c r="CT749" s="338"/>
      <c r="CU749" s="334" t="s">
        <v>205</v>
      </c>
    </row>
    <row r="750" spans="2:99" x14ac:dyDescent="0.25">
      <c r="B750" s="337"/>
      <c r="C750" s="337"/>
      <c r="D750" s="155" t="s">
        <v>206</v>
      </c>
      <c r="E750" s="402">
        <v>1</v>
      </c>
      <c r="F750" s="403"/>
      <c r="G750" s="404"/>
      <c r="H750" s="402">
        <v>2</v>
      </c>
      <c r="I750" s="403"/>
      <c r="J750" s="404"/>
      <c r="K750" s="402">
        <v>3</v>
      </c>
      <c r="L750" s="403"/>
      <c r="M750" s="404"/>
      <c r="N750" s="402">
        <v>4</v>
      </c>
      <c r="O750" s="403"/>
      <c r="P750" s="404"/>
      <c r="Q750" s="402">
        <v>5</v>
      </c>
      <c r="R750" s="403"/>
      <c r="S750" s="404"/>
      <c r="T750" s="402">
        <v>6</v>
      </c>
      <c r="U750" s="403"/>
      <c r="V750" s="404"/>
      <c r="W750" s="402">
        <v>7</v>
      </c>
      <c r="X750" s="403"/>
      <c r="Y750" s="404"/>
      <c r="Z750" s="402">
        <v>8</v>
      </c>
      <c r="AA750" s="403"/>
      <c r="AB750" s="404"/>
      <c r="AC750" s="402">
        <v>9</v>
      </c>
      <c r="AD750" s="403"/>
      <c r="AE750" s="404"/>
      <c r="AF750" s="402">
        <v>10</v>
      </c>
      <c r="AG750" s="403"/>
      <c r="AH750" s="404"/>
      <c r="AI750" s="402">
        <v>11</v>
      </c>
      <c r="AJ750" s="403"/>
      <c r="AK750" s="404"/>
      <c r="AL750" s="402">
        <v>12</v>
      </c>
      <c r="AM750" s="403"/>
      <c r="AN750" s="404"/>
      <c r="AO750" s="402">
        <v>13</v>
      </c>
      <c r="AP750" s="403"/>
      <c r="AQ750" s="404"/>
      <c r="AR750" s="402">
        <v>14</v>
      </c>
      <c r="AS750" s="403"/>
      <c r="AT750" s="404"/>
      <c r="AU750" s="402">
        <v>15</v>
      </c>
      <c r="AV750" s="403"/>
      <c r="AW750" s="404"/>
      <c r="AX750" s="402">
        <v>16</v>
      </c>
      <c r="AY750" s="403"/>
      <c r="AZ750" s="404"/>
      <c r="BA750" s="402">
        <v>17</v>
      </c>
      <c r="BB750" s="403"/>
      <c r="BC750" s="404"/>
      <c r="BD750" s="402">
        <v>18</v>
      </c>
      <c r="BE750" s="403"/>
      <c r="BF750" s="404"/>
      <c r="BG750" s="402">
        <v>19</v>
      </c>
      <c r="BH750" s="403"/>
      <c r="BI750" s="404"/>
      <c r="BJ750" s="402">
        <v>20</v>
      </c>
      <c r="BK750" s="403"/>
      <c r="BL750" s="404"/>
      <c r="BM750" s="402">
        <v>21</v>
      </c>
      <c r="BN750" s="403"/>
      <c r="BO750" s="404"/>
      <c r="BP750" s="402">
        <v>22</v>
      </c>
      <c r="BQ750" s="403"/>
      <c r="BR750" s="404"/>
      <c r="BS750" s="402">
        <v>23</v>
      </c>
      <c r="BT750" s="403"/>
      <c r="BU750" s="404"/>
      <c r="BV750" s="402">
        <v>24</v>
      </c>
      <c r="BW750" s="403"/>
      <c r="BX750" s="404"/>
      <c r="BY750" s="402">
        <v>25</v>
      </c>
      <c r="BZ750" s="403"/>
      <c r="CA750" s="404"/>
      <c r="CB750" s="402">
        <v>26</v>
      </c>
      <c r="CC750" s="403"/>
      <c r="CD750" s="404"/>
      <c r="CE750" s="402">
        <v>27</v>
      </c>
      <c r="CF750" s="403"/>
      <c r="CG750" s="404"/>
      <c r="CH750" s="402">
        <v>28</v>
      </c>
      <c r="CI750" s="403"/>
      <c r="CJ750" s="404"/>
      <c r="CK750" s="402">
        <v>29</v>
      </c>
      <c r="CL750" s="403"/>
      <c r="CM750" s="404"/>
      <c r="CN750" s="402">
        <v>30</v>
      </c>
      <c r="CO750" s="403"/>
      <c r="CP750" s="404"/>
      <c r="CQ750" s="402">
        <v>31</v>
      </c>
      <c r="CR750" s="403"/>
      <c r="CS750" s="404"/>
      <c r="CT750" s="336"/>
      <c r="CU750" s="334"/>
    </row>
    <row r="751" spans="2:99" x14ac:dyDescent="0.25">
      <c r="B751" s="337"/>
      <c r="C751" s="337"/>
      <c r="D751" s="159" t="s">
        <v>207</v>
      </c>
      <c r="E751" s="160" t="s">
        <v>208</v>
      </c>
      <c r="F751" s="160" t="s">
        <v>206</v>
      </c>
      <c r="G751" s="160" t="s">
        <v>78</v>
      </c>
      <c r="H751" s="161" t="s">
        <v>208</v>
      </c>
      <c r="I751" s="161" t="s">
        <v>206</v>
      </c>
      <c r="J751" s="161" t="s">
        <v>78</v>
      </c>
      <c r="K751" s="160" t="s">
        <v>208</v>
      </c>
      <c r="L751" s="160" t="s">
        <v>206</v>
      </c>
      <c r="M751" s="160" t="s">
        <v>78</v>
      </c>
      <c r="N751" s="161" t="s">
        <v>208</v>
      </c>
      <c r="O751" s="161" t="s">
        <v>206</v>
      </c>
      <c r="P751" s="161" t="s">
        <v>78</v>
      </c>
      <c r="Q751" s="160" t="s">
        <v>208</v>
      </c>
      <c r="R751" s="160" t="s">
        <v>206</v>
      </c>
      <c r="S751" s="160" t="s">
        <v>78</v>
      </c>
      <c r="T751" s="161" t="s">
        <v>208</v>
      </c>
      <c r="U751" s="161" t="s">
        <v>206</v>
      </c>
      <c r="V751" s="161" t="s">
        <v>78</v>
      </c>
      <c r="W751" s="160" t="s">
        <v>208</v>
      </c>
      <c r="X751" s="160" t="s">
        <v>206</v>
      </c>
      <c r="Y751" s="160" t="s">
        <v>78</v>
      </c>
      <c r="Z751" s="161" t="s">
        <v>208</v>
      </c>
      <c r="AA751" s="161" t="s">
        <v>206</v>
      </c>
      <c r="AB751" s="161" t="s">
        <v>78</v>
      </c>
      <c r="AC751" s="160" t="s">
        <v>208</v>
      </c>
      <c r="AD751" s="160" t="s">
        <v>206</v>
      </c>
      <c r="AE751" s="160" t="s">
        <v>78</v>
      </c>
      <c r="AF751" s="161" t="s">
        <v>208</v>
      </c>
      <c r="AG751" s="161" t="s">
        <v>206</v>
      </c>
      <c r="AH751" s="161" t="s">
        <v>78</v>
      </c>
      <c r="AI751" s="160" t="s">
        <v>208</v>
      </c>
      <c r="AJ751" s="160" t="s">
        <v>206</v>
      </c>
      <c r="AK751" s="160" t="s">
        <v>78</v>
      </c>
      <c r="AL751" s="161" t="s">
        <v>208</v>
      </c>
      <c r="AM751" s="161" t="s">
        <v>206</v>
      </c>
      <c r="AN751" s="161" t="s">
        <v>78</v>
      </c>
      <c r="AO751" s="160" t="s">
        <v>208</v>
      </c>
      <c r="AP751" s="160" t="s">
        <v>206</v>
      </c>
      <c r="AQ751" s="160" t="s">
        <v>78</v>
      </c>
      <c r="AR751" s="161" t="s">
        <v>208</v>
      </c>
      <c r="AS751" s="161" t="s">
        <v>206</v>
      </c>
      <c r="AT751" s="161" t="s">
        <v>78</v>
      </c>
      <c r="AU751" s="160" t="s">
        <v>208</v>
      </c>
      <c r="AV751" s="160" t="s">
        <v>206</v>
      </c>
      <c r="AW751" s="160" t="s">
        <v>78</v>
      </c>
      <c r="AX751" s="161" t="s">
        <v>208</v>
      </c>
      <c r="AY751" s="161" t="s">
        <v>206</v>
      </c>
      <c r="AZ751" s="161" t="s">
        <v>78</v>
      </c>
      <c r="BA751" s="160" t="s">
        <v>208</v>
      </c>
      <c r="BB751" s="160" t="s">
        <v>206</v>
      </c>
      <c r="BC751" s="160" t="s">
        <v>78</v>
      </c>
      <c r="BD751" s="161" t="s">
        <v>208</v>
      </c>
      <c r="BE751" s="161" t="s">
        <v>206</v>
      </c>
      <c r="BF751" s="161" t="s">
        <v>78</v>
      </c>
      <c r="BG751" s="160" t="s">
        <v>208</v>
      </c>
      <c r="BH751" s="160" t="s">
        <v>206</v>
      </c>
      <c r="BI751" s="160" t="s">
        <v>78</v>
      </c>
      <c r="BJ751" s="161" t="s">
        <v>208</v>
      </c>
      <c r="BK751" s="161" t="s">
        <v>206</v>
      </c>
      <c r="BL751" s="161" t="s">
        <v>78</v>
      </c>
      <c r="BM751" s="160" t="s">
        <v>208</v>
      </c>
      <c r="BN751" s="160" t="s">
        <v>206</v>
      </c>
      <c r="BO751" s="160" t="s">
        <v>78</v>
      </c>
      <c r="BP751" s="161" t="s">
        <v>208</v>
      </c>
      <c r="BQ751" s="161" t="s">
        <v>206</v>
      </c>
      <c r="BR751" s="161" t="s">
        <v>78</v>
      </c>
      <c r="BS751" s="160" t="s">
        <v>208</v>
      </c>
      <c r="BT751" s="160" t="s">
        <v>206</v>
      </c>
      <c r="BU751" s="160" t="s">
        <v>78</v>
      </c>
      <c r="BV751" s="161" t="s">
        <v>208</v>
      </c>
      <c r="BW751" s="161" t="s">
        <v>206</v>
      </c>
      <c r="BX751" s="161" t="s">
        <v>78</v>
      </c>
      <c r="BY751" s="160" t="s">
        <v>208</v>
      </c>
      <c r="BZ751" s="160" t="s">
        <v>206</v>
      </c>
      <c r="CA751" s="160" t="s">
        <v>78</v>
      </c>
      <c r="CB751" s="161" t="s">
        <v>208</v>
      </c>
      <c r="CC751" s="161" t="s">
        <v>206</v>
      </c>
      <c r="CD751" s="161" t="s">
        <v>78</v>
      </c>
      <c r="CE751" s="160" t="s">
        <v>208</v>
      </c>
      <c r="CF751" s="160" t="s">
        <v>206</v>
      </c>
      <c r="CG751" s="160" t="s">
        <v>78</v>
      </c>
      <c r="CH751" s="161" t="s">
        <v>208</v>
      </c>
      <c r="CI751" s="161" t="s">
        <v>206</v>
      </c>
      <c r="CJ751" s="161" t="s">
        <v>78</v>
      </c>
      <c r="CK751" s="160" t="s">
        <v>208</v>
      </c>
      <c r="CL751" s="160" t="s">
        <v>206</v>
      </c>
      <c r="CM751" s="160" t="s">
        <v>78</v>
      </c>
      <c r="CN751" s="161" t="s">
        <v>208</v>
      </c>
      <c r="CO751" s="161" t="s">
        <v>206</v>
      </c>
      <c r="CP751" s="161" t="s">
        <v>78</v>
      </c>
      <c r="CQ751" s="160" t="s">
        <v>208</v>
      </c>
      <c r="CR751" s="160" t="s">
        <v>206</v>
      </c>
      <c r="CS751" s="160" t="s">
        <v>78</v>
      </c>
      <c r="CT751" s="161" t="s">
        <v>78</v>
      </c>
      <c r="CU751" s="335"/>
    </row>
    <row r="752" spans="2:99" s="1" customFormat="1" x14ac:dyDescent="0.25">
      <c r="B752" s="165" t="s">
        <v>538</v>
      </c>
      <c r="C752" s="165" t="s">
        <v>219</v>
      </c>
      <c r="D752" s="166">
        <v>156150</v>
      </c>
      <c r="E752" s="165"/>
      <c r="F752" s="165"/>
      <c r="G752" s="168">
        <f>E752*F752</f>
        <v>0</v>
      </c>
      <c r="H752" s="165"/>
      <c r="I752" s="165"/>
      <c r="J752" s="168">
        <f>H752*I752</f>
        <v>0</v>
      </c>
      <c r="K752" s="165"/>
      <c r="L752" s="165"/>
      <c r="M752" s="168">
        <f>K752*L752</f>
        <v>0</v>
      </c>
      <c r="N752" s="165"/>
      <c r="O752" s="165"/>
      <c r="P752" s="168">
        <f>N752*O752</f>
        <v>0</v>
      </c>
      <c r="Q752" s="165"/>
      <c r="R752" s="165"/>
      <c r="S752" s="168">
        <f>Q752*R752</f>
        <v>0</v>
      </c>
      <c r="T752" s="165"/>
      <c r="U752" s="165"/>
      <c r="V752" s="168">
        <f>T752*U752</f>
        <v>0</v>
      </c>
      <c r="W752" s="165"/>
      <c r="X752" s="165"/>
      <c r="Y752" s="168">
        <f>W752*X752</f>
        <v>0</v>
      </c>
      <c r="Z752" s="165"/>
      <c r="AA752" s="165">
        <v>4</v>
      </c>
      <c r="AB752" s="168">
        <f>Z752*AA752</f>
        <v>0</v>
      </c>
      <c r="AC752" s="165">
        <v>5</v>
      </c>
      <c r="AD752" s="165"/>
      <c r="AE752" s="168">
        <f>AC752*AD752</f>
        <v>0</v>
      </c>
      <c r="AF752" s="165"/>
      <c r="AG752" s="165"/>
      <c r="AH752" s="168">
        <f>AF752*AG752</f>
        <v>0</v>
      </c>
      <c r="AI752" s="165"/>
      <c r="AJ752" s="165"/>
      <c r="AK752" s="168">
        <f>AI752*AJ752</f>
        <v>0</v>
      </c>
      <c r="AL752" s="165"/>
      <c r="AM752" s="165"/>
      <c r="AN752" s="168">
        <f>AL752*AM752</f>
        <v>0</v>
      </c>
      <c r="AO752" s="165">
        <v>8</v>
      </c>
      <c r="AP752" s="165"/>
      <c r="AQ752" s="168">
        <f>AO752*AP752</f>
        <v>0</v>
      </c>
      <c r="AR752" s="165"/>
      <c r="AS752" s="165"/>
      <c r="AT752" s="168">
        <f>AR752*AS752</f>
        <v>0</v>
      </c>
      <c r="AU752" s="165"/>
      <c r="AV752" s="165"/>
      <c r="AW752" s="168">
        <f>AU752*AV752</f>
        <v>0</v>
      </c>
      <c r="AX752" s="165"/>
      <c r="AY752" s="165"/>
      <c r="AZ752" s="168">
        <f>AX752*AY752</f>
        <v>0</v>
      </c>
      <c r="BA752" s="165"/>
      <c r="BB752" s="165"/>
      <c r="BC752" s="168">
        <f>BA752*BB752</f>
        <v>0</v>
      </c>
      <c r="BD752" s="165">
        <v>3</v>
      </c>
      <c r="BE752" s="165"/>
      <c r="BF752" s="168">
        <f>BD752*BE752</f>
        <v>0</v>
      </c>
      <c r="BG752" s="165"/>
      <c r="BH752" s="165"/>
      <c r="BI752" s="168">
        <f>BG752*BH752</f>
        <v>0</v>
      </c>
      <c r="BJ752" s="165"/>
      <c r="BK752" s="165"/>
      <c r="BL752" s="168">
        <f>BJ752*BK752</f>
        <v>0</v>
      </c>
      <c r="BM752" s="165"/>
      <c r="BN752" s="165"/>
      <c r="BO752" s="168">
        <f>BM752*BN752</f>
        <v>0</v>
      </c>
      <c r="BP752" s="165"/>
      <c r="BQ752" s="165"/>
      <c r="BR752" s="168">
        <f>BP752*BQ752</f>
        <v>0</v>
      </c>
      <c r="BS752" s="165"/>
      <c r="BT752" s="165"/>
      <c r="BU752" s="168">
        <f>BS752*BT752</f>
        <v>0</v>
      </c>
      <c r="BV752" s="165"/>
      <c r="BW752" s="165"/>
      <c r="BX752" s="168">
        <f>BV752*BW752</f>
        <v>0</v>
      </c>
      <c r="BY752" s="165"/>
      <c r="BZ752" s="165"/>
      <c r="CA752" s="168">
        <f>BY752*BZ752</f>
        <v>0</v>
      </c>
      <c r="CB752" s="165"/>
      <c r="CC752" s="165"/>
      <c r="CD752" s="168">
        <f>CB752*CC752</f>
        <v>0</v>
      </c>
      <c r="CE752" s="165"/>
      <c r="CF752" s="165"/>
      <c r="CG752" s="168">
        <f>CE752*CF752</f>
        <v>0</v>
      </c>
      <c r="CH752" s="165"/>
      <c r="CI752" s="165"/>
      <c r="CJ752" s="168">
        <f>CH752*CI752</f>
        <v>0</v>
      </c>
      <c r="CK752" s="165"/>
      <c r="CL752" s="165"/>
      <c r="CM752" s="168">
        <f>CK752*CL752</f>
        <v>0</v>
      </c>
      <c r="CN752" s="165"/>
      <c r="CO752" s="165"/>
      <c r="CP752" s="168">
        <f>CN752*CO752</f>
        <v>0</v>
      </c>
      <c r="CQ752" s="165"/>
      <c r="CR752" s="165"/>
      <c r="CS752" s="168">
        <f>CQ752*CR752</f>
        <v>0</v>
      </c>
      <c r="CT752" s="168">
        <f>E752+H752+K752+N752+Q752+T752+W752+Z752+AC752+AF752+AI752+AL752+AO752+AR752+AU752+AX752+BA752+BD752+BG752+BJ752+BM752+BP752+BS752+BV752+BY752+CB752+CE752+CH752+CK752+CN752+CQ752</f>
        <v>16</v>
      </c>
      <c r="CU752" s="167">
        <f>G752+J752+M752+P752+S752+V752+Y752+AB752+AE752+AH752+AK752+AN752+AQ752+AT752+AW752+AZ752+BC752+BF752+BI752+BL752+BO752+BR752+BU752+BX752+CA752+CD752+CG752+CJ752+CM752+CP752+CS752</f>
        <v>0</v>
      </c>
    </row>
    <row r="753" spans="2:99" x14ac:dyDescent="0.25">
      <c r="B753" s="164" t="s">
        <v>78</v>
      </c>
      <c r="C753" s="164"/>
      <c r="D753" s="164"/>
      <c r="E753" s="164"/>
      <c r="F753" s="164"/>
      <c r="G753" s="226">
        <f>SUM(G749:G752)</f>
        <v>0</v>
      </c>
      <c r="H753" s="164"/>
      <c r="I753" s="164"/>
      <c r="J753" s="226">
        <f>SUM(J749:J752)</f>
        <v>0</v>
      </c>
      <c r="K753" s="164"/>
      <c r="L753" s="164"/>
      <c r="M753" s="226">
        <f>SUM(M749:M752)</f>
        <v>0</v>
      </c>
      <c r="N753" s="164"/>
      <c r="O753" s="164"/>
      <c r="P753" s="226">
        <f>SUM(P749:P752)</f>
        <v>0</v>
      </c>
      <c r="Q753" s="164"/>
      <c r="R753" s="164"/>
      <c r="S753" s="226">
        <f>SUM(S749:S752)</f>
        <v>0</v>
      </c>
      <c r="T753" s="164"/>
      <c r="U753" s="164"/>
      <c r="V753" s="226">
        <f>SUM(V749:V752)</f>
        <v>0</v>
      </c>
      <c r="W753" s="164"/>
      <c r="X753" s="164"/>
      <c r="Y753" s="226">
        <f>SUM(Y749:Y752)</f>
        <v>0</v>
      </c>
      <c r="Z753" s="164"/>
      <c r="AA753" s="164"/>
      <c r="AB753" s="226">
        <f>SUM(AB749:AB752)</f>
        <v>0</v>
      </c>
      <c r="AC753" s="164"/>
      <c r="AD753" s="164"/>
      <c r="AE753" s="226">
        <f>SUM(AE749:AE752)</f>
        <v>0</v>
      </c>
      <c r="AF753" s="164"/>
      <c r="AG753" s="164"/>
      <c r="AH753" s="226">
        <f>SUM(AH749:AH752)</f>
        <v>0</v>
      </c>
      <c r="AI753" s="164"/>
      <c r="AJ753" s="164"/>
      <c r="AK753" s="226">
        <f>SUM(AK749:AK752)</f>
        <v>0</v>
      </c>
      <c r="AL753" s="164"/>
      <c r="AM753" s="164"/>
      <c r="AN753" s="226">
        <f>SUM(AN749:AN752)</f>
        <v>0</v>
      </c>
      <c r="AO753" s="164"/>
      <c r="AP753" s="164"/>
      <c r="AQ753" s="226">
        <f>SUM(AQ749:AQ752)</f>
        <v>0</v>
      </c>
      <c r="AR753" s="164"/>
      <c r="AS753" s="164"/>
      <c r="AT753" s="226">
        <f>SUM(AT749:AT752)</f>
        <v>0</v>
      </c>
      <c r="AU753" s="164"/>
      <c r="AV753" s="164"/>
      <c r="AW753" s="226">
        <f>SUM(AW749:AW752)</f>
        <v>0</v>
      </c>
      <c r="AX753" s="164"/>
      <c r="AY753" s="164"/>
      <c r="AZ753" s="226">
        <f>SUM(AZ749:AZ752)</f>
        <v>0</v>
      </c>
      <c r="BA753" s="164"/>
      <c r="BB753" s="164"/>
      <c r="BC753" s="226">
        <f>SUM(BC749:BC752)</f>
        <v>0</v>
      </c>
      <c r="BD753" s="164"/>
      <c r="BE753" s="164"/>
      <c r="BF753" s="226">
        <f>SUM(BF749:BF752)</f>
        <v>0</v>
      </c>
      <c r="BG753" s="164"/>
      <c r="BH753" s="164"/>
      <c r="BI753" s="226">
        <f>SUM(BI749:BI752)</f>
        <v>0</v>
      </c>
      <c r="BJ753" s="164"/>
      <c r="BK753" s="164"/>
      <c r="BL753" s="226">
        <f>SUM(BL749:BL752)</f>
        <v>0</v>
      </c>
      <c r="BM753" s="164"/>
      <c r="BN753" s="164"/>
      <c r="BO753" s="226">
        <f>SUM(BO749:BO752)</f>
        <v>0</v>
      </c>
      <c r="BP753" s="164"/>
      <c r="BQ753" s="164"/>
      <c r="BR753" s="226">
        <f>SUM(BR749:BR752)</f>
        <v>0</v>
      </c>
      <c r="BS753" s="164"/>
      <c r="BT753" s="164"/>
      <c r="BU753" s="226">
        <f>SUM(BU749:BU752)</f>
        <v>0</v>
      </c>
      <c r="BV753" s="164"/>
      <c r="BW753" s="164"/>
      <c r="BX753" s="226">
        <f>SUM(BX749:BX752)</f>
        <v>0</v>
      </c>
      <c r="BY753" s="164"/>
      <c r="BZ753" s="164"/>
      <c r="CA753" s="226">
        <f>SUM(CA749:CA752)</f>
        <v>0</v>
      </c>
      <c r="CB753" s="164"/>
      <c r="CC753" s="164"/>
      <c r="CD753" s="226">
        <f>SUM(CD749:CD752)</f>
        <v>0</v>
      </c>
      <c r="CE753" s="164"/>
      <c r="CF753" s="164"/>
      <c r="CG753" s="226">
        <f>SUM(CG749:CG752)</f>
        <v>0</v>
      </c>
      <c r="CH753" s="164"/>
      <c r="CI753" s="164"/>
      <c r="CJ753" s="226">
        <f>SUM(CJ749:CJ752)</f>
        <v>0</v>
      </c>
      <c r="CK753" s="164"/>
      <c r="CL753" s="164"/>
      <c r="CM753" s="226">
        <f>SUM(CM749:CM752)</f>
        <v>0</v>
      </c>
      <c r="CN753" s="164"/>
      <c r="CO753" s="164"/>
      <c r="CP753" s="226">
        <f>SUM(CP749:CP752)</f>
        <v>0</v>
      </c>
      <c r="CQ753" s="164"/>
      <c r="CR753" s="164"/>
      <c r="CS753" s="226">
        <f>SUM(CS749:CS752)</f>
        <v>0</v>
      </c>
      <c r="CT753" s="226">
        <f>SUM(CT752)</f>
        <v>16</v>
      </c>
      <c r="CU753" s="227">
        <f>SUM(CU752)</f>
        <v>0</v>
      </c>
    </row>
    <row r="755" spans="2:99" x14ac:dyDescent="0.25">
      <c r="CU755" s="228" t="e">
        <f>CU752+CU747+CU505+CU284+CU192+CU158+kasir!CV105+kasir!CV87+kasir!CV69+kasir!CV52+kasir!CV44+kasir!CV30+kasir!CV23+kasir!CV8+koprasi!CU18+koprasi!CU36+koprasi!CU55+koprasi!CU74+koprasi!CU80</f>
        <v>#REF!</v>
      </c>
    </row>
    <row r="1047697" spans="84:84" x14ac:dyDescent="0.25">
      <c r="CF1047697" t="s">
        <v>114</v>
      </c>
    </row>
  </sheetData>
  <mergeCells count="489">
    <mergeCell ref="AL750:AN750"/>
    <mergeCell ref="AL727:AN727"/>
    <mergeCell ref="AO727:AQ727"/>
    <mergeCell ref="AO750:AQ750"/>
    <mergeCell ref="AR727:AT727"/>
    <mergeCell ref="AR750:AT750"/>
    <mergeCell ref="E750:G750"/>
    <mergeCell ref="E727:G727"/>
    <mergeCell ref="E749:CS749"/>
    <mergeCell ref="CK727:CM727"/>
    <mergeCell ref="CE727:CG727"/>
    <mergeCell ref="CH727:CJ727"/>
    <mergeCell ref="CN750:CP750"/>
    <mergeCell ref="CE750:CG750"/>
    <mergeCell ref="CK750:CM750"/>
    <mergeCell ref="CQ750:CS750"/>
    <mergeCell ref="CH750:CJ750"/>
    <mergeCell ref="CB750:CD750"/>
    <mergeCell ref="BY727:CA727"/>
    <mergeCell ref="BY750:CA750"/>
    <mergeCell ref="BJ750:BL750"/>
    <mergeCell ref="BJ727:BL727"/>
    <mergeCell ref="BM750:BO750"/>
    <mergeCell ref="BM727:BO727"/>
    <mergeCell ref="E726:CS726"/>
    <mergeCell ref="H727:J727"/>
    <mergeCell ref="H750:J750"/>
    <mergeCell ref="K727:M727"/>
    <mergeCell ref="K750:M750"/>
    <mergeCell ref="N750:P750"/>
    <mergeCell ref="N727:P727"/>
    <mergeCell ref="Q727:S727"/>
    <mergeCell ref="Q750:S750"/>
    <mergeCell ref="T750:V750"/>
    <mergeCell ref="T727:V727"/>
    <mergeCell ref="W750:Y750"/>
    <mergeCell ref="W727:Y727"/>
    <mergeCell ref="Z727:AB727"/>
    <mergeCell ref="Z750:AB750"/>
    <mergeCell ref="AC750:AE750"/>
    <mergeCell ref="AC727:AE727"/>
    <mergeCell ref="AF727:AH727"/>
    <mergeCell ref="AF750:AH750"/>
    <mergeCell ref="AI727:AK727"/>
    <mergeCell ref="AI750:AK750"/>
    <mergeCell ref="CQ727:CS727"/>
    <mergeCell ref="CB727:CD727"/>
    <mergeCell ref="CN727:CP727"/>
    <mergeCell ref="CK685:CM685"/>
    <mergeCell ref="CN685:CP685"/>
    <mergeCell ref="BP685:BR685"/>
    <mergeCell ref="CE685:CG685"/>
    <mergeCell ref="CQ685:CS685"/>
    <mergeCell ref="BS685:BU685"/>
    <mergeCell ref="BV685:BX685"/>
    <mergeCell ref="BY685:CA685"/>
    <mergeCell ref="CB685:CD685"/>
    <mergeCell ref="CH685:CJ685"/>
    <mergeCell ref="AI685:AK685"/>
    <mergeCell ref="AL685:AN685"/>
    <mergeCell ref="AL649:AN649"/>
    <mergeCell ref="Q556:S556"/>
    <mergeCell ref="T556:V556"/>
    <mergeCell ref="W556:Y556"/>
    <mergeCell ref="Z556:AB556"/>
    <mergeCell ref="AC556:AE556"/>
    <mergeCell ref="AF556:AH556"/>
    <mergeCell ref="AI556:AK556"/>
    <mergeCell ref="AL556:AN556"/>
    <mergeCell ref="E584:CS584"/>
    <mergeCell ref="E585:G585"/>
    <mergeCell ref="H585:J585"/>
    <mergeCell ref="K585:M585"/>
    <mergeCell ref="N585:P585"/>
    <mergeCell ref="Q585:S585"/>
    <mergeCell ref="T585:V585"/>
    <mergeCell ref="W585:Y585"/>
    <mergeCell ref="Z585:AB585"/>
    <mergeCell ref="AC585:AE585"/>
    <mergeCell ref="AF585:AH585"/>
    <mergeCell ref="AI585:AK585"/>
    <mergeCell ref="AL585:AN585"/>
    <mergeCell ref="E685:G685"/>
    <mergeCell ref="E684:CS684"/>
    <mergeCell ref="E648:CS648"/>
    <mergeCell ref="E649:G649"/>
    <mergeCell ref="H556:J556"/>
    <mergeCell ref="H685:J685"/>
    <mergeCell ref="H649:J649"/>
    <mergeCell ref="K556:M556"/>
    <mergeCell ref="K685:M685"/>
    <mergeCell ref="K649:M649"/>
    <mergeCell ref="N649:P649"/>
    <mergeCell ref="N556:P556"/>
    <mergeCell ref="N685:P685"/>
    <mergeCell ref="Q649:S649"/>
    <mergeCell ref="Q685:S685"/>
    <mergeCell ref="T685:V685"/>
    <mergeCell ref="T649:V649"/>
    <mergeCell ref="W685:Y685"/>
    <mergeCell ref="W649:Y649"/>
    <mergeCell ref="Z685:AB685"/>
    <mergeCell ref="Z649:AB649"/>
    <mergeCell ref="AC685:AE685"/>
    <mergeCell ref="AC649:AE649"/>
    <mergeCell ref="AF685:AH685"/>
    <mergeCell ref="E555:CS555"/>
    <mergeCell ref="E556:G556"/>
    <mergeCell ref="AF649:AH649"/>
    <mergeCell ref="AI649:AK649"/>
    <mergeCell ref="CE511:CG511"/>
    <mergeCell ref="CB511:CD511"/>
    <mergeCell ref="BP511:BR511"/>
    <mergeCell ref="CH511:CJ511"/>
    <mergeCell ref="CQ511:CS511"/>
    <mergeCell ref="BS511:BU511"/>
    <mergeCell ref="BV511:BX511"/>
    <mergeCell ref="CN511:CP511"/>
    <mergeCell ref="CK511:CM511"/>
    <mergeCell ref="CN556:CP556"/>
    <mergeCell ref="CK556:CM556"/>
    <mergeCell ref="BY556:CA556"/>
    <mergeCell ref="BV556:BX556"/>
    <mergeCell ref="CQ556:CS556"/>
    <mergeCell ref="BS556:BU556"/>
    <mergeCell ref="BP556:BR556"/>
    <mergeCell ref="CH556:CJ556"/>
    <mergeCell ref="CE556:CG556"/>
    <mergeCell ref="CB556:CD556"/>
    <mergeCell ref="CK649:CM649"/>
    <mergeCell ref="CE649:CG649"/>
    <mergeCell ref="CH649:CJ649"/>
    <mergeCell ref="CN649:CP649"/>
    <mergeCell ref="CB649:CD649"/>
    <mergeCell ref="BY649:CA649"/>
    <mergeCell ref="CQ649:CS649"/>
    <mergeCell ref="BV649:BX649"/>
    <mergeCell ref="BS649:BU649"/>
    <mergeCell ref="BP649:BR649"/>
    <mergeCell ref="BP750:BR750"/>
    <mergeCell ref="BP727:BR727"/>
    <mergeCell ref="BS750:BU750"/>
    <mergeCell ref="BS727:BU727"/>
    <mergeCell ref="BV727:BX727"/>
    <mergeCell ref="BV750:BX750"/>
    <mergeCell ref="AU727:AW727"/>
    <mergeCell ref="AU750:AW750"/>
    <mergeCell ref="AX750:AZ750"/>
    <mergeCell ref="AX727:AZ727"/>
    <mergeCell ref="BA750:BC750"/>
    <mergeCell ref="BA727:BC727"/>
    <mergeCell ref="BD750:BF750"/>
    <mergeCell ref="BD727:BF727"/>
    <mergeCell ref="BG750:BI750"/>
    <mergeCell ref="BG727:BI727"/>
    <mergeCell ref="E738:CS738"/>
    <mergeCell ref="E739:G739"/>
    <mergeCell ref="H739:J739"/>
    <mergeCell ref="K739:M739"/>
    <mergeCell ref="N739:P739"/>
    <mergeCell ref="Q739:S739"/>
    <mergeCell ref="T739:V739"/>
    <mergeCell ref="W739:Y739"/>
    <mergeCell ref="BD685:BF685"/>
    <mergeCell ref="BA685:BC685"/>
    <mergeCell ref="BG685:BI685"/>
    <mergeCell ref="AX685:AZ685"/>
    <mergeCell ref="AU685:AW685"/>
    <mergeCell ref="BJ685:BL685"/>
    <mergeCell ref="AR685:AT685"/>
    <mergeCell ref="AO685:AQ685"/>
    <mergeCell ref="BM685:BO685"/>
    <mergeCell ref="BJ649:BL649"/>
    <mergeCell ref="BG649:BI649"/>
    <mergeCell ref="AU649:AW649"/>
    <mergeCell ref="BA649:BC649"/>
    <mergeCell ref="AX649:AZ649"/>
    <mergeCell ref="BM649:BO649"/>
    <mergeCell ref="AR649:AT649"/>
    <mergeCell ref="AO649:AQ649"/>
    <mergeCell ref="BD649:BF649"/>
    <mergeCell ref="BD556:BF556"/>
    <mergeCell ref="BG556:BI556"/>
    <mergeCell ref="AX556:AZ556"/>
    <mergeCell ref="AO556:AQ556"/>
    <mergeCell ref="BJ556:BL556"/>
    <mergeCell ref="AR556:AT556"/>
    <mergeCell ref="BM556:BO556"/>
    <mergeCell ref="AU556:AW556"/>
    <mergeCell ref="BA556:BC556"/>
    <mergeCell ref="CT510:CT512"/>
    <mergeCell ref="B510:B512"/>
    <mergeCell ref="CU510:CU512"/>
    <mergeCell ref="C510:C512"/>
    <mergeCell ref="E510:CS510"/>
    <mergeCell ref="AX511:AZ511"/>
    <mergeCell ref="E511:G511"/>
    <mergeCell ref="H511:J511"/>
    <mergeCell ref="K511:M511"/>
    <mergeCell ref="BY511:CA511"/>
    <mergeCell ref="AC359:AE359"/>
    <mergeCell ref="N359:P359"/>
    <mergeCell ref="T359:V359"/>
    <mergeCell ref="W359:Y359"/>
    <mergeCell ref="K359:M359"/>
    <mergeCell ref="Z359:AB359"/>
    <mergeCell ref="BV359:BX359"/>
    <mergeCell ref="AO511:AQ511"/>
    <mergeCell ref="BJ511:BL511"/>
    <mergeCell ref="AF511:AH511"/>
    <mergeCell ref="BG511:BI511"/>
    <mergeCell ref="Q511:S511"/>
    <mergeCell ref="BD511:BF511"/>
    <mergeCell ref="BA511:BC511"/>
    <mergeCell ref="Z511:AB511"/>
    <mergeCell ref="AI511:AK511"/>
    <mergeCell ref="AU511:AW511"/>
    <mergeCell ref="N511:P511"/>
    <mergeCell ref="BM511:BO511"/>
    <mergeCell ref="W511:Y511"/>
    <mergeCell ref="AL511:AN511"/>
    <mergeCell ref="AC511:AE511"/>
    <mergeCell ref="T511:V511"/>
    <mergeCell ref="AR511:AT511"/>
    <mergeCell ref="BY288:CA288"/>
    <mergeCell ref="CB288:CD288"/>
    <mergeCell ref="CE288:CG288"/>
    <mergeCell ref="CH288:CJ288"/>
    <mergeCell ref="CK288:CM288"/>
    <mergeCell ref="CN288:CP288"/>
    <mergeCell ref="CQ288:CS288"/>
    <mergeCell ref="AF359:AH359"/>
    <mergeCell ref="AI359:AK359"/>
    <mergeCell ref="BJ359:BL359"/>
    <mergeCell ref="BM359:BO359"/>
    <mergeCell ref="BP359:BR359"/>
    <mergeCell ref="BS359:BU359"/>
    <mergeCell ref="B288:B289"/>
    <mergeCell ref="N288:P288"/>
    <mergeCell ref="AL288:AN288"/>
    <mergeCell ref="BD288:BF288"/>
    <mergeCell ref="E358:CS358"/>
    <mergeCell ref="CH359:CJ359"/>
    <mergeCell ref="BY359:CA359"/>
    <mergeCell ref="CE359:CG359"/>
    <mergeCell ref="CK359:CM359"/>
    <mergeCell ref="BG359:BI359"/>
    <mergeCell ref="CB359:CD359"/>
    <mergeCell ref="AR359:AT359"/>
    <mergeCell ref="BA359:BC359"/>
    <mergeCell ref="AX359:AZ359"/>
    <mergeCell ref="AU359:AW359"/>
    <mergeCell ref="CN359:CP359"/>
    <mergeCell ref="AO359:AQ359"/>
    <mergeCell ref="AL359:AN359"/>
    <mergeCell ref="Q359:S359"/>
    <mergeCell ref="H359:J359"/>
    <mergeCell ref="E359:G359"/>
    <mergeCell ref="BD359:BF359"/>
    <mergeCell ref="CQ359:CS359"/>
    <mergeCell ref="BP288:BR288"/>
    <mergeCell ref="C288:C289"/>
    <mergeCell ref="E288:G288"/>
    <mergeCell ref="H288:J288"/>
    <mergeCell ref="K288:M288"/>
    <mergeCell ref="Q288:S288"/>
    <mergeCell ref="T288:V288"/>
    <mergeCell ref="BV288:BX288"/>
    <mergeCell ref="W288:Y288"/>
    <mergeCell ref="BS288:BU288"/>
    <mergeCell ref="BM288:BO288"/>
    <mergeCell ref="AC288:AE288"/>
    <mergeCell ref="AU288:AW288"/>
    <mergeCell ref="AF288:AH288"/>
    <mergeCell ref="AI288:AK288"/>
    <mergeCell ref="BJ288:BL288"/>
    <mergeCell ref="BG288:BI288"/>
    <mergeCell ref="AO288:AQ288"/>
    <mergeCell ref="BA288:BC288"/>
    <mergeCell ref="AX288:AZ288"/>
    <mergeCell ref="Z288:AB288"/>
    <mergeCell ref="K226:M226"/>
    <mergeCell ref="N226:P226"/>
    <mergeCell ref="Q226:S226"/>
    <mergeCell ref="T226:V226"/>
    <mergeCell ref="W226:Y226"/>
    <mergeCell ref="Z226:AB226"/>
    <mergeCell ref="AC226:AE226"/>
    <mergeCell ref="AF226:AH226"/>
    <mergeCell ref="AR288:AT288"/>
    <mergeCell ref="E225:CS225"/>
    <mergeCell ref="BY226:CA226"/>
    <mergeCell ref="CB226:CD226"/>
    <mergeCell ref="CN226:CP226"/>
    <mergeCell ref="CE226:CG226"/>
    <mergeCell ref="CH226:CJ226"/>
    <mergeCell ref="CK226:CM226"/>
    <mergeCell ref="BV226:BX226"/>
    <mergeCell ref="E226:G226"/>
    <mergeCell ref="BP226:BR226"/>
    <mergeCell ref="BM226:BO226"/>
    <mergeCell ref="BJ226:BL226"/>
    <mergeCell ref="BG226:BI226"/>
    <mergeCell ref="BD226:BF226"/>
    <mergeCell ref="BA226:BC226"/>
    <mergeCell ref="AX226:AZ226"/>
    <mergeCell ref="AU226:AW226"/>
    <mergeCell ref="AR226:AT226"/>
    <mergeCell ref="AO226:AQ226"/>
    <mergeCell ref="AL226:AN226"/>
    <mergeCell ref="AI226:AK226"/>
    <mergeCell ref="BS226:BU226"/>
    <mergeCell ref="CQ226:CS226"/>
    <mergeCell ref="H226:J226"/>
    <mergeCell ref="CU197:CU199"/>
    <mergeCell ref="AI198:AK198"/>
    <mergeCell ref="AF198:AH198"/>
    <mergeCell ref="AC198:AE198"/>
    <mergeCell ref="Z198:AB198"/>
    <mergeCell ref="W198:Y198"/>
    <mergeCell ref="T198:V198"/>
    <mergeCell ref="Q198:S198"/>
    <mergeCell ref="N198:P198"/>
    <mergeCell ref="AO198:AQ198"/>
    <mergeCell ref="BJ198:BL198"/>
    <mergeCell ref="BM198:BO198"/>
    <mergeCell ref="BS198:BU198"/>
    <mergeCell ref="BV198:BX198"/>
    <mergeCell ref="CB198:CD198"/>
    <mergeCell ref="CE198:CG198"/>
    <mergeCell ref="CH198:CJ198"/>
    <mergeCell ref="CK198:CM198"/>
    <mergeCell ref="CN198:CP198"/>
    <mergeCell ref="CQ198:CS198"/>
    <mergeCell ref="BY198:CA198"/>
    <mergeCell ref="BP198:BR198"/>
    <mergeCell ref="BD198:BF198"/>
    <mergeCell ref="BA198:BC198"/>
    <mergeCell ref="B197:B199"/>
    <mergeCell ref="CT197:CT199"/>
    <mergeCell ref="E197:CS197"/>
    <mergeCell ref="C197:C199"/>
    <mergeCell ref="K198:M198"/>
    <mergeCell ref="H198:J198"/>
    <mergeCell ref="E198:G198"/>
    <mergeCell ref="AX198:AZ198"/>
    <mergeCell ref="AL198:AN198"/>
    <mergeCell ref="AR198:AT198"/>
    <mergeCell ref="BG198:BI198"/>
    <mergeCell ref="AU198:AW198"/>
    <mergeCell ref="CE163:CG163"/>
    <mergeCell ref="CH163:CJ163"/>
    <mergeCell ref="H163:J163"/>
    <mergeCell ref="W5:Y5"/>
    <mergeCell ref="AO5:AQ5"/>
    <mergeCell ref="E162:CS162"/>
    <mergeCell ref="BP163:BR163"/>
    <mergeCell ref="Z163:AB163"/>
    <mergeCell ref="BM163:BO163"/>
    <mergeCell ref="AC163:AE163"/>
    <mergeCell ref="AF163:AH163"/>
    <mergeCell ref="BJ163:BL163"/>
    <mergeCell ref="BG163:BI163"/>
    <mergeCell ref="BD163:BF163"/>
    <mergeCell ref="AL163:AN163"/>
    <mergeCell ref="BA163:BC163"/>
    <mergeCell ref="AO163:AQ163"/>
    <mergeCell ref="CK163:CM163"/>
    <mergeCell ref="CN163:CP163"/>
    <mergeCell ref="E163:G163"/>
    <mergeCell ref="CQ163:CS163"/>
    <mergeCell ref="AU163:AW163"/>
    <mergeCell ref="AX163:AZ163"/>
    <mergeCell ref="AR163:AT163"/>
    <mergeCell ref="H5:J5"/>
    <mergeCell ref="E5:G5"/>
    <mergeCell ref="BY163:CA163"/>
    <mergeCell ref="Q163:S163"/>
    <mergeCell ref="CB163:CD163"/>
    <mergeCell ref="N163:P163"/>
    <mergeCell ref="K163:M163"/>
    <mergeCell ref="W163:Y163"/>
    <mergeCell ref="BS163:BU163"/>
    <mergeCell ref="AI163:AK163"/>
    <mergeCell ref="BV163:BX163"/>
    <mergeCell ref="T163:V163"/>
    <mergeCell ref="T5:V5"/>
    <mergeCell ref="K5:M5"/>
    <mergeCell ref="N5:P5"/>
    <mergeCell ref="AL5:AN5"/>
    <mergeCell ref="E4:CS4"/>
    <mergeCell ref="BA5:BC5"/>
    <mergeCell ref="BD5:BF5"/>
    <mergeCell ref="BG5:BI5"/>
    <mergeCell ref="BJ5:BL5"/>
    <mergeCell ref="BM5:BO5"/>
    <mergeCell ref="BP5:BR5"/>
    <mergeCell ref="AX5:AZ5"/>
    <mergeCell ref="BS5:BU5"/>
    <mergeCell ref="BY5:CA5"/>
    <mergeCell ref="CB5:CD5"/>
    <mergeCell ref="CE5:CG5"/>
    <mergeCell ref="CH5:CJ5"/>
    <mergeCell ref="CK5:CM5"/>
    <mergeCell ref="CN5:CP5"/>
    <mergeCell ref="BV5:BX5"/>
    <mergeCell ref="AU5:AW5"/>
    <mergeCell ref="CQ5:CS5"/>
    <mergeCell ref="Z5:AB5"/>
    <mergeCell ref="AR5:AT5"/>
    <mergeCell ref="Q5:S5"/>
    <mergeCell ref="AC5:AE5"/>
    <mergeCell ref="AF5:AH5"/>
    <mergeCell ref="AI5:AK5"/>
    <mergeCell ref="AO585:AQ585"/>
    <mergeCell ref="AR585:AT585"/>
    <mergeCell ref="AU585:AW585"/>
    <mergeCell ref="AX585:AZ585"/>
    <mergeCell ref="BA585:BC585"/>
    <mergeCell ref="BD585:BF585"/>
    <mergeCell ref="BG585:BI585"/>
    <mergeCell ref="BJ585:BL585"/>
    <mergeCell ref="BM585:BO585"/>
    <mergeCell ref="BP585:BR585"/>
    <mergeCell ref="BS585:BU585"/>
    <mergeCell ref="BV585:BX585"/>
    <mergeCell ref="BY585:CA585"/>
    <mergeCell ref="CB585:CD585"/>
    <mergeCell ref="CE585:CG585"/>
    <mergeCell ref="CH585:CJ585"/>
    <mergeCell ref="CK585:CM585"/>
    <mergeCell ref="CN585:CP585"/>
    <mergeCell ref="CQ585:CS585"/>
    <mergeCell ref="E608:CS608"/>
    <mergeCell ref="E609:G609"/>
    <mergeCell ref="H609:J609"/>
    <mergeCell ref="K609:M609"/>
    <mergeCell ref="N609:P609"/>
    <mergeCell ref="Q609:S609"/>
    <mergeCell ref="T609:V609"/>
    <mergeCell ref="W609:Y609"/>
    <mergeCell ref="Z609:AB609"/>
    <mergeCell ref="AC609:AE609"/>
    <mergeCell ref="AF609:AH609"/>
    <mergeCell ref="AI609:AK609"/>
    <mergeCell ref="AL609:AN609"/>
    <mergeCell ref="AO609:AQ609"/>
    <mergeCell ref="AR609:AT609"/>
    <mergeCell ref="AU609:AW609"/>
    <mergeCell ref="AX609:AZ609"/>
    <mergeCell ref="BA609:BC609"/>
    <mergeCell ref="BD609:BF609"/>
    <mergeCell ref="BG609:BI609"/>
    <mergeCell ref="BJ609:BL609"/>
    <mergeCell ref="BM609:BO609"/>
    <mergeCell ref="BP609:BR609"/>
    <mergeCell ref="BS609:BU609"/>
    <mergeCell ref="BV609:BX609"/>
    <mergeCell ref="BY609:CA609"/>
    <mergeCell ref="CB609:CD609"/>
    <mergeCell ref="CE609:CG609"/>
    <mergeCell ref="CH609:CJ609"/>
    <mergeCell ref="CK609:CM609"/>
    <mergeCell ref="CN609:CP609"/>
    <mergeCell ref="CQ609:CS609"/>
    <mergeCell ref="Z739:AB739"/>
    <mergeCell ref="AC739:AE739"/>
    <mergeCell ref="AF739:AH739"/>
    <mergeCell ref="AI739:AK739"/>
    <mergeCell ref="AL739:AN739"/>
    <mergeCell ref="AO739:AQ739"/>
    <mergeCell ref="AR739:AT739"/>
    <mergeCell ref="AU739:AW739"/>
    <mergeCell ref="AX739:AZ739"/>
    <mergeCell ref="CB739:CD739"/>
    <mergeCell ref="CE739:CG739"/>
    <mergeCell ref="CH739:CJ739"/>
    <mergeCell ref="CK739:CM739"/>
    <mergeCell ref="CN739:CP739"/>
    <mergeCell ref="CQ739:CS739"/>
    <mergeCell ref="BA739:BC739"/>
    <mergeCell ref="BD739:BF739"/>
    <mergeCell ref="BG739:BI739"/>
    <mergeCell ref="BJ739:BL739"/>
    <mergeCell ref="BM739:BO739"/>
    <mergeCell ref="BP739:BR739"/>
    <mergeCell ref="BS739:BU739"/>
    <mergeCell ref="BV739:BX739"/>
    <mergeCell ref="BY739:CA739"/>
  </mergeCells>
  <pageMargins left="0.25" right="0.25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74"/>
  <sheetViews>
    <sheetView zoomScale="86" zoomScaleNormal="86" workbookViewId="0">
      <pane xSplit="5" topLeftCell="CH1" activePane="topRight" state="frozen"/>
      <selection activeCell="A62" sqref="A62"/>
      <selection pane="topRight" activeCell="CK16" sqref="CK16"/>
    </sheetView>
  </sheetViews>
  <sheetFormatPr defaultRowHeight="15" x14ac:dyDescent="0.25"/>
  <cols>
    <col min="2" max="2" width="9.140625" customWidth="1"/>
    <col min="3" max="3" width="41.5703125" customWidth="1"/>
    <col min="4" max="5" width="8" customWidth="1"/>
    <col min="6" max="6" width="8.5703125" customWidth="1"/>
    <col min="7" max="7" width="9.85546875" customWidth="1"/>
    <col min="8" max="8" width="12.140625" customWidth="1"/>
    <col min="9" max="9" width="8.5703125" customWidth="1"/>
    <col min="10" max="10" width="9.85546875" customWidth="1"/>
    <col min="11" max="11" width="13.140625" customWidth="1"/>
    <col min="12" max="12" width="8.5703125" customWidth="1"/>
    <col min="13" max="13" width="9.85546875" customWidth="1"/>
    <col min="15" max="15" width="8.5703125" customWidth="1"/>
    <col min="16" max="16" width="9.85546875" customWidth="1"/>
    <col min="17" max="17" width="9.85546875" bestFit="1" customWidth="1"/>
    <col min="18" max="18" width="8.5703125" customWidth="1"/>
    <col min="19" max="19" width="9.85546875" customWidth="1"/>
    <col min="21" max="21" width="8.5703125" customWidth="1"/>
    <col min="22" max="22" width="9.85546875" customWidth="1"/>
    <col min="23" max="23" width="11.85546875" customWidth="1"/>
    <col min="24" max="24" width="8.5703125" customWidth="1"/>
    <col min="25" max="25" width="9.85546875" customWidth="1"/>
    <col min="26" max="26" width="9.85546875" bestFit="1" customWidth="1"/>
    <col min="27" max="27" width="8.5703125" customWidth="1"/>
    <col min="28" max="28" width="9.85546875" customWidth="1"/>
    <col min="29" max="29" width="9.85546875" bestFit="1" customWidth="1"/>
    <col min="30" max="30" width="8.5703125" customWidth="1"/>
    <col min="31" max="31" width="9.85546875" customWidth="1"/>
    <col min="33" max="33" width="8.5703125" customWidth="1"/>
    <col min="34" max="34" width="9.85546875" customWidth="1"/>
    <col min="36" max="36" width="8.5703125" customWidth="1"/>
    <col min="37" max="37" width="9.85546875" customWidth="1"/>
    <col min="39" max="39" width="8.5703125" customWidth="1"/>
    <col min="40" max="40" width="9.85546875" customWidth="1"/>
    <col min="42" max="42" width="8.5703125" customWidth="1"/>
    <col min="43" max="43" width="9.85546875" customWidth="1"/>
    <col min="45" max="45" width="8.5703125" customWidth="1"/>
    <col min="46" max="46" width="9.85546875" customWidth="1"/>
    <col min="47" max="47" width="11.7109375" customWidth="1"/>
    <col min="48" max="48" width="8.5703125" customWidth="1"/>
    <col min="49" max="49" width="9.85546875" customWidth="1"/>
    <col min="51" max="51" width="8.5703125" customWidth="1"/>
    <col min="52" max="52" width="9.85546875" customWidth="1"/>
    <col min="53" max="53" width="9.85546875" bestFit="1" customWidth="1"/>
    <col min="54" max="54" width="8.5703125" customWidth="1"/>
    <col min="55" max="55" width="9.85546875" customWidth="1"/>
    <col min="56" max="56" width="9.85546875" bestFit="1" customWidth="1"/>
    <col min="57" max="57" width="8.5703125" customWidth="1"/>
    <col min="58" max="58" width="9.85546875" customWidth="1"/>
    <col min="60" max="60" width="8.5703125" customWidth="1"/>
    <col min="61" max="61" width="9.85546875" customWidth="1"/>
    <col min="63" max="63" width="8.5703125" customWidth="1"/>
    <col min="64" max="64" width="9.85546875" customWidth="1"/>
    <col min="66" max="66" width="8.5703125" customWidth="1"/>
    <col min="67" max="67" width="9.85546875" customWidth="1"/>
    <col min="68" max="68" width="13.42578125" customWidth="1"/>
    <col min="69" max="69" width="8.5703125" customWidth="1"/>
    <col min="70" max="70" width="9.85546875" customWidth="1"/>
    <col min="71" max="71" width="9.85546875" bestFit="1" customWidth="1"/>
    <col min="72" max="72" width="8.5703125" customWidth="1"/>
    <col min="73" max="73" width="9.85546875" customWidth="1"/>
    <col min="74" max="74" width="11.85546875" customWidth="1"/>
    <col min="75" max="75" width="8.5703125" customWidth="1"/>
    <col min="76" max="76" width="9.85546875" customWidth="1"/>
    <col min="77" max="77" width="14.42578125" customWidth="1"/>
    <col min="78" max="78" width="8.5703125" customWidth="1"/>
    <col min="79" max="79" width="9.85546875" customWidth="1"/>
    <col min="81" max="81" width="8.5703125" customWidth="1"/>
    <col min="82" max="82" width="9.85546875" customWidth="1"/>
    <col min="83" max="83" width="13.140625" customWidth="1"/>
    <col min="84" max="84" width="8.5703125" customWidth="1"/>
    <col min="85" max="85" width="9.85546875" customWidth="1"/>
    <col min="87" max="87" width="8.5703125" customWidth="1"/>
    <col min="88" max="88" width="9.85546875" customWidth="1"/>
    <col min="89" max="89" width="11.7109375" customWidth="1"/>
    <col min="90" max="90" width="8.5703125" customWidth="1"/>
    <col min="91" max="91" width="9.85546875" customWidth="1"/>
    <col min="92" max="92" width="14" customWidth="1"/>
    <col min="93" max="93" width="8.5703125" customWidth="1"/>
    <col min="94" max="94" width="9.85546875" customWidth="1"/>
    <col min="95" max="95" width="11" customWidth="1"/>
    <col min="96" max="96" width="8.5703125" customWidth="1"/>
    <col min="97" max="97" width="9.85546875" customWidth="1"/>
    <col min="99" max="99" width="17.7109375" customWidth="1"/>
    <col min="100" max="100" width="15.42578125" customWidth="1"/>
    <col min="101" max="101" width="11.42578125" bestFit="1" customWidth="1"/>
  </cols>
  <sheetData>
    <row r="1" spans="3:100" ht="21" customHeight="1" x14ac:dyDescent="0.25">
      <c r="C1" s="344" t="s">
        <v>537</v>
      </c>
      <c r="D1" s="151"/>
    </row>
    <row r="2" spans="3:100" x14ac:dyDescent="0.25">
      <c r="D2" s="151"/>
    </row>
    <row r="3" spans="3:100" x14ac:dyDescent="0.25">
      <c r="C3" s="419" t="s">
        <v>203</v>
      </c>
      <c r="D3" s="154" t="s">
        <v>204</v>
      </c>
      <c r="E3" s="155"/>
      <c r="F3" s="405" t="s">
        <v>5</v>
      </c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6"/>
      <c r="AN3" s="406"/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/>
      <c r="BT3" s="406"/>
      <c r="BU3" s="406"/>
      <c r="BV3" s="406"/>
      <c r="BW3" s="406"/>
      <c r="BX3" s="406"/>
      <c r="BY3" s="406"/>
      <c r="BZ3" s="406"/>
      <c r="CA3" s="406"/>
      <c r="CB3" s="406"/>
      <c r="CC3" s="406"/>
      <c r="CD3" s="406"/>
      <c r="CE3" s="406"/>
      <c r="CF3" s="406"/>
      <c r="CG3" s="406"/>
      <c r="CH3" s="406"/>
      <c r="CI3" s="406"/>
      <c r="CJ3" s="406"/>
      <c r="CK3" s="406"/>
      <c r="CL3" s="406"/>
      <c r="CM3" s="406"/>
      <c r="CN3" s="406"/>
      <c r="CO3" s="406"/>
      <c r="CP3" s="406"/>
      <c r="CQ3" s="406"/>
      <c r="CR3" s="406"/>
      <c r="CS3" s="406"/>
      <c r="CT3" s="407"/>
      <c r="CU3" s="156"/>
      <c r="CV3" s="411" t="s">
        <v>205</v>
      </c>
    </row>
    <row r="4" spans="3:100" x14ac:dyDescent="0.25">
      <c r="C4" s="419"/>
      <c r="D4" s="154"/>
      <c r="E4" s="155" t="s">
        <v>206</v>
      </c>
      <c r="F4" s="402">
        <v>1</v>
      </c>
      <c r="G4" s="403"/>
      <c r="H4" s="404"/>
      <c r="I4" s="402">
        <v>2</v>
      </c>
      <c r="J4" s="403"/>
      <c r="K4" s="404"/>
      <c r="L4" s="402">
        <v>3</v>
      </c>
      <c r="M4" s="403"/>
      <c r="N4" s="404"/>
      <c r="O4" s="402">
        <v>4</v>
      </c>
      <c r="P4" s="403"/>
      <c r="Q4" s="404"/>
      <c r="R4" s="402">
        <v>5</v>
      </c>
      <c r="S4" s="403"/>
      <c r="T4" s="404"/>
      <c r="U4" s="402">
        <v>6</v>
      </c>
      <c r="V4" s="403"/>
      <c r="W4" s="404"/>
      <c r="X4" s="402">
        <v>7</v>
      </c>
      <c r="Y4" s="403"/>
      <c r="Z4" s="404"/>
      <c r="AA4" s="402">
        <v>8</v>
      </c>
      <c r="AB4" s="403"/>
      <c r="AC4" s="404"/>
      <c r="AD4" s="402">
        <v>9</v>
      </c>
      <c r="AE4" s="403"/>
      <c r="AF4" s="404"/>
      <c r="AG4" s="402">
        <v>10</v>
      </c>
      <c r="AH4" s="403"/>
      <c r="AI4" s="404"/>
      <c r="AJ4" s="402">
        <v>11</v>
      </c>
      <c r="AK4" s="403"/>
      <c r="AL4" s="404"/>
      <c r="AM4" s="402">
        <v>12</v>
      </c>
      <c r="AN4" s="403"/>
      <c r="AO4" s="404"/>
      <c r="AP4" s="402">
        <v>13</v>
      </c>
      <c r="AQ4" s="403"/>
      <c r="AR4" s="404"/>
      <c r="AS4" s="402">
        <v>14</v>
      </c>
      <c r="AT4" s="403"/>
      <c r="AU4" s="404"/>
      <c r="AV4" s="402">
        <v>15</v>
      </c>
      <c r="AW4" s="403"/>
      <c r="AX4" s="404"/>
      <c r="AY4" s="402">
        <v>16</v>
      </c>
      <c r="AZ4" s="403"/>
      <c r="BA4" s="404"/>
      <c r="BB4" s="402">
        <v>17</v>
      </c>
      <c r="BC4" s="403"/>
      <c r="BD4" s="404"/>
      <c r="BE4" s="402">
        <v>18</v>
      </c>
      <c r="BF4" s="403"/>
      <c r="BG4" s="404"/>
      <c r="BH4" s="402">
        <v>19</v>
      </c>
      <c r="BI4" s="403"/>
      <c r="BJ4" s="404"/>
      <c r="BK4" s="402">
        <v>20</v>
      </c>
      <c r="BL4" s="403"/>
      <c r="BM4" s="404"/>
      <c r="BN4" s="402">
        <v>21</v>
      </c>
      <c r="BO4" s="403"/>
      <c r="BP4" s="404"/>
      <c r="BQ4" s="402">
        <v>22</v>
      </c>
      <c r="BR4" s="403"/>
      <c r="BS4" s="404"/>
      <c r="BT4" s="402">
        <v>23</v>
      </c>
      <c r="BU4" s="403"/>
      <c r="BV4" s="404"/>
      <c r="BW4" s="402">
        <v>24</v>
      </c>
      <c r="BX4" s="403"/>
      <c r="BY4" s="404"/>
      <c r="BZ4" s="402">
        <v>25</v>
      </c>
      <c r="CA4" s="403"/>
      <c r="CB4" s="404"/>
      <c r="CC4" s="402">
        <v>26</v>
      </c>
      <c r="CD4" s="403"/>
      <c r="CE4" s="404"/>
      <c r="CF4" s="402">
        <v>27</v>
      </c>
      <c r="CG4" s="403"/>
      <c r="CH4" s="404"/>
      <c r="CI4" s="402">
        <v>28</v>
      </c>
      <c r="CJ4" s="403"/>
      <c r="CK4" s="404"/>
      <c r="CL4" s="402">
        <v>29</v>
      </c>
      <c r="CM4" s="403"/>
      <c r="CN4" s="404"/>
      <c r="CO4" s="402">
        <v>30</v>
      </c>
      <c r="CP4" s="403"/>
      <c r="CQ4" s="404"/>
      <c r="CR4" s="402">
        <v>31</v>
      </c>
      <c r="CS4" s="403"/>
      <c r="CT4" s="404"/>
      <c r="CU4" s="158"/>
      <c r="CV4" s="411"/>
    </row>
    <row r="5" spans="3:100" s="1" customFormat="1" x14ac:dyDescent="0.25">
      <c r="C5" s="419"/>
      <c r="D5" s="154"/>
      <c r="E5" s="159" t="s">
        <v>207</v>
      </c>
      <c r="F5" s="160" t="s">
        <v>208</v>
      </c>
      <c r="G5" s="160" t="s">
        <v>206</v>
      </c>
      <c r="H5" s="160" t="s">
        <v>78</v>
      </c>
      <c r="I5" s="161" t="s">
        <v>208</v>
      </c>
      <c r="J5" s="161" t="s">
        <v>206</v>
      </c>
      <c r="K5" s="161" t="s">
        <v>78</v>
      </c>
      <c r="L5" s="160" t="s">
        <v>208</v>
      </c>
      <c r="M5" s="160" t="s">
        <v>206</v>
      </c>
      <c r="N5" s="160" t="s">
        <v>78</v>
      </c>
      <c r="O5" s="161" t="s">
        <v>208</v>
      </c>
      <c r="P5" s="161" t="s">
        <v>206</v>
      </c>
      <c r="Q5" s="161" t="s">
        <v>78</v>
      </c>
      <c r="R5" s="160" t="s">
        <v>208</v>
      </c>
      <c r="S5" s="160" t="s">
        <v>206</v>
      </c>
      <c r="T5" s="160" t="s">
        <v>78</v>
      </c>
      <c r="U5" s="161" t="s">
        <v>208</v>
      </c>
      <c r="V5" s="161" t="s">
        <v>206</v>
      </c>
      <c r="W5" s="161" t="s">
        <v>78</v>
      </c>
      <c r="X5" s="160" t="s">
        <v>208</v>
      </c>
      <c r="Y5" s="160" t="s">
        <v>206</v>
      </c>
      <c r="Z5" s="160" t="s">
        <v>78</v>
      </c>
      <c r="AA5" s="161" t="s">
        <v>208</v>
      </c>
      <c r="AB5" s="161" t="s">
        <v>206</v>
      </c>
      <c r="AC5" s="161" t="s">
        <v>78</v>
      </c>
      <c r="AD5" s="160" t="s">
        <v>208</v>
      </c>
      <c r="AE5" s="160" t="s">
        <v>206</v>
      </c>
      <c r="AF5" s="160" t="s">
        <v>78</v>
      </c>
      <c r="AG5" s="161" t="s">
        <v>208</v>
      </c>
      <c r="AH5" s="161" t="s">
        <v>206</v>
      </c>
      <c r="AI5" s="161" t="s">
        <v>78</v>
      </c>
      <c r="AJ5" s="160" t="s">
        <v>208</v>
      </c>
      <c r="AK5" s="160" t="s">
        <v>206</v>
      </c>
      <c r="AL5" s="160" t="s">
        <v>78</v>
      </c>
      <c r="AM5" s="161" t="s">
        <v>208</v>
      </c>
      <c r="AN5" s="161" t="s">
        <v>206</v>
      </c>
      <c r="AO5" s="161" t="s">
        <v>78</v>
      </c>
      <c r="AP5" s="160" t="s">
        <v>208</v>
      </c>
      <c r="AQ5" s="160" t="s">
        <v>206</v>
      </c>
      <c r="AR5" s="160" t="s">
        <v>78</v>
      </c>
      <c r="AS5" s="161" t="s">
        <v>208</v>
      </c>
      <c r="AT5" s="161" t="s">
        <v>206</v>
      </c>
      <c r="AU5" s="161" t="s">
        <v>78</v>
      </c>
      <c r="AV5" s="160" t="s">
        <v>208</v>
      </c>
      <c r="AW5" s="160" t="s">
        <v>206</v>
      </c>
      <c r="AX5" s="160" t="s">
        <v>78</v>
      </c>
      <c r="AY5" s="161" t="s">
        <v>208</v>
      </c>
      <c r="AZ5" s="161" t="s">
        <v>206</v>
      </c>
      <c r="BA5" s="161" t="s">
        <v>78</v>
      </c>
      <c r="BB5" s="160" t="s">
        <v>208</v>
      </c>
      <c r="BC5" s="160" t="s">
        <v>206</v>
      </c>
      <c r="BD5" s="160" t="s">
        <v>78</v>
      </c>
      <c r="BE5" s="161" t="s">
        <v>208</v>
      </c>
      <c r="BF5" s="161" t="s">
        <v>206</v>
      </c>
      <c r="BG5" s="161" t="s">
        <v>78</v>
      </c>
      <c r="BH5" s="160" t="s">
        <v>208</v>
      </c>
      <c r="BI5" s="160" t="s">
        <v>206</v>
      </c>
      <c r="BJ5" s="160" t="s">
        <v>78</v>
      </c>
      <c r="BK5" s="161" t="s">
        <v>208</v>
      </c>
      <c r="BL5" s="161" t="s">
        <v>206</v>
      </c>
      <c r="BM5" s="161" t="s">
        <v>78</v>
      </c>
      <c r="BN5" s="160" t="s">
        <v>208</v>
      </c>
      <c r="BO5" s="160" t="s">
        <v>206</v>
      </c>
      <c r="BP5" s="160" t="s">
        <v>78</v>
      </c>
      <c r="BQ5" s="161" t="s">
        <v>208</v>
      </c>
      <c r="BR5" s="161" t="s">
        <v>206</v>
      </c>
      <c r="BS5" s="161" t="s">
        <v>78</v>
      </c>
      <c r="BT5" s="160" t="s">
        <v>208</v>
      </c>
      <c r="BU5" s="160" t="s">
        <v>206</v>
      </c>
      <c r="BV5" s="160" t="s">
        <v>78</v>
      </c>
      <c r="BW5" s="161" t="s">
        <v>208</v>
      </c>
      <c r="BX5" s="161" t="s">
        <v>206</v>
      </c>
      <c r="BY5" s="161" t="s">
        <v>78</v>
      </c>
      <c r="BZ5" s="160" t="s">
        <v>208</v>
      </c>
      <c r="CA5" s="160" t="s">
        <v>206</v>
      </c>
      <c r="CB5" s="160" t="s">
        <v>78</v>
      </c>
      <c r="CC5" s="161" t="s">
        <v>208</v>
      </c>
      <c r="CD5" s="161" t="s">
        <v>206</v>
      </c>
      <c r="CE5" s="161" t="s">
        <v>78</v>
      </c>
      <c r="CF5" s="160" t="s">
        <v>208</v>
      </c>
      <c r="CG5" s="160" t="s">
        <v>206</v>
      </c>
      <c r="CH5" s="160" t="s">
        <v>78</v>
      </c>
      <c r="CI5" s="161" t="s">
        <v>208</v>
      </c>
      <c r="CJ5" s="161" t="s">
        <v>206</v>
      </c>
      <c r="CK5" s="161" t="s">
        <v>78</v>
      </c>
      <c r="CL5" s="160" t="s">
        <v>208</v>
      </c>
      <c r="CM5" s="160" t="s">
        <v>206</v>
      </c>
      <c r="CN5" s="160" t="s">
        <v>78</v>
      </c>
      <c r="CO5" s="161" t="s">
        <v>208</v>
      </c>
      <c r="CP5" s="161" t="s">
        <v>206</v>
      </c>
      <c r="CQ5" s="161" t="s">
        <v>78</v>
      </c>
      <c r="CR5" s="160" t="s">
        <v>208</v>
      </c>
      <c r="CS5" s="160" t="s">
        <v>206</v>
      </c>
      <c r="CT5" s="160" t="s">
        <v>78</v>
      </c>
      <c r="CU5" s="161" t="s">
        <v>78</v>
      </c>
      <c r="CV5" s="412"/>
    </row>
    <row r="6" spans="3:100" x14ac:dyDescent="0.25">
      <c r="C6" s="165" t="s">
        <v>539</v>
      </c>
      <c r="D6" s="165" t="s">
        <v>219</v>
      </c>
      <c r="E6" s="166">
        <v>220000</v>
      </c>
      <c r="F6" s="165"/>
      <c r="G6" s="165"/>
      <c r="H6" s="165">
        <f>F6*G6</f>
        <v>0</v>
      </c>
      <c r="I6" s="165"/>
      <c r="J6" s="165"/>
      <c r="K6" s="165">
        <f>I6*J6</f>
        <v>0</v>
      </c>
      <c r="L6" s="165"/>
      <c r="M6" s="165"/>
      <c r="N6" s="165">
        <f>L6*M6</f>
        <v>0</v>
      </c>
      <c r="O6" s="165"/>
      <c r="P6" s="165"/>
      <c r="Q6" s="165">
        <f>O6*P6</f>
        <v>0</v>
      </c>
      <c r="R6" s="165"/>
      <c r="S6" s="165"/>
      <c r="T6" s="165">
        <f>R6*S6</f>
        <v>0</v>
      </c>
      <c r="U6" s="165"/>
      <c r="V6" s="165"/>
      <c r="W6" s="165">
        <f>U6*V6</f>
        <v>0</v>
      </c>
      <c r="X6" s="165"/>
      <c r="Y6" s="165"/>
      <c r="Z6" s="165">
        <f>X6*Y6</f>
        <v>0</v>
      </c>
      <c r="AA6" s="165"/>
      <c r="AB6" s="165"/>
      <c r="AC6" s="165">
        <f>AA6*AB6</f>
        <v>0</v>
      </c>
      <c r="AD6" s="165"/>
      <c r="AE6" s="165"/>
      <c r="AF6" s="165">
        <f>AD6*AE6</f>
        <v>0</v>
      </c>
      <c r="AG6" s="165"/>
      <c r="AH6" s="165"/>
      <c r="AI6" s="165">
        <f>AG6*AH6</f>
        <v>0</v>
      </c>
      <c r="AJ6" s="165"/>
      <c r="AK6" s="165"/>
      <c r="AL6" s="165">
        <f>AJ6*AK6</f>
        <v>0</v>
      </c>
      <c r="AM6" s="165"/>
      <c r="AN6" s="165"/>
      <c r="AO6" s="165">
        <f>AM6*AN6</f>
        <v>0</v>
      </c>
      <c r="AP6" s="165"/>
      <c r="AQ6" s="165"/>
      <c r="AR6" s="165">
        <f>AP6*AQ6</f>
        <v>0</v>
      </c>
      <c r="AS6" s="165"/>
      <c r="AT6" s="165"/>
      <c r="AU6" s="165">
        <f>AS6*AT6</f>
        <v>0</v>
      </c>
      <c r="AV6" s="165"/>
      <c r="AW6" s="165"/>
      <c r="AX6" s="165">
        <f>AV6*AW6</f>
        <v>0</v>
      </c>
      <c r="AY6" s="165"/>
      <c r="AZ6" s="165"/>
      <c r="BA6" s="165">
        <f>AY6*AZ6</f>
        <v>0</v>
      </c>
      <c r="BB6" s="165"/>
      <c r="BC6" s="165"/>
      <c r="BD6" s="165">
        <f>BB6*BC6</f>
        <v>0</v>
      </c>
      <c r="BE6" s="165"/>
      <c r="BF6" s="165"/>
      <c r="BG6" s="165">
        <f>BE6*BF6</f>
        <v>0</v>
      </c>
      <c r="BH6" s="165"/>
      <c r="BI6" s="165"/>
      <c r="BJ6" s="165">
        <f>BH6*BI6</f>
        <v>0</v>
      </c>
      <c r="BK6" s="165"/>
      <c r="BL6" s="165"/>
      <c r="BM6" s="165">
        <f>BK6*BL6</f>
        <v>0</v>
      </c>
      <c r="BN6" s="165"/>
      <c r="BO6" s="165"/>
      <c r="BP6" s="165">
        <f>BN6*BO6</f>
        <v>0</v>
      </c>
      <c r="BQ6" s="165"/>
      <c r="BR6" s="165"/>
      <c r="BS6" s="165">
        <f>BQ6*BR6</f>
        <v>0</v>
      </c>
      <c r="BT6" s="165"/>
      <c r="BU6" s="165"/>
      <c r="BV6" s="165">
        <f>BT6*BU6</f>
        <v>0</v>
      </c>
      <c r="BW6" s="165"/>
      <c r="BX6" s="165"/>
      <c r="BY6" s="165">
        <f>BW6*BX6</f>
        <v>0</v>
      </c>
      <c r="BZ6" s="165"/>
      <c r="CA6" s="165"/>
      <c r="CB6" s="165">
        <f>BZ6*CA6</f>
        <v>0</v>
      </c>
      <c r="CC6" s="165"/>
      <c r="CD6" s="165"/>
      <c r="CE6" s="165">
        <f>CC6*CD6</f>
        <v>0</v>
      </c>
      <c r="CF6" s="165"/>
      <c r="CG6" s="165"/>
      <c r="CH6" s="165">
        <f>CF6*CG6</f>
        <v>0</v>
      </c>
      <c r="CI6" s="165"/>
      <c r="CJ6" s="165"/>
      <c r="CK6" s="165">
        <f>CI6*CJ6</f>
        <v>0</v>
      </c>
      <c r="CL6" s="165"/>
      <c r="CM6" s="165"/>
      <c r="CN6" s="165">
        <f>CL6*CM6</f>
        <v>0</v>
      </c>
      <c r="CO6" s="165"/>
      <c r="CP6" s="165"/>
      <c r="CQ6" s="165">
        <f>CO6*CP6</f>
        <v>0</v>
      </c>
      <c r="CR6" s="165"/>
      <c r="CS6" s="165"/>
      <c r="CT6" s="165">
        <f>CR6*CS6</f>
        <v>0</v>
      </c>
      <c r="CU6" s="168">
        <f>F6+I6+L6+O6+R6+U6+X6+AA6+AD6+AG6+AJ6+AM6+AP6+AS6+AV6+AY6+BB6+BE6+BH6+BK6+BN6+BQ6+BT6+BW6+BZ6+CC6+CF6+CI6+CL6+CO6+CR6</f>
        <v>0</v>
      </c>
      <c r="CV6" s="168">
        <f>H6+K6+N6+Q6+T6+W6+Z6+AC6+AF6+AI6+AL6+AO6+AR6+AU6+AX6+BA6+BD6+BG6+BJ6+BM6+BP6+BS6+BV6+BY6+CB6+CE6+CH6+CK6+CN6+CQ6+CT6</f>
        <v>0</v>
      </c>
    </row>
    <row r="7" spans="3:100" x14ac:dyDescent="0.25">
      <c r="C7" s="165" t="s">
        <v>540</v>
      </c>
      <c r="D7" s="165" t="s">
        <v>219</v>
      </c>
      <c r="E7" s="166">
        <v>21000</v>
      </c>
      <c r="F7" s="165"/>
      <c r="G7" s="165"/>
      <c r="H7" s="165">
        <f>F7*G7</f>
        <v>0</v>
      </c>
      <c r="I7" s="165"/>
      <c r="J7" s="165"/>
      <c r="K7" s="165">
        <f>I7*J7</f>
        <v>0</v>
      </c>
      <c r="L7" s="165"/>
      <c r="M7" s="165"/>
      <c r="N7" s="165">
        <f>L7*M7</f>
        <v>0</v>
      </c>
      <c r="O7" s="165"/>
      <c r="P7" s="165"/>
      <c r="Q7" s="165">
        <f>O7*P7</f>
        <v>0</v>
      </c>
      <c r="R7" s="165"/>
      <c r="S7" s="165"/>
      <c r="T7" s="165">
        <f>R7*S7</f>
        <v>0</v>
      </c>
      <c r="U7" s="165"/>
      <c r="V7" s="165"/>
      <c r="W7" s="165">
        <f>U7*V7</f>
        <v>0</v>
      </c>
      <c r="X7" s="165"/>
      <c r="Y7" s="165"/>
      <c r="Z7" s="165">
        <f>X7*Y7</f>
        <v>0</v>
      </c>
      <c r="AA7" s="165"/>
      <c r="AB7" s="165"/>
      <c r="AC7" s="165">
        <f>AA7*AB7</f>
        <v>0</v>
      </c>
      <c r="AD7" s="165"/>
      <c r="AE7" s="165"/>
      <c r="AF7" s="165">
        <f>AD7*AE7</f>
        <v>0</v>
      </c>
      <c r="AG7" s="165"/>
      <c r="AH7" s="165"/>
      <c r="AI7" s="165">
        <f>AG7*AH7</f>
        <v>0</v>
      </c>
      <c r="AJ7" s="165"/>
      <c r="AK7" s="165"/>
      <c r="AL7" s="165">
        <f>AJ7*AK7</f>
        <v>0</v>
      </c>
      <c r="AM7" s="165"/>
      <c r="AN7" s="165"/>
      <c r="AO7" s="165">
        <f>AM7*AN7</f>
        <v>0</v>
      </c>
      <c r="AP7" s="165"/>
      <c r="AQ7" s="165"/>
      <c r="AR7" s="165">
        <f>AP7*AQ7</f>
        <v>0</v>
      </c>
      <c r="AS7" s="165"/>
      <c r="AT7" s="165"/>
      <c r="AU7" s="165">
        <f>AS7*AT7</f>
        <v>0</v>
      </c>
      <c r="AV7" s="165"/>
      <c r="AW7" s="165"/>
      <c r="AX7" s="165">
        <f>AV7*AW7</f>
        <v>0</v>
      </c>
      <c r="AY7" s="165"/>
      <c r="AZ7" s="165"/>
      <c r="BA7" s="165">
        <f>AY7*AZ7</f>
        <v>0</v>
      </c>
      <c r="BB7" s="165"/>
      <c r="BC7" s="165"/>
      <c r="BD7" s="165">
        <f>BB7*BC7</f>
        <v>0</v>
      </c>
      <c r="BE7" s="165"/>
      <c r="BF7" s="165"/>
      <c r="BG7" s="165">
        <f>BE7*BF7</f>
        <v>0</v>
      </c>
      <c r="BH7" s="165"/>
      <c r="BI7" s="165"/>
      <c r="BJ7" s="165">
        <f>BH7*BI7</f>
        <v>0</v>
      </c>
      <c r="BK7" s="165"/>
      <c r="BL7" s="165"/>
      <c r="BM7" s="165">
        <f>BK7*BL7</f>
        <v>0</v>
      </c>
      <c r="BN7" s="165"/>
      <c r="BO7" s="165"/>
      <c r="BP7" s="165">
        <f>BN7*BO7</f>
        <v>0</v>
      </c>
      <c r="BQ7" s="165"/>
      <c r="BR7" s="165"/>
      <c r="BS7" s="165">
        <f>BQ7*BR7</f>
        <v>0</v>
      </c>
      <c r="BT7" s="165"/>
      <c r="BU7" s="165"/>
      <c r="BV7" s="165">
        <f>BT7*BU7</f>
        <v>0</v>
      </c>
      <c r="BW7" s="165"/>
      <c r="BX7" s="165"/>
      <c r="BY7" s="165">
        <f>BW7*BX7</f>
        <v>0</v>
      </c>
      <c r="BZ7" s="165"/>
      <c r="CA7" s="165"/>
      <c r="CB7" s="165">
        <f>BZ7*CA7</f>
        <v>0</v>
      </c>
      <c r="CC7" s="165"/>
      <c r="CD7" s="165"/>
      <c r="CE7" s="165">
        <f>CC7*CD7</f>
        <v>0</v>
      </c>
      <c r="CF7" s="165"/>
      <c r="CG7" s="165"/>
      <c r="CH7" s="165">
        <f>CF7*CG7</f>
        <v>0</v>
      </c>
      <c r="CI7" s="165"/>
      <c r="CJ7" s="165"/>
      <c r="CK7" s="165">
        <f>CI7*CJ7</f>
        <v>0</v>
      </c>
      <c r="CL7" s="165"/>
      <c r="CM7" s="165"/>
      <c r="CN7" s="165">
        <f>CL7*CM7</f>
        <v>0</v>
      </c>
      <c r="CO7" s="165"/>
      <c r="CP7" s="165"/>
      <c r="CQ7" s="165">
        <f>CO7*CP7</f>
        <v>0</v>
      </c>
      <c r="CR7" s="165"/>
      <c r="CS7" s="165"/>
      <c r="CT7" s="165">
        <f>CR7*CS7</f>
        <v>0</v>
      </c>
      <c r="CU7" s="168">
        <f>F7+I7+L7+O7+R7+U7+X7+AA7+AD7+AG7+AJ7+AM7+AP7+AS7+AV7+AY7+BB7+BE7+BH7+BK7+BN7+BQ7+BT7+BW7+BZ7+CC7+CF7+CI7+CL7+CO7+CR7</f>
        <v>0</v>
      </c>
      <c r="CV7" s="168">
        <f>H7+K7+N7+Q7+T7+W7+Z7+AC7+AF7+AI7+AL7+AO7+AR7+AU7+AX7+BA7+BD7+BG7+BJ7+BM7+BP7+BS7+BV7+BY7+CB7+CE7+CH7+CK7+CN7+CQ7+CT7</f>
        <v>0</v>
      </c>
    </row>
    <row r="8" spans="3:100" x14ac:dyDescent="0.25">
      <c r="C8" s="164" t="s">
        <v>78</v>
      </c>
      <c r="D8" s="164"/>
      <c r="E8" s="164"/>
      <c r="F8" s="164"/>
      <c r="G8" s="164"/>
      <c r="H8" s="226">
        <f>SUM(H2:H7)</f>
        <v>0</v>
      </c>
      <c r="I8" s="164"/>
      <c r="J8" s="164"/>
      <c r="K8" s="226">
        <f>SUM(K2:K7)</f>
        <v>0</v>
      </c>
      <c r="L8" s="164"/>
      <c r="M8" s="164"/>
      <c r="N8" s="226">
        <f>SUM(N2:N7)</f>
        <v>0</v>
      </c>
      <c r="O8" s="164"/>
      <c r="P8" s="164"/>
      <c r="Q8" s="226">
        <f>SUM(Q2:Q7)</f>
        <v>0</v>
      </c>
      <c r="R8" s="164"/>
      <c r="S8" s="164"/>
      <c r="T8" s="226">
        <f>SUM(T2:T7)</f>
        <v>0</v>
      </c>
      <c r="U8" s="164"/>
      <c r="V8" s="164"/>
      <c r="W8" s="226">
        <f>SUM(W2:W7)</f>
        <v>0</v>
      </c>
      <c r="X8" s="164"/>
      <c r="Y8" s="164"/>
      <c r="Z8" s="226">
        <f>SUM(Z2:Z7)</f>
        <v>0</v>
      </c>
      <c r="AA8" s="164"/>
      <c r="AB8" s="164"/>
      <c r="AC8" s="226">
        <f>SUM(AC2:AC7)</f>
        <v>0</v>
      </c>
      <c r="AD8" s="164"/>
      <c r="AE8" s="164"/>
      <c r="AF8" s="226">
        <f>SUM(AF2:AF7)</f>
        <v>0</v>
      </c>
      <c r="AG8" s="164"/>
      <c r="AH8" s="164"/>
      <c r="AI8" s="226">
        <f>SUM(AI2:AI7)</f>
        <v>0</v>
      </c>
      <c r="AJ8" s="164"/>
      <c r="AK8" s="164"/>
      <c r="AL8" s="226">
        <f>SUM(AL2:AL7)</f>
        <v>0</v>
      </c>
      <c r="AM8" s="164"/>
      <c r="AN8" s="164"/>
      <c r="AO8" s="226">
        <f>SUM(AO2:AO7)</f>
        <v>0</v>
      </c>
      <c r="AP8" s="164"/>
      <c r="AQ8" s="164"/>
      <c r="AR8" s="226">
        <f>SUM(AR2:AR7)</f>
        <v>0</v>
      </c>
      <c r="AS8" s="164"/>
      <c r="AT8" s="164"/>
      <c r="AU8" s="226">
        <f>SUM(AU2:AU7)</f>
        <v>0</v>
      </c>
      <c r="AV8" s="164"/>
      <c r="AW8" s="164"/>
      <c r="AX8" s="226">
        <f>SUM(AX2:AX7)</f>
        <v>0</v>
      </c>
      <c r="AY8" s="164"/>
      <c r="AZ8" s="164"/>
      <c r="BA8" s="226">
        <f>SUM(BA2:BA7)</f>
        <v>0</v>
      </c>
      <c r="BB8" s="164"/>
      <c r="BC8" s="164"/>
      <c r="BD8" s="226">
        <f>SUM(BD2:BD7)</f>
        <v>0</v>
      </c>
      <c r="BE8" s="164"/>
      <c r="BF8" s="164"/>
      <c r="BG8" s="226">
        <f>SUM(BG2:BG7)</f>
        <v>0</v>
      </c>
      <c r="BH8" s="164"/>
      <c r="BI8" s="164"/>
      <c r="BJ8" s="226">
        <f>SUM(BJ2:BJ7)</f>
        <v>0</v>
      </c>
      <c r="BK8" s="164"/>
      <c r="BL8" s="164"/>
      <c r="BM8" s="226">
        <f>SUM(BM2:BM7)</f>
        <v>0</v>
      </c>
      <c r="BN8" s="164"/>
      <c r="BO8" s="164"/>
      <c r="BP8" s="226">
        <f>SUM(BP2:BP7)</f>
        <v>0</v>
      </c>
      <c r="BQ8" s="164"/>
      <c r="BR8" s="164"/>
      <c r="BS8" s="226">
        <f>SUM(BS2:BS7)</f>
        <v>0</v>
      </c>
      <c r="BT8" s="164"/>
      <c r="BU8" s="164"/>
      <c r="BV8" s="226">
        <f>SUM(BV2:BV7)</f>
        <v>0</v>
      </c>
      <c r="BW8" s="164"/>
      <c r="BX8" s="164"/>
      <c r="BY8" s="226">
        <f>SUM(BY2:BY7)</f>
        <v>0</v>
      </c>
      <c r="BZ8" s="164"/>
      <c r="CA8" s="164"/>
      <c r="CB8" s="226">
        <f>SUM(CB2:CB7)</f>
        <v>0</v>
      </c>
      <c r="CC8" s="164"/>
      <c r="CD8" s="164"/>
      <c r="CE8" s="226">
        <f>SUM(CE2:CE7)</f>
        <v>0</v>
      </c>
      <c r="CF8" s="164"/>
      <c r="CG8" s="164"/>
      <c r="CH8" s="226">
        <f>SUM(CH2:CH7)</f>
        <v>0</v>
      </c>
      <c r="CI8" s="164"/>
      <c r="CJ8" s="164"/>
      <c r="CK8" s="226">
        <f>SUM(CK2:CK7)</f>
        <v>0</v>
      </c>
      <c r="CL8" s="164"/>
      <c r="CM8" s="164"/>
      <c r="CN8" s="226">
        <f>SUM(CN2:CN7)</f>
        <v>0</v>
      </c>
      <c r="CO8" s="164"/>
      <c r="CP8" s="164"/>
      <c r="CQ8" s="226">
        <f>SUM(CQ2:CQ7)</f>
        <v>0</v>
      </c>
      <c r="CR8" s="164"/>
      <c r="CS8" s="164"/>
      <c r="CT8" s="226">
        <f>SUM(CT2:CT7)</f>
        <v>0</v>
      </c>
      <c r="CU8" s="226">
        <f>SUM(CU2:CU7)</f>
        <v>0</v>
      </c>
      <c r="CV8" s="227">
        <f>SUM(CV6:CV7)</f>
        <v>0</v>
      </c>
    </row>
    <row r="9" spans="3:100" x14ac:dyDescent="0.25">
      <c r="CV9" s="7">
        <f>H8+K8+N8+Q8+T8+W8+Z8+AC8+AF8+AI8+AL8+AO8+AR8+AU8+AX8+BA8+BD8+BG8+BJ8+BM8+BP8+BS8+BV8+BY8+CB8+CE8+CH8+CK8+CN8+CQ8+CT8</f>
        <v>0</v>
      </c>
    </row>
    <row r="10" spans="3:100" ht="21" customHeight="1" x14ac:dyDescent="0.25">
      <c r="C10" s="344" t="s">
        <v>541</v>
      </c>
      <c r="D10" s="2"/>
    </row>
    <row r="11" spans="3:100" x14ac:dyDescent="0.25">
      <c r="D11" s="2"/>
    </row>
    <row r="12" spans="3:100" x14ac:dyDescent="0.25">
      <c r="C12" s="419" t="s">
        <v>203</v>
      </c>
      <c r="D12" s="154" t="s">
        <v>204</v>
      </c>
      <c r="E12" s="155"/>
      <c r="F12" s="405" t="s">
        <v>5</v>
      </c>
      <c r="G12" s="406"/>
      <c r="H12" s="406"/>
      <c r="I12" s="406"/>
      <c r="J12" s="406"/>
      <c r="K12" s="406"/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  <c r="AA12" s="406"/>
      <c r="AB12" s="406"/>
      <c r="AC12" s="406"/>
      <c r="AD12" s="406"/>
      <c r="AE12" s="406"/>
      <c r="AF12" s="406"/>
      <c r="AG12" s="406"/>
      <c r="AH12" s="406"/>
      <c r="AI12" s="406"/>
      <c r="AJ12" s="406"/>
      <c r="AK12" s="406"/>
      <c r="AL12" s="406"/>
      <c r="AM12" s="406"/>
      <c r="AN12" s="406"/>
      <c r="AO12" s="406"/>
      <c r="AP12" s="406"/>
      <c r="AQ12" s="406"/>
      <c r="AR12" s="406"/>
      <c r="AS12" s="406"/>
      <c r="AT12" s="406"/>
      <c r="AU12" s="406"/>
      <c r="AV12" s="406"/>
      <c r="AW12" s="406"/>
      <c r="AX12" s="406"/>
      <c r="AY12" s="406"/>
      <c r="AZ12" s="406"/>
      <c r="BA12" s="406"/>
      <c r="BB12" s="406"/>
      <c r="BC12" s="406"/>
      <c r="BD12" s="406"/>
      <c r="BE12" s="406"/>
      <c r="BF12" s="406"/>
      <c r="BG12" s="406"/>
      <c r="BH12" s="406"/>
      <c r="BI12" s="406"/>
      <c r="BJ12" s="406"/>
      <c r="BK12" s="406"/>
      <c r="BL12" s="406"/>
      <c r="BM12" s="406"/>
      <c r="BN12" s="406"/>
      <c r="BO12" s="406"/>
      <c r="BP12" s="406"/>
      <c r="BQ12" s="406"/>
      <c r="BR12" s="406"/>
      <c r="BS12" s="406"/>
      <c r="BT12" s="406"/>
      <c r="BU12" s="406"/>
      <c r="BV12" s="406"/>
      <c r="BW12" s="406"/>
      <c r="BX12" s="406"/>
      <c r="BY12" s="406"/>
      <c r="BZ12" s="406"/>
      <c r="CA12" s="406"/>
      <c r="CB12" s="406"/>
      <c r="CC12" s="406"/>
      <c r="CD12" s="406"/>
      <c r="CE12" s="406"/>
      <c r="CF12" s="406"/>
      <c r="CG12" s="406"/>
      <c r="CH12" s="406"/>
      <c r="CI12" s="406"/>
      <c r="CJ12" s="406"/>
      <c r="CK12" s="406"/>
      <c r="CL12" s="406"/>
      <c r="CM12" s="406"/>
      <c r="CN12" s="406"/>
      <c r="CO12" s="406"/>
      <c r="CP12" s="406"/>
      <c r="CQ12" s="406"/>
      <c r="CR12" s="406"/>
      <c r="CS12" s="406"/>
      <c r="CT12" s="407"/>
      <c r="CU12" s="156"/>
      <c r="CV12" s="411" t="s">
        <v>205</v>
      </c>
    </row>
    <row r="13" spans="3:100" x14ac:dyDescent="0.25">
      <c r="C13" s="419"/>
      <c r="D13" s="154"/>
      <c r="E13" s="155" t="s">
        <v>206</v>
      </c>
      <c r="F13" s="402">
        <v>1</v>
      </c>
      <c r="G13" s="403"/>
      <c r="H13" s="404"/>
      <c r="I13" s="402">
        <v>2</v>
      </c>
      <c r="J13" s="403"/>
      <c r="K13" s="404"/>
      <c r="L13" s="402">
        <v>3</v>
      </c>
      <c r="M13" s="403"/>
      <c r="N13" s="404"/>
      <c r="O13" s="402">
        <v>4</v>
      </c>
      <c r="P13" s="403"/>
      <c r="Q13" s="404"/>
      <c r="R13" s="402">
        <v>5</v>
      </c>
      <c r="S13" s="403"/>
      <c r="T13" s="404"/>
      <c r="U13" s="402">
        <v>6</v>
      </c>
      <c r="V13" s="403"/>
      <c r="W13" s="404"/>
      <c r="X13" s="402">
        <v>7</v>
      </c>
      <c r="Y13" s="403"/>
      <c r="Z13" s="404"/>
      <c r="AA13" s="402">
        <v>8</v>
      </c>
      <c r="AB13" s="403"/>
      <c r="AC13" s="404"/>
      <c r="AD13" s="402">
        <v>9</v>
      </c>
      <c r="AE13" s="403"/>
      <c r="AF13" s="404"/>
      <c r="AG13" s="402">
        <v>10</v>
      </c>
      <c r="AH13" s="403"/>
      <c r="AI13" s="404"/>
      <c r="AJ13" s="402">
        <v>11</v>
      </c>
      <c r="AK13" s="403"/>
      <c r="AL13" s="404"/>
      <c r="AM13" s="402">
        <v>12</v>
      </c>
      <c r="AN13" s="403"/>
      <c r="AO13" s="404"/>
      <c r="AP13" s="402">
        <v>13</v>
      </c>
      <c r="AQ13" s="403"/>
      <c r="AR13" s="404"/>
      <c r="AS13" s="402">
        <v>14</v>
      </c>
      <c r="AT13" s="403"/>
      <c r="AU13" s="404"/>
      <c r="AV13" s="402">
        <v>15</v>
      </c>
      <c r="AW13" s="403"/>
      <c r="AX13" s="404"/>
      <c r="AY13" s="402">
        <v>16</v>
      </c>
      <c r="AZ13" s="403"/>
      <c r="BA13" s="404"/>
      <c r="BB13" s="402">
        <v>17</v>
      </c>
      <c r="BC13" s="403"/>
      <c r="BD13" s="404"/>
      <c r="BE13" s="402">
        <v>18</v>
      </c>
      <c r="BF13" s="403"/>
      <c r="BG13" s="404"/>
      <c r="BH13" s="402">
        <v>19</v>
      </c>
      <c r="BI13" s="403"/>
      <c r="BJ13" s="404"/>
      <c r="BK13" s="402">
        <v>20</v>
      </c>
      <c r="BL13" s="403"/>
      <c r="BM13" s="404"/>
      <c r="BN13" s="402">
        <v>21</v>
      </c>
      <c r="BO13" s="403"/>
      <c r="BP13" s="404"/>
      <c r="BQ13" s="402">
        <v>22</v>
      </c>
      <c r="BR13" s="403"/>
      <c r="BS13" s="404"/>
      <c r="BT13" s="402">
        <v>23</v>
      </c>
      <c r="BU13" s="403"/>
      <c r="BV13" s="404"/>
      <c r="BW13" s="402">
        <v>24</v>
      </c>
      <c r="BX13" s="403"/>
      <c r="BY13" s="404"/>
      <c r="BZ13" s="402">
        <v>25</v>
      </c>
      <c r="CA13" s="403"/>
      <c r="CB13" s="404"/>
      <c r="CC13" s="402">
        <v>26</v>
      </c>
      <c r="CD13" s="403"/>
      <c r="CE13" s="404"/>
      <c r="CF13" s="402">
        <v>27</v>
      </c>
      <c r="CG13" s="403"/>
      <c r="CH13" s="404"/>
      <c r="CI13" s="402">
        <v>28</v>
      </c>
      <c r="CJ13" s="403"/>
      <c r="CK13" s="404"/>
      <c r="CL13" s="402">
        <v>29</v>
      </c>
      <c r="CM13" s="403"/>
      <c r="CN13" s="404"/>
      <c r="CO13" s="402">
        <v>30</v>
      </c>
      <c r="CP13" s="403"/>
      <c r="CQ13" s="404"/>
      <c r="CR13" s="402">
        <v>31</v>
      </c>
      <c r="CS13" s="403"/>
      <c r="CT13" s="404"/>
      <c r="CU13" s="158"/>
      <c r="CV13" s="411"/>
    </row>
    <row r="14" spans="3:100" s="1" customFormat="1" x14ac:dyDescent="0.25">
      <c r="C14" s="419"/>
      <c r="D14" s="154"/>
      <c r="E14" s="159" t="s">
        <v>207</v>
      </c>
      <c r="F14" s="160" t="s">
        <v>208</v>
      </c>
      <c r="G14" s="160" t="s">
        <v>206</v>
      </c>
      <c r="H14" s="160" t="s">
        <v>78</v>
      </c>
      <c r="I14" s="161" t="s">
        <v>208</v>
      </c>
      <c r="J14" s="161" t="s">
        <v>206</v>
      </c>
      <c r="K14" s="161" t="s">
        <v>78</v>
      </c>
      <c r="L14" s="160" t="s">
        <v>208</v>
      </c>
      <c r="M14" s="160" t="s">
        <v>206</v>
      </c>
      <c r="N14" s="160" t="s">
        <v>78</v>
      </c>
      <c r="O14" s="161" t="s">
        <v>208</v>
      </c>
      <c r="P14" s="161" t="s">
        <v>206</v>
      </c>
      <c r="Q14" s="161" t="s">
        <v>78</v>
      </c>
      <c r="R14" s="160" t="s">
        <v>208</v>
      </c>
      <c r="S14" s="160" t="s">
        <v>206</v>
      </c>
      <c r="T14" s="160" t="s">
        <v>78</v>
      </c>
      <c r="U14" s="161" t="s">
        <v>208</v>
      </c>
      <c r="V14" s="161" t="s">
        <v>206</v>
      </c>
      <c r="W14" s="161" t="s">
        <v>78</v>
      </c>
      <c r="X14" s="160" t="s">
        <v>208</v>
      </c>
      <c r="Y14" s="160" t="s">
        <v>206</v>
      </c>
      <c r="Z14" s="160" t="s">
        <v>78</v>
      </c>
      <c r="AA14" s="161" t="s">
        <v>208</v>
      </c>
      <c r="AB14" s="161" t="s">
        <v>206</v>
      </c>
      <c r="AC14" s="161" t="s">
        <v>78</v>
      </c>
      <c r="AD14" s="160" t="s">
        <v>208</v>
      </c>
      <c r="AE14" s="160" t="s">
        <v>206</v>
      </c>
      <c r="AF14" s="160" t="s">
        <v>78</v>
      </c>
      <c r="AG14" s="161" t="s">
        <v>208</v>
      </c>
      <c r="AH14" s="161" t="s">
        <v>206</v>
      </c>
      <c r="AI14" s="161" t="s">
        <v>78</v>
      </c>
      <c r="AJ14" s="160" t="s">
        <v>208</v>
      </c>
      <c r="AK14" s="160" t="s">
        <v>206</v>
      </c>
      <c r="AL14" s="160" t="s">
        <v>78</v>
      </c>
      <c r="AM14" s="161" t="s">
        <v>208</v>
      </c>
      <c r="AN14" s="161" t="s">
        <v>206</v>
      </c>
      <c r="AO14" s="161" t="s">
        <v>78</v>
      </c>
      <c r="AP14" s="160" t="s">
        <v>208</v>
      </c>
      <c r="AQ14" s="160" t="s">
        <v>206</v>
      </c>
      <c r="AR14" s="160" t="s">
        <v>78</v>
      </c>
      <c r="AS14" s="161" t="s">
        <v>208</v>
      </c>
      <c r="AT14" s="161" t="s">
        <v>206</v>
      </c>
      <c r="AU14" s="161" t="s">
        <v>78</v>
      </c>
      <c r="AV14" s="160" t="s">
        <v>208</v>
      </c>
      <c r="AW14" s="160" t="s">
        <v>206</v>
      </c>
      <c r="AX14" s="160" t="s">
        <v>78</v>
      </c>
      <c r="AY14" s="161" t="s">
        <v>208</v>
      </c>
      <c r="AZ14" s="161" t="s">
        <v>206</v>
      </c>
      <c r="BA14" s="161" t="s">
        <v>78</v>
      </c>
      <c r="BB14" s="160" t="s">
        <v>208</v>
      </c>
      <c r="BC14" s="160" t="s">
        <v>206</v>
      </c>
      <c r="BD14" s="160" t="s">
        <v>78</v>
      </c>
      <c r="BE14" s="161" t="s">
        <v>208</v>
      </c>
      <c r="BF14" s="161" t="s">
        <v>206</v>
      </c>
      <c r="BG14" s="161" t="s">
        <v>78</v>
      </c>
      <c r="BH14" s="160" t="s">
        <v>208</v>
      </c>
      <c r="BI14" s="160" t="s">
        <v>206</v>
      </c>
      <c r="BJ14" s="160" t="s">
        <v>78</v>
      </c>
      <c r="BK14" s="161" t="s">
        <v>208</v>
      </c>
      <c r="BL14" s="161" t="s">
        <v>206</v>
      </c>
      <c r="BM14" s="161" t="s">
        <v>78</v>
      </c>
      <c r="BN14" s="160" t="s">
        <v>208</v>
      </c>
      <c r="BO14" s="160" t="s">
        <v>206</v>
      </c>
      <c r="BP14" s="160" t="s">
        <v>78</v>
      </c>
      <c r="BQ14" s="161" t="s">
        <v>208</v>
      </c>
      <c r="BR14" s="161" t="s">
        <v>206</v>
      </c>
      <c r="BS14" s="161" t="s">
        <v>78</v>
      </c>
      <c r="BT14" s="160" t="s">
        <v>208</v>
      </c>
      <c r="BU14" s="160" t="s">
        <v>206</v>
      </c>
      <c r="BV14" s="160" t="s">
        <v>78</v>
      </c>
      <c r="BW14" s="161" t="s">
        <v>208</v>
      </c>
      <c r="BX14" s="161" t="s">
        <v>206</v>
      </c>
      <c r="BY14" s="161" t="s">
        <v>78</v>
      </c>
      <c r="BZ14" s="160" t="s">
        <v>208</v>
      </c>
      <c r="CA14" s="160" t="s">
        <v>206</v>
      </c>
      <c r="CB14" s="160" t="s">
        <v>78</v>
      </c>
      <c r="CC14" s="161" t="s">
        <v>208</v>
      </c>
      <c r="CD14" s="161" t="s">
        <v>206</v>
      </c>
      <c r="CE14" s="161" t="s">
        <v>78</v>
      </c>
      <c r="CF14" s="160" t="s">
        <v>208</v>
      </c>
      <c r="CG14" s="160" t="s">
        <v>206</v>
      </c>
      <c r="CH14" s="160" t="s">
        <v>78</v>
      </c>
      <c r="CI14" s="161" t="s">
        <v>208</v>
      </c>
      <c r="CJ14" s="161" t="s">
        <v>206</v>
      </c>
      <c r="CK14" s="161" t="s">
        <v>78</v>
      </c>
      <c r="CL14" s="160" t="s">
        <v>208</v>
      </c>
      <c r="CM14" s="160" t="s">
        <v>206</v>
      </c>
      <c r="CN14" s="160" t="s">
        <v>78</v>
      </c>
      <c r="CO14" s="161" t="s">
        <v>208</v>
      </c>
      <c r="CP14" s="161" t="s">
        <v>206</v>
      </c>
      <c r="CQ14" s="161" t="s">
        <v>78</v>
      </c>
      <c r="CR14" s="160" t="s">
        <v>208</v>
      </c>
      <c r="CS14" s="160" t="s">
        <v>206</v>
      </c>
      <c r="CT14" s="160" t="s">
        <v>78</v>
      </c>
      <c r="CU14" s="161" t="s">
        <v>78</v>
      </c>
      <c r="CV14" s="412"/>
    </row>
    <row r="15" spans="3:100" s="7" customFormat="1" x14ac:dyDescent="0.25">
      <c r="C15" s="229" t="s">
        <v>542</v>
      </c>
      <c r="D15" s="229" t="s">
        <v>543</v>
      </c>
      <c r="E15" s="230">
        <v>22000</v>
      </c>
      <c r="F15" s="229"/>
      <c r="G15" s="229"/>
      <c r="H15" s="229">
        <f t="shared" ref="H15:H22" si="0">F15*G15</f>
        <v>0</v>
      </c>
      <c r="I15" s="229">
        <v>8</v>
      </c>
      <c r="J15" s="229">
        <v>23500</v>
      </c>
      <c r="K15" s="229">
        <f t="shared" ref="K15:K22" si="1">I15*J15</f>
        <v>188000</v>
      </c>
      <c r="L15" s="229">
        <v>6</v>
      </c>
      <c r="M15" s="229">
        <v>23500</v>
      </c>
      <c r="N15" s="229">
        <f t="shared" ref="N15:N22" si="2">L15*M15</f>
        <v>141000</v>
      </c>
      <c r="O15" s="229">
        <v>10</v>
      </c>
      <c r="P15" s="229">
        <v>23500</v>
      </c>
      <c r="Q15" s="229">
        <f t="shared" ref="Q15:Q22" si="3">O15*P15</f>
        <v>235000</v>
      </c>
      <c r="R15" s="229"/>
      <c r="S15" s="229"/>
      <c r="T15" s="229">
        <f t="shared" ref="T15:T22" si="4">R15*S15</f>
        <v>0</v>
      </c>
      <c r="U15" s="229">
        <v>9</v>
      </c>
      <c r="V15" s="229">
        <v>23500</v>
      </c>
      <c r="W15" s="229">
        <f t="shared" ref="W15:W22" si="5">U15*V15</f>
        <v>211500</v>
      </c>
      <c r="X15" s="95">
        <v>9</v>
      </c>
      <c r="Y15" s="95">
        <v>23500</v>
      </c>
      <c r="Z15" s="229">
        <f t="shared" ref="Z15:Z22" si="6">X15*Y15</f>
        <v>211500</v>
      </c>
      <c r="AA15" s="229">
        <v>8</v>
      </c>
      <c r="AB15" s="229">
        <v>23500</v>
      </c>
      <c r="AC15" s="229">
        <f t="shared" ref="AC15:AC20" si="7">AA15*AB15</f>
        <v>188000</v>
      </c>
      <c r="AD15" s="229">
        <v>7</v>
      </c>
      <c r="AE15" s="229">
        <v>23500</v>
      </c>
      <c r="AF15" s="229">
        <f t="shared" ref="AF15:AF20" si="8">AD15*AE15</f>
        <v>164500</v>
      </c>
      <c r="AG15" s="229">
        <v>10</v>
      </c>
      <c r="AH15" s="229">
        <v>23500</v>
      </c>
      <c r="AI15" s="229">
        <f t="shared" ref="AI15:AI22" si="9">AG15*AH15</f>
        <v>235000</v>
      </c>
      <c r="AJ15" s="229">
        <v>8</v>
      </c>
      <c r="AK15" s="229">
        <v>23500</v>
      </c>
      <c r="AL15" s="229">
        <f t="shared" ref="AL15:AL22" si="10">AJ15*AK15</f>
        <v>188000</v>
      </c>
      <c r="AM15" s="229">
        <v>8</v>
      </c>
      <c r="AN15" s="229">
        <v>23500</v>
      </c>
      <c r="AO15" s="229">
        <f t="shared" ref="AO15:AO22" si="11">AM15*AN15</f>
        <v>188000</v>
      </c>
      <c r="AP15" s="229">
        <v>7</v>
      </c>
      <c r="AQ15" s="229">
        <v>23500</v>
      </c>
      <c r="AR15" s="229">
        <f t="shared" ref="AR15:AR22" si="12">AP15*AQ15</f>
        <v>164500</v>
      </c>
      <c r="AS15" s="229">
        <v>7</v>
      </c>
      <c r="AT15" s="229">
        <v>23500</v>
      </c>
      <c r="AU15" s="229">
        <f t="shared" ref="AU15:AU22" si="13">AS15*AT15</f>
        <v>164500</v>
      </c>
      <c r="AV15" s="229">
        <v>8</v>
      </c>
      <c r="AW15" s="229">
        <v>23500</v>
      </c>
      <c r="AX15" s="229">
        <f t="shared" ref="AX15:AX22" si="14">AV15*AW15</f>
        <v>188000</v>
      </c>
      <c r="AY15" s="229">
        <v>10</v>
      </c>
      <c r="AZ15" s="229">
        <v>23500</v>
      </c>
      <c r="BA15" s="229">
        <f t="shared" ref="BA15:BA22" si="15">AY15*AZ15</f>
        <v>235000</v>
      </c>
      <c r="BB15" s="229">
        <v>8</v>
      </c>
      <c r="BC15" s="229">
        <v>23500</v>
      </c>
      <c r="BD15" s="229">
        <f t="shared" ref="BD15:BD22" si="16">BB15*BC15</f>
        <v>188000</v>
      </c>
      <c r="BE15" s="229">
        <v>8</v>
      </c>
      <c r="BF15" s="229">
        <v>23500</v>
      </c>
      <c r="BG15" s="229">
        <f t="shared" ref="BG15:BG22" si="17">BE15*BF15</f>
        <v>188000</v>
      </c>
      <c r="BH15" s="229">
        <v>8</v>
      </c>
      <c r="BI15" s="229">
        <v>23500</v>
      </c>
      <c r="BJ15" s="229">
        <f t="shared" ref="BJ15:BJ22" si="18">BH15*BI15</f>
        <v>188000</v>
      </c>
      <c r="BK15" s="229">
        <v>7</v>
      </c>
      <c r="BL15" s="229">
        <v>23500</v>
      </c>
      <c r="BM15" s="229">
        <f t="shared" ref="BM15:BM22" si="19">BK15*BL15</f>
        <v>164500</v>
      </c>
      <c r="BN15" s="229">
        <v>8</v>
      </c>
      <c r="BO15" s="229">
        <v>23500</v>
      </c>
      <c r="BP15" s="229">
        <f t="shared" ref="BP15:BP22" si="20">BN15*BO15</f>
        <v>188000</v>
      </c>
      <c r="BQ15" s="229">
        <v>10</v>
      </c>
      <c r="BR15" s="229">
        <v>23500</v>
      </c>
      <c r="BS15" s="229">
        <f t="shared" ref="BS15:BS22" si="21">BQ15*BR15</f>
        <v>235000</v>
      </c>
      <c r="BT15" s="229">
        <v>8</v>
      </c>
      <c r="BU15" s="229">
        <v>23500</v>
      </c>
      <c r="BV15" s="229">
        <f t="shared" ref="BV15:BV22" si="22">BT15*BU15</f>
        <v>188000</v>
      </c>
      <c r="BW15" s="229">
        <v>10</v>
      </c>
      <c r="BX15" s="229">
        <v>23500</v>
      </c>
      <c r="BY15" s="229">
        <f t="shared" ref="BY15:BY22" si="23">BW15*BX15</f>
        <v>235000</v>
      </c>
      <c r="BZ15" s="229">
        <v>7</v>
      </c>
      <c r="CA15" s="229">
        <v>23500</v>
      </c>
      <c r="CB15" s="229">
        <f t="shared" ref="CB15:CB22" si="24">BZ15*CA15</f>
        <v>164500</v>
      </c>
      <c r="CC15" s="229">
        <v>9</v>
      </c>
      <c r="CD15" s="229">
        <v>23500</v>
      </c>
      <c r="CE15" s="229">
        <f t="shared" ref="CE15:CE22" si="25">CC15*CD15</f>
        <v>211500</v>
      </c>
      <c r="CF15" s="229"/>
      <c r="CG15" s="229"/>
      <c r="CH15" s="229">
        <f t="shared" ref="CH15:CH22" si="26">CF15*CG15</f>
        <v>0</v>
      </c>
      <c r="CI15" s="229">
        <v>19</v>
      </c>
      <c r="CJ15" s="229">
        <v>23500</v>
      </c>
      <c r="CK15" s="229">
        <f t="shared" ref="CK15:CK22" si="27">CI15*CJ15</f>
        <v>446500</v>
      </c>
      <c r="CL15" s="229"/>
      <c r="CM15" s="229"/>
      <c r="CN15" s="229">
        <f t="shared" ref="CN15:CN22" si="28">CL15*CM15</f>
        <v>0</v>
      </c>
      <c r="CO15" s="229"/>
      <c r="CP15" s="229"/>
      <c r="CQ15" s="229">
        <f t="shared" ref="CQ15:CQ22" si="29">CO15*CP15</f>
        <v>0</v>
      </c>
      <c r="CR15" s="229"/>
      <c r="CS15" s="229"/>
      <c r="CT15" s="229">
        <f t="shared" ref="CT15:CT22" si="30">CR15*CS15</f>
        <v>0</v>
      </c>
      <c r="CU15" s="168" t="e">
        <f>F15+I15+L15+O15+R15+U15+#REF!+AD15+AA15+AG15+AJ15+AM15+AP15+AS15+AV15+AY15+BB15+BE15+BH15+BK15+BN15+BQ15+BT15+BW15+BZ15+CC15+CF15+CI15+CL15+CO15+CR15</f>
        <v>#REF!</v>
      </c>
      <c r="CV15" s="168" t="e">
        <f>H15+K15+N15+Q15+T15+W15+#REF!+AF15+AC15+AI15+AL15+AO15+AR15+AU15+AX15+BA15+BD15+BG15+BJ15+BM15+BP15+BS15+BV15+BY15+CB15+CE15+CH15+CK15+CN15+CQ15+CT15</f>
        <v>#REF!</v>
      </c>
    </row>
    <row r="16" spans="3:100" s="7" customFormat="1" x14ac:dyDescent="0.25">
      <c r="C16" s="229" t="s">
        <v>544</v>
      </c>
      <c r="D16" s="229" t="s">
        <v>543</v>
      </c>
      <c r="E16" s="230">
        <v>36000</v>
      </c>
      <c r="F16" s="229"/>
      <c r="G16" s="229"/>
      <c r="H16" s="229">
        <f t="shared" si="0"/>
        <v>0</v>
      </c>
      <c r="I16" s="229">
        <v>3</v>
      </c>
      <c r="J16" s="229">
        <v>38000</v>
      </c>
      <c r="K16" s="229">
        <f t="shared" si="1"/>
        <v>114000</v>
      </c>
      <c r="L16" s="229"/>
      <c r="M16" s="229"/>
      <c r="N16" s="229">
        <f t="shared" si="2"/>
        <v>0</v>
      </c>
      <c r="O16" s="229">
        <v>6</v>
      </c>
      <c r="P16" s="229">
        <v>38000</v>
      </c>
      <c r="Q16" s="229">
        <f t="shared" si="3"/>
        <v>228000</v>
      </c>
      <c r="R16" s="229"/>
      <c r="S16" s="229"/>
      <c r="T16" s="229">
        <f t="shared" si="4"/>
        <v>0</v>
      </c>
      <c r="U16" s="229"/>
      <c r="V16" s="229"/>
      <c r="W16" s="229">
        <f t="shared" si="5"/>
        <v>0</v>
      </c>
      <c r="X16" s="95"/>
      <c r="Y16" s="95"/>
      <c r="Z16" s="229">
        <f t="shared" si="6"/>
        <v>0</v>
      </c>
      <c r="AA16" s="229">
        <v>4</v>
      </c>
      <c r="AB16" s="229">
        <v>38000</v>
      </c>
      <c r="AC16" s="229">
        <f t="shared" si="7"/>
        <v>152000</v>
      </c>
      <c r="AD16" s="229"/>
      <c r="AE16" s="229"/>
      <c r="AF16" s="229">
        <f t="shared" si="8"/>
        <v>0</v>
      </c>
      <c r="AG16" s="229">
        <v>3</v>
      </c>
      <c r="AH16" s="229">
        <v>38000</v>
      </c>
      <c r="AI16" s="229">
        <f t="shared" si="9"/>
        <v>114000</v>
      </c>
      <c r="AJ16" s="229"/>
      <c r="AK16" s="229"/>
      <c r="AL16" s="229">
        <f t="shared" si="10"/>
        <v>0</v>
      </c>
      <c r="AM16" s="229"/>
      <c r="AN16" s="229"/>
      <c r="AO16" s="229">
        <f t="shared" si="11"/>
        <v>0</v>
      </c>
      <c r="AP16" s="229"/>
      <c r="AQ16" s="229"/>
      <c r="AR16" s="229">
        <f t="shared" si="12"/>
        <v>0</v>
      </c>
      <c r="AS16" s="229">
        <v>2</v>
      </c>
      <c r="AT16" s="229">
        <v>38000</v>
      </c>
      <c r="AU16" s="229">
        <f t="shared" si="13"/>
        <v>76000</v>
      </c>
      <c r="AV16" s="229">
        <v>4</v>
      </c>
      <c r="AW16" s="229">
        <v>38000</v>
      </c>
      <c r="AX16" s="229">
        <f t="shared" si="14"/>
        <v>152000</v>
      </c>
      <c r="AY16" s="229">
        <v>3</v>
      </c>
      <c r="AZ16" s="229">
        <v>38000</v>
      </c>
      <c r="BA16" s="229">
        <f t="shared" si="15"/>
        <v>114000</v>
      </c>
      <c r="BB16" s="229">
        <v>1</v>
      </c>
      <c r="BC16" s="229">
        <v>38000</v>
      </c>
      <c r="BD16" s="229">
        <f t="shared" si="16"/>
        <v>38000</v>
      </c>
      <c r="BE16" s="229">
        <v>1</v>
      </c>
      <c r="BF16" s="229">
        <v>38000</v>
      </c>
      <c r="BG16" s="229">
        <f t="shared" si="17"/>
        <v>38000</v>
      </c>
      <c r="BH16" s="229"/>
      <c r="BI16" s="229"/>
      <c r="BJ16" s="229">
        <f t="shared" si="18"/>
        <v>0</v>
      </c>
      <c r="BK16" s="229">
        <v>1</v>
      </c>
      <c r="BL16" s="229">
        <v>38000</v>
      </c>
      <c r="BM16" s="229">
        <f t="shared" si="19"/>
        <v>38000</v>
      </c>
      <c r="BN16" s="229">
        <v>4</v>
      </c>
      <c r="BO16" s="229">
        <v>38000</v>
      </c>
      <c r="BP16" s="229">
        <f t="shared" si="20"/>
        <v>152000</v>
      </c>
      <c r="BQ16" s="229">
        <v>2</v>
      </c>
      <c r="BR16" s="229">
        <v>38000</v>
      </c>
      <c r="BS16" s="229">
        <f t="shared" si="21"/>
        <v>76000</v>
      </c>
      <c r="BT16" s="229">
        <v>2</v>
      </c>
      <c r="BU16" s="229">
        <v>38000</v>
      </c>
      <c r="BV16" s="229">
        <f t="shared" si="22"/>
        <v>76000</v>
      </c>
      <c r="BW16" s="229">
        <v>2</v>
      </c>
      <c r="BX16" s="229">
        <v>38000</v>
      </c>
      <c r="BY16" s="229">
        <f t="shared" si="23"/>
        <v>76000</v>
      </c>
      <c r="BZ16" s="229"/>
      <c r="CA16" s="229"/>
      <c r="CB16" s="229">
        <f t="shared" si="24"/>
        <v>0</v>
      </c>
      <c r="CC16" s="229"/>
      <c r="CD16" s="229"/>
      <c r="CE16" s="229">
        <f t="shared" si="25"/>
        <v>0</v>
      </c>
      <c r="CF16" s="229"/>
      <c r="CG16" s="229"/>
      <c r="CH16" s="229">
        <f t="shared" si="26"/>
        <v>0</v>
      </c>
      <c r="CI16" s="229">
        <v>2</v>
      </c>
      <c r="CJ16" s="229">
        <v>38000</v>
      </c>
      <c r="CK16" s="229">
        <f t="shared" si="27"/>
        <v>76000</v>
      </c>
      <c r="CL16" s="229"/>
      <c r="CM16" s="229"/>
      <c r="CN16" s="229">
        <f t="shared" si="28"/>
        <v>0</v>
      </c>
      <c r="CO16" s="229"/>
      <c r="CP16" s="229"/>
      <c r="CQ16" s="229">
        <f t="shared" si="29"/>
        <v>0</v>
      </c>
      <c r="CR16" s="229"/>
      <c r="CS16" s="229"/>
      <c r="CT16" s="229">
        <f t="shared" si="30"/>
        <v>0</v>
      </c>
      <c r="CU16" s="168" t="e">
        <f>F16+I16+L16+O16+R16+U16+#REF!+AD16+AA16+AG16+AJ16+AM16+AP16+AS16+AV16+AY16+BB16+BE16+BH16+BK16+BN16+BQ16+BT16+BW16+BZ16+CC16+CF16+CI16+CL16+CO16+CR16</f>
        <v>#REF!</v>
      </c>
      <c r="CV16" s="168" t="e">
        <f>H16+K16+N16+Q16+T16+W16+#REF!+AF16+AC16+AI16+AL16+AO16+AR16+AU16+AX16+BA16+BD16+BG16+BJ16+BM16+BP16+BS16+BV16+BY16+CB16+CE16+CH16+CK16+CN16+CQ16+CT16</f>
        <v>#REF!</v>
      </c>
    </row>
    <row r="17" spans="3:100" s="7" customFormat="1" x14ac:dyDescent="0.25">
      <c r="C17" s="229" t="s">
        <v>545</v>
      </c>
      <c r="D17" s="229" t="s">
        <v>543</v>
      </c>
      <c r="E17" s="230">
        <v>46000</v>
      </c>
      <c r="F17" s="229"/>
      <c r="G17" s="229"/>
      <c r="H17" s="229">
        <f t="shared" si="0"/>
        <v>0</v>
      </c>
      <c r="I17" s="229">
        <v>3</v>
      </c>
      <c r="J17" s="229">
        <v>47000</v>
      </c>
      <c r="K17" s="229">
        <f t="shared" si="1"/>
        <v>141000</v>
      </c>
      <c r="L17" s="229">
        <v>2</v>
      </c>
      <c r="M17" s="229">
        <v>47000</v>
      </c>
      <c r="N17" s="229">
        <f t="shared" si="2"/>
        <v>94000</v>
      </c>
      <c r="O17" s="229">
        <v>2</v>
      </c>
      <c r="P17" s="229">
        <v>47000</v>
      </c>
      <c r="Q17" s="229">
        <f t="shared" si="3"/>
        <v>94000</v>
      </c>
      <c r="R17" s="229"/>
      <c r="S17" s="229"/>
      <c r="T17" s="229">
        <f t="shared" si="4"/>
        <v>0</v>
      </c>
      <c r="U17" s="229">
        <v>1</v>
      </c>
      <c r="V17" s="229">
        <v>47000</v>
      </c>
      <c r="W17" s="229">
        <f t="shared" si="5"/>
        <v>47000</v>
      </c>
      <c r="X17" s="95">
        <v>2</v>
      </c>
      <c r="Y17" s="95">
        <v>47000</v>
      </c>
      <c r="Z17" s="229">
        <f t="shared" si="6"/>
        <v>94000</v>
      </c>
      <c r="AA17" s="229">
        <v>2</v>
      </c>
      <c r="AB17" s="229">
        <v>47000</v>
      </c>
      <c r="AC17" s="229">
        <f t="shared" si="7"/>
        <v>94000</v>
      </c>
      <c r="AD17" s="229">
        <v>4</v>
      </c>
      <c r="AE17" s="229">
        <v>47000</v>
      </c>
      <c r="AF17" s="229">
        <f t="shared" si="8"/>
        <v>188000</v>
      </c>
      <c r="AG17" s="229">
        <v>4</v>
      </c>
      <c r="AH17" s="229">
        <v>47000</v>
      </c>
      <c r="AI17" s="229">
        <f t="shared" si="9"/>
        <v>188000</v>
      </c>
      <c r="AJ17" s="229">
        <v>1</v>
      </c>
      <c r="AK17" s="229">
        <v>47000</v>
      </c>
      <c r="AL17" s="229">
        <f t="shared" si="10"/>
        <v>47000</v>
      </c>
      <c r="AM17" s="229">
        <v>4</v>
      </c>
      <c r="AN17" s="229">
        <v>47000</v>
      </c>
      <c r="AO17" s="229">
        <f t="shared" si="11"/>
        <v>188000</v>
      </c>
      <c r="AP17" s="229">
        <v>1</v>
      </c>
      <c r="AQ17" s="229">
        <v>47000</v>
      </c>
      <c r="AR17" s="229">
        <f t="shared" si="12"/>
        <v>47000</v>
      </c>
      <c r="AS17" s="229">
        <v>3</v>
      </c>
      <c r="AT17" s="229">
        <v>47000</v>
      </c>
      <c r="AU17" s="229">
        <f t="shared" si="13"/>
        <v>141000</v>
      </c>
      <c r="AV17" s="229">
        <v>4</v>
      </c>
      <c r="AW17" s="229">
        <v>47000</v>
      </c>
      <c r="AX17" s="229">
        <f t="shared" si="14"/>
        <v>188000</v>
      </c>
      <c r="AY17" s="229">
        <v>2</v>
      </c>
      <c r="AZ17" s="229">
        <v>47000</v>
      </c>
      <c r="BA17" s="229">
        <f t="shared" si="15"/>
        <v>94000</v>
      </c>
      <c r="BB17" s="229">
        <v>3</v>
      </c>
      <c r="BC17" s="229">
        <v>47000</v>
      </c>
      <c r="BD17" s="229">
        <f t="shared" si="16"/>
        <v>141000</v>
      </c>
      <c r="BE17" s="229">
        <v>2</v>
      </c>
      <c r="BF17" s="229">
        <v>47000</v>
      </c>
      <c r="BG17" s="229">
        <f t="shared" si="17"/>
        <v>94000</v>
      </c>
      <c r="BH17" s="229">
        <v>2</v>
      </c>
      <c r="BI17" s="229">
        <v>47000</v>
      </c>
      <c r="BJ17" s="229">
        <f t="shared" si="18"/>
        <v>94000</v>
      </c>
      <c r="BK17" s="229">
        <v>2</v>
      </c>
      <c r="BL17" s="229">
        <v>47000</v>
      </c>
      <c r="BM17" s="229">
        <f t="shared" si="19"/>
        <v>94000</v>
      </c>
      <c r="BN17" s="229">
        <v>6</v>
      </c>
      <c r="BO17" s="229">
        <v>47000</v>
      </c>
      <c r="BP17" s="229">
        <f t="shared" si="20"/>
        <v>282000</v>
      </c>
      <c r="BQ17" s="229">
        <v>2</v>
      </c>
      <c r="BR17" s="229">
        <v>47000</v>
      </c>
      <c r="BS17" s="229">
        <f t="shared" si="21"/>
        <v>94000</v>
      </c>
      <c r="BT17" s="229">
        <v>3</v>
      </c>
      <c r="BU17" s="229">
        <v>47000</v>
      </c>
      <c r="BV17" s="229">
        <f t="shared" si="22"/>
        <v>141000</v>
      </c>
      <c r="BW17" s="229">
        <v>2</v>
      </c>
      <c r="BX17" s="229">
        <v>47000</v>
      </c>
      <c r="BY17" s="229">
        <f t="shared" si="23"/>
        <v>94000</v>
      </c>
      <c r="BZ17" s="229">
        <v>4</v>
      </c>
      <c r="CA17" s="229">
        <v>47000</v>
      </c>
      <c r="CB17" s="229">
        <f t="shared" si="24"/>
        <v>188000</v>
      </c>
      <c r="CC17" s="229"/>
      <c r="CD17" s="229"/>
      <c r="CE17" s="229">
        <f t="shared" si="25"/>
        <v>0</v>
      </c>
      <c r="CF17" s="229"/>
      <c r="CG17" s="229"/>
      <c r="CH17" s="229">
        <f t="shared" si="26"/>
        <v>0</v>
      </c>
      <c r="CI17" s="229">
        <v>3</v>
      </c>
      <c r="CJ17" s="229">
        <v>47000</v>
      </c>
      <c r="CK17" s="229">
        <f t="shared" si="27"/>
        <v>141000</v>
      </c>
      <c r="CL17" s="229"/>
      <c r="CM17" s="229"/>
      <c r="CN17" s="229">
        <f t="shared" si="28"/>
        <v>0</v>
      </c>
      <c r="CO17" s="229"/>
      <c r="CP17" s="229"/>
      <c r="CQ17" s="229">
        <f t="shared" si="29"/>
        <v>0</v>
      </c>
      <c r="CR17" s="229"/>
      <c r="CS17" s="229"/>
      <c r="CT17" s="229">
        <f t="shared" si="30"/>
        <v>0</v>
      </c>
      <c r="CU17" s="168" t="e">
        <f>F17+I17+L17+O17+R17+U17+#REF!+AD17+AA17+AG17+AJ17+AM17+AP17+AS17+AV17+AY17+BB17+BE17+BH17+BK17+BN17+BQ17+BT17+BW17+BZ17+CC17+CF17+CI17+CL17+CO17+CR17</f>
        <v>#REF!</v>
      </c>
      <c r="CV17" s="168" t="e">
        <f>H17+K17+N17+Q17+T17+W17+#REF!+AF17+AC17+AI17+AL17+AO17+AR17+AU17+AX17+BA17+BD17+BG17+BJ17+BM17+BP17+BS17+BV17+BY17+CB17+CE17+CH17+CK17+CN17+CQ17+CT17</f>
        <v>#REF!</v>
      </c>
    </row>
    <row r="18" spans="3:100" s="7" customFormat="1" x14ac:dyDescent="0.25">
      <c r="C18" s="229" t="s">
        <v>960</v>
      </c>
      <c r="D18" s="229" t="s">
        <v>543</v>
      </c>
      <c r="E18" s="230">
        <v>30000</v>
      </c>
      <c r="F18" s="229"/>
      <c r="G18" s="229"/>
      <c r="H18" s="229">
        <f t="shared" si="0"/>
        <v>0</v>
      </c>
      <c r="I18" s="229"/>
      <c r="J18" s="229"/>
      <c r="K18" s="229">
        <f t="shared" si="1"/>
        <v>0</v>
      </c>
      <c r="L18" s="229">
        <v>2</v>
      </c>
      <c r="M18" s="229">
        <v>33000</v>
      </c>
      <c r="N18" s="229">
        <f t="shared" si="2"/>
        <v>66000</v>
      </c>
      <c r="O18" s="229"/>
      <c r="P18" s="229"/>
      <c r="Q18" s="229">
        <f t="shared" si="3"/>
        <v>0</v>
      </c>
      <c r="R18" s="229"/>
      <c r="S18" s="229"/>
      <c r="T18" s="229">
        <f t="shared" si="4"/>
        <v>0</v>
      </c>
      <c r="U18" s="229"/>
      <c r="V18" s="229"/>
      <c r="W18" s="229">
        <f t="shared" si="5"/>
        <v>0</v>
      </c>
      <c r="X18" s="95"/>
      <c r="Y18" s="95"/>
      <c r="Z18" s="229">
        <f t="shared" si="6"/>
        <v>0</v>
      </c>
      <c r="AA18" s="229">
        <v>1</v>
      </c>
      <c r="AB18" s="229">
        <v>33000</v>
      </c>
      <c r="AC18" s="229">
        <f t="shared" si="7"/>
        <v>33000</v>
      </c>
      <c r="AD18" s="229">
        <v>2</v>
      </c>
      <c r="AE18" s="229">
        <v>33000</v>
      </c>
      <c r="AF18" s="229">
        <f t="shared" si="8"/>
        <v>66000</v>
      </c>
      <c r="AG18" s="229"/>
      <c r="AH18" s="229"/>
      <c r="AI18" s="229">
        <f t="shared" si="9"/>
        <v>0</v>
      </c>
      <c r="AJ18" s="229">
        <v>1</v>
      </c>
      <c r="AK18" s="229">
        <v>33000</v>
      </c>
      <c r="AL18" s="229">
        <f t="shared" si="10"/>
        <v>33000</v>
      </c>
      <c r="AM18" s="229"/>
      <c r="AN18" s="229"/>
      <c r="AO18" s="229">
        <f t="shared" si="11"/>
        <v>0</v>
      </c>
      <c r="AP18" s="229">
        <v>2</v>
      </c>
      <c r="AQ18" s="229">
        <v>33000</v>
      </c>
      <c r="AR18" s="229">
        <f t="shared" si="12"/>
        <v>66000</v>
      </c>
      <c r="AS18" s="229"/>
      <c r="AT18" s="229"/>
      <c r="AU18" s="229">
        <f t="shared" si="13"/>
        <v>0</v>
      </c>
      <c r="AV18" s="229"/>
      <c r="AW18" s="229"/>
      <c r="AX18" s="229">
        <f t="shared" si="14"/>
        <v>0</v>
      </c>
      <c r="AY18" s="229"/>
      <c r="AZ18" s="229"/>
      <c r="BA18" s="229">
        <f t="shared" si="15"/>
        <v>0</v>
      </c>
      <c r="BB18" s="229">
        <v>2</v>
      </c>
      <c r="BC18" s="229">
        <v>33000</v>
      </c>
      <c r="BD18" s="229">
        <f t="shared" si="16"/>
        <v>66000</v>
      </c>
      <c r="BE18" s="229">
        <v>2</v>
      </c>
      <c r="BF18" s="229">
        <v>33000</v>
      </c>
      <c r="BG18" s="229">
        <f t="shared" si="17"/>
        <v>66000</v>
      </c>
      <c r="BH18" s="229">
        <v>7</v>
      </c>
      <c r="BI18" s="229">
        <v>33000</v>
      </c>
      <c r="BJ18" s="229">
        <f t="shared" si="18"/>
        <v>231000</v>
      </c>
      <c r="BK18" s="229">
        <v>1</v>
      </c>
      <c r="BL18" s="229">
        <v>33000</v>
      </c>
      <c r="BM18" s="229">
        <f t="shared" si="19"/>
        <v>33000</v>
      </c>
      <c r="BN18" s="229"/>
      <c r="BO18" s="229"/>
      <c r="BP18" s="229">
        <f t="shared" si="20"/>
        <v>0</v>
      </c>
      <c r="BQ18" s="229"/>
      <c r="BR18" s="229"/>
      <c r="BS18" s="229">
        <f t="shared" si="21"/>
        <v>0</v>
      </c>
      <c r="BT18" s="229">
        <v>1</v>
      </c>
      <c r="BU18" s="229">
        <v>33000</v>
      </c>
      <c r="BV18" s="229">
        <f t="shared" si="22"/>
        <v>33000</v>
      </c>
      <c r="BW18" s="229">
        <v>2</v>
      </c>
      <c r="BX18" s="229">
        <v>33000</v>
      </c>
      <c r="BY18" s="229">
        <f t="shared" si="23"/>
        <v>66000</v>
      </c>
      <c r="BZ18" s="229"/>
      <c r="CA18" s="229"/>
      <c r="CB18" s="229">
        <f t="shared" si="24"/>
        <v>0</v>
      </c>
      <c r="CC18" s="229">
        <v>1</v>
      </c>
      <c r="CD18" s="229">
        <v>33000</v>
      </c>
      <c r="CE18" s="229">
        <f t="shared" si="25"/>
        <v>33000</v>
      </c>
      <c r="CF18" s="229"/>
      <c r="CG18" s="229"/>
      <c r="CH18" s="229">
        <f t="shared" si="26"/>
        <v>0</v>
      </c>
      <c r="CI18" s="229"/>
      <c r="CJ18" s="229"/>
      <c r="CK18" s="229">
        <f t="shared" si="27"/>
        <v>0</v>
      </c>
      <c r="CL18" s="229"/>
      <c r="CM18" s="229"/>
      <c r="CN18" s="229">
        <f t="shared" si="28"/>
        <v>0</v>
      </c>
      <c r="CO18" s="229"/>
      <c r="CP18" s="229"/>
      <c r="CQ18" s="229">
        <f t="shared" si="29"/>
        <v>0</v>
      </c>
      <c r="CR18" s="229"/>
      <c r="CS18" s="229"/>
      <c r="CT18" s="229">
        <f t="shared" si="30"/>
        <v>0</v>
      </c>
      <c r="CU18" s="168" t="e">
        <f>F18+I18+L18+O18+R18+U18+#REF!+AD18+AA18+AG18+AJ18+AM18+AP18+AS18+AV18+AY18+BB18+BE18+BH18+BK18+BN18+BQ18+BT18+BW18+BZ18+CC18+CF18+CI18+CL18+CO18+CR18</f>
        <v>#REF!</v>
      </c>
      <c r="CV18" s="168" t="e">
        <f>H18+K18+N18+Q18+T18+W18+#REF!+AF18+AC18+AI18+AL18+AO18+AR18+AU18+AX18+BA18+BD18+BG18+BJ18+BM18+BP18+BS18+BV18+BY18+CB18+CE18+CH18+CK18+CN18+CQ18+CT18</f>
        <v>#REF!</v>
      </c>
    </row>
    <row r="19" spans="3:100" s="7" customFormat="1" x14ac:dyDescent="0.25">
      <c r="C19" s="229" t="s">
        <v>546</v>
      </c>
      <c r="D19" s="229" t="s">
        <v>543</v>
      </c>
      <c r="E19" s="230">
        <v>30000</v>
      </c>
      <c r="F19" s="229"/>
      <c r="G19" s="229"/>
      <c r="H19" s="229">
        <f t="shared" si="0"/>
        <v>0</v>
      </c>
      <c r="I19" s="229">
        <v>6</v>
      </c>
      <c r="J19" s="229">
        <v>33000</v>
      </c>
      <c r="K19" s="229">
        <f t="shared" si="1"/>
        <v>198000</v>
      </c>
      <c r="L19" s="229">
        <v>6</v>
      </c>
      <c r="M19" s="229">
        <v>33000</v>
      </c>
      <c r="N19" s="229">
        <f t="shared" si="2"/>
        <v>198000</v>
      </c>
      <c r="O19" s="229">
        <v>7</v>
      </c>
      <c r="P19" s="229">
        <v>33000</v>
      </c>
      <c r="Q19" s="229">
        <f t="shared" si="3"/>
        <v>231000</v>
      </c>
      <c r="R19" s="229"/>
      <c r="S19" s="229"/>
      <c r="T19" s="229">
        <f t="shared" si="4"/>
        <v>0</v>
      </c>
      <c r="U19" s="229">
        <v>3</v>
      </c>
      <c r="V19" s="229">
        <v>33000</v>
      </c>
      <c r="W19" s="229">
        <f t="shared" si="5"/>
        <v>99000</v>
      </c>
      <c r="X19" s="95">
        <v>6</v>
      </c>
      <c r="Y19" s="95">
        <v>33000</v>
      </c>
      <c r="Z19" s="229">
        <f t="shared" si="6"/>
        <v>198000</v>
      </c>
      <c r="AA19" s="229">
        <v>6</v>
      </c>
      <c r="AB19" s="229">
        <v>33000</v>
      </c>
      <c r="AC19" s="229">
        <f t="shared" si="7"/>
        <v>198000</v>
      </c>
      <c r="AD19" s="229">
        <v>8</v>
      </c>
      <c r="AE19" s="229">
        <v>33000</v>
      </c>
      <c r="AF19" s="229">
        <f t="shared" si="8"/>
        <v>264000</v>
      </c>
      <c r="AG19" s="229">
        <v>10</v>
      </c>
      <c r="AH19" s="229">
        <v>33000</v>
      </c>
      <c r="AI19" s="229">
        <f t="shared" si="9"/>
        <v>330000</v>
      </c>
      <c r="AJ19" s="229">
        <v>8</v>
      </c>
      <c r="AK19" s="229">
        <v>33000</v>
      </c>
      <c r="AL19" s="229">
        <f t="shared" si="10"/>
        <v>264000</v>
      </c>
      <c r="AM19" s="229">
        <v>4</v>
      </c>
      <c r="AN19" s="229">
        <v>33000</v>
      </c>
      <c r="AO19" s="229">
        <f t="shared" si="11"/>
        <v>132000</v>
      </c>
      <c r="AP19" s="229">
        <v>7</v>
      </c>
      <c r="AQ19" s="229">
        <v>33000</v>
      </c>
      <c r="AR19" s="229">
        <f t="shared" si="12"/>
        <v>231000</v>
      </c>
      <c r="AS19" s="229">
        <v>7</v>
      </c>
      <c r="AT19" s="229">
        <v>33000</v>
      </c>
      <c r="AU19" s="229">
        <f t="shared" si="13"/>
        <v>231000</v>
      </c>
      <c r="AV19" s="229">
        <v>7</v>
      </c>
      <c r="AW19" s="229">
        <v>33000</v>
      </c>
      <c r="AX19" s="229">
        <f t="shared" si="14"/>
        <v>231000</v>
      </c>
      <c r="AY19" s="229">
        <v>8</v>
      </c>
      <c r="AZ19" s="229">
        <v>33000</v>
      </c>
      <c r="BA19" s="229">
        <f t="shared" si="15"/>
        <v>264000</v>
      </c>
      <c r="BB19" s="229">
        <v>8</v>
      </c>
      <c r="BC19" s="229">
        <v>33000</v>
      </c>
      <c r="BD19" s="229">
        <f t="shared" si="16"/>
        <v>264000</v>
      </c>
      <c r="BE19" s="229">
        <v>7</v>
      </c>
      <c r="BF19" s="229">
        <v>33000</v>
      </c>
      <c r="BG19" s="229">
        <f t="shared" si="17"/>
        <v>231000</v>
      </c>
      <c r="BH19" s="229"/>
      <c r="BI19" s="229"/>
      <c r="BJ19" s="229">
        <f t="shared" si="18"/>
        <v>0</v>
      </c>
      <c r="BK19" s="229">
        <v>8</v>
      </c>
      <c r="BL19" s="229">
        <v>33000</v>
      </c>
      <c r="BM19" s="229">
        <f t="shared" si="19"/>
        <v>264000</v>
      </c>
      <c r="BN19" s="229">
        <v>8</v>
      </c>
      <c r="BO19" s="229">
        <v>33000</v>
      </c>
      <c r="BP19" s="229">
        <f t="shared" si="20"/>
        <v>264000</v>
      </c>
      <c r="BQ19" s="229">
        <v>7</v>
      </c>
      <c r="BR19" s="229">
        <v>33000</v>
      </c>
      <c r="BS19" s="229">
        <f t="shared" si="21"/>
        <v>231000</v>
      </c>
      <c r="BT19" s="229">
        <v>8</v>
      </c>
      <c r="BU19" s="229">
        <v>33000</v>
      </c>
      <c r="BV19" s="229">
        <f t="shared" si="22"/>
        <v>264000</v>
      </c>
      <c r="BW19" s="229">
        <v>7</v>
      </c>
      <c r="BX19" s="229">
        <v>33000</v>
      </c>
      <c r="BY19" s="229">
        <f t="shared" si="23"/>
        <v>231000</v>
      </c>
      <c r="BZ19" s="229">
        <v>8</v>
      </c>
      <c r="CA19" s="229">
        <v>33000</v>
      </c>
      <c r="CB19" s="229">
        <f t="shared" si="24"/>
        <v>264000</v>
      </c>
      <c r="CC19" s="229">
        <v>5</v>
      </c>
      <c r="CD19" s="229">
        <v>99000</v>
      </c>
      <c r="CE19" s="229">
        <f t="shared" si="25"/>
        <v>495000</v>
      </c>
      <c r="CF19" s="229"/>
      <c r="CG19" s="229"/>
      <c r="CH19" s="229">
        <f t="shared" si="26"/>
        <v>0</v>
      </c>
      <c r="CI19" s="229">
        <v>10</v>
      </c>
      <c r="CJ19" s="229">
        <v>33000</v>
      </c>
      <c r="CK19" s="229">
        <f t="shared" si="27"/>
        <v>330000</v>
      </c>
      <c r="CL19" s="229"/>
      <c r="CM19" s="229"/>
      <c r="CN19" s="229">
        <f t="shared" si="28"/>
        <v>0</v>
      </c>
      <c r="CO19" s="229"/>
      <c r="CP19" s="229"/>
      <c r="CQ19" s="229">
        <f t="shared" si="29"/>
        <v>0</v>
      </c>
      <c r="CR19" s="229"/>
      <c r="CS19" s="229"/>
      <c r="CT19" s="229">
        <f t="shared" si="30"/>
        <v>0</v>
      </c>
      <c r="CU19" s="168" t="e">
        <f>F19+I19+L19+O19+R19+U19+#REF!+AD19+AA19+AG19+AJ19+AM19+AP19+AS19+AV19+AY19+BB19+BE19+BH19+BK19+BN19+BQ19+BT19+BW19+BZ19+CC19+CF19+CI19+CL19+CO19+CR19</f>
        <v>#REF!</v>
      </c>
      <c r="CV19" s="168" t="e">
        <f>H19+K19+N19+Q19+T19+W19+#REF!+AF19+AC19+AI19+AL19+AO19+AR19+AU19+AX19+BA19+BD19+BG19+BJ19+BM19+BP19+BS19+BV19+BY19+CB19+CE19+CH19+CK19+CN19+CQ19+CT19</f>
        <v>#REF!</v>
      </c>
    </row>
    <row r="20" spans="3:100" s="7" customFormat="1" x14ac:dyDescent="0.25">
      <c r="C20" s="229" t="s">
        <v>547</v>
      </c>
      <c r="D20" s="229" t="s">
        <v>548</v>
      </c>
      <c r="E20" s="230">
        <v>15500</v>
      </c>
      <c r="F20" s="229"/>
      <c r="G20" s="229"/>
      <c r="H20" s="229">
        <f t="shared" si="0"/>
        <v>0</v>
      </c>
      <c r="I20" s="229">
        <v>13</v>
      </c>
      <c r="J20" s="229">
        <v>17500</v>
      </c>
      <c r="K20" s="229">
        <f t="shared" si="1"/>
        <v>227500</v>
      </c>
      <c r="L20" s="229">
        <v>15</v>
      </c>
      <c r="M20" s="229">
        <v>17500</v>
      </c>
      <c r="N20" s="229">
        <f t="shared" si="2"/>
        <v>262500</v>
      </c>
      <c r="O20" s="229">
        <v>14</v>
      </c>
      <c r="P20" s="229">
        <v>17500</v>
      </c>
      <c r="Q20" s="229">
        <f t="shared" si="3"/>
        <v>245000</v>
      </c>
      <c r="R20" s="229"/>
      <c r="S20" s="229"/>
      <c r="T20" s="229">
        <f t="shared" si="4"/>
        <v>0</v>
      </c>
      <c r="U20" s="229">
        <v>12</v>
      </c>
      <c r="V20" s="229">
        <v>17500</v>
      </c>
      <c r="W20" s="229">
        <f t="shared" si="5"/>
        <v>210000</v>
      </c>
      <c r="X20" s="95">
        <v>13</v>
      </c>
      <c r="Y20" s="95">
        <v>17500</v>
      </c>
      <c r="Z20" s="229">
        <f t="shared" si="6"/>
        <v>227500</v>
      </c>
      <c r="AA20" s="229">
        <v>14</v>
      </c>
      <c r="AB20" s="229">
        <v>17500</v>
      </c>
      <c r="AC20" s="229">
        <f t="shared" si="7"/>
        <v>245000</v>
      </c>
      <c r="AD20" s="229">
        <v>13</v>
      </c>
      <c r="AE20" s="229">
        <v>17500</v>
      </c>
      <c r="AF20" s="229">
        <f t="shared" si="8"/>
        <v>227500</v>
      </c>
      <c r="AG20" s="229">
        <v>22</v>
      </c>
      <c r="AH20" s="229">
        <v>17500</v>
      </c>
      <c r="AI20" s="229">
        <f t="shared" si="9"/>
        <v>385000</v>
      </c>
      <c r="AJ20" s="229">
        <v>15</v>
      </c>
      <c r="AK20" s="229">
        <v>17500</v>
      </c>
      <c r="AL20" s="229">
        <f t="shared" si="10"/>
        <v>262500</v>
      </c>
      <c r="AM20" s="229">
        <v>12</v>
      </c>
      <c r="AN20" s="229">
        <v>17500</v>
      </c>
      <c r="AO20" s="229">
        <f t="shared" si="11"/>
        <v>210000</v>
      </c>
      <c r="AP20" s="229">
        <v>23</v>
      </c>
      <c r="AQ20" s="229">
        <v>17500</v>
      </c>
      <c r="AR20" s="229">
        <f t="shared" si="12"/>
        <v>402500</v>
      </c>
      <c r="AS20" s="229">
        <v>13</v>
      </c>
      <c r="AT20" s="229">
        <v>17500</v>
      </c>
      <c r="AU20" s="229">
        <f t="shared" si="13"/>
        <v>227500</v>
      </c>
      <c r="AV20" s="229">
        <v>8</v>
      </c>
      <c r="AW20" s="229">
        <v>17500</v>
      </c>
      <c r="AX20" s="229">
        <f t="shared" si="14"/>
        <v>140000</v>
      </c>
      <c r="AY20" s="229">
        <v>14</v>
      </c>
      <c r="AZ20" s="229">
        <v>17500</v>
      </c>
      <c r="BA20" s="229">
        <f t="shared" si="15"/>
        <v>245000</v>
      </c>
      <c r="BB20" s="229">
        <v>17</v>
      </c>
      <c r="BC20" s="229">
        <v>17500</v>
      </c>
      <c r="BD20" s="229">
        <f t="shared" si="16"/>
        <v>297500</v>
      </c>
      <c r="BE20" s="229">
        <v>13</v>
      </c>
      <c r="BF20" s="229">
        <v>17500</v>
      </c>
      <c r="BG20" s="229">
        <f t="shared" si="17"/>
        <v>227500</v>
      </c>
      <c r="BH20" s="229">
        <v>15</v>
      </c>
      <c r="BI20" s="229">
        <v>17500</v>
      </c>
      <c r="BJ20" s="229">
        <f t="shared" si="18"/>
        <v>262500</v>
      </c>
      <c r="BK20" s="229">
        <v>12</v>
      </c>
      <c r="BL20" s="229">
        <v>17500</v>
      </c>
      <c r="BM20" s="229">
        <f t="shared" si="19"/>
        <v>210000</v>
      </c>
      <c r="BN20" s="229">
        <v>15</v>
      </c>
      <c r="BO20" s="229">
        <v>17500</v>
      </c>
      <c r="BP20" s="229">
        <f t="shared" si="20"/>
        <v>262500</v>
      </c>
      <c r="BQ20" s="229">
        <v>15</v>
      </c>
      <c r="BR20" s="229">
        <v>17500</v>
      </c>
      <c r="BS20" s="229">
        <f t="shared" si="21"/>
        <v>262500</v>
      </c>
      <c r="BT20" s="229">
        <v>20</v>
      </c>
      <c r="BU20" s="229">
        <v>17500</v>
      </c>
      <c r="BV20" s="229">
        <f t="shared" si="22"/>
        <v>350000</v>
      </c>
      <c r="BW20" s="229">
        <v>20</v>
      </c>
      <c r="BX20" s="229">
        <v>17500</v>
      </c>
      <c r="BY20" s="229">
        <f t="shared" si="23"/>
        <v>350000</v>
      </c>
      <c r="BZ20" s="229">
        <v>18</v>
      </c>
      <c r="CA20" s="229">
        <v>17500</v>
      </c>
      <c r="CB20" s="229">
        <f t="shared" si="24"/>
        <v>315000</v>
      </c>
      <c r="CC20" s="229">
        <v>14</v>
      </c>
      <c r="CD20" s="229">
        <v>17500</v>
      </c>
      <c r="CE20" s="229">
        <f t="shared" si="25"/>
        <v>245000</v>
      </c>
      <c r="CF20" s="229"/>
      <c r="CG20" s="229"/>
      <c r="CH20" s="229">
        <f t="shared" si="26"/>
        <v>0</v>
      </c>
      <c r="CI20" s="229">
        <v>26</v>
      </c>
      <c r="CJ20" s="229">
        <v>17500</v>
      </c>
      <c r="CK20" s="229">
        <f t="shared" si="27"/>
        <v>455000</v>
      </c>
      <c r="CL20" s="229"/>
      <c r="CM20" s="229"/>
      <c r="CN20" s="229">
        <f t="shared" si="28"/>
        <v>0</v>
      </c>
      <c r="CO20" s="229"/>
      <c r="CP20" s="229"/>
      <c r="CQ20" s="229">
        <f t="shared" si="29"/>
        <v>0</v>
      </c>
      <c r="CR20" s="229"/>
      <c r="CS20" s="229"/>
      <c r="CT20" s="229">
        <f t="shared" si="30"/>
        <v>0</v>
      </c>
      <c r="CU20" s="168" t="e">
        <f>F20+I20+L20+O20+R20+U20+#REF!+AD20+#REF!+AG20+AJ20+AM20+AP20+AS20+AV20+AY20+BB20+BE20+BH20+BK20+BN20+BQ20+BT20+BW20+BZ20+CC20+CF20+CI20+CL20+CO20+CR20</f>
        <v>#REF!</v>
      </c>
      <c r="CV20" s="168" t="e">
        <f>H20+K20+N20+Q20+T20+W20+#REF!+AF20+#REF!+AI20+AL20+AO20+AR20+AU20+AX20+BA20+BD20+BG20+BJ20+BM20+BP20+BS20+BV20+BY20+CB20+CE20+CH20+CK20+CN20+CQ20+CT20</f>
        <v>#REF!</v>
      </c>
    </row>
    <row r="21" spans="3:100" s="7" customFormat="1" x14ac:dyDescent="0.25">
      <c r="C21" s="231" t="s">
        <v>828</v>
      </c>
      <c r="D21" s="232" t="s">
        <v>548</v>
      </c>
      <c r="E21" s="233">
        <v>18000</v>
      </c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95"/>
      <c r="AE21" s="95"/>
      <c r="AF21" s="95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29"/>
      <c r="BD21" s="229"/>
      <c r="BE21" s="229"/>
      <c r="BF21" s="229"/>
      <c r="BG21" s="229"/>
      <c r="BH21" s="229"/>
      <c r="BI21" s="229"/>
      <c r="BJ21" s="229"/>
      <c r="BK21" s="229"/>
      <c r="BL21" s="229"/>
      <c r="BM21" s="229"/>
      <c r="BN21" s="229"/>
      <c r="BO21" s="229"/>
      <c r="BP21" s="229"/>
      <c r="BQ21" s="229"/>
      <c r="BR21" s="229"/>
      <c r="BS21" s="229"/>
      <c r="BT21" s="229"/>
      <c r="BU21" s="229"/>
      <c r="BV21" s="229"/>
      <c r="BW21" s="229"/>
      <c r="BX21" s="229"/>
      <c r="BY21" s="229"/>
      <c r="BZ21" s="229"/>
      <c r="CA21" s="229"/>
      <c r="CB21" s="229"/>
      <c r="CC21" s="229"/>
      <c r="CD21" s="229"/>
      <c r="CE21" s="229"/>
      <c r="CF21" s="229"/>
      <c r="CG21" s="229"/>
      <c r="CH21" s="229"/>
      <c r="CI21" s="229"/>
      <c r="CJ21" s="229"/>
      <c r="CK21" s="229">
        <f t="shared" si="27"/>
        <v>0</v>
      </c>
      <c r="CL21" s="229"/>
      <c r="CM21" s="229"/>
      <c r="CN21" s="229"/>
      <c r="CO21" s="229"/>
      <c r="CP21" s="229"/>
      <c r="CQ21" s="229">
        <f t="shared" si="29"/>
        <v>0</v>
      </c>
      <c r="CR21" s="229"/>
      <c r="CS21" s="229"/>
      <c r="CT21" s="229"/>
      <c r="CU21" s="168"/>
      <c r="CV21" s="168"/>
    </row>
    <row r="22" spans="3:100" s="7" customFormat="1" x14ac:dyDescent="0.25">
      <c r="C22" s="231" t="s">
        <v>549</v>
      </c>
      <c r="D22" s="232" t="s">
        <v>550</v>
      </c>
      <c r="E22" s="233">
        <v>19500</v>
      </c>
      <c r="F22" s="229"/>
      <c r="G22" s="229"/>
      <c r="H22" s="229">
        <f t="shared" si="0"/>
        <v>0</v>
      </c>
      <c r="I22" s="229"/>
      <c r="J22" s="229"/>
      <c r="K22" s="229">
        <f t="shared" si="1"/>
        <v>0</v>
      </c>
      <c r="L22" s="229"/>
      <c r="M22" s="229"/>
      <c r="N22" s="229">
        <f t="shared" si="2"/>
        <v>0</v>
      </c>
      <c r="O22" s="229"/>
      <c r="P22" s="229"/>
      <c r="Q22" s="229">
        <f t="shared" si="3"/>
        <v>0</v>
      </c>
      <c r="R22" s="229"/>
      <c r="S22" s="229"/>
      <c r="T22" s="229">
        <f t="shared" si="4"/>
        <v>0</v>
      </c>
      <c r="U22" s="229"/>
      <c r="V22" s="229"/>
      <c r="W22" s="229">
        <f t="shared" si="5"/>
        <v>0</v>
      </c>
      <c r="X22" s="229"/>
      <c r="Y22" s="229"/>
      <c r="Z22" s="229">
        <f t="shared" si="6"/>
        <v>0</v>
      </c>
      <c r="AA22" s="229"/>
      <c r="AB22" s="229"/>
      <c r="AC22" s="229">
        <f t="shared" ref="AC22" si="31">AA22*AB22</f>
        <v>0</v>
      </c>
      <c r="AD22" s="229"/>
      <c r="AE22" s="229"/>
      <c r="AF22" s="229">
        <f t="shared" ref="AF22" si="32">AD22*AE22</f>
        <v>0</v>
      </c>
      <c r="AG22" s="229"/>
      <c r="AH22" s="229"/>
      <c r="AI22" s="229">
        <f t="shared" si="9"/>
        <v>0</v>
      </c>
      <c r="AJ22" s="229"/>
      <c r="AK22" s="229"/>
      <c r="AL22" s="229">
        <f t="shared" si="10"/>
        <v>0</v>
      </c>
      <c r="AM22" s="229"/>
      <c r="AN22" s="229"/>
      <c r="AO22" s="229">
        <f t="shared" si="11"/>
        <v>0</v>
      </c>
      <c r="AP22" s="229">
        <v>2</v>
      </c>
      <c r="AQ22" s="229">
        <v>230000</v>
      </c>
      <c r="AR22" s="229">
        <f t="shared" si="12"/>
        <v>460000</v>
      </c>
      <c r="AS22" s="229"/>
      <c r="AT22" s="229"/>
      <c r="AU22" s="229">
        <f t="shared" si="13"/>
        <v>0</v>
      </c>
      <c r="AV22" s="229"/>
      <c r="AW22" s="229"/>
      <c r="AX22" s="229">
        <f t="shared" si="14"/>
        <v>0</v>
      </c>
      <c r="AY22" s="229"/>
      <c r="AZ22" s="229"/>
      <c r="BA22" s="229">
        <f t="shared" si="15"/>
        <v>0</v>
      </c>
      <c r="BB22" s="229"/>
      <c r="BC22" s="229"/>
      <c r="BD22" s="229">
        <f t="shared" si="16"/>
        <v>0</v>
      </c>
      <c r="BE22" s="229"/>
      <c r="BF22" s="229"/>
      <c r="BG22" s="229">
        <f t="shared" si="17"/>
        <v>0</v>
      </c>
      <c r="BH22" s="229"/>
      <c r="BI22" s="229"/>
      <c r="BJ22" s="229">
        <f t="shared" si="18"/>
        <v>0</v>
      </c>
      <c r="BK22" s="229"/>
      <c r="BL22" s="229"/>
      <c r="BM22" s="229">
        <f t="shared" si="19"/>
        <v>0</v>
      </c>
      <c r="BN22" s="229"/>
      <c r="BO22" s="229"/>
      <c r="BP22" s="229">
        <f t="shared" si="20"/>
        <v>0</v>
      </c>
      <c r="BQ22" s="229"/>
      <c r="BR22" s="229"/>
      <c r="BS22" s="229">
        <f t="shared" si="21"/>
        <v>0</v>
      </c>
      <c r="BT22" s="229"/>
      <c r="BU22" s="229"/>
      <c r="BV22" s="229">
        <f t="shared" si="22"/>
        <v>0</v>
      </c>
      <c r="BW22" s="229"/>
      <c r="BX22" s="229"/>
      <c r="BY22" s="229">
        <f t="shared" si="23"/>
        <v>0</v>
      </c>
      <c r="BZ22" s="229"/>
      <c r="CA22" s="229"/>
      <c r="CB22" s="229">
        <f t="shared" si="24"/>
        <v>0</v>
      </c>
      <c r="CC22" s="229"/>
      <c r="CD22" s="229"/>
      <c r="CE22" s="229">
        <f t="shared" si="25"/>
        <v>0</v>
      </c>
      <c r="CF22" s="229"/>
      <c r="CG22" s="229"/>
      <c r="CH22" s="229">
        <f t="shared" si="26"/>
        <v>0</v>
      </c>
      <c r="CI22" s="229"/>
      <c r="CJ22" s="229"/>
      <c r="CK22" s="229">
        <f t="shared" si="27"/>
        <v>0</v>
      </c>
      <c r="CL22" s="229"/>
      <c r="CM22" s="229"/>
      <c r="CN22" s="229">
        <f t="shared" si="28"/>
        <v>0</v>
      </c>
      <c r="CO22" s="229"/>
      <c r="CP22" s="229"/>
      <c r="CQ22" s="229">
        <f t="shared" si="29"/>
        <v>0</v>
      </c>
      <c r="CR22" s="229"/>
      <c r="CS22" s="229"/>
      <c r="CT22" s="229">
        <f t="shared" si="30"/>
        <v>0</v>
      </c>
      <c r="CU22" s="168">
        <f t="shared" ref="CU22" si="33">F22+I22+L22+O22+R22+U22+X22+AA22+AD22+AG22+AJ22+AM22+AP22+AS22+AV22+AY22+BB22+BE22+BH22+BK22+BN22+BQ22+BT22+BW22+BZ22+CC22+CF22+CI22+CL22+CO22+CR22</f>
        <v>2</v>
      </c>
      <c r="CV22" s="168">
        <f t="shared" ref="CV22" si="34">H22+K22+N22+Q22+T22+W22+Z22+AC22+AF22+AI22+AL22+AO22+AR22+AU22+AX22+BA22+BD22+BG22+BJ22+BM22+BP22+BS22+BV22+BY22+CB22+CE22+CH22+CK22+CN22+CQ22+CT22</f>
        <v>460000</v>
      </c>
    </row>
    <row r="23" spans="3:100" s="7" customFormat="1" x14ac:dyDescent="0.25">
      <c r="C23" s="234" t="s">
        <v>6</v>
      </c>
      <c r="D23" s="235"/>
      <c r="E23" s="236"/>
      <c r="F23" s="226"/>
      <c r="G23" s="226"/>
      <c r="H23" s="226">
        <f>SUM(H15:H22)</f>
        <v>0</v>
      </c>
      <c r="I23" s="226"/>
      <c r="J23" s="226"/>
      <c r="K23" s="226">
        <f>SUM(K15:K22)</f>
        <v>868500</v>
      </c>
      <c r="L23" s="226"/>
      <c r="M23" s="226" t="s">
        <v>551</v>
      </c>
      <c r="N23" s="226">
        <f>SUM(N15:N22)</f>
        <v>761500</v>
      </c>
      <c r="O23" s="226"/>
      <c r="P23" s="226"/>
      <c r="Q23" s="226">
        <f>SUM(Q15:Q22)</f>
        <v>1033000</v>
      </c>
      <c r="R23" s="226"/>
      <c r="S23" s="226"/>
      <c r="T23" s="226">
        <f>SUM(T15:T22)</f>
        <v>0</v>
      </c>
      <c r="U23" s="226"/>
      <c r="V23" s="226"/>
      <c r="W23" s="226">
        <f>SUM(W15:W22)</f>
        <v>567500</v>
      </c>
      <c r="X23" s="226"/>
      <c r="Y23" s="226"/>
      <c r="Z23" s="226">
        <f>SUM(Z15:Z22)</f>
        <v>731000</v>
      </c>
      <c r="AA23" s="226"/>
      <c r="AB23" s="226"/>
      <c r="AC23" s="226">
        <f>SUM(AC15:AC22)</f>
        <v>910000</v>
      </c>
      <c r="AD23" s="226"/>
      <c r="AE23" s="226"/>
      <c r="AF23" s="226">
        <f>SUM(AF15:AF22)</f>
        <v>910000</v>
      </c>
      <c r="AG23" s="226"/>
      <c r="AH23" s="226"/>
      <c r="AI23" s="226">
        <f>SUM(AI15:AI22)</f>
        <v>1252000</v>
      </c>
      <c r="AJ23" s="226"/>
      <c r="AK23" s="226"/>
      <c r="AL23" s="226">
        <f>SUM(AL15:AL22)</f>
        <v>794500</v>
      </c>
      <c r="AM23" s="226"/>
      <c r="AN23" s="226"/>
      <c r="AO23" s="226">
        <f>SUM(AO15:AO22)</f>
        <v>718000</v>
      </c>
      <c r="AP23" s="226"/>
      <c r="AQ23" s="226"/>
      <c r="AR23" s="226">
        <f>SUM(AR15:AR22)</f>
        <v>1371000</v>
      </c>
      <c r="AS23" s="226"/>
      <c r="AT23" s="226"/>
      <c r="AU23" s="226">
        <f>SUM(AU15:AU22)</f>
        <v>840000</v>
      </c>
      <c r="AV23" s="226"/>
      <c r="AW23" s="226"/>
      <c r="AX23" s="226">
        <f>SUM(AX15:AX22)</f>
        <v>899000</v>
      </c>
      <c r="AY23" s="226"/>
      <c r="AZ23" s="226"/>
      <c r="BA23" s="226">
        <f>SUM(BA15:BA22)</f>
        <v>952000</v>
      </c>
      <c r="BB23" s="226"/>
      <c r="BC23" s="226"/>
      <c r="BD23" s="226">
        <f>SUM(BD15:BD22)</f>
        <v>994500</v>
      </c>
      <c r="BE23" s="226"/>
      <c r="BF23" s="226"/>
      <c r="BG23" s="226">
        <f>SUM(BG15:BG22)</f>
        <v>844500</v>
      </c>
      <c r="BH23" s="226"/>
      <c r="BI23" s="226"/>
      <c r="BJ23" s="226">
        <f>SUM(BJ15:BJ22)</f>
        <v>775500</v>
      </c>
      <c r="BK23" s="226"/>
      <c r="BL23" s="226"/>
      <c r="BM23" s="226">
        <f>SUM(BM15:BM22)</f>
        <v>803500</v>
      </c>
      <c r="BN23" s="226"/>
      <c r="BO23" s="226"/>
      <c r="BP23" s="226">
        <f>SUM(BP15:BP22)</f>
        <v>1148500</v>
      </c>
      <c r="BQ23" s="226"/>
      <c r="BR23" s="226"/>
      <c r="BS23" s="226">
        <f>SUM(BS15:BS22)</f>
        <v>898500</v>
      </c>
      <c r="BT23" s="226"/>
      <c r="BU23" s="226" t="s">
        <v>813</v>
      </c>
      <c r="BV23" s="226">
        <f>SUM(BV15:BV22)</f>
        <v>1052000</v>
      </c>
      <c r="BW23" s="226"/>
      <c r="BX23" s="226"/>
      <c r="BY23" s="226">
        <f>SUM(BY15:BY22)</f>
        <v>1052000</v>
      </c>
      <c r="BZ23" s="226"/>
      <c r="CA23" s="226"/>
      <c r="CB23" s="226">
        <f>SUM(CB15:CB22)</f>
        <v>931500</v>
      </c>
      <c r="CC23" s="226"/>
      <c r="CD23" s="226"/>
      <c r="CE23" s="226">
        <f>SUM(CE15:CE22)</f>
        <v>984500</v>
      </c>
      <c r="CF23" s="226"/>
      <c r="CG23" s="226"/>
      <c r="CH23" s="226">
        <f>SUM(CH15:CH22)</f>
        <v>0</v>
      </c>
      <c r="CI23" s="226"/>
      <c r="CJ23" s="226"/>
      <c r="CK23" s="226">
        <f>SUM(CK15:CK22)</f>
        <v>1448500</v>
      </c>
      <c r="CL23" s="226"/>
      <c r="CM23" s="226"/>
      <c r="CN23" s="226">
        <f>SUM(CN15:CN22)</f>
        <v>0</v>
      </c>
      <c r="CO23" s="226"/>
      <c r="CP23" s="226"/>
      <c r="CQ23" s="226">
        <f>SUM(CQ15:CQ22)</f>
        <v>0</v>
      </c>
      <c r="CR23" s="226"/>
      <c r="CS23" s="226"/>
      <c r="CT23" s="226"/>
      <c r="CU23" s="226" t="e">
        <f>SUM(CU15:CU22)</f>
        <v>#REF!</v>
      </c>
      <c r="CV23" s="227" t="e">
        <f>SUM(CV15:CV22)</f>
        <v>#REF!</v>
      </c>
    </row>
    <row r="24" spans="3:100" x14ac:dyDescent="0.25">
      <c r="CV24" s="7">
        <f>H23+K23+N23+Q23+T23+W23+Z23+AC23+AF23+AI23+AL23+AO23+AR23+AU23+AX23+BA23+BD23+BG23+BJ23+BM23+BP23+BS23+BV23+BY23+CB23+CE23+CH23+CK23+CN23+CQ23+CT23</f>
        <v>23541500</v>
      </c>
    </row>
    <row r="25" spans="3:100" x14ac:dyDescent="0.25">
      <c r="C25" s="344" t="s">
        <v>552</v>
      </c>
      <c r="D25" s="2"/>
    </row>
    <row r="26" spans="3:100" x14ac:dyDescent="0.25">
      <c r="D26" s="2"/>
    </row>
    <row r="27" spans="3:100" x14ac:dyDescent="0.25">
      <c r="C27" s="419" t="s">
        <v>203</v>
      </c>
      <c r="D27" s="154" t="s">
        <v>204</v>
      </c>
      <c r="E27" s="155"/>
      <c r="F27" s="405" t="s">
        <v>5</v>
      </c>
      <c r="G27" s="406"/>
      <c r="H27" s="406"/>
      <c r="I27" s="406"/>
      <c r="J27" s="406"/>
      <c r="K27" s="406"/>
      <c r="L27" s="406"/>
      <c r="M27" s="406"/>
      <c r="N27" s="406"/>
      <c r="O27" s="406"/>
      <c r="P27" s="406"/>
      <c r="Q27" s="406"/>
      <c r="R27" s="406"/>
      <c r="S27" s="406"/>
      <c r="T27" s="406"/>
      <c r="U27" s="406"/>
      <c r="V27" s="406"/>
      <c r="W27" s="406"/>
      <c r="X27" s="406"/>
      <c r="Y27" s="406"/>
      <c r="Z27" s="406"/>
      <c r="AA27" s="406"/>
      <c r="AB27" s="406"/>
      <c r="AC27" s="406"/>
      <c r="AD27" s="406"/>
      <c r="AE27" s="406"/>
      <c r="AF27" s="406"/>
      <c r="AG27" s="406"/>
      <c r="AH27" s="406"/>
      <c r="AI27" s="406"/>
      <c r="AJ27" s="406"/>
      <c r="AK27" s="406"/>
      <c r="AL27" s="406"/>
      <c r="AM27" s="406"/>
      <c r="AN27" s="406"/>
      <c r="AO27" s="406"/>
      <c r="AP27" s="406"/>
      <c r="AQ27" s="406"/>
      <c r="AR27" s="406"/>
      <c r="AS27" s="406"/>
      <c r="AT27" s="406"/>
      <c r="AU27" s="406"/>
      <c r="AV27" s="406"/>
      <c r="AW27" s="406"/>
      <c r="AX27" s="406"/>
      <c r="AY27" s="406"/>
      <c r="AZ27" s="406"/>
      <c r="BA27" s="406"/>
      <c r="BB27" s="406"/>
      <c r="BC27" s="406"/>
      <c r="BD27" s="406"/>
      <c r="BE27" s="406"/>
      <c r="BF27" s="406"/>
      <c r="BG27" s="406"/>
      <c r="BH27" s="406"/>
      <c r="BI27" s="406"/>
      <c r="BJ27" s="406"/>
      <c r="BK27" s="406"/>
      <c r="BL27" s="406"/>
      <c r="BM27" s="406"/>
      <c r="BN27" s="406"/>
      <c r="BO27" s="406"/>
      <c r="BP27" s="406"/>
      <c r="BQ27" s="406"/>
      <c r="BR27" s="406"/>
      <c r="BS27" s="406"/>
      <c r="BT27" s="406"/>
      <c r="BU27" s="406"/>
      <c r="BV27" s="406"/>
      <c r="BW27" s="406"/>
      <c r="BX27" s="406"/>
      <c r="BY27" s="406"/>
      <c r="BZ27" s="406"/>
      <c r="CA27" s="406"/>
      <c r="CB27" s="406"/>
      <c r="CC27" s="406"/>
      <c r="CD27" s="406"/>
      <c r="CE27" s="406"/>
      <c r="CF27" s="406"/>
      <c r="CG27" s="406"/>
      <c r="CH27" s="406"/>
      <c r="CI27" s="406"/>
      <c r="CJ27" s="406"/>
      <c r="CK27" s="406"/>
      <c r="CL27" s="406"/>
      <c r="CM27" s="406"/>
      <c r="CN27" s="406"/>
      <c r="CO27" s="406"/>
      <c r="CP27" s="406"/>
      <c r="CQ27" s="406"/>
      <c r="CR27" s="406"/>
      <c r="CS27" s="406"/>
      <c r="CT27" s="407"/>
      <c r="CU27" s="156"/>
      <c r="CV27" s="411" t="s">
        <v>205</v>
      </c>
    </row>
    <row r="28" spans="3:100" x14ac:dyDescent="0.25">
      <c r="C28" s="419"/>
      <c r="D28" s="154"/>
      <c r="E28" s="155" t="s">
        <v>206</v>
      </c>
      <c r="F28" s="402">
        <v>1</v>
      </c>
      <c r="G28" s="403"/>
      <c r="H28" s="404"/>
      <c r="I28" s="402">
        <v>2</v>
      </c>
      <c r="J28" s="403"/>
      <c r="K28" s="404"/>
      <c r="L28" s="402">
        <v>3</v>
      </c>
      <c r="M28" s="403"/>
      <c r="N28" s="404"/>
      <c r="O28" s="402">
        <v>4</v>
      </c>
      <c r="P28" s="403"/>
      <c r="Q28" s="404"/>
      <c r="R28" s="402">
        <v>5</v>
      </c>
      <c r="S28" s="403"/>
      <c r="T28" s="404"/>
      <c r="U28" s="402">
        <v>6</v>
      </c>
      <c r="V28" s="403"/>
      <c r="W28" s="404"/>
      <c r="X28" s="402">
        <v>7</v>
      </c>
      <c r="Y28" s="403"/>
      <c r="Z28" s="404"/>
      <c r="AA28" s="402">
        <v>8</v>
      </c>
      <c r="AB28" s="403"/>
      <c r="AC28" s="404"/>
      <c r="AD28" s="402">
        <v>9</v>
      </c>
      <c r="AE28" s="403"/>
      <c r="AF28" s="404"/>
      <c r="AG28" s="402">
        <v>10</v>
      </c>
      <c r="AH28" s="403"/>
      <c r="AI28" s="404"/>
      <c r="AJ28" s="402">
        <v>11</v>
      </c>
      <c r="AK28" s="403"/>
      <c r="AL28" s="404"/>
      <c r="AM28" s="402">
        <v>12</v>
      </c>
      <c r="AN28" s="403"/>
      <c r="AO28" s="404"/>
      <c r="AP28" s="402">
        <v>13</v>
      </c>
      <c r="AQ28" s="403"/>
      <c r="AR28" s="404"/>
      <c r="AS28" s="402">
        <v>14</v>
      </c>
      <c r="AT28" s="403"/>
      <c r="AU28" s="404"/>
      <c r="AV28" s="402">
        <v>15</v>
      </c>
      <c r="AW28" s="403"/>
      <c r="AX28" s="404"/>
      <c r="AY28" s="402">
        <v>16</v>
      </c>
      <c r="AZ28" s="403"/>
      <c r="BA28" s="404"/>
      <c r="BB28" s="402">
        <v>17</v>
      </c>
      <c r="BC28" s="403"/>
      <c r="BD28" s="404"/>
      <c r="BE28" s="402">
        <v>18</v>
      </c>
      <c r="BF28" s="403"/>
      <c r="BG28" s="404"/>
      <c r="BH28" s="402">
        <v>19</v>
      </c>
      <c r="BI28" s="403"/>
      <c r="BJ28" s="404"/>
      <c r="BK28" s="402">
        <v>20</v>
      </c>
      <c r="BL28" s="403"/>
      <c r="BM28" s="404"/>
      <c r="BN28" s="402">
        <v>21</v>
      </c>
      <c r="BO28" s="403"/>
      <c r="BP28" s="404"/>
      <c r="BQ28" s="402">
        <v>22</v>
      </c>
      <c r="BR28" s="403"/>
      <c r="BS28" s="404"/>
      <c r="BT28" s="402">
        <v>23</v>
      </c>
      <c r="BU28" s="403"/>
      <c r="BV28" s="404"/>
      <c r="BW28" s="402">
        <v>24</v>
      </c>
      <c r="BX28" s="403"/>
      <c r="BY28" s="404"/>
      <c r="BZ28" s="402">
        <v>25</v>
      </c>
      <c r="CA28" s="403"/>
      <c r="CB28" s="404"/>
      <c r="CC28" s="402">
        <v>26</v>
      </c>
      <c r="CD28" s="403"/>
      <c r="CE28" s="404"/>
      <c r="CF28" s="402">
        <v>27</v>
      </c>
      <c r="CG28" s="403"/>
      <c r="CH28" s="404"/>
      <c r="CI28" s="402">
        <v>28</v>
      </c>
      <c r="CJ28" s="403"/>
      <c r="CK28" s="404"/>
      <c r="CL28" s="402">
        <v>29</v>
      </c>
      <c r="CM28" s="403"/>
      <c r="CN28" s="404"/>
      <c r="CO28" s="402">
        <v>30</v>
      </c>
      <c r="CP28" s="403"/>
      <c r="CQ28" s="404"/>
      <c r="CR28" s="402">
        <v>31</v>
      </c>
      <c r="CS28" s="403"/>
      <c r="CT28" s="404"/>
      <c r="CU28" s="158"/>
      <c r="CV28" s="411"/>
    </row>
    <row r="29" spans="3:100" s="1" customFormat="1" x14ac:dyDescent="0.25">
      <c r="C29" s="419"/>
      <c r="D29" s="154"/>
      <c r="E29" s="159" t="s">
        <v>207</v>
      </c>
      <c r="F29" s="160" t="s">
        <v>208</v>
      </c>
      <c r="G29" s="160" t="s">
        <v>206</v>
      </c>
      <c r="H29" s="160" t="s">
        <v>78</v>
      </c>
      <c r="I29" s="161" t="s">
        <v>208</v>
      </c>
      <c r="J29" s="161" t="s">
        <v>206</v>
      </c>
      <c r="K29" s="161" t="s">
        <v>78</v>
      </c>
      <c r="L29" s="160" t="s">
        <v>208</v>
      </c>
      <c r="M29" s="160" t="s">
        <v>206</v>
      </c>
      <c r="N29" s="160" t="s">
        <v>78</v>
      </c>
      <c r="O29" s="161" t="s">
        <v>208</v>
      </c>
      <c r="P29" s="161" t="s">
        <v>206</v>
      </c>
      <c r="Q29" s="161" t="s">
        <v>78</v>
      </c>
      <c r="R29" s="160" t="s">
        <v>208</v>
      </c>
      <c r="S29" s="160" t="s">
        <v>206</v>
      </c>
      <c r="T29" s="160" t="s">
        <v>78</v>
      </c>
      <c r="U29" s="161" t="s">
        <v>208</v>
      </c>
      <c r="V29" s="161" t="s">
        <v>206</v>
      </c>
      <c r="W29" s="161" t="s">
        <v>78</v>
      </c>
      <c r="X29" s="160" t="s">
        <v>208</v>
      </c>
      <c r="Y29" s="160" t="s">
        <v>206</v>
      </c>
      <c r="Z29" s="160" t="s">
        <v>78</v>
      </c>
      <c r="AA29" s="161" t="s">
        <v>208</v>
      </c>
      <c r="AB29" s="161" t="s">
        <v>206</v>
      </c>
      <c r="AC29" s="161" t="s">
        <v>78</v>
      </c>
      <c r="AD29" s="160" t="s">
        <v>208</v>
      </c>
      <c r="AE29" s="160" t="s">
        <v>206</v>
      </c>
      <c r="AF29" s="160" t="s">
        <v>78</v>
      </c>
      <c r="AG29" s="161" t="s">
        <v>208</v>
      </c>
      <c r="AH29" s="161" t="s">
        <v>206</v>
      </c>
      <c r="AI29" s="161" t="s">
        <v>78</v>
      </c>
      <c r="AJ29" s="160" t="s">
        <v>208</v>
      </c>
      <c r="AK29" s="160" t="s">
        <v>206</v>
      </c>
      <c r="AL29" s="160" t="s">
        <v>78</v>
      </c>
      <c r="AM29" s="161" t="s">
        <v>208</v>
      </c>
      <c r="AN29" s="161" t="s">
        <v>206</v>
      </c>
      <c r="AO29" s="161" t="s">
        <v>78</v>
      </c>
      <c r="AP29" s="160" t="s">
        <v>208</v>
      </c>
      <c r="AQ29" s="160" t="s">
        <v>206</v>
      </c>
      <c r="AR29" s="160" t="s">
        <v>78</v>
      </c>
      <c r="AS29" s="161" t="s">
        <v>208</v>
      </c>
      <c r="AT29" s="161" t="s">
        <v>206</v>
      </c>
      <c r="AU29" s="161" t="s">
        <v>78</v>
      </c>
      <c r="AV29" s="160" t="s">
        <v>208</v>
      </c>
      <c r="AW29" s="160" t="s">
        <v>206</v>
      </c>
      <c r="AX29" s="160" t="s">
        <v>78</v>
      </c>
      <c r="AY29" s="161" t="s">
        <v>208</v>
      </c>
      <c r="AZ29" s="161" t="s">
        <v>206</v>
      </c>
      <c r="BA29" s="161" t="s">
        <v>78</v>
      </c>
      <c r="BB29" s="160" t="s">
        <v>208</v>
      </c>
      <c r="BC29" s="160" t="s">
        <v>206</v>
      </c>
      <c r="BD29" s="160" t="s">
        <v>78</v>
      </c>
      <c r="BE29" s="161" t="s">
        <v>208</v>
      </c>
      <c r="BF29" s="161" t="s">
        <v>206</v>
      </c>
      <c r="BG29" s="161" t="s">
        <v>78</v>
      </c>
      <c r="BH29" s="160" t="s">
        <v>208</v>
      </c>
      <c r="BI29" s="160" t="s">
        <v>206</v>
      </c>
      <c r="BJ29" s="160" t="s">
        <v>78</v>
      </c>
      <c r="BK29" s="161" t="s">
        <v>208</v>
      </c>
      <c r="BL29" s="161" t="s">
        <v>206</v>
      </c>
      <c r="BM29" s="161" t="s">
        <v>78</v>
      </c>
      <c r="BN29" s="160" t="s">
        <v>208</v>
      </c>
      <c r="BO29" s="160" t="s">
        <v>206</v>
      </c>
      <c r="BP29" s="160" t="s">
        <v>78</v>
      </c>
      <c r="BQ29" s="161" t="s">
        <v>208</v>
      </c>
      <c r="BR29" s="161" t="s">
        <v>206</v>
      </c>
      <c r="BS29" s="161" t="s">
        <v>78</v>
      </c>
      <c r="BT29" s="160" t="s">
        <v>208</v>
      </c>
      <c r="BU29" s="160" t="s">
        <v>206</v>
      </c>
      <c r="BV29" s="160" t="s">
        <v>78</v>
      </c>
      <c r="BW29" s="161" t="s">
        <v>208</v>
      </c>
      <c r="BX29" s="161" t="s">
        <v>206</v>
      </c>
      <c r="BY29" s="161" t="s">
        <v>78</v>
      </c>
      <c r="BZ29" s="160" t="s">
        <v>208</v>
      </c>
      <c r="CA29" s="160" t="s">
        <v>206</v>
      </c>
      <c r="CB29" s="160" t="s">
        <v>78</v>
      </c>
      <c r="CC29" s="161" t="s">
        <v>208</v>
      </c>
      <c r="CD29" s="161" t="s">
        <v>206</v>
      </c>
      <c r="CE29" s="161" t="s">
        <v>78</v>
      </c>
      <c r="CF29" s="160" t="s">
        <v>208</v>
      </c>
      <c r="CG29" s="160" t="s">
        <v>206</v>
      </c>
      <c r="CH29" s="160" t="s">
        <v>78</v>
      </c>
      <c r="CI29" s="161" t="s">
        <v>208</v>
      </c>
      <c r="CJ29" s="161" t="s">
        <v>206</v>
      </c>
      <c r="CK29" s="161" t="s">
        <v>78</v>
      </c>
      <c r="CL29" s="160" t="s">
        <v>208</v>
      </c>
      <c r="CM29" s="160" t="s">
        <v>206</v>
      </c>
      <c r="CN29" s="160" t="s">
        <v>78</v>
      </c>
      <c r="CO29" s="161" t="s">
        <v>208</v>
      </c>
      <c r="CP29" s="161" t="s">
        <v>206</v>
      </c>
      <c r="CQ29" s="161" t="s">
        <v>78</v>
      </c>
      <c r="CR29" s="160" t="s">
        <v>208</v>
      </c>
      <c r="CS29" s="160" t="s">
        <v>206</v>
      </c>
      <c r="CT29" s="160" t="s">
        <v>78</v>
      </c>
      <c r="CU29" s="161" t="s">
        <v>78</v>
      </c>
      <c r="CV29" s="412"/>
    </row>
    <row r="30" spans="3:100" x14ac:dyDescent="0.25">
      <c r="C30" s="165" t="s">
        <v>553</v>
      </c>
      <c r="D30" s="165" t="s">
        <v>215</v>
      </c>
      <c r="E30" s="166">
        <v>25500</v>
      </c>
      <c r="F30" s="165"/>
      <c r="G30" s="165"/>
      <c r="H30" s="165">
        <f>F30*G30</f>
        <v>0</v>
      </c>
      <c r="I30" s="165"/>
      <c r="J30" s="165"/>
      <c r="K30" s="165">
        <f>I30*J30</f>
        <v>0</v>
      </c>
      <c r="N30" s="165">
        <f>L30*M30</f>
        <v>0</v>
      </c>
      <c r="O30" s="165"/>
      <c r="P30" s="165"/>
      <c r="Q30" s="165">
        <f>O30*P30</f>
        <v>0</v>
      </c>
      <c r="R30" s="165"/>
      <c r="S30" s="165"/>
      <c r="T30" s="165">
        <f>R30*S30</f>
        <v>0</v>
      </c>
      <c r="U30" s="165"/>
      <c r="V30" s="165"/>
      <c r="W30" s="165">
        <f>U30*V30</f>
        <v>0</v>
      </c>
      <c r="X30" s="165"/>
      <c r="Y30" s="165"/>
      <c r="Z30" s="165">
        <f>X30*Y30</f>
        <v>0</v>
      </c>
      <c r="AA30" s="165"/>
      <c r="AB30" s="165"/>
      <c r="AC30" s="165">
        <f>AA30*AB30</f>
        <v>0</v>
      </c>
      <c r="AD30" s="165"/>
      <c r="AE30" s="165"/>
      <c r="AF30" s="165">
        <f>AD30*AE30</f>
        <v>0</v>
      </c>
      <c r="AG30" s="165"/>
      <c r="AH30" s="165"/>
      <c r="AI30" s="165">
        <f>AG30*AH30</f>
        <v>0</v>
      </c>
      <c r="AJ30" s="165"/>
      <c r="AK30" s="165"/>
      <c r="AL30" s="165">
        <f>AJ30*AK30</f>
        <v>0</v>
      </c>
      <c r="AM30" s="165"/>
      <c r="AN30" s="165"/>
      <c r="AO30" s="165">
        <f>AM30*AN30</f>
        <v>0</v>
      </c>
      <c r="AP30" s="165"/>
      <c r="AQ30" s="165"/>
      <c r="AR30" s="165">
        <f>AP30*AQ30</f>
        <v>0</v>
      </c>
      <c r="AS30" s="165"/>
      <c r="AT30" s="165"/>
      <c r="AU30" s="165">
        <f>AS30*AT30</f>
        <v>0</v>
      </c>
      <c r="AV30" s="165"/>
      <c r="AW30" s="165"/>
      <c r="AX30" s="165">
        <f>AV30*AW30</f>
        <v>0</v>
      </c>
      <c r="AY30" s="165"/>
      <c r="AZ30" s="165"/>
      <c r="BA30" s="165">
        <f>AY30*AZ30</f>
        <v>0</v>
      </c>
      <c r="BB30" s="165"/>
      <c r="BC30" s="165"/>
      <c r="BD30" s="165">
        <f>BB30*BC30</f>
        <v>0</v>
      </c>
      <c r="BE30" s="165"/>
      <c r="BF30" s="165"/>
      <c r="BG30" s="165">
        <f>BE30*BF30</f>
        <v>0</v>
      </c>
      <c r="BH30" s="165"/>
      <c r="BI30" s="165"/>
      <c r="BJ30" s="165">
        <f>BH30*BI30</f>
        <v>0</v>
      </c>
      <c r="BK30" s="165"/>
      <c r="BL30" s="165"/>
      <c r="BM30" s="165">
        <f>BK30*BL30</f>
        <v>0</v>
      </c>
      <c r="BN30" s="165"/>
      <c r="BO30" s="165"/>
      <c r="BP30" s="165">
        <f>BN30*BO30</f>
        <v>0</v>
      </c>
      <c r="BQ30" s="165"/>
      <c r="BR30" s="165"/>
      <c r="BS30" s="165">
        <f>BQ30*BR30</f>
        <v>0</v>
      </c>
      <c r="BT30" s="165"/>
      <c r="BU30" s="165"/>
      <c r="BV30" s="165">
        <f>BT30*BU30</f>
        <v>0</v>
      </c>
      <c r="BW30" s="165"/>
      <c r="BX30" s="165"/>
      <c r="BY30" s="165">
        <f>BW30*BX30</f>
        <v>0</v>
      </c>
      <c r="BZ30" s="165"/>
      <c r="CA30" s="165"/>
      <c r="CB30" s="165">
        <f>BZ30*CA30</f>
        <v>0</v>
      </c>
      <c r="CC30" s="165"/>
      <c r="CD30" s="165"/>
      <c r="CE30" s="165">
        <f>CC30*CD30</f>
        <v>0</v>
      </c>
      <c r="CF30" s="165"/>
      <c r="CG30" s="165"/>
      <c r="CH30" s="165">
        <f>CF30*CG30</f>
        <v>0</v>
      </c>
      <c r="CI30" s="165"/>
      <c r="CJ30" s="165"/>
      <c r="CK30" s="165">
        <f>CI30*CJ30</f>
        <v>0</v>
      </c>
      <c r="CL30" s="165"/>
      <c r="CM30" s="165"/>
      <c r="CN30" s="165">
        <f>CL30*CM30</f>
        <v>0</v>
      </c>
      <c r="CO30" s="165"/>
      <c r="CP30" s="165"/>
      <c r="CQ30" s="165">
        <f>CO30*CP30</f>
        <v>0</v>
      </c>
      <c r="CR30" s="165"/>
      <c r="CS30" s="165"/>
      <c r="CT30" s="165">
        <f>CR30*CS30</f>
        <v>0</v>
      </c>
      <c r="CU30" s="168">
        <f>F30+I30+L30+O30+R30+U30+X30+AA30+AD30+AG30+AJ30+AM30+AP30+AS30+AV30+AY30+BB30+BE30+BH30+BK30+BN30+BQ30+BT30+BW30+BZ30+CC30+CF30+CI30+CL30+CO30+CR30</f>
        <v>0</v>
      </c>
      <c r="CV30" s="168">
        <f>H30+K30+N30+Q30+T30+W30+Z30+AC30+AF30+AI30+AL30+AO30+AR30+AU30+AX30+BA30+BD30+BG30+BJ30+BM30+BP30+BS30+BV30+BY30+CB30+CE30+CH30+CK30+CN30+CQ30+CT30</f>
        <v>0</v>
      </c>
    </row>
    <row r="31" spans="3:100" x14ac:dyDescent="0.25">
      <c r="C31" s="165" t="s">
        <v>554</v>
      </c>
      <c r="D31" s="165" t="s">
        <v>215</v>
      </c>
      <c r="E31" s="166"/>
      <c r="F31" s="165"/>
      <c r="G31" s="165"/>
      <c r="H31" s="165">
        <f>F31*G31</f>
        <v>0</v>
      </c>
      <c r="I31" s="165"/>
      <c r="J31" s="165"/>
      <c r="K31" s="165">
        <f>I31*J31</f>
        <v>0</v>
      </c>
      <c r="L31" s="165"/>
      <c r="M31" s="165"/>
      <c r="N31" s="165">
        <f>L31*M31</f>
        <v>0</v>
      </c>
      <c r="O31" s="165"/>
      <c r="P31" s="165"/>
      <c r="Q31" s="165">
        <f>O31*P31</f>
        <v>0</v>
      </c>
      <c r="R31" s="165"/>
      <c r="S31" s="165"/>
      <c r="T31" s="165">
        <f>R31*S31</f>
        <v>0</v>
      </c>
      <c r="U31" s="165"/>
      <c r="V31" s="165"/>
      <c r="W31" s="165">
        <f>U31*V31</f>
        <v>0</v>
      </c>
      <c r="X31" s="165"/>
      <c r="Y31" s="165"/>
      <c r="Z31" s="165">
        <f>X31*Y31</f>
        <v>0</v>
      </c>
      <c r="AA31" s="165"/>
      <c r="AB31" s="165"/>
      <c r="AC31" s="165">
        <f>AA31*AB31</f>
        <v>0</v>
      </c>
      <c r="AD31" s="165"/>
      <c r="AE31" s="165"/>
      <c r="AF31" s="165">
        <f>AD31*AE31</f>
        <v>0</v>
      </c>
      <c r="AG31" s="165"/>
      <c r="AH31" s="165"/>
      <c r="AI31" s="165">
        <f>AG31*AH31</f>
        <v>0</v>
      </c>
      <c r="AJ31" s="165"/>
      <c r="AK31" s="165"/>
      <c r="AL31" s="165">
        <f>AJ31*AK31</f>
        <v>0</v>
      </c>
      <c r="AM31" s="165"/>
      <c r="AN31" s="165"/>
      <c r="AO31" s="165">
        <f>AM31*AN31</f>
        <v>0</v>
      </c>
      <c r="AP31" s="165"/>
      <c r="AQ31" s="165"/>
      <c r="AR31" s="165">
        <f>AP31*AQ31</f>
        <v>0</v>
      </c>
      <c r="AS31" s="165"/>
      <c r="AT31" s="165"/>
      <c r="AU31" s="165">
        <f>AS31*AT31</f>
        <v>0</v>
      </c>
      <c r="AV31" s="165"/>
      <c r="AW31" s="165"/>
      <c r="AX31" s="165">
        <f>AV31*AW31</f>
        <v>0</v>
      </c>
      <c r="AY31" s="165"/>
      <c r="AZ31" s="165"/>
      <c r="BA31" s="165">
        <f>AY31*AZ31</f>
        <v>0</v>
      </c>
      <c r="BB31" s="165"/>
      <c r="BC31" s="165"/>
      <c r="BD31" s="165">
        <f>BB31*BC31</f>
        <v>0</v>
      </c>
      <c r="BE31" s="165"/>
      <c r="BF31" s="165"/>
      <c r="BG31" s="165">
        <f>BE31*BF31</f>
        <v>0</v>
      </c>
      <c r="BH31" s="165"/>
      <c r="BI31" s="165"/>
      <c r="BJ31" s="165">
        <f>BH31*BI31</f>
        <v>0</v>
      </c>
      <c r="BK31" s="165"/>
      <c r="BL31" s="165"/>
      <c r="BM31" s="165">
        <f>BK31*BL31</f>
        <v>0</v>
      </c>
      <c r="BN31" s="165"/>
      <c r="BO31" s="165"/>
      <c r="BP31" s="165">
        <f>BN31*BO31</f>
        <v>0</v>
      </c>
      <c r="BQ31" s="165"/>
      <c r="BR31" s="165"/>
      <c r="BS31" s="165">
        <f>BQ31*BR31</f>
        <v>0</v>
      </c>
      <c r="BT31" s="165"/>
      <c r="BU31" s="165"/>
      <c r="BV31" s="165">
        <f>BT31*BU31</f>
        <v>0</v>
      </c>
      <c r="BW31" s="165"/>
      <c r="BX31" s="165"/>
      <c r="BY31" s="165">
        <f>BW31*BX31</f>
        <v>0</v>
      </c>
      <c r="BZ31" s="165"/>
      <c r="CA31" s="165"/>
      <c r="CB31" s="165">
        <f>BZ31*CA31</f>
        <v>0</v>
      </c>
      <c r="CC31" s="165"/>
      <c r="CD31" s="165"/>
      <c r="CE31" s="165">
        <f>CC31*CD31</f>
        <v>0</v>
      </c>
      <c r="CF31" s="165"/>
      <c r="CG31" s="165"/>
      <c r="CH31" s="165">
        <f>CF31*CG31</f>
        <v>0</v>
      </c>
      <c r="CI31" s="165"/>
      <c r="CJ31" s="165"/>
      <c r="CK31" s="165">
        <f>CI31*CJ31</f>
        <v>0</v>
      </c>
      <c r="CL31" s="165"/>
      <c r="CM31" s="165"/>
      <c r="CN31" s="165">
        <f>CL31*CM31</f>
        <v>0</v>
      </c>
      <c r="CO31" s="165"/>
      <c r="CP31" s="165"/>
      <c r="CQ31" s="165">
        <f>CO31*CP31</f>
        <v>0</v>
      </c>
      <c r="CR31" s="165"/>
      <c r="CS31" s="165"/>
      <c r="CT31" s="165">
        <f>CR31*CS31</f>
        <v>0</v>
      </c>
      <c r="CU31" s="168">
        <f>F31+I31+L31+O31+R31+U31+X31+AA31+AD31+AG31+AJ31+AM31+AP31+AS31+AV31+AY31+BB31+BE31+BH31+BK31+BN31+BQ31+BT31+BW31+BZ31+CC31+CF31+CI31+CL31+CO31+CR31</f>
        <v>0</v>
      </c>
      <c r="CV31" s="168">
        <f>H31+K31+N31+Q31+T31+W31+Z31+AC31+AF31+AI31+AL31+AO31+AR31+AU31+AX31+BA31+BD31+BG31+BJ31+BM31+BP31+BS31+BV31+BY31+CB31+CE31+CH31+CK31+CN31+CQ31+CT31</f>
        <v>0</v>
      </c>
    </row>
    <row r="32" spans="3:100" x14ac:dyDescent="0.25">
      <c r="C32" s="186"/>
      <c r="D32" s="186"/>
      <c r="E32" s="218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32"/>
      <c r="CV32" s="32"/>
    </row>
    <row r="33" spans="1:102" x14ac:dyDescent="0.25">
      <c r="C33" s="345" t="s">
        <v>784</v>
      </c>
      <c r="D33" s="186"/>
      <c r="E33" s="218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32"/>
      <c r="CV33" s="32"/>
    </row>
    <row r="34" spans="1:102" x14ac:dyDescent="0.25">
      <c r="C34" s="419" t="s">
        <v>203</v>
      </c>
      <c r="D34" s="309" t="s">
        <v>204</v>
      </c>
      <c r="E34" s="155"/>
      <c r="F34" s="405" t="s">
        <v>5</v>
      </c>
      <c r="G34" s="406"/>
      <c r="H34" s="406"/>
      <c r="I34" s="406"/>
      <c r="J34" s="406"/>
      <c r="K34" s="406"/>
      <c r="L34" s="406"/>
      <c r="M34" s="406"/>
      <c r="N34" s="406"/>
      <c r="O34" s="406"/>
      <c r="P34" s="406"/>
      <c r="Q34" s="406"/>
      <c r="R34" s="406"/>
      <c r="S34" s="406"/>
      <c r="T34" s="406"/>
      <c r="U34" s="406"/>
      <c r="V34" s="406"/>
      <c r="W34" s="406"/>
      <c r="X34" s="406"/>
      <c r="Y34" s="406"/>
      <c r="Z34" s="406"/>
      <c r="AA34" s="406"/>
      <c r="AB34" s="406"/>
      <c r="AC34" s="406"/>
      <c r="AD34" s="406"/>
      <c r="AE34" s="406"/>
      <c r="AF34" s="406"/>
      <c r="AG34" s="406"/>
      <c r="AH34" s="406"/>
      <c r="AI34" s="406"/>
      <c r="AJ34" s="406"/>
      <c r="AK34" s="406"/>
      <c r="AL34" s="406"/>
      <c r="AM34" s="406"/>
      <c r="AN34" s="406"/>
      <c r="AO34" s="406"/>
      <c r="AP34" s="406"/>
      <c r="AQ34" s="406"/>
      <c r="AR34" s="406"/>
      <c r="AS34" s="406"/>
      <c r="AT34" s="406"/>
      <c r="AU34" s="406"/>
      <c r="AV34" s="406"/>
      <c r="AW34" s="406"/>
      <c r="AX34" s="406"/>
      <c r="AY34" s="406"/>
      <c r="AZ34" s="406"/>
      <c r="BA34" s="406"/>
      <c r="BB34" s="406"/>
      <c r="BC34" s="406"/>
      <c r="BD34" s="406"/>
      <c r="BE34" s="406"/>
      <c r="BF34" s="406"/>
      <c r="BG34" s="406"/>
      <c r="BH34" s="406"/>
      <c r="BI34" s="406"/>
      <c r="BJ34" s="406"/>
      <c r="BK34" s="406"/>
      <c r="BL34" s="406"/>
      <c r="BM34" s="406"/>
      <c r="BN34" s="406"/>
      <c r="BO34" s="406"/>
      <c r="BP34" s="406"/>
      <c r="BQ34" s="406"/>
      <c r="BR34" s="406"/>
      <c r="BS34" s="406"/>
      <c r="BT34" s="406"/>
      <c r="BU34" s="406"/>
      <c r="BV34" s="406"/>
      <c r="BW34" s="406"/>
      <c r="BX34" s="406"/>
      <c r="BY34" s="406"/>
      <c r="BZ34" s="406"/>
      <c r="CA34" s="406"/>
      <c r="CB34" s="406"/>
      <c r="CC34" s="406"/>
      <c r="CD34" s="406"/>
      <c r="CE34" s="406"/>
      <c r="CF34" s="406"/>
      <c r="CG34" s="406"/>
      <c r="CH34" s="406"/>
      <c r="CI34" s="406"/>
      <c r="CJ34" s="406"/>
      <c r="CK34" s="406"/>
      <c r="CL34" s="406"/>
      <c r="CM34" s="406"/>
      <c r="CN34" s="406"/>
      <c r="CO34" s="406"/>
      <c r="CP34" s="406"/>
      <c r="CQ34" s="406"/>
      <c r="CR34" s="406"/>
      <c r="CS34" s="406"/>
      <c r="CT34" s="407"/>
      <c r="CU34" s="310"/>
      <c r="CV34" s="411" t="s">
        <v>205</v>
      </c>
    </row>
    <row r="35" spans="1:102" x14ac:dyDescent="0.25">
      <c r="C35" s="419"/>
      <c r="D35" s="309"/>
      <c r="E35" s="155" t="s">
        <v>206</v>
      </c>
      <c r="F35" s="402">
        <v>1</v>
      </c>
      <c r="G35" s="403"/>
      <c r="H35" s="404"/>
      <c r="I35" s="402">
        <v>2</v>
      </c>
      <c r="J35" s="403"/>
      <c r="K35" s="404"/>
      <c r="L35" s="402">
        <v>3</v>
      </c>
      <c r="M35" s="403"/>
      <c r="N35" s="404"/>
      <c r="O35" s="402">
        <v>4</v>
      </c>
      <c r="P35" s="403"/>
      <c r="Q35" s="404"/>
      <c r="R35" s="402">
        <v>5</v>
      </c>
      <c r="S35" s="403"/>
      <c r="T35" s="404"/>
      <c r="U35" s="402">
        <v>6</v>
      </c>
      <c r="V35" s="403"/>
      <c r="W35" s="404"/>
      <c r="X35" s="402">
        <v>7</v>
      </c>
      <c r="Y35" s="403"/>
      <c r="Z35" s="404"/>
      <c r="AA35" s="402">
        <v>8</v>
      </c>
      <c r="AB35" s="403"/>
      <c r="AC35" s="404"/>
      <c r="AD35" s="402">
        <v>9</v>
      </c>
      <c r="AE35" s="403"/>
      <c r="AF35" s="404"/>
      <c r="AG35" s="402">
        <v>10</v>
      </c>
      <c r="AH35" s="403"/>
      <c r="AI35" s="404"/>
      <c r="AJ35" s="402">
        <v>11</v>
      </c>
      <c r="AK35" s="403"/>
      <c r="AL35" s="404"/>
      <c r="AM35" s="402">
        <v>12</v>
      </c>
      <c r="AN35" s="403"/>
      <c r="AO35" s="404"/>
      <c r="AP35" s="402">
        <v>13</v>
      </c>
      <c r="AQ35" s="403"/>
      <c r="AR35" s="404"/>
      <c r="AS35" s="402">
        <v>14</v>
      </c>
      <c r="AT35" s="403"/>
      <c r="AU35" s="404"/>
      <c r="AV35" s="402">
        <v>15</v>
      </c>
      <c r="AW35" s="403"/>
      <c r="AX35" s="404"/>
      <c r="AY35" s="402">
        <v>16</v>
      </c>
      <c r="AZ35" s="403"/>
      <c r="BA35" s="404"/>
      <c r="BB35" s="402">
        <v>17</v>
      </c>
      <c r="BC35" s="403"/>
      <c r="BD35" s="404"/>
      <c r="BE35" s="402">
        <v>18</v>
      </c>
      <c r="BF35" s="403"/>
      <c r="BG35" s="404"/>
      <c r="BH35" s="402">
        <v>19</v>
      </c>
      <c r="BI35" s="403"/>
      <c r="BJ35" s="404"/>
      <c r="BK35" s="402">
        <v>20</v>
      </c>
      <c r="BL35" s="403"/>
      <c r="BM35" s="404"/>
      <c r="BN35" s="402">
        <v>21</v>
      </c>
      <c r="BO35" s="403"/>
      <c r="BP35" s="404"/>
      <c r="BQ35" s="402">
        <v>22</v>
      </c>
      <c r="BR35" s="403"/>
      <c r="BS35" s="404"/>
      <c r="BT35" s="402">
        <v>23</v>
      </c>
      <c r="BU35" s="403"/>
      <c r="BV35" s="404"/>
      <c r="BW35" s="402">
        <v>24</v>
      </c>
      <c r="BX35" s="403"/>
      <c r="BY35" s="404"/>
      <c r="BZ35" s="402">
        <v>25</v>
      </c>
      <c r="CA35" s="403"/>
      <c r="CB35" s="404"/>
      <c r="CC35" s="402">
        <v>26</v>
      </c>
      <c r="CD35" s="403"/>
      <c r="CE35" s="404"/>
      <c r="CF35" s="402">
        <v>27</v>
      </c>
      <c r="CG35" s="403"/>
      <c r="CH35" s="404"/>
      <c r="CI35" s="402">
        <v>28</v>
      </c>
      <c r="CJ35" s="403"/>
      <c r="CK35" s="404"/>
      <c r="CL35" s="402">
        <v>29</v>
      </c>
      <c r="CM35" s="403"/>
      <c r="CN35" s="404"/>
      <c r="CO35" s="402">
        <v>30</v>
      </c>
      <c r="CP35" s="403"/>
      <c r="CQ35" s="404"/>
      <c r="CR35" s="402">
        <v>31</v>
      </c>
      <c r="CS35" s="403"/>
      <c r="CT35" s="404"/>
      <c r="CU35" s="308"/>
      <c r="CV35" s="411"/>
    </row>
    <row r="36" spans="1:102" s="1" customFormat="1" x14ac:dyDescent="0.25">
      <c r="C36" s="419"/>
      <c r="D36" s="309"/>
      <c r="E36" s="159" t="s">
        <v>207</v>
      </c>
      <c r="F36" s="160" t="s">
        <v>208</v>
      </c>
      <c r="G36" s="160" t="s">
        <v>206</v>
      </c>
      <c r="H36" s="160" t="s">
        <v>78</v>
      </c>
      <c r="I36" s="161" t="s">
        <v>208</v>
      </c>
      <c r="J36" s="161" t="s">
        <v>206</v>
      </c>
      <c r="K36" s="161" t="s">
        <v>78</v>
      </c>
      <c r="L36" s="160" t="s">
        <v>208</v>
      </c>
      <c r="M36" s="160" t="s">
        <v>206</v>
      </c>
      <c r="N36" s="160" t="s">
        <v>78</v>
      </c>
      <c r="O36" s="161" t="s">
        <v>208</v>
      </c>
      <c r="P36" s="161" t="s">
        <v>206</v>
      </c>
      <c r="Q36" s="161" t="s">
        <v>78</v>
      </c>
      <c r="R36" s="160" t="s">
        <v>208</v>
      </c>
      <c r="S36" s="160" t="s">
        <v>206</v>
      </c>
      <c r="T36" s="160" t="s">
        <v>78</v>
      </c>
      <c r="U36" s="161" t="s">
        <v>208</v>
      </c>
      <c r="V36" s="161" t="s">
        <v>206</v>
      </c>
      <c r="W36" s="161" t="s">
        <v>78</v>
      </c>
      <c r="X36" s="160" t="s">
        <v>208</v>
      </c>
      <c r="Y36" s="160" t="s">
        <v>206</v>
      </c>
      <c r="Z36" s="160" t="s">
        <v>78</v>
      </c>
      <c r="AA36" s="161" t="s">
        <v>208</v>
      </c>
      <c r="AB36" s="161" t="s">
        <v>206</v>
      </c>
      <c r="AC36" s="161" t="s">
        <v>78</v>
      </c>
      <c r="AD36" s="160" t="s">
        <v>208</v>
      </c>
      <c r="AE36" s="160" t="s">
        <v>206</v>
      </c>
      <c r="AF36" s="160" t="s">
        <v>78</v>
      </c>
      <c r="AG36" s="161" t="s">
        <v>208</v>
      </c>
      <c r="AH36" s="161" t="s">
        <v>206</v>
      </c>
      <c r="AI36" s="161" t="s">
        <v>78</v>
      </c>
      <c r="AJ36" s="160" t="s">
        <v>208</v>
      </c>
      <c r="AK36" s="160" t="s">
        <v>206</v>
      </c>
      <c r="AL36" s="160" t="s">
        <v>78</v>
      </c>
      <c r="AM36" s="161" t="s">
        <v>208</v>
      </c>
      <c r="AN36" s="161" t="s">
        <v>206</v>
      </c>
      <c r="AO36" s="161" t="s">
        <v>78</v>
      </c>
      <c r="AP36" s="160" t="s">
        <v>208</v>
      </c>
      <c r="AQ36" s="160" t="s">
        <v>206</v>
      </c>
      <c r="AR36" s="160" t="s">
        <v>78</v>
      </c>
      <c r="AS36" s="161" t="s">
        <v>208</v>
      </c>
      <c r="AT36" s="161" t="s">
        <v>206</v>
      </c>
      <c r="AU36" s="161" t="s">
        <v>78</v>
      </c>
      <c r="AV36" s="160" t="s">
        <v>208</v>
      </c>
      <c r="AW36" s="160" t="s">
        <v>206</v>
      </c>
      <c r="AX36" s="160" t="s">
        <v>78</v>
      </c>
      <c r="AY36" s="161" t="s">
        <v>208</v>
      </c>
      <c r="AZ36" s="161" t="s">
        <v>206</v>
      </c>
      <c r="BA36" s="161" t="s">
        <v>78</v>
      </c>
      <c r="BB36" s="160" t="s">
        <v>208</v>
      </c>
      <c r="BC36" s="160" t="s">
        <v>206</v>
      </c>
      <c r="BD36" s="160" t="s">
        <v>78</v>
      </c>
      <c r="BE36" s="161" t="s">
        <v>208</v>
      </c>
      <c r="BF36" s="161" t="s">
        <v>206</v>
      </c>
      <c r="BG36" s="161" t="s">
        <v>78</v>
      </c>
      <c r="BH36" s="160" t="s">
        <v>208</v>
      </c>
      <c r="BI36" s="160" t="s">
        <v>206</v>
      </c>
      <c r="BJ36" s="160" t="s">
        <v>78</v>
      </c>
      <c r="BK36" s="161" t="s">
        <v>208</v>
      </c>
      <c r="BL36" s="161" t="s">
        <v>206</v>
      </c>
      <c r="BM36" s="161" t="s">
        <v>78</v>
      </c>
      <c r="BN36" s="160" t="s">
        <v>208</v>
      </c>
      <c r="BO36" s="160" t="s">
        <v>206</v>
      </c>
      <c r="BP36" s="160" t="s">
        <v>78</v>
      </c>
      <c r="BQ36" s="161" t="s">
        <v>208</v>
      </c>
      <c r="BR36" s="161" t="s">
        <v>206</v>
      </c>
      <c r="BS36" s="161" t="s">
        <v>78</v>
      </c>
      <c r="BT36" s="160" t="s">
        <v>208</v>
      </c>
      <c r="BU36" s="160" t="s">
        <v>206</v>
      </c>
      <c r="BV36" s="160" t="s">
        <v>78</v>
      </c>
      <c r="BW36" s="161" t="s">
        <v>208</v>
      </c>
      <c r="BX36" s="161" t="s">
        <v>206</v>
      </c>
      <c r="BY36" s="161" t="s">
        <v>78</v>
      </c>
      <c r="BZ36" s="160" t="s">
        <v>208</v>
      </c>
      <c r="CA36" s="160" t="s">
        <v>206</v>
      </c>
      <c r="CB36" s="160" t="s">
        <v>78</v>
      </c>
      <c r="CC36" s="161" t="s">
        <v>208</v>
      </c>
      <c r="CD36" s="161" t="s">
        <v>206</v>
      </c>
      <c r="CE36" s="161" t="s">
        <v>78</v>
      </c>
      <c r="CF36" s="160" t="s">
        <v>208</v>
      </c>
      <c r="CG36" s="160" t="s">
        <v>206</v>
      </c>
      <c r="CH36" s="160" t="s">
        <v>78</v>
      </c>
      <c r="CI36" s="161" t="s">
        <v>208</v>
      </c>
      <c r="CJ36" s="161" t="s">
        <v>206</v>
      </c>
      <c r="CK36" s="161" t="s">
        <v>78</v>
      </c>
      <c r="CL36" s="160" t="s">
        <v>208</v>
      </c>
      <c r="CM36" s="160" t="s">
        <v>206</v>
      </c>
      <c r="CN36" s="160" t="s">
        <v>78</v>
      </c>
      <c r="CO36" s="161" t="s">
        <v>208</v>
      </c>
      <c r="CP36" s="161" t="s">
        <v>206</v>
      </c>
      <c r="CQ36" s="161" t="s">
        <v>78</v>
      </c>
      <c r="CR36" s="160" t="s">
        <v>208</v>
      </c>
      <c r="CS36" s="160" t="s">
        <v>206</v>
      </c>
      <c r="CT36" s="160" t="s">
        <v>78</v>
      </c>
      <c r="CU36" s="161" t="s">
        <v>78</v>
      </c>
      <c r="CV36" s="412"/>
    </row>
    <row r="37" spans="1:102" x14ac:dyDescent="0.25">
      <c r="C37" s="165" t="s">
        <v>553</v>
      </c>
      <c r="D37" s="165" t="s">
        <v>215</v>
      </c>
      <c r="E37" s="166">
        <v>25500</v>
      </c>
      <c r="F37" s="165"/>
      <c r="G37" s="165"/>
      <c r="H37" s="165">
        <f>F37*G37</f>
        <v>0</v>
      </c>
      <c r="I37" s="165"/>
      <c r="J37" s="165"/>
      <c r="K37" s="165">
        <f>I37*J37</f>
        <v>0</v>
      </c>
      <c r="M37" s="42"/>
      <c r="N37" s="165">
        <f>L37*M37</f>
        <v>0</v>
      </c>
      <c r="O37" s="165"/>
      <c r="P37" s="165"/>
      <c r="Q37" s="165">
        <f>O37*P37</f>
        <v>0</v>
      </c>
      <c r="R37" s="165"/>
      <c r="S37" s="165"/>
      <c r="T37" s="165">
        <f>R37*S37</f>
        <v>0</v>
      </c>
      <c r="U37" s="165"/>
      <c r="V37" s="165"/>
      <c r="W37" s="165">
        <f>U37*V37</f>
        <v>0</v>
      </c>
      <c r="X37" s="165"/>
      <c r="Y37" s="165"/>
      <c r="Z37" s="165">
        <f>X37*Y37</f>
        <v>0</v>
      </c>
      <c r="AA37" s="165"/>
      <c r="AB37" s="165"/>
      <c r="AC37" s="165">
        <f>AA37*AB37</f>
        <v>0</v>
      </c>
      <c r="AD37" s="165"/>
      <c r="AE37" s="165"/>
      <c r="AF37" s="165">
        <f>AD37*AE37</f>
        <v>0</v>
      </c>
      <c r="AG37" s="165"/>
      <c r="AH37" s="165"/>
      <c r="AI37" s="165">
        <f>AG37*AH37</f>
        <v>0</v>
      </c>
      <c r="AJ37" s="165"/>
      <c r="AK37" s="165"/>
      <c r="AL37" s="165">
        <f>AJ37*AK37</f>
        <v>0</v>
      </c>
      <c r="AM37" s="165"/>
      <c r="AN37" s="165"/>
      <c r="AO37" s="165">
        <f>AM37*AN37</f>
        <v>0</v>
      </c>
      <c r="AP37" s="165"/>
      <c r="AQ37" s="165"/>
      <c r="AR37" s="165">
        <f>AP37*AQ37</f>
        <v>0</v>
      </c>
      <c r="AS37" s="165"/>
      <c r="AT37" s="165"/>
      <c r="AU37" s="165">
        <f>AS37*AT37</f>
        <v>0</v>
      </c>
      <c r="AV37" s="165"/>
      <c r="AW37" s="165"/>
      <c r="AX37" s="165">
        <f>AV37*AW37</f>
        <v>0</v>
      </c>
      <c r="AY37" s="165"/>
      <c r="AZ37" s="165"/>
      <c r="BA37" s="165">
        <f>AY37*AZ37</f>
        <v>0</v>
      </c>
      <c r="BB37" s="165"/>
      <c r="BC37" s="165"/>
      <c r="BD37" s="165">
        <f>BB37*BC37</f>
        <v>0</v>
      </c>
      <c r="BE37" s="165"/>
      <c r="BF37" s="165"/>
      <c r="BG37" s="165">
        <f>BE37*BF37</f>
        <v>0</v>
      </c>
      <c r="BH37" s="165"/>
      <c r="BI37" s="165"/>
      <c r="BJ37" s="165">
        <f>BH37*BI37</f>
        <v>0</v>
      </c>
      <c r="BK37" s="165"/>
      <c r="BL37" s="165"/>
      <c r="BM37" s="165">
        <f>BK37*BL37</f>
        <v>0</v>
      </c>
      <c r="BN37" s="165"/>
      <c r="BO37" s="165"/>
      <c r="BP37" s="165">
        <f>BN37*BO37</f>
        <v>0</v>
      </c>
      <c r="BQ37" s="165"/>
      <c r="BR37" s="165"/>
      <c r="BS37" s="165">
        <f>BQ37*BR37</f>
        <v>0</v>
      </c>
      <c r="BT37" s="165"/>
      <c r="BU37" s="165"/>
      <c r="BV37" s="165">
        <f>BT37*BU37</f>
        <v>0</v>
      </c>
      <c r="BW37" s="165"/>
      <c r="BX37" s="165"/>
      <c r="BY37" s="165">
        <f>BW37*BX37</f>
        <v>0</v>
      </c>
      <c r="BZ37" s="165"/>
      <c r="CA37" s="165"/>
      <c r="CB37" s="165">
        <f>BZ37*CA37</f>
        <v>0</v>
      </c>
      <c r="CC37" s="165"/>
      <c r="CD37" s="165"/>
      <c r="CE37" s="165">
        <f>CC37*CD37</f>
        <v>0</v>
      </c>
      <c r="CF37" s="165"/>
      <c r="CG37" s="165"/>
      <c r="CH37" s="165">
        <f>CF37*CG37</f>
        <v>0</v>
      </c>
      <c r="CI37" s="165"/>
      <c r="CJ37" s="165"/>
      <c r="CK37" s="165">
        <f>CI37*CJ37</f>
        <v>0</v>
      </c>
      <c r="CL37" s="165"/>
      <c r="CM37" s="165"/>
      <c r="CN37" s="165">
        <f>CL37*CM37</f>
        <v>0</v>
      </c>
      <c r="CO37" s="165"/>
      <c r="CP37" s="165"/>
      <c r="CQ37" s="165">
        <f>CO37*CP37</f>
        <v>0</v>
      </c>
      <c r="CR37" s="165"/>
      <c r="CS37" s="165"/>
      <c r="CT37" s="165">
        <f>CR37*CS37</f>
        <v>0</v>
      </c>
      <c r="CU37" s="168">
        <f>F37+I37+L37+O37+R37+U37+X37+AA37+AD37+AG37+AJ37+AM37+AP37+AS37+AV37+AY37+BB37+BE37+BH37+BK37+BN37+BQ37+BT37+BW37+BZ37+CC37+CF37+CI37+CL37+CO37+CR37</f>
        <v>0</v>
      </c>
      <c r="CV37" s="168">
        <f>H37+K37+N37+Q37+T37+W37+Z37+AC37+AF37+AI37+AL37+AO37+AR37+AU37+AX37+BA37+BD37+BG37+BJ37+BM37+BP37+BS37+BV37+BY37+CB37+CE37+CH37+CK37+CN37+CQ37+CT37</f>
        <v>0</v>
      </c>
    </row>
    <row r="38" spans="1:102" x14ac:dyDescent="0.25">
      <c r="A38" s="8"/>
      <c r="B38" s="8"/>
      <c r="C38" s="165" t="s">
        <v>554</v>
      </c>
      <c r="D38" s="165" t="s">
        <v>215</v>
      </c>
      <c r="E38" s="166"/>
      <c r="F38" s="165"/>
      <c r="G38" s="165"/>
      <c r="H38" s="165">
        <f>F38*G38</f>
        <v>0</v>
      </c>
      <c r="I38" s="165"/>
      <c r="J38" s="165"/>
      <c r="K38" s="165">
        <f>I38*J38</f>
        <v>0</v>
      </c>
      <c r="L38" s="165"/>
      <c r="M38" s="165"/>
      <c r="N38" s="165">
        <f>L38*M38</f>
        <v>0</v>
      </c>
      <c r="O38" s="165"/>
      <c r="P38" s="165"/>
      <c r="Q38" s="165">
        <f>O38*P38</f>
        <v>0</v>
      </c>
      <c r="R38" s="165"/>
      <c r="S38" s="165"/>
      <c r="T38" s="165">
        <f>R38*S38</f>
        <v>0</v>
      </c>
      <c r="U38" s="165"/>
      <c r="V38" s="165"/>
      <c r="W38" s="165">
        <f>U38*V38</f>
        <v>0</v>
      </c>
      <c r="X38" s="165"/>
      <c r="Y38" s="165"/>
      <c r="Z38" s="165">
        <f>X38*Y38</f>
        <v>0</v>
      </c>
      <c r="AA38" s="165"/>
      <c r="AB38" s="165"/>
      <c r="AC38" s="165">
        <f>AA38*AB38</f>
        <v>0</v>
      </c>
      <c r="AD38" s="165"/>
      <c r="AE38" s="165"/>
      <c r="AF38" s="165">
        <f>AD38*AE38</f>
        <v>0</v>
      </c>
      <c r="AG38" s="165"/>
      <c r="AH38" s="165"/>
      <c r="AI38" s="165">
        <f>AG38*AH38</f>
        <v>0</v>
      </c>
      <c r="AJ38" s="165"/>
      <c r="AK38" s="165"/>
      <c r="AL38" s="165">
        <f>AJ38*AK38</f>
        <v>0</v>
      </c>
      <c r="AM38" s="165"/>
      <c r="AN38" s="165"/>
      <c r="AO38" s="165">
        <f>AM38*AN38</f>
        <v>0</v>
      </c>
      <c r="AP38" s="165"/>
      <c r="AQ38" s="165"/>
      <c r="AR38" s="165">
        <f>AP38*AQ38</f>
        <v>0</v>
      </c>
      <c r="AS38" s="165"/>
      <c r="AT38" s="165"/>
      <c r="AU38" s="165">
        <f>AS38*AT38</f>
        <v>0</v>
      </c>
      <c r="AV38" s="165"/>
      <c r="AW38" s="165"/>
      <c r="AX38" s="165">
        <f>AV38*AW38</f>
        <v>0</v>
      </c>
      <c r="AY38" s="165"/>
      <c r="AZ38" s="165"/>
      <c r="BA38" s="165">
        <f>AY38*AZ38</f>
        <v>0</v>
      </c>
      <c r="BB38" s="165"/>
      <c r="BC38" s="165"/>
      <c r="BD38" s="165">
        <f>BB38*BC38</f>
        <v>0</v>
      </c>
      <c r="BE38" s="165"/>
      <c r="BF38" s="165"/>
      <c r="BG38" s="165">
        <f>BE38*BF38</f>
        <v>0</v>
      </c>
      <c r="BH38" s="165"/>
      <c r="BI38" s="165"/>
      <c r="BJ38" s="165">
        <f>BH38*BI38</f>
        <v>0</v>
      </c>
      <c r="BK38" s="165"/>
      <c r="BL38" s="165"/>
      <c r="BM38" s="165">
        <f>BK38*BL38</f>
        <v>0</v>
      </c>
      <c r="BN38" s="165"/>
      <c r="BO38" s="165"/>
      <c r="BP38" s="165">
        <f>BN38*BO38</f>
        <v>0</v>
      </c>
      <c r="BQ38" s="165"/>
      <c r="BR38" s="165"/>
      <c r="BS38" s="165">
        <f>BQ38*BR38</f>
        <v>0</v>
      </c>
      <c r="BT38" s="165"/>
      <c r="BU38" s="165"/>
      <c r="BV38" s="165">
        <f>BT38*BU38</f>
        <v>0</v>
      </c>
      <c r="BW38" s="165"/>
      <c r="BX38" s="165"/>
      <c r="BY38" s="165">
        <f>BW38*BX38</f>
        <v>0</v>
      </c>
      <c r="BZ38" s="165"/>
      <c r="CA38" s="165"/>
      <c r="CB38" s="165">
        <f>BZ38*CA38</f>
        <v>0</v>
      </c>
      <c r="CC38" s="165"/>
      <c r="CD38" s="165"/>
      <c r="CE38" s="165">
        <f>CC38*CD38</f>
        <v>0</v>
      </c>
      <c r="CF38" s="165"/>
      <c r="CG38" s="165"/>
      <c r="CH38" s="165">
        <f>CF38*CG38</f>
        <v>0</v>
      </c>
      <c r="CI38" s="165"/>
      <c r="CJ38" s="165"/>
      <c r="CK38" s="165">
        <f>CI38*CJ38</f>
        <v>0</v>
      </c>
      <c r="CL38" s="165"/>
      <c r="CM38" s="165"/>
      <c r="CN38" s="165">
        <f>CL38*CM38</f>
        <v>0</v>
      </c>
      <c r="CO38" s="165"/>
      <c r="CP38" s="165"/>
      <c r="CQ38" s="165">
        <f>CO38*CP38</f>
        <v>0</v>
      </c>
      <c r="CR38" s="165"/>
      <c r="CS38" s="165"/>
      <c r="CT38" s="165">
        <f>CR38*CS38</f>
        <v>0</v>
      </c>
      <c r="CU38" s="168">
        <f>F38+I38+L38+O38+R38+U38+X38+AA38+AD38+AG38+AJ38+AM38+AP38+AS38+AV38+AY38+BB38+BE38+BH38+BK38+BN38+BQ38+BT38+BW38+BZ38+CC38+CF38+CI38+CL38+CO38+CR38</f>
        <v>0</v>
      </c>
      <c r="CV38" s="168">
        <f>H38+K38+N38+Q38+T38+W38+Z38+AC38+AF38+AI38+AL38+AO38+AR38+AU38+AX38+BA38+BD38+BG38+BJ38+BM38+BP38+BS38+BV38+BY38+CB38+CE38+CH38+CK38+CN38+CQ38+CT38</f>
        <v>0</v>
      </c>
    </row>
    <row r="39" spans="1:102" x14ac:dyDescent="0.25">
      <c r="A39" s="8"/>
      <c r="B39" s="8"/>
      <c r="C39" s="186"/>
      <c r="D39" s="348"/>
      <c r="E39" s="166"/>
      <c r="F39" s="2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  <c r="AE39" s="349"/>
      <c r="AF39" s="349"/>
      <c r="AG39" s="349"/>
      <c r="AH39" s="349"/>
      <c r="AI39" s="349"/>
      <c r="AJ39" s="349"/>
      <c r="AK39" s="349"/>
      <c r="AL39" s="349"/>
      <c r="AM39" s="349"/>
      <c r="AN39" s="349"/>
      <c r="AO39" s="349"/>
      <c r="AP39" s="349"/>
      <c r="AQ39" s="349"/>
      <c r="AR39" s="349"/>
      <c r="AS39" s="349"/>
      <c r="AT39" s="349"/>
      <c r="AU39" s="349"/>
      <c r="AV39" s="349"/>
      <c r="AW39" s="349"/>
      <c r="AX39" s="349"/>
      <c r="AY39" s="349"/>
      <c r="AZ39" s="349"/>
      <c r="BA39" s="349"/>
      <c r="BB39" s="349"/>
      <c r="BC39" s="349"/>
      <c r="BD39" s="349"/>
      <c r="BE39" s="349"/>
      <c r="BF39" s="349"/>
      <c r="BG39" s="349"/>
      <c r="BH39" s="349"/>
      <c r="BI39" s="349"/>
      <c r="BJ39" s="349"/>
      <c r="BK39" s="349"/>
      <c r="BL39" s="349"/>
      <c r="BM39" s="349"/>
      <c r="BN39" s="349"/>
      <c r="BO39" s="349"/>
      <c r="BP39" s="349"/>
      <c r="BQ39" s="349"/>
      <c r="BR39" s="349"/>
      <c r="BS39" s="349"/>
      <c r="BT39" s="349"/>
      <c r="BU39" s="349"/>
      <c r="BV39" s="349"/>
      <c r="BW39" s="349"/>
      <c r="BX39" s="349"/>
      <c r="BY39" s="349"/>
      <c r="BZ39" s="349"/>
      <c r="CA39" s="349"/>
      <c r="CB39" s="349"/>
      <c r="CC39" s="349"/>
      <c r="CD39" s="349"/>
      <c r="CE39" s="349"/>
      <c r="CF39" s="349"/>
      <c r="CG39" s="349"/>
      <c r="CH39" s="349"/>
      <c r="CI39" s="349"/>
      <c r="CJ39" s="349"/>
      <c r="CK39" s="349"/>
      <c r="CL39" s="349"/>
      <c r="CM39" s="349"/>
      <c r="CN39" s="349"/>
      <c r="CO39" s="349"/>
      <c r="CP39" s="349"/>
      <c r="CQ39" s="349"/>
      <c r="CR39" s="349"/>
      <c r="CS39" s="349"/>
      <c r="CT39" s="251"/>
      <c r="CU39" s="168"/>
      <c r="CV39" s="350"/>
    </row>
    <row r="40" spans="1:102" s="318" customFormat="1" x14ac:dyDescent="0.25">
      <c r="A40" s="5"/>
      <c r="B40" s="5"/>
      <c r="C40" s="345" t="s">
        <v>958</v>
      </c>
      <c r="D40" s="346"/>
      <c r="E40" s="195"/>
      <c r="F40" s="313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314"/>
      <c r="AB40" s="314"/>
      <c r="AC40" s="314"/>
      <c r="AD40" s="314"/>
      <c r="AE40" s="314"/>
      <c r="AF40" s="314"/>
      <c r="AG40" s="314"/>
      <c r="AH40" s="314"/>
      <c r="AI40" s="314"/>
      <c r="AJ40" s="314"/>
      <c r="AK40" s="314"/>
      <c r="AL40" s="314"/>
      <c r="AM40" s="314"/>
      <c r="AN40" s="314"/>
      <c r="AO40" s="314"/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4"/>
      <c r="BE40" s="314"/>
      <c r="BF40" s="314"/>
      <c r="BG40" s="314"/>
      <c r="BH40" s="314"/>
      <c r="BI40" s="314"/>
      <c r="BJ40" s="314"/>
      <c r="BK40" s="314"/>
      <c r="BL40" s="314"/>
      <c r="BM40" s="314"/>
      <c r="BN40" s="314"/>
      <c r="BO40" s="314"/>
      <c r="BP40" s="314"/>
      <c r="BQ40" s="314"/>
      <c r="BR40" s="314"/>
      <c r="BS40" s="314"/>
      <c r="BT40" s="314"/>
      <c r="BU40" s="314"/>
      <c r="BV40" s="314"/>
      <c r="BW40" s="314"/>
      <c r="BX40" s="314"/>
      <c r="BY40" s="314"/>
      <c r="BZ40" s="314"/>
      <c r="CA40" s="314"/>
      <c r="CB40" s="314"/>
      <c r="CC40" s="314"/>
      <c r="CD40" s="314"/>
      <c r="CE40" s="314"/>
      <c r="CF40" s="314"/>
      <c r="CG40" s="314"/>
      <c r="CH40" s="314"/>
      <c r="CI40" s="314"/>
      <c r="CJ40" s="314"/>
      <c r="CK40" s="314"/>
      <c r="CL40" s="314"/>
      <c r="CM40" s="314"/>
      <c r="CN40" s="314"/>
      <c r="CO40" s="314"/>
      <c r="CP40" s="314"/>
      <c r="CQ40" s="314"/>
      <c r="CR40" s="314"/>
      <c r="CS40" s="314"/>
      <c r="CT40" s="315"/>
      <c r="CU40" s="316"/>
      <c r="CV40" s="317"/>
    </row>
    <row r="41" spans="1:102" x14ac:dyDescent="0.25">
      <c r="A41" s="8"/>
      <c r="B41" s="8"/>
      <c r="C41" s="419" t="s">
        <v>203</v>
      </c>
      <c r="D41" s="307" t="s">
        <v>204</v>
      </c>
      <c r="E41" s="311"/>
      <c r="F41" s="421" t="s">
        <v>5</v>
      </c>
      <c r="G41" s="422"/>
      <c r="H41" s="422"/>
      <c r="I41" s="422"/>
      <c r="J41" s="422"/>
      <c r="K41" s="422"/>
      <c r="L41" s="422"/>
      <c r="M41" s="422"/>
      <c r="N41" s="422"/>
      <c r="O41" s="422"/>
      <c r="P41" s="422"/>
      <c r="Q41" s="422"/>
      <c r="R41" s="422"/>
      <c r="S41" s="422"/>
      <c r="T41" s="422"/>
      <c r="U41" s="422"/>
      <c r="V41" s="422"/>
      <c r="W41" s="422"/>
      <c r="X41" s="422"/>
      <c r="Y41" s="422"/>
      <c r="Z41" s="422"/>
      <c r="AA41" s="422"/>
      <c r="AB41" s="422"/>
      <c r="AC41" s="422"/>
      <c r="AD41" s="422"/>
      <c r="AE41" s="422"/>
      <c r="AF41" s="422"/>
      <c r="AG41" s="422"/>
      <c r="AH41" s="422"/>
      <c r="AI41" s="422"/>
      <c r="AJ41" s="422"/>
      <c r="AK41" s="422"/>
      <c r="AL41" s="422"/>
      <c r="AM41" s="422"/>
      <c r="AN41" s="422"/>
      <c r="AO41" s="422"/>
      <c r="AP41" s="422"/>
      <c r="AQ41" s="422"/>
      <c r="AR41" s="422"/>
      <c r="AS41" s="422"/>
      <c r="AT41" s="422"/>
      <c r="AU41" s="422"/>
      <c r="AV41" s="422"/>
      <c r="AW41" s="422"/>
      <c r="AX41" s="422"/>
      <c r="AY41" s="422"/>
      <c r="AZ41" s="422"/>
      <c r="BA41" s="422"/>
      <c r="BB41" s="422"/>
      <c r="BC41" s="422"/>
      <c r="BD41" s="422"/>
      <c r="BE41" s="422"/>
      <c r="BF41" s="422"/>
      <c r="BG41" s="422"/>
      <c r="BH41" s="422"/>
      <c r="BI41" s="422"/>
      <c r="BJ41" s="422"/>
      <c r="BK41" s="422"/>
      <c r="BL41" s="422"/>
      <c r="BM41" s="422"/>
      <c r="BN41" s="422"/>
      <c r="BO41" s="422"/>
      <c r="BP41" s="422"/>
      <c r="BQ41" s="422"/>
      <c r="BR41" s="422"/>
      <c r="BS41" s="422"/>
      <c r="BT41" s="422"/>
      <c r="BU41" s="422"/>
      <c r="BV41" s="422"/>
      <c r="BW41" s="422"/>
      <c r="BX41" s="422"/>
      <c r="BY41" s="422"/>
      <c r="BZ41" s="422"/>
      <c r="CA41" s="422"/>
      <c r="CB41" s="422"/>
      <c r="CC41" s="422"/>
      <c r="CD41" s="422"/>
      <c r="CE41" s="422"/>
      <c r="CF41" s="422"/>
      <c r="CG41" s="422"/>
      <c r="CH41" s="422"/>
      <c r="CI41" s="422"/>
      <c r="CJ41" s="422"/>
      <c r="CK41" s="422"/>
      <c r="CL41" s="422"/>
      <c r="CM41" s="422"/>
      <c r="CN41" s="422"/>
      <c r="CO41" s="422"/>
      <c r="CP41" s="422"/>
      <c r="CQ41" s="422"/>
      <c r="CR41" s="422"/>
      <c r="CS41" s="422"/>
      <c r="CT41" s="423"/>
      <c r="CU41" s="312"/>
      <c r="CV41" s="411" t="s">
        <v>205</v>
      </c>
    </row>
    <row r="42" spans="1:102" x14ac:dyDescent="0.25">
      <c r="A42" s="8"/>
      <c r="B42" s="8"/>
      <c r="C42" s="419"/>
      <c r="D42" s="154"/>
      <c r="E42" s="155" t="s">
        <v>206</v>
      </c>
      <c r="F42" s="402">
        <v>1</v>
      </c>
      <c r="G42" s="403"/>
      <c r="H42" s="404"/>
      <c r="I42" s="402">
        <v>2</v>
      </c>
      <c r="J42" s="403"/>
      <c r="K42" s="404"/>
      <c r="L42" s="402">
        <v>3</v>
      </c>
      <c r="M42" s="403"/>
      <c r="N42" s="404"/>
      <c r="O42" s="402">
        <v>4</v>
      </c>
      <c r="P42" s="403"/>
      <c r="Q42" s="404"/>
      <c r="R42" s="402">
        <v>5</v>
      </c>
      <c r="S42" s="403"/>
      <c r="T42" s="404"/>
      <c r="U42" s="402">
        <v>6</v>
      </c>
      <c r="V42" s="403"/>
      <c r="W42" s="404"/>
      <c r="X42" s="402">
        <v>7</v>
      </c>
      <c r="Y42" s="403"/>
      <c r="Z42" s="404"/>
      <c r="AA42" s="402">
        <v>8</v>
      </c>
      <c r="AB42" s="403"/>
      <c r="AC42" s="404"/>
      <c r="AD42" s="402">
        <v>9</v>
      </c>
      <c r="AE42" s="403"/>
      <c r="AF42" s="404"/>
      <c r="AG42" s="402">
        <v>10</v>
      </c>
      <c r="AH42" s="403"/>
      <c r="AI42" s="404"/>
      <c r="AJ42" s="402">
        <v>11</v>
      </c>
      <c r="AK42" s="403"/>
      <c r="AL42" s="404"/>
      <c r="AM42" s="402">
        <v>12</v>
      </c>
      <c r="AN42" s="403"/>
      <c r="AO42" s="404"/>
      <c r="AP42" s="402">
        <v>13</v>
      </c>
      <c r="AQ42" s="403"/>
      <c r="AR42" s="404"/>
      <c r="AS42" s="402">
        <v>14</v>
      </c>
      <c r="AT42" s="403"/>
      <c r="AU42" s="404"/>
      <c r="AV42" s="402">
        <v>15</v>
      </c>
      <c r="AW42" s="403"/>
      <c r="AX42" s="404"/>
      <c r="AY42" s="402">
        <v>16</v>
      </c>
      <c r="AZ42" s="403"/>
      <c r="BA42" s="404"/>
      <c r="BB42" s="402">
        <v>17</v>
      </c>
      <c r="BC42" s="403"/>
      <c r="BD42" s="404"/>
      <c r="BE42" s="402">
        <v>18</v>
      </c>
      <c r="BF42" s="403"/>
      <c r="BG42" s="404"/>
      <c r="BH42" s="402">
        <v>19</v>
      </c>
      <c r="BI42" s="403"/>
      <c r="BJ42" s="404"/>
      <c r="BK42" s="402">
        <v>20</v>
      </c>
      <c r="BL42" s="403"/>
      <c r="BM42" s="404"/>
      <c r="BN42" s="402">
        <v>21</v>
      </c>
      <c r="BO42" s="403"/>
      <c r="BP42" s="404"/>
      <c r="BQ42" s="402">
        <v>22</v>
      </c>
      <c r="BR42" s="403"/>
      <c r="BS42" s="404"/>
      <c r="BT42" s="402">
        <v>23</v>
      </c>
      <c r="BU42" s="403"/>
      <c r="BV42" s="404"/>
      <c r="BW42" s="402">
        <v>24</v>
      </c>
      <c r="BX42" s="403"/>
      <c r="BY42" s="404"/>
      <c r="BZ42" s="402">
        <v>25</v>
      </c>
      <c r="CA42" s="403"/>
      <c r="CB42" s="404"/>
      <c r="CC42" s="402">
        <v>26</v>
      </c>
      <c r="CD42" s="403"/>
      <c r="CE42" s="404"/>
      <c r="CF42" s="402">
        <v>27</v>
      </c>
      <c r="CG42" s="403"/>
      <c r="CH42" s="404"/>
      <c r="CI42" s="402">
        <v>28</v>
      </c>
      <c r="CJ42" s="403"/>
      <c r="CK42" s="404"/>
      <c r="CL42" s="402">
        <v>29</v>
      </c>
      <c r="CM42" s="403"/>
      <c r="CN42" s="404"/>
      <c r="CO42" s="402">
        <v>30</v>
      </c>
      <c r="CP42" s="403"/>
      <c r="CQ42" s="404"/>
      <c r="CR42" s="402">
        <v>31</v>
      </c>
      <c r="CS42" s="403"/>
      <c r="CT42" s="404"/>
      <c r="CU42" s="158"/>
      <c r="CV42" s="411"/>
    </row>
    <row r="43" spans="1:102" s="1" customFormat="1" x14ac:dyDescent="0.25">
      <c r="A43" s="52"/>
      <c r="B43" s="52"/>
      <c r="C43" s="419"/>
      <c r="D43" s="154"/>
      <c r="E43" s="159" t="s">
        <v>207</v>
      </c>
      <c r="F43" s="160" t="s">
        <v>208</v>
      </c>
      <c r="G43" s="160" t="s">
        <v>206</v>
      </c>
      <c r="H43" s="160" t="s">
        <v>78</v>
      </c>
      <c r="I43" s="161" t="s">
        <v>208</v>
      </c>
      <c r="J43" s="161" t="s">
        <v>206</v>
      </c>
      <c r="K43" s="161" t="s">
        <v>78</v>
      </c>
      <c r="L43" s="160" t="s">
        <v>208</v>
      </c>
      <c r="M43" s="160" t="s">
        <v>206</v>
      </c>
      <c r="N43" s="160" t="s">
        <v>78</v>
      </c>
      <c r="O43" s="161" t="s">
        <v>208</v>
      </c>
      <c r="P43" s="161" t="s">
        <v>206</v>
      </c>
      <c r="Q43" s="161" t="s">
        <v>78</v>
      </c>
      <c r="R43" s="160" t="s">
        <v>208</v>
      </c>
      <c r="S43" s="160" t="s">
        <v>206</v>
      </c>
      <c r="T43" s="160" t="s">
        <v>78</v>
      </c>
      <c r="U43" s="161" t="s">
        <v>208</v>
      </c>
      <c r="V43" s="161" t="s">
        <v>206</v>
      </c>
      <c r="W43" s="161" t="s">
        <v>78</v>
      </c>
      <c r="X43" s="160" t="s">
        <v>208</v>
      </c>
      <c r="Y43" s="160" t="s">
        <v>206</v>
      </c>
      <c r="Z43" s="160" t="s">
        <v>78</v>
      </c>
      <c r="AA43" s="161" t="s">
        <v>208</v>
      </c>
      <c r="AB43" s="161" t="s">
        <v>206</v>
      </c>
      <c r="AC43" s="161" t="s">
        <v>78</v>
      </c>
      <c r="AD43" s="160" t="s">
        <v>208</v>
      </c>
      <c r="AE43" s="160" t="s">
        <v>206</v>
      </c>
      <c r="AF43" s="160" t="s">
        <v>78</v>
      </c>
      <c r="AG43" s="161" t="s">
        <v>208</v>
      </c>
      <c r="AH43" s="161" t="s">
        <v>206</v>
      </c>
      <c r="AI43" s="161" t="s">
        <v>78</v>
      </c>
      <c r="AJ43" s="160" t="s">
        <v>208</v>
      </c>
      <c r="AK43" s="160" t="s">
        <v>206</v>
      </c>
      <c r="AL43" s="160" t="s">
        <v>78</v>
      </c>
      <c r="AM43" s="161" t="s">
        <v>208</v>
      </c>
      <c r="AN43" s="161" t="s">
        <v>206</v>
      </c>
      <c r="AO43" s="161" t="s">
        <v>78</v>
      </c>
      <c r="AP43" s="160" t="s">
        <v>208</v>
      </c>
      <c r="AQ43" s="160" t="s">
        <v>206</v>
      </c>
      <c r="AR43" s="160" t="s">
        <v>78</v>
      </c>
      <c r="AS43" s="161" t="s">
        <v>208</v>
      </c>
      <c r="AT43" s="161" t="s">
        <v>206</v>
      </c>
      <c r="AU43" s="161" t="s">
        <v>78</v>
      </c>
      <c r="AV43" s="160" t="s">
        <v>208</v>
      </c>
      <c r="AW43" s="160" t="s">
        <v>206</v>
      </c>
      <c r="AX43" s="160" t="s">
        <v>78</v>
      </c>
      <c r="AY43" s="161" t="s">
        <v>208</v>
      </c>
      <c r="AZ43" s="161" t="s">
        <v>206</v>
      </c>
      <c r="BA43" s="161" t="s">
        <v>78</v>
      </c>
      <c r="BB43" s="160" t="s">
        <v>208</v>
      </c>
      <c r="BC43" s="160" t="s">
        <v>206</v>
      </c>
      <c r="BD43" s="160" t="s">
        <v>78</v>
      </c>
      <c r="BE43" s="161" t="s">
        <v>208</v>
      </c>
      <c r="BF43" s="161" t="s">
        <v>206</v>
      </c>
      <c r="BG43" s="161" t="s">
        <v>78</v>
      </c>
      <c r="BH43" s="160" t="s">
        <v>208</v>
      </c>
      <c r="BI43" s="160" t="s">
        <v>206</v>
      </c>
      <c r="BJ43" s="160" t="s">
        <v>78</v>
      </c>
      <c r="BK43" s="161" t="s">
        <v>208</v>
      </c>
      <c r="BL43" s="161" t="s">
        <v>206</v>
      </c>
      <c r="BM43" s="161" t="s">
        <v>78</v>
      </c>
      <c r="BN43" s="160" t="s">
        <v>208</v>
      </c>
      <c r="BO43" s="160" t="s">
        <v>206</v>
      </c>
      <c r="BP43" s="160" t="s">
        <v>78</v>
      </c>
      <c r="BQ43" s="161" t="s">
        <v>208</v>
      </c>
      <c r="BR43" s="161" t="s">
        <v>206</v>
      </c>
      <c r="BS43" s="161" t="s">
        <v>78</v>
      </c>
      <c r="BT43" s="160" t="s">
        <v>208</v>
      </c>
      <c r="BU43" s="160" t="s">
        <v>206</v>
      </c>
      <c r="BV43" s="160" t="s">
        <v>78</v>
      </c>
      <c r="BW43" s="161" t="s">
        <v>208</v>
      </c>
      <c r="BX43" s="161" t="s">
        <v>206</v>
      </c>
      <c r="BY43" s="161" t="s">
        <v>78</v>
      </c>
      <c r="BZ43" s="160" t="s">
        <v>208</v>
      </c>
      <c r="CA43" s="160" t="s">
        <v>206</v>
      </c>
      <c r="CB43" s="160" t="s">
        <v>78</v>
      </c>
      <c r="CC43" s="161" t="s">
        <v>208</v>
      </c>
      <c r="CD43" s="161" t="s">
        <v>206</v>
      </c>
      <c r="CE43" s="161" t="s">
        <v>78</v>
      </c>
      <c r="CF43" s="160" t="s">
        <v>208</v>
      </c>
      <c r="CG43" s="160" t="s">
        <v>206</v>
      </c>
      <c r="CH43" s="160" t="s">
        <v>78</v>
      </c>
      <c r="CI43" s="161" t="s">
        <v>208</v>
      </c>
      <c r="CJ43" s="161" t="s">
        <v>206</v>
      </c>
      <c r="CK43" s="161" t="s">
        <v>78</v>
      </c>
      <c r="CL43" s="160" t="s">
        <v>208</v>
      </c>
      <c r="CM43" s="160" t="s">
        <v>206</v>
      </c>
      <c r="CN43" s="160" t="s">
        <v>78</v>
      </c>
      <c r="CO43" s="161" t="s">
        <v>208</v>
      </c>
      <c r="CP43" s="161" t="s">
        <v>206</v>
      </c>
      <c r="CQ43" s="161" t="s">
        <v>78</v>
      </c>
      <c r="CR43" s="160" t="s">
        <v>208</v>
      </c>
      <c r="CS43" s="160" t="s">
        <v>206</v>
      </c>
      <c r="CT43" s="160" t="s">
        <v>78</v>
      </c>
      <c r="CU43" s="161" t="s">
        <v>78</v>
      </c>
      <c r="CV43" s="412"/>
    </row>
    <row r="44" spans="1:102" x14ac:dyDescent="0.25">
      <c r="C44" s="42" t="s">
        <v>555</v>
      </c>
      <c r="D44" s="42" t="s">
        <v>219</v>
      </c>
      <c r="E44" s="42">
        <v>800</v>
      </c>
      <c r="F44" s="168"/>
      <c r="G44" s="95"/>
      <c r="H44" s="95">
        <f>F44*G44</f>
        <v>0</v>
      </c>
      <c r="I44" s="168">
        <v>400</v>
      </c>
      <c r="J44" s="95">
        <v>800</v>
      </c>
      <c r="K44" s="95">
        <f>I44*J44</f>
        <v>320000</v>
      </c>
      <c r="L44" s="165"/>
      <c r="M44" s="165"/>
      <c r="N44" s="95">
        <f>L44*M44</f>
        <v>0</v>
      </c>
      <c r="O44" s="168"/>
      <c r="P44" s="95"/>
      <c r="Q44" s="95">
        <f>O44*P44</f>
        <v>0</v>
      </c>
      <c r="R44" s="168">
        <v>400</v>
      </c>
      <c r="S44" s="95">
        <v>800</v>
      </c>
      <c r="T44" s="95">
        <f>R44*S44</f>
        <v>320000</v>
      </c>
      <c r="U44" s="168"/>
      <c r="V44" s="95"/>
      <c r="W44" s="95">
        <f>U44*V44</f>
        <v>0</v>
      </c>
      <c r="X44" s="168">
        <v>400</v>
      </c>
      <c r="Y44" s="95">
        <v>800</v>
      </c>
      <c r="Z44" s="95">
        <f>X44*Y44</f>
        <v>320000</v>
      </c>
      <c r="AA44" s="168">
        <v>400</v>
      </c>
      <c r="AB44" s="95">
        <v>800</v>
      </c>
      <c r="AC44" s="95">
        <f>AA44*AB44</f>
        <v>320000</v>
      </c>
      <c r="AD44" s="168"/>
      <c r="AE44" s="95"/>
      <c r="AF44" s="95">
        <f>AD44*AE44</f>
        <v>0</v>
      </c>
      <c r="AG44" s="168">
        <v>400</v>
      </c>
      <c r="AH44" s="95">
        <v>800</v>
      </c>
      <c r="AI44" s="95">
        <f>AG44*AH44</f>
        <v>320000</v>
      </c>
      <c r="AJ44" s="168">
        <v>400</v>
      </c>
      <c r="AK44" s="95">
        <v>800</v>
      </c>
      <c r="AL44" s="95">
        <f>AJ44*AK44</f>
        <v>320000</v>
      </c>
      <c r="AM44" s="168"/>
      <c r="AN44" s="95"/>
      <c r="AO44" s="95">
        <f>AM44*AN44</f>
        <v>0</v>
      </c>
      <c r="AP44" s="168">
        <v>400</v>
      </c>
      <c r="AQ44" s="95">
        <v>800</v>
      </c>
      <c r="AR44" s="95">
        <f>AP44*AQ44</f>
        <v>320000</v>
      </c>
      <c r="AS44" s="168"/>
      <c r="AT44" s="95"/>
      <c r="AU44" s="95">
        <f>AS44*AT44</f>
        <v>0</v>
      </c>
      <c r="AV44" s="168">
        <v>400</v>
      </c>
      <c r="AW44" s="95">
        <v>800</v>
      </c>
      <c r="AX44" s="95">
        <f>AV44*AW44</f>
        <v>320000</v>
      </c>
      <c r="AY44" s="168"/>
      <c r="AZ44" s="95"/>
      <c r="BA44" s="95">
        <f>AY44*AZ44</f>
        <v>0</v>
      </c>
      <c r="BB44" s="168">
        <v>400</v>
      </c>
      <c r="BC44" s="95">
        <v>800</v>
      </c>
      <c r="BD44" s="95">
        <f>BB44*BC44</f>
        <v>320000</v>
      </c>
      <c r="BE44" s="168"/>
      <c r="BF44" s="95"/>
      <c r="BG44" s="95">
        <f>BE44*BF44</f>
        <v>0</v>
      </c>
      <c r="BH44" s="168">
        <v>400</v>
      </c>
      <c r="BI44" s="95">
        <v>800</v>
      </c>
      <c r="BJ44" s="95">
        <f>BH44*BI44</f>
        <v>320000</v>
      </c>
      <c r="BK44" s="168"/>
      <c r="BL44" s="95"/>
      <c r="BM44" s="95">
        <f>BK44*BL44</f>
        <v>0</v>
      </c>
      <c r="BN44" s="168">
        <v>400</v>
      </c>
      <c r="BO44" s="95">
        <v>800</v>
      </c>
      <c r="BP44" s="95">
        <f>BN44*BO44</f>
        <v>320000</v>
      </c>
      <c r="BQ44" s="168"/>
      <c r="BR44" s="95"/>
      <c r="BS44" s="95">
        <f>BQ44*BR44</f>
        <v>0</v>
      </c>
      <c r="BT44" s="168">
        <v>400</v>
      </c>
      <c r="BU44" s="95">
        <v>800</v>
      </c>
      <c r="BV44" s="95">
        <f>BT44*BU44</f>
        <v>320000</v>
      </c>
      <c r="BW44" s="168">
        <v>400</v>
      </c>
      <c r="BX44" s="95">
        <v>800</v>
      </c>
      <c r="BY44" s="95">
        <f>BW44*BX44</f>
        <v>320000</v>
      </c>
      <c r="BZ44" s="168"/>
      <c r="CA44" s="95"/>
      <c r="CB44" s="95">
        <f>BZ44*CA44</f>
        <v>0</v>
      </c>
      <c r="CC44" s="168"/>
      <c r="CD44" s="95"/>
      <c r="CE44" s="95">
        <f>CC44*CD44</f>
        <v>0</v>
      </c>
      <c r="CF44" s="168">
        <v>400</v>
      </c>
      <c r="CG44" s="95">
        <v>600</v>
      </c>
      <c r="CH44" s="95">
        <f>CF44*CG44</f>
        <v>240000</v>
      </c>
      <c r="CI44" s="168">
        <v>400</v>
      </c>
      <c r="CJ44" s="95">
        <v>800</v>
      </c>
      <c r="CK44" s="95">
        <f>CI44*CJ44</f>
        <v>320000</v>
      </c>
      <c r="CL44" s="168"/>
      <c r="CM44" s="95"/>
      <c r="CN44" s="95">
        <f>CL44*CM44</f>
        <v>0</v>
      </c>
      <c r="CO44" s="168"/>
      <c r="CP44" s="95"/>
      <c r="CQ44" s="95">
        <f>CO44*CP44</f>
        <v>0</v>
      </c>
      <c r="CR44" s="168"/>
      <c r="CS44" s="95"/>
      <c r="CT44" s="95">
        <f>CR44*CS44</f>
        <v>0</v>
      </c>
      <c r="CU44" s="168">
        <f>F44+I44+L44+O44+R44+U44+X44+AA44+AD44+AG44+AJ44+AM44+AP44+AS44+AV44+AY44+BB44+BE44+BH44+BK44+BN44+BQ44+BT44+BW44+BZ44+CC44+CF44+CI44+CL44+CO44+CR44</f>
        <v>6000</v>
      </c>
      <c r="CV44" s="168">
        <f>H44+K44+N44+Q44+T44+W44+Z44+AC44+AF44+AI44+AL44+AO44+AR44+AU44+AX44+BA44+BD44+BG44+BJ44+BM44+BP44+BS44+BV44+BY44+CB44+CE44+CH44+CK44+CN44+CQ44+CT44</f>
        <v>4720000</v>
      </c>
    </row>
    <row r="45" spans="1:102" x14ac:dyDescent="0.25">
      <c r="C45" s="8"/>
      <c r="D45" s="8"/>
      <c r="E45" s="8"/>
      <c r="F45" s="32"/>
      <c r="G45" s="58"/>
      <c r="H45" s="58"/>
      <c r="I45" s="32"/>
      <c r="J45" s="58"/>
      <c r="K45" s="58"/>
      <c r="L45" s="32"/>
      <c r="M45" s="58"/>
      <c r="N45" s="58"/>
      <c r="O45" s="32"/>
      <c r="P45" s="58"/>
      <c r="Q45" s="58"/>
      <c r="R45" s="32"/>
      <c r="S45" s="58"/>
      <c r="T45" s="58"/>
      <c r="U45" s="32"/>
      <c r="V45" s="58"/>
      <c r="W45" s="58"/>
      <c r="X45" s="32"/>
      <c r="Y45" s="58"/>
      <c r="Z45" s="58"/>
      <c r="AA45" s="32"/>
      <c r="AB45" s="58"/>
      <c r="AC45" s="58"/>
      <c r="AD45" s="32"/>
      <c r="AE45" s="58"/>
      <c r="AF45" s="58"/>
      <c r="AG45" s="32"/>
      <c r="AH45" s="58"/>
      <c r="AI45" s="58"/>
      <c r="AJ45" s="32"/>
      <c r="AK45" s="58"/>
      <c r="AL45" s="58"/>
      <c r="AM45" s="32"/>
      <c r="AN45" s="58"/>
      <c r="AO45" s="58"/>
      <c r="AP45" s="32"/>
      <c r="AQ45" s="58"/>
      <c r="AR45" s="58"/>
      <c r="AS45" s="32"/>
      <c r="AT45" s="58"/>
      <c r="AU45" s="58"/>
      <c r="AV45" s="32"/>
      <c r="AW45" s="58"/>
      <c r="AX45" s="58"/>
      <c r="AY45" s="32"/>
      <c r="AZ45" s="58"/>
      <c r="BA45" s="58"/>
      <c r="BB45" s="32"/>
      <c r="BC45" s="58"/>
      <c r="BD45" s="58"/>
      <c r="BE45" s="32"/>
      <c r="BF45" s="58"/>
      <c r="BG45" s="58"/>
      <c r="BH45" s="32"/>
      <c r="BI45" s="58"/>
      <c r="BJ45" s="58"/>
      <c r="BK45" s="32"/>
      <c r="BL45" s="58"/>
      <c r="BM45" s="58"/>
      <c r="BN45" s="32"/>
      <c r="BO45" s="58"/>
      <c r="BP45" s="58"/>
      <c r="BQ45" s="32"/>
      <c r="BR45" s="58"/>
      <c r="BS45" s="58"/>
      <c r="BT45" s="32"/>
      <c r="BU45" s="58"/>
      <c r="BV45" s="58"/>
      <c r="BW45" s="32"/>
      <c r="BX45" s="58"/>
      <c r="BY45" s="58"/>
      <c r="BZ45" s="32"/>
      <c r="CA45" s="58"/>
      <c r="CB45" s="58"/>
      <c r="CC45" s="32"/>
      <c r="CD45" s="58"/>
      <c r="CE45" s="58"/>
      <c r="CF45" s="32"/>
      <c r="CG45" s="58"/>
      <c r="CH45" s="58"/>
      <c r="CI45" s="32"/>
      <c r="CJ45" s="58"/>
      <c r="CK45" s="58"/>
      <c r="CL45" s="32"/>
      <c r="CM45" s="58"/>
      <c r="CN45" s="58"/>
      <c r="CO45" s="32"/>
      <c r="CP45" s="58"/>
      <c r="CQ45" s="58"/>
      <c r="CR45" s="32"/>
      <c r="CS45" s="58"/>
      <c r="CT45" s="58"/>
      <c r="CU45" s="32"/>
      <c r="CV45" s="32">
        <f>CU44*800</f>
        <v>4800000</v>
      </c>
    </row>
    <row r="46" spans="1:102" x14ac:dyDescent="0.25">
      <c r="C46" s="198" t="s">
        <v>556</v>
      </c>
      <c r="CX46" s="199"/>
    </row>
    <row r="47" spans="1:102" x14ac:dyDescent="0.25">
      <c r="C47" s="419" t="s">
        <v>203</v>
      </c>
      <c r="D47" s="154" t="s">
        <v>204</v>
      </c>
      <c r="E47" s="155"/>
      <c r="F47" s="405" t="s">
        <v>5</v>
      </c>
      <c r="G47" s="406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  <c r="AA47" s="406"/>
      <c r="AB47" s="406"/>
      <c r="AC47" s="406"/>
      <c r="AD47" s="406"/>
      <c r="AE47" s="406"/>
      <c r="AF47" s="406"/>
      <c r="AG47" s="406"/>
      <c r="AH47" s="406"/>
      <c r="AI47" s="406"/>
      <c r="AJ47" s="406"/>
      <c r="AK47" s="406"/>
      <c r="AL47" s="406"/>
      <c r="AM47" s="406"/>
      <c r="AN47" s="406"/>
      <c r="AO47" s="406"/>
      <c r="AP47" s="406"/>
      <c r="AQ47" s="406"/>
      <c r="AR47" s="406"/>
      <c r="AS47" s="406"/>
      <c r="AT47" s="406"/>
      <c r="AU47" s="406"/>
      <c r="AV47" s="406"/>
      <c r="AW47" s="406"/>
      <c r="AX47" s="406"/>
      <c r="AY47" s="406"/>
      <c r="AZ47" s="406"/>
      <c r="BA47" s="406"/>
      <c r="BB47" s="406"/>
      <c r="BC47" s="406"/>
      <c r="BD47" s="406"/>
      <c r="BE47" s="406"/>
      <c r="BF47" s="406"/>
      <c r="BG47" s="406"/>
      <c r="BH47" s="406"/>
      <c r="BI47" s="406"/>
      <c r="BJ47" s="406"/>
      <c r="BK47" s="406"/>
      <c r="BL47" s="406"/>
      <c r="BM47" s="406"/>
      <c r="BN47" s="406"/>
      <c r="BO47" s="406"/>
      <c r="BP47" s="406"/>
      <c r="BQ47" s="406"/>
      <c r="BR47" s="406"/>
      <c r="BS47" s="406"/>
      <c r="BT47" s="406"/>
      <c r="BU47" s="406"/>
      <c r="BV47" s="406"/>
      <c r="BW47" s="406"/>
      <c r="BX47" s="406"/>
      <c r="BY47" s="406"/>
      <c r="BZ47" s="406"/>
      <c r="CA47" s="406"/>
      <c r="CB47" s="406"/>
      <c r="CC47" s="406"/>
      <c r="CD47" s="406"/>
      <c r="CE47" s="406"/>
      <c r="CF47" s="406"/>
      <c r="CG47" s="406"/>
      <c r="CH47" s="406"/>
      <c r="CI47" s="406"/>
      <c r="CJ47" s="406"/>
      <c r="CK47" s="406"/>
      <c r="CL47" s="406"/>
      <c r="CM47" s="406"/>
      <c r="CN47" s="406"/>
      <c r="CO47" s="406"/>
      <c r="CP47" s="406"/>
      <c r="CQ47" s="406"/>
      <c r="CR47" s="406"/>
      <c r="CS47" s="406"/>
      <c r="CT47" s="407"/>
      <c r="CU47" s="156"/>
      <c r="CV47" s="411" t="s">
        <v>205</v>
      </c>
    </row>
    <row r="48" spans="1:102" x14ac:dyDescent="0.25">
      <c r="C48" s="419"/>
      <c r="D48" s="154"/>
      <c r="E48" s="155" t="s">
        <v>206</v>
      </c>
      <c r="F48" s="402">
        <v>1</v>
      </c>
      <c r="G48" s="403"/>
      <c r="H48" s="404"/>
      <c r="I48" s="402">
        <v>2</v>
      </c>
      <c r="J48" s="403"/>
      <c r="K48" s="404"/>
      <c r="L48" s="402">
        <v>3</v>
      </c>
      <c r="M48" s="403"/>
      <c r="N48" s="404"/>
      <c r="O48" s="402">
        <v>4</v>
      </c>
      <c r="P48" s="403"/>
      <c r="Q48" s="404"/>
      <c r="R48" s="402">
        <v>5</v>
      </c>
      <c r="S48" s="403"/>
      <c r="T48" s="404"/>
      <c r="U48" s="402">
        <v>6</v>
      </c>
      <c r="V48" s="403"/>
      <c r="W48" s="404"/>
      <c r="X48" s="402">
        <v>7</v>
      </c>
      <c r="Y48" s="403"/>
      <c r="Z48" s="404"/>
      <c r="AA48" s="402">
        <v>8</v>
      </c>
      <c r="AB48" s="403"/>
      <c r="AC48" s="404"/>
      <c r="AD48" s="402">
        <v>9</v>
      </c>
      <c r="AE48" s="403"/>
      <c r="AF48" s="404"/>
      <c r="AG48" s="402">
        <v>10</v>
      </c>
      <c r="AH48" s="403"/>
      <c r="AI48" s="404"/>
      <c r="AJ48" s="402">
        <v>11</v>
      </c>
      <c r="AK48" s="403"/>
      <c r="AL48" s="404"/>
      <c r="AM48" s="402">
        <v>12</v>
      </c>
      <c r="AN48" s="403"/>
      <c r="AO48" s="404"/>
      <c r="AP48" s="402">
        <v>13</v>
      </c>
      <c r="AQ48" s="403"/>
      <c r="AR48" s="404"/>
      <c r="AS48" s="402">
        <v>14</v>
      </c>
      <c r="AT48" s="403"/>
      <c r="AU48" s="404"/>
      <c r="AV48" s="402">
        <v>15</v>
      </c>
      <c r="AW48" s="403"/>
      <c r="AX48" s="404"/>
      <c r="AY48" s="402">
        <v>16</v>
      </c>
      <c r="AZ48" s="403"/>
      <c r="BA48" s="404"/>
      <c r="BB48" s="402">
        <v>17</v>
      </c>
      <c r="BC48" s="403"/>
      <c r="BD48" s="404"/>
      <c r="BE48" s="402">
        <v>18</v>
      </c>
      <c r="BF48" s="403"/>
      <c r="BG48" s="404"/>
      <c r="BH48" s="402">
        <v>19</v>
      </c>
      <c r="BI48" s="403"/>
      <c r="BJ48" s="404"/>
      <c r="BK48" s="402">
        <v>20</v>
      </c>
      <c r="BL48" s="403"/>
      <c r="BM48" s="404"/>
      <c r="BN48" s="402">
        <v>21</v>
      </c>
      <c r="BO48" s="403"/>
      <c r="BP48" s="404"/>
      <c r="BQ48" s="402">
        <v>22</v>
      </c>
      <c r="BR48" s="403"/>
      <c r="BS48" s="404"/>
      <c r="BT48" s="402">
        <v>23</v>
      </c>
      <c r="BU48" s="403"/>
      <c r="BV48" s="404"/>
      <c r="BW48" s="402">
        <v>24</v>
      </c>
      <c r="BX48" s="403"/>
      <c r="BY48" s="404"/>
      <c r="BZ48" s="402">
        <v>25</v>
      </c>
      <c r="CA48" s="403"/>
      <c r="CB48" s="404"/>
      <c r="CC48" s="402">
        <v>26</v>
      </c>
      <c r="CD48" s="403"/>
      <c r="CE48" s="404"/>
      <c r="CF48" s="402">
        <v>27</v>
      </c>
      <c r="CG48" s="403"/>
      <c r="CH48" s="404"/>
      <c r="CI48" s="402">
        <v>28</v>
      </c>
      <c r="CJ48" s="403"/>
      <c r="CK48" s="404"/>
      <c r="CL48" s="402">
        <v>29</v>
      </c>
      <c r="CM48" s="403"/>
      <c r="CN48" s="404"/>
      <c r="CO48" s="402">
        <v>30</v>
      </c>
      <c r="CP48" s="403"/>
      <c r="CQ48" s="404"/>
      <c r="CR48" s="402">
        <v>31</v>
      </c>
      <c r="CS48" s="403"/>
      <c r="CT48" s="404"/>
      <c r="CU48" s="158"/>
      <c r="CV48" s="411"/>
    </row>
    <row r="49" spans="3:102" s="1" customFormat="1" x14ac:dyDescent="0.25">
      <c r="C49" s="419"/>
      <c r="D49" s="154"/>
      <c r="E49" s="159" t="s">
        <v>207</v>
      </c>
      <c r="F49" s="160" t="s">
        <v>208</v>
      </c>
      <c r="G49" s="160" t="s">
        <v>206</v>
      </c>
      <c r="H49" s="160" t="s">
        <v>78</v>
      </c>
      <c r="I49" s="161" t="s">
        <v>208</v>
      </c>
      <c r="J49" s="161" t="s">
        <v>206</v>
      </c>
      <c r="K49" s="161" t="s">
        <v>78</v>
      </c>
      <c r="L49" s="160" t="s">
        <v>208</v>
      </c>
      <c r="M49" s="160" t="s">
        <v>206</v>
      </c>
      <c r="N49" s="160" t="s">
        <v>78</v>
      </c>
      <c r="O49" s="161" t="s">
        <v>208</v>
      </c>
      <c r="P49" s="161" t="s">
        <v>206</v>
      </c>
      <c r="Q49" s="161" t="s">
        <v>78</v>
      </c>
      <c r="R49" s="160" t="s">
        <v>208</v>
      </c>
      <c r="S49" s="160" t="s">
        <v>206</v>
      </c>
      <c r="T49" s="160" t="s">
        <v>78</v>
      </c>
      <c r="U49" s="161" t="s">
        <v>208</v>
      </c>
      <c r="V49" s="161" t="s">
        <v>206</v>
      </c>
      <c r="W49" s="161" t="s">
        <v>78</v>
      </c>
      <c r="X49" s="160" t="s">
        <v>208</v>
      </c>
      <c r="Y49" s="160" t="s">
        <v>206</v>
      </c>
      <c r="Z49" s="160" t="s">
        <v>78</v>
      </c>
      <c r="AA49" s="161" t="s">
        <v>208</v>
      </c>
      <c r="AB49" s="161" t="s">
        <v>206</v>
      </c>
      <c r="AC49" s="161" t="s">
        <v>78</v>
      </c>
      <c r="AD49" s="160" t="s">
        <v>208</v>
      </c>
      <c r="AE49" s="160" t="s">
        <v>206</v>
      </c>
      <c r="AF49" s="160" t="s">
        <v>78</v>
      </c>
      <c r="AG49" s="161" t="s">
        <v>208</v>
      </c>
      <c r="AH49" s="161" t="s">
        <v>206</v>
      </c>
      <c r="AI49" s="161" t="s">
        <v>78</v>
      </c>
      <c r="AJ49" s="160" t="s">
        <v>208</v>
      </c>
      <c r="AK49" s="160" t="s">
        <v>206</v>
      </c>
      <c r="AL49" s="160" t="s">
        <v>78</v>
      </c>
      <c r="AM49" s="161" t="s">
        <v>208</v>
      </c>
      <c r="AN49" s="161" t="s">
        <v>206</v>
      </c>
      <c r="AO49" s="161" t="s">
        <v>78</v>
      </c>
      <c r="AP49" s="160" t="s">
        <v>208</v>
      </c>
      <c r="AQ49" s="160" t="s">
        <v>206</v>
      </c>
      <c r="AR49" s="160" t="s">
        <v>78</v>
      </c>
      <c r="AS49" s="161" t="s">
        <v>208</v>
      </c>
      <c r="AT49" s="161" t="s">
        <v>206</v>
      </c>
      <c r="AU49" s="161" t="s">
        <v>78</v>
      </c>
      <c r="AV49" s="160" t="s">
        <v>208</v>
      </c>
      <c r="AW49" s="160" t="s">
        <v>206</v>
      </c>
      <c r="AX49" s="160" t="s">
        <v>78</v>
      </c>
      <c r="AY49" s="161" t="s">
        <v>208</v>
      </c>
      <c r="AZ49" s="161" t="s">
        <v>206</v>
      </c>
      <c r="BA49" s="161" t="s">
        <v>78</v>
      </c>
      <c r="BB49" s="160" t="s">
        <v>208</v>
      </c>
      <c r="BC49" s="160" t="s">
        <v>206</v>
      </c>
      <c r="BD49" s="160" t="s">
        <v>78</v>
      </c>
      <c r="BE49" s="161" t="s">
        <v>208</v>
      </c>
      <c r="BF49" s="161" t="s">
        <v>206</v>
      </c>
      <c r="BG49" s="161" t="s">
        <v>78</v>
      </c>
      <c r="BH49" s="160" t="s">
        <v>208</v>
      </c>
      <c r="BI49" s="160" t="s">
        <v>206</v>
      </c>
      <c r="BJ49" s="160" t="s">
        <v>78</v>
      </c>
      <c r="BK49" s="161" t="s">
        <v>208</v>
      </c>
      <c r="BL49" s="161" t="s">
        <v>206</v>
      </c>
      <c r="BM49" s="161" t="s">
        <v>78</v>
      </c>
      <c r="BN49" s="160" t="s">
        <v>208</v>
      </c>
      <c r="BO49" s="160" t="s">
        <v>206</v>
      </c>
      <c r="BP49" s="160" t="s">
        <v>78</v>
      </c>
      <c r="BQ49" s="161" t="s">
        <v>208</v>
      </c>
      <c r="BR49" s="161" t="s">
        <v>206</v>
      </c>
      <c r="BS49" s="161" t="s">
        <v>78</v>
      </c>
      <c r="BT49" s="160" t="s">
        <v>208</v>
      </c>
      <c r="BU49" s="160" t="s">
        <v>206</v>
      </c>
      <c r="BV49" s="160" t="s">
        <v>78</v>
      </c>
      <c r="BW49" s="161" t="s">
        <v>208</v>
      </c>
      <c r="BX49" s="161" t="s">
        <v>206</v>
      </c>
      <c r="BY49" s="161" t="s">
        <v>78</v>
      </c>
      <c r="BZ49" s="160" t="s">
        <v>208</v>
      </c>
      <c r="CA49" s="160" t="s">
        <v>206</v>
      </c>
      <c r="CB49" s="160" t="s">
        <v>78</v>
      </c>
      <c r="CC49" s="161" t="s">
        <v>208</v>
      </c>
      <c r="CD49" s="161" t="s">
        <v>206</v>
      </c>
      <c r="CE49" s="161" t="s">
        <v>78</v>
      </c>
      <c r="CF49" s="160" t="s">
        <v>208</v>
      </c>
      <c r="CG49" s="160" t="s">
        <v>206</v>
      </c>
      <c r="CH49" s="160" t="s">
        <v>78</v>
      </c>
      <c r="CI49" s="161" t="s">
        <v>208</v>
      </c>
      <c r="CJ49" s="161" t="s">
        <v>206</v>
      </c>
      <c r="CK49" s="161" t="s">
        <v>78</v>
      </c>
      <c r="CL49" s="160" t="s">
        <v>208</v>
      </c>
      <c r="CM49" s="160" t="s">
        <v>206</v>
      </c>
      <c r="CN49" s="160" t="s">
        <v>78</v>
      </c>
      <c r="CO49" s="161" t="s">
        <v>208</v>
      </c>
      <c r="CP49" s="161" t="s">
        <v>206</v>
      </c>
      <c r="CQ49" s="161" t="s">
        <v>78</v>
      </c>
      <c r="CR49" s="160" t="s">
        <v>208</v>
      </c>
      <c r="CS49" s="160" t="s">
        <v>206</v>
      </c>
      <c r="CT49" s="160" t="s">
        <v>78</v>
      </c>
      <c r="CU49" s="161" t="s">
        <v>78</v>
      </c>
      <c r="CV49" s="412"/>
    </row>
    <row r="50" spans="3:102" x14ac:dyDescent="0.25">
      <c r="C50" s="42" t="s">
        <v>557</v>
      </c>
      <c r="D50" s="42" t="s">
        <v>215</v>
      </c>
      <c r="E50" s="42">
        <v>65000</v>
      </c>
      <c r="F50" s="168"/>
      <c r="G50" s="95"/>
      <c r="H50" s="95">
        <f>F50*G50</f>
        <v>0</v>
      </c>
      <c r="I50" s="168"/>
      <c r="J50" s="95"/>
      <c r="K50" s="95">
        <f>I50*J50</f>
        <v>0</v>
      </c>
      <c r="L50" s="168"/>
      <c r="M50" s="95"/>
      <c r="N50" s="95">
        <f>L50*M50</f>
        <v>0</v>
      </c>
      <c r="O50" s="168"/>
      <c r="P50" s="95"/>
      <c r="Q50" s="95">
        <f>O50*P50</f>
        <v>0</v>
      </c>
      <c r="R50" s="168"/>
      <c r="S50" s="95"/>
      <c r="T50" s="95">
        <f>R50*S50</f>
        <v>0</v>
      </c>
      <c r="U50" s="168"/>
      <c r="V50" s="95"/>
      <c r="W50" s="95">
        <f>U50*V50</f>
        <v>0</v>
      </c>
      <c r="X50" s="168"/>
      <c r="Y50" s="95"/>
      <c r="Z50" s="95">
        <f>X50*Y50</f>
        <v>0</v>
      </c>
      <c r="AA50" s="168">
        <v>15</v>
      </c>
      <c r="AB50" s="95">
        <v>68000</v>
      </c>
      <c r="AC50" s="95">
        <f>AA50*AB50</f>
        <v>1020000</v>
      </c>
      <c r="AD50" s="168"/>
      <c r="AE50" s="95"/>
      <c r="AF50" s="95">
        <f>AD50*AE50</f>
        <v>0</v>
      </c>
      <c r="AG50" s="168"/>
      <c r="AH50" s="95"/>
      <c r="AI50" s="95">
        <f>AG50*AH50</f>
        <v>0</v>
      </c>
      <c r="AJ50" s="168"/>
      <c r="AK50" s="95"/>
      <c r="AL50" s="95">
        <f>AJ50*AK50</f>
        <v>0</v>
      </c>
      <c r="AM50" s="168">
        <v>15</v>
      </c>
      <c r="AN50" s="95">
        <v>68000</v>
      </c>
      <c r="AO50" s="95">
        <f>AM50*AN50</f>
        <v>1020000</v>
      </c>
      <c r="AP50" s="168"/>
      <c r="AQ50" s="95"/>
      <c r="AR50" s="95">
        <f>AP50*AQ50</f>
        <v>0</v>
      </c>
      <c r="AS50" s="168">
        <v>15</v>
      </c>
      <c r="AT50" s="95">
        <v>68000</v>
      </c>
      <c r="AU50" s="95">
        <f>AS50*AT50</f>
        <v>1020000</v>
      </c>
      <c r="AV50" s="168">
        <v>10</v>
      </c>
      <c r="AW50" s="95">
        <v>68000</v>
      </c>
      <c r="AX50" s="95">
        <f>AV50*AW50</f>
        <v>680000</v>
      </c>
      <c r="AY50" s="168">
        <v>15</v>
      </c>
      <c r="AZ50" s="95">
        <v>68000</v>
      </c>
      <c r="BA50" s="95">
        <f>AY50*AZ50</f>
        <v>1020000</v>
      </c>
      <c r="BB50" s="168"/>
      <c r="BC50" s="95"/>
      <c r="BD50" s="95">
        <f>BB50*BC50</f>
        <v>0</v>
      </c>
      <c r="BE50" s="168">
        <v>15</v>
      </c>
      <c r="BF50" s="95">
        <v>68000</v>
      </c>
      <c r="BG50" s="95">
        <f>BE50*BF50</f>
        <v>1020000</v>
      </c>
      <c r="BH50" s="168">
        <v>10</v>
      </c>
      <c r="BI50" s="95">
        <v>68000</v>
      </c>
      <c r="BJ50" s="95">
        <f>BH50*BI50</f>
        <v>680000</v>
      </c>
      <c r="BK50" s="168"/>
      <c r="BL50" s="95"/>
      <c r="BM50" s="95">
        <f>BK50*BL50</f>
        <v>0</v>
      </c>
      <c r="BN50" s="168"/>
      <c r="BO50" s="95"/>
      <c r="BP50" s="95">
        <f>BN50*BO50</f>
        <v>0</v>
      </c>
      <c r="BQ50" s="168"/>
      <c r="BR50" s="95"/>
      <c r="BS50" s="95">
        <f>BQ50*BR50</f>
        <v>0</v>
      </c>
      <c r="BT50" s="168"/>
      <c r="BU50" s="95"/>
      <c r="BV50" s="95">
        <f>BT50*BU50</f>
        <v>0</v>
      </c>
      <c r="BW50" s="168"/>
      <c r="BX50" s="95"/>
      <c r="BY50" s="95">
        <f>BW50*BX50</f>
        <v>0</v>
      </c>
      <c r="BZ50" s="168"/>
      <c r="CA50" s="95"/>
      <c r="CB50" s="95">
        <f>BZ50*CA50</f>
        <v>0</v>
      </c>
      <c r="CC50" s="168"/>
      <c r="CD50" s="95"/>
      <c r="CE50" s="95">
        <f>CC50*CD50</f>
        <v>0</v>
      </c>
      <c r="CF50" s="168"/>
      <c r="CG50" s="95"/>
      <c r="CH50" s="95">
        <f>CF50*CG50</f>
        <v>0</v>
      </c>
      <c r="CI50" s="168"/>
      <c r="CJ50" s="95"/>
      <c r="CK50" s="95">
        <f>CI50*CJ50</f>
        <v>0</v>
      </c>
      <c r="CL50" s="168"/>
      <c r="CM50" s="95"/>
      <c r="CN50" s="95">
        <f>CL50*CM50</f>
        <v>0</v>
      </c>
      <c r="CO50" s="168"/>
      <c r="CP50" s="95"/>
      <c r="CQ50" s="95">
        <f>CO50*CP50</f>
        <v>0</v>
      </c>
      <c r="CR50" s="168"/>
      <c r="CS50" s="95"/>
      <c r="CT50" s="95">
        <f>CR50*CS50</f>
        <v>0</v>
      </c>
      <c r="CU50" s="168">
        <f>F50+I50+L50+O50+R50+U50+X50+AA50+AD50+AG50+AJ50+AM50+AP50+AS50+AV50+AY50+BB50+BE50+BH50+BK50+BN50+BQ50+BT50+BW50+BZ50+CC50+CF50+CI50+CL50+CO50+CR50</f>
        <v>95</v>
      </c>
      <c r="CV50" s="168">
        <f>H50+K50+N50+Q50+T50+W50+Z50+AC50+AF50+AI50+AL50+AO50+AR50+AU50+AX50+BA50+BD50+BG50+BJ50+BM50+BP50+BS50+BV50+BY50+CB50+CE50+CH50+CK50+CN50+CQ50+CT50</f>
        <v>6460000</v>
      </c>
    </row>
    <row r="51" spans="3:102" x14ac:dyDescent="0.25">
      <c r="C51" s="42" t="s">
        <v>558</v>
      </c>
      <c r="D51" s="42" t="s">
        <v>215</v>
      </c>
      <c r="E51" s="42">
        <v>65000</v>
      </c>
      <c r="F51" s="168"/>
      <c r="G51" s="95"/>
      <c r="H51" s="95">
        <f>F51*G51</f>
        <v>0</v>
      </c>
      <c r="I51" s="168">
        <v>15</v>
      </c>
      <c r="J51" s="95">
        <v>68000</v>
      </c>
      <c r="K51" s="95">
        <f>I51*J51</f>
        <v>1020000</v>
      </c>
      <c r="L51" s="168"/>
      <c r="M51" s="95"/>
      <c r="N51" s="95">
        <f>L51*M51</f>
        <v>0</v>
      </c>
      <c r="O51" s="168">
        <v>15</v>
      </c>
      <c r="P51" s="95">
        <v>68000</v>
      </c>
      <c r="Q51" s="95">
        <f>O51*P51</f>
        <v>1020000</v>
      </c>
      <c r="R51" s="168"/>
      <c r="S51" s="95"/>
      <c r="T51" s="95">
        <f>R51*S51</f>
        <v>0</v>
      </c>
      <c r="U51" s="168"/>
      <c r="V51" s="95"/>
      <c r="W51" s="95">
        <f>U51*V51</f>
        <v>0</v>
      </c>
      <c r="X51" s="168"/>
      <c r="Y51" s="95"/>
      <c r="Z51" s="95">
        <f>X51*Y51</f>
        <v>0</v>
      </c>
      <c r="AA51" s="168"/>
      <c r="AB51" s="95"/>
      <c r="AC51" s="95">
        <f>AA51*AB51</f>
        <v>0</v>
      </c>
      <c r="AD51" s="168"/>
      <c r="AE51" s="95"/>
      <c r="AF51" s="95">
        <f>AD51*AE51</f>
        <v>0</v>
      </c>
      <c r="AG51" s="168">
        <v>10</v>
      </c>
      <c r="AH51" s="95">
        <v>68000</v>
      </c>
      <c r="AI51" s="95">
        <f>AG51*AH51</f>
        <v>680000</v>
      </c>
      <c r="AJ51" s="168"/>
      <c r="AK51" s="95"/>
      <c r="AL51" s="95">
        <f>AJ51*AK51</f>
        <v>0</v>
      </c>
      <c r="AM51" s="168"/>
      <c r="AN51" s="95"/>
      <c r="AO51" s="95">
        <f>AM51*AN51</f>
        <v>0</v>
      </c>
      <c r="AP51" s="168"/>
      <c r="AQ51" s="95"/>
      <c r="AR51" s="95">
        <f>AP51*AQ51</f>
        <v>0</v>
      </c>
      <c r="AS51" s="168"/>
      <c r="AT51" s="95"/>
      <c r="AU51" s="95">
        <f>AS51*AT51</f>
        <v>0</v>
      </c>
      <c r="AV51" s="168"/>
      <c r="AW51" s="95"/>
      <c r="AX51" s="95">
        <f>AV51*AW51</f>
        <v>0</v>
      </c>
      <c r="AY51" s="168"/>
      <c r="AZ51" s="95">
        <v>68000</v>
      </c>
      <c r="BA51" s="95">
        <f>AY51*AZ51</f>
        <v>0</v>
      </c>
      <c r="BB51" s="168"/>
      <c r="BC51" s="95"/>
      <c r="BD51" s="95">
        <f>BB51*BC51</f>
        <v>0</v>
      </c>
      <c r="BE51" s="168"/>
      <c r="BF51" s="95"/>
      <c r="BG51" s="95">
        <f>BE51*BF51</f>
        <v>0</v>
      </c>
      <c r="BH51" s="168"/>
      <c r="BI51" s="95"/>
      <c r="BJ51" s="95">
        <f>BH51*BI51</f>
        <v>0</v>
      </c>
      <c r="BK51" s="168"/>
      <c r="BL51" s="95"/>
      <c r="BM51" s="95">
        <f>BK51*BL51</f>
        <v>0</v>
      </c>
      <c r="BN51" s="168"/>
      <c r="BO51" s="95"/>
      <c r="BP51" s="95">
        <f>BN51*BO51</f>
        <v>0</v>
      </c>
      <c r="BQ51" s="168">
        <v>10</v>
      </c>
      <c r="BR51" s="95">
        <v>68000</v>
      </c>
      <c r="BS51" s="95">
        <f>BQ51*BR51</f>
        <v>680000</v>
      </c>
      <c r="BT51" s="168">
        <v>20</v>
      </c>
      <c r="BU51" s="95">
        <v>68000</v>
      </c>
      <c r="BV51" s="95">
        <f>BT51*BU51</f>
        <v>1360000</v>
      </c>
      <c r="BW51" s="168"/>
      <c r="BX51" s="95"/>
      <c r="BY51" s="95">
        <f>BW51*BX51</f>
        <v>0</v>
      </c>
      <c r="BZ51" s="168">
        <v>10</v>
      </c>
      <c r="CA51" s="95">
        <v>68000</v>
      </c>
      <c r="CB51" s="95">
        <f>BZ51*CA51</f>
        <v>680000</v>
      </c>
      <c r="CC51" s="168">
        <v>15</v>
      </c>
      <c r="CD51" s="95">
        <v>68000</v>
      </c>
      <c r="CE51" s="95">
        <f>CC51*CD51</f>
        <v>1020000</v>
      </c>
      <c r="CF51" s="168"/>
      <c r="CG51" s="95"/>
      <c r="CH51" s="95">
        <f>CF51*CG51</f>
        <v>0</v>
      </c>
      <c r="CI51" s="168">
        <v>15</v>
      </c>
      <c r="CJ51" s="95">
        <v>68000</v>
      </c>
      <c r="CK51" s="95">
        <f>CI51*CJ51</f>
        <v>1020000</v>
      </c>
      <c r="CL51" s="168"/>
      <c r="CM51" s="95"/>
      <c r="CN51" s="95">
        <f>CL51*CM51</f>
        <v>0</v>
      </c>
      <c r="CO51" s="168"/>
      <c r="CP51" s="95"/>
      <c r="CQ51" s="95">
        <f>CO51*CP51</f>
        <v>0</v>
      </c>
      <c r="CR51" s="168"/>
      <c r="CS51" s="95"/>
      <c r="CT51" s="95">
        <f>CR51*CS51</f>
        <v>0</v>
      </c>
      <c r="CU51" s="168">
        <f>F51+I51+L51+O51+R51+U51+X51+AA51+AD51+AG51+AJ51+AM51+AP51+AS51+AV51+AY51+BB51+BE51+BH51+BK51+BN51+BQ51+BT51+BW51+BZ51+CC51+CF51+CI51+CL51+CO51+CR51</f>
        <v>110</v>
      </c>
      <c r="CV51" s="168">
        <f>H51+K51+N51+Q51+T51+W51+Z51+AC51+AF51+AI51+AL51+AO51+AR51+AU51+AX51+BA51+BD51+BG51+BJ51+BM51+BP51+BS51+BV51+BY51+CB51+CE51+CH51+CK51+CN51+CQ51+CT51</f>
        <v>7480000</v>
      </c>
    </row>
    <row r="52" spans="3:102" x14ac:dyDescent="0.25">
      <c r="C52" s="8"/>
      <c r="D52" s="8"/>
      <c r="E52" s="8"/>
      <c r="F52" s="32"/>
      <c r="G52" s="58"/>
      <c r="H52" s="58"/>
      <c r="I52" s="32"/>
      <c r="J52" s="58"/>
      <c r="K52" s="58"/>
      <c r="L52" s="32"/>
      <c r="M52" s="58"/>
      <c r="N52" s="58"/>
      <c r="O52" s="32"/>
      <c r="P52" s="58"/>
      <c r="Q52" s="58"/>
      <c r="R52" s="32"/>
      <c r="S52" s="58"/>
      <c r="T52" s="58"/>
      <c r="U52" s="32"/>
      <c r="V52" s="58"/>
      <c r="W52" s="58"/>
      <c r="X52" s="32"/>
      <c r="Y52" s="58"/>
      <c r="Z52" s="58"/>
      <c r="AA52" s="32"/>
      <c r="AB52" s="58"/>
      <c r="AC52" s="58"/>
      <c r="AD52" s="32"/>
      <c r="AE52" s="58"/>
      <c r="AF52" s="58"/>
      <c r="AG52" s="32"/>
      <c r="AH52" s="58"/>
      <c r="AI52" s="58"/>
      <c r="AJ52" s="32"/>
      <c r="AK52" s="58"/>
      <c r="AL52" s="58"/>
      <c r="AM52" s="32"/>
      <c r="AN52" s="58"/>
      <c r="AO52" s="58"/>
      <c r="AP52" s="32"/>
      <c r="AQ52" s="58"/>
      <c r="AR52" s="58"/>
      <c r="AS52" s="32"/>
      <c r="AT52" s="58"/>
      <c r="AU52" s="58"/>
      <c r="AV52" s="32"/>
      <c r="AW52" s="58"/>
      <c r="AX52" s="58"/>
      <c r="AY52" s="32"/>
      <c r="AZ52" s="58"/>
      <c r="BA52" s="58"/>
      <c r="BB52" s="32"/>
      <c r="BC52" s="58"/>
      <c r="BD52" s="58"/>
      <c r="BE52" s="32"/>
      <c r="BF52" s="58"/>
      <c r="BG52" s="58"/>
      <c r="BH52" s="32"/>
      <c r="BI52" s="58"/>
      <c r="BJ52" s="58"/>
      <c r="BK52" s="32"/>
      <c r="BL52" s="58"/>
      <c r="BM52" s="58"/>
      <c r="BN52" s="32"/>
      <c r="BO52" s="58"/>
      <c r="BP52" s="58"/>
      <c r="BQ52" s="32"/>
      <c r="BR52" s="58"/>
      <c r="BS52" s="58"/>
      <c r="BT52" s="32"/>
      <c r="BU52" s="58"/>
      <c r="BV52" s="58"/>
      <c r="BW52" s="32"/>
      <c r="BX52" s="58"/>
      <c r="BY52" s="58"/>
      <c r="BZ52" s="32"/>
      <c r="CA52" s="58"/>
      <c r="CB52" s="58"/>
      <c r="CC52" s="32"/>
      <c r="CD52" s="58"/>
      <c r="CE52" s="58"/>
      <c r="CF52" s="32"/>
      <c r="CG52" s="58"/>
      <c r="CH52" s="58"/>
      <c r="CI52" s="32"/>
      <c r="CJ52" s="58"/>
      <c r="CK52" s="58"/>
      <c r="CL52" s="32"/>
      <c r="CM52" s="58"/>
      <c r="CN52" s="58"/>
      <c r="CO52" s="32"/>
      <c r="CP52" s="58"/>
      <c r="CQ52" s="58"/>
      <c r="CR52" s="32"/>
      <c r="CS52" s="58"/>
      <c r="CT52" s="58"/>
      <c r="CU52" s="32">
        <f>CU50+CU51</f>
        <v>205</v>
      </c>
      <c r="CV52" s="237">
        <f>CU52*65000</f>
        <v>13325000</v>
      </c>
      <c r="CW52" s="197">
        <f>CV50+CV51</f>
        <v>13940000</v>
      </c>
    </row>
    <row r="53" spans="3:102" x14ac:dyDescent="0.25">
      <c r="C53" s="198" t="s">
        <v>559</v>
      </c>
      <c r="CV53" s="197"/>
      <c r="CX53" s="199"/>
    </row>
    <row r="54" spans="3:102" x14ac:dyDescent="0.25">
      <c r="C54" s="419" t="s">
        <v>203</v>
      </c>
      <c r="D54" s="154" t="s">
        <v>204</v>
      </c>
      <c r="E54" s="238"/>
      <c r="F54" s="405" t="s">
        <v>5</v>
      </c>
      <c r="G54" s="406"/>
      <c r="H54" s="406"/>
      <c r="I54" s="406"/>
      <c r="J54" s="406"/>
      <c r="K54" s="406"/>
      <c r="L54" s="406"/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  <c r="AA54" s="406"/>
      <c r="AB54" s="406"/>
      <c r="AC54" s="406"/>
      <c r="AD54" s="406"/>
      <c r="AE54" s="406"/>
      <c r="AF54" s="406"/>
      <c r="AG54" s="406"/>
      <c r="AH54" s="406"/>
      <c r="AI54" s="406"/>
      <c r="AJ54" s="406"/>
      <c r="AK54" s="406"/>
      <c r="AL54" s="406"/>
      <c r="AM54" s="406"/>
      <c r="AN54" s="406"/>
      <c r="AO54" s="406"/>
      <c r="AP54" s="406"/>
      <c r="AQ54" s="406"/>
      <c r="AR54" s="406"/>
      <c r="AS54" s="406"/>
      <c r="AT54" s="406"/>
      <c r="AU54" s="406"/>
      <c r="AV54" s="406"/>
      <c r="AW54" s="406"/>
      <c r="AX54" s="406"/>
      <c r="AY54" s="406"/>
      <c r="AZ54" s="406"/>
      <c r="BA54" s="406"/>
      <c r="BB54" s="406"/>
      <c r="BC54" s="406"/>
      <c r="BD54" s="406"/>
      <c r="BE54" s="406"/>
      <c r="BF54" s="406"/>
      <c r="BG54" s="406"/>
      <c r="BH54" s="406"/>
      <c r="BI54" s="406"/>
      <c r="BJ54" s="406"/>
      <c r="BK54" s="406"/>
      <c r="BL54" s="406"/>
      <c r="BM54" s="406"/>
      <c r="BN54" s="406"/>
      <c r="BO54" s="406"/>
      <c r="BP54" s="406"/>
      <c r="BQ54" s="406"/>
      <c r="BR54" s="406"/>
      <c r="BS54" s="406"/>
      <c r="BT54" s="406"/>
      <c r="BU54" s="406"/>
      <c r="BV54" s="406"/>
      <c r="BW54" s="406"/>
      <c r="BX54" s="406"/>
      <c r="BY54" s="406"/>
      <c r="BZ54" s="406"/>
      <c r="CA54" s="406"/>
      <c r="CB54" s="406"/>
      <c r="CC54" s="406"/>
      <c r="CD54" s="406"/>
      <c r="CE54" s="406"/>
      <c r="CF54" s="406"/>
      <c r="CG54" s="406"/>
      <c r="CH54" s="406"/>
      <c r="CI54" s="406"/>
      <c r="CJ54" s="406"/>
      <c r="CK54" s="406"/>
      <c r="CL54" s="406"/>
      <c r="CM54" s="406"/>
      <c r="CN54" s="406"/>
      <c r="CO54" s="406"/>
      <c r="CP54" s="406"/>
      <c r="CQ54" s="406"/>
      <c r="CR54" s="406"/>
      <c r="CS54" s="406"/>
      <c r="CT54" s="407"/>
      <c r="CU54" s="156"/>
      <c r="CV54" s="411" t="s">
        <v>205</v>
      </c>
    </row>
    <row r="55" spans="3:102" x14ac:dyDescent="0.25">
      <c r="C55" s="419"/>
      <c r="D55" s="154"/>
      <c r="E55" s="238"/>
      <c r="F55" s="402">
        <v>1</v>
      </c>
      <c r="G55" s="403"/>
      <c r="H55" s="404"/>
      <c r="I55" s="402">
        <v>2</v>
      </c>
      <c r="J55" s="403"/>
      <c r="K55" s="404"/>
      <c r="L55" s="402">
        <v>3</v>
      </c>
      <c r="M55" s="403"/>
      <c r="N55" s="404"/>
      <c r="O55" s="402">
        <v>4</v>
      </c>
      <c r="P55" s="403"/>
      <c r="Q55" s="404"/>
      <c r="R55" s="402">
        <v>5</v>
      </c>
      <c r="S55" s="403"/>
      <c r="T55" s="404"/>
      <c r="U55" s="402">
        <v>6</v>
      </c>
      <c r="V55" s="403"/>
      <c r="W55" s="404"/>
      <c r="X55" s="402">
        <v>7</v>
      </c>
      <c r="Y55" s="403"/>
      <c r="Z55" s="404"/>
      <c r="AA55" s="402">
        <v>8</v>
      </c>
      <c r="AB55" s="403"/>
      <c r="AC55" s="404"/>
      <c r="AD55" s="402">
        <v>9</v>
      </c>
      <c r="AE55" s="403"/>
      <c r="AF55" s="404"/>
      <c r="AG55" s="402">
        <v>10</v>
      </c>
      <c r="AH55" s="403"/>
      <c r="AI55" s="404"/>
      <c r="AJ55" s="402">
        <v>11</v>
      </c>
      <c r="AK55" s="403"/>
      <c r="AL55" s="404"/>
      <c r="AM55" s="402">
        <v>12</v>
      </c>
      <c r="AN55" s="403"/>
      <c r="AO55" s="404"/>
      <c r="AP55" s="402">
        <v>13</v>
      </c>
      <c r="AQ55" s="403"/>
      <c r="AR55" s="404"/>
      <c r="AS55" s="402">
        <v>14</v>
      </c>
      <c r="AT55" s="403"/>
      <c r="AU55" s="404"/>
      <c r="AV55" s="402">
        <v>15</v>
      </c>
      <c r="AW55" s="403"/>
      <c r="AX55" s="404"/>
      <c r="AY55" s="402">
        <v>16</v>
      </c>
      <c r="AZ55" s="403"/>
      <c r="BA55" s="404"/>
      <c r="BB55" s="402">
        <v>17</v>
      </c>
      <c r="BC55" s="403"/>
      <c r="BD55" s="404"/>
      <c r="BE55" s="402">
        <v>18</v>
      </c>
      <c r="BF55" s="403"/>
      <c r="BG55" s="404"/>
      <c r="BH55" s="402">
        <v>19</v>
      </c>
      <c r="BI55" s="403"/>
      <c r="BJ55" s="404"/>
      <c r="BK55" s="402">
        <v>20</v>
      </c>
      <c r="BL55" s="403"/>
      <c r="BM55" s="404"/>
      <c r="BN55" s="402">
        <v>21</v>
      </c>
      <c r="BO55" s="403"/>
      <c r="BP55" s="404"/>
      <c r="BQ55" s="402">
        <v>22</v>
      </c>
      <c r="BR55" s="403"/>
      <c r="BS55" s="404"/>
      <c r="BT55" s="402">
        <v>23</v>
      </c>
      <c r="BU55" s="403"/>
      <c r="BV55" s="404"/>
      <c r="BW55" s="402">
        <v>24</v>
      </c>
      <c r="BX55" s="403"/>
      <c r="BY55" s="404"/>
      <c r="BZ55" s="402">
        <v>25</v>
      </c>
      <c r="CA55" s="403"/>
      <c r="CB55" s="404"/>
      <c r="CC55" s="402">
        <v>26</v>
      </c>
      <c r="CD55" s="403"/>
      <c r="CE55" s="404"/>
      <c r="CF55" s="402">
        <v>27</v>
      </c>
      <c r="CG55" s="403"/>
      <c r="CH55" s="404"/>
      <c r="CI55" s="402">
        <v>28</v>
      </c>
      <c r="CJ55" s="403"/>
      <c r="CK55" s="404"/>
      <c r="CL55" s="402">
        <v>29</v>
      </c>
      <c r="CM55" s="403"/>
      <c r="CN55" s="404"/>
      <c r="CO55" s="402">
        <v>30</v>
      </c>
      <c r="CP55" s="403"/>
      <c r="CQ55" s="404"/>
      <c r="CR55" s="402">
        <v>31</v>
      </c>
      <c r="CS55" s="403"/>
      <c r="CT55" s="404"/>
      <c r="CU55" s="158"/>
      <c r="CV55" s="411"/>
    </row>
    <row r="56" spans="3:102" s="1" customFormat="1" x14ac:dyDescent="0.25">
      <c r="C56" s="419"/>
      <c r="D56" s="154"/>
      <c r="E56" s="239"/>
      <c r="F56" s="160" t="s">
        <v>208</v>
      </c>
      <c r="G56" s="160" t="s">
        <v>206</v>
      </c>
      <c r="H56" s="160" t="s">
        <v>78</v>
      </c>
      <c r="I56" s="161" t="s">
        <v>208</v>
      </c>
      <c r="J56" s="161" t="s">
        <v>206</v>
      </c>
      <c r="K56" s="161" t="s">
        <v>78</v>
      </c>
      <c r="L56" s="160" t="s">
        <v>208</v>
      </c>
      <c r="M56" s="160" t="s">
        <v>206</v>
      </c>
      <c r="N56" s="160" t="s">
        <v>78</v>
      </c>
      <c r="O56" s="161" t="s">
        <v>208</v>
      </c>
      <c r="P56" s="161" t="s">
        <v>206</v>
      </c>
      <c r="Q56" s="161" t="s">
        <v>78</v>
      </c>
      <c r="R56" s="160" t="s">
        <v>208</v>
      </c>
      <c r="S56" s="160" t="s">
        <v>206</v>
      </c>
      <c r="T56" s="160" t="s">
        <v>78</v>
      </c>
      <c r="U56" s="161" t="s">
        <v>208</v>
      </c>
      <c r="V56" s="161" t="s">
        <v>206</v>
      </c>
      <c r="W56" s="161" t="s">
        <v>78</v>
      </c>
      <c r="X56" s="160" t="s">
        <v>208</v>
      </c>
      <c r="Y56" s="160" t="s">
        <v>206</v>
      </c>
      <c r="Z56" s="160" t="s">
        <v>78</v>
      </c>
      <c r="AA56" s="161" t="s">
        <v>208</v>
      </c>
      <c r="AB56" s="161" t="s">
        <v>206</v>
      </c>
      <c r="AC56" s="161" t="s">
        <v>78</v>
      </c>
      <c r="AD56" s="160" t="s">
        <v>208</v>
      </c>
      <c r="AE56" s="160" t="s">
        <v>206</v>
      </c>
      <c r="AF56" s="160" t="s">
        <v>78</v>
      </c>
      <c r="AG56" s="161" t="s">
        <v>208</v>
      </c>
      <c r="AH56" s="161" t="s">
        <v>206</v>
      </c>
      <c r="AI56" s="161" t="s">
        <v>78</v>
      </c>
      <c r="AJ56" s="160" t="s">
        <v>208</v>
      </c>
      <c r="AK56" s="160" t="s">
        <v>206</v>
      </c>
      <c r="AL56" s="160" t="s">
        <v>78</v>
      </c>
      <c r="AM56" s="161" t="s">
        <v>208</v>
      </c>
      <c r="AN56" s="161" t="s">
        <v>206</v>
      </c>
      <c r="AO56" s="161" t="s">
        <v>78</v>
      </c>
      <c r="AP56" s="160" t="s">
        <v>208</v>
      </c>
      <c r="AQ56" s="160" t="s">
        <v>206</v>
      </c>
      <c r="AR56" s="160" t="s">
        <v>78</v>
      </c>
      <c r="AS56" s="161" t="s">
        <v>208</v>
      </c>
      <c r="AT56" s="161" t="s">
        <v>206</v>
      </c>
      <c r="AU56" s="161" t="s">
        <v>78</v>
      </c>
      <c r="AV56" s="160" t="s">
        <v>208</v>
      </c>
      <c r="AW56" s="160" t="s">
        <v>206</v>
      </c>
      <c r="AX56" s="160" t="s">
        <v>78</v>
      </c>
      <c r="AY56" s="161" t="s">
        <v>208</v>
      </c>
      <c r="AZ56" s="161" t="s">
        <v>206</v>
      </c>
      <c r="BA56" s="161" t="s">
        <v>78</v>
      </c>
      <c r="BB56" s="160" t="s">
        <v>208</v>
      </c>
      <c r="BC56" s="160" t="s">
        <v>206</v>
      </c>
      <c r="BD56" s="160" t="s">
        <v>78</v>
      </c>
      <c r="BE56" s="161" t="s">
        <v>208</v>
      </c>
      <c r="BF56" s="161" t="s">
        <v>206</v>
      </c>
      <c r="BG56" s="161" t="s">
        <v>78</v>
      </c>
      <c r="BH56" s="160" t="s">
        <v>208</v>
      </c>
      <c r="BI56" s="160" t="s">
        <v>206</v>
      </c>
      <c r="BJ56" s="160" t="s">
        <v>78</v>
      </c>
      <c r="BK56" s="161" t="s">
        <v>208</v>
      </c>
      <c r="BL56" s="161" t="s">
        <v>206</v>
      </c>
      <c r="BM56" s="161" t="s">
        <v>78</v>
      </c>
      <c r="BN56" s="160" t="s">
        <v>208</v>
      </c>
      <c r="BO56" s="160" t="s">
        <v>206</v>
      </c>
      <c r="BP56" s="160" t="s">
        <v>78</v>
      </c>
      <c r="BQ56" s="161" t="s">
        <v>208</v>
      </c>
      <c r="BR56" s="161" t="s">
        <v>206</v>
      </c>
      <c r="BS56" s="161" t="s">
        <v>78</v>
      </c>
      <c r="BT56" s="160" t="s">
        <v>208</v>
      </c>
      <c r="BU56" s="160" t="s">
        <v>206</v>
      </c>
      <c r="BV56" s="160" t="s">
        <v>78</v>
      </c>
      <c r="BW56" s="161" t="s">
        <v>208</v>
      </c>
      <c r="BX56" s="161" t="s">
        <v>206</v>
      </c>
      <c r="BY56" s="161" t="s">
        <v>78</v>
      </c>
      <c r="BZ56" s="160" t="s">
        <v>208</v>
      </c>
      <c r="CA56" s="160" t="s">
        <v>206</v>
      </c>
      <c r="CB56" s="160" t="s">
        <v>78</v>
      </c>
      <c r="CC56" s="161" t="s">
        <v>208</v>
      </c>
      <c r="CD56" s="161" t="s">
        <v>206</v>
      </c>
      <c r="CE56" s="161" t="s">
        <v>78</v>
      </c>
      <c r="CF56" s="160" t="s">
        <v>208</v>
      </c>
      <c r="CG56" s="160" t="s">
        <v>206</v>
      </c>
      <c r="CH56" s="160" t="s">
        <v>78</v>
      </c>
      <c r="CI56" s="161" t="s">
        <v>208</v>
      </c>
      <c r="CJ56" s="161" t="s">
        <v>206</v>
      </c>
      <c r="CK56" s="161" t="s">
        <v>78</v>
      </c>
      <c r="CL56" s="160" t="s">
        <v>208</v>
      </c>
      <c r="CM56" s="160" t="s">
        <v>206</v>
      </c>
      <c r="CN56" s="160" t="s">
        <v>78</v>
      </c>
      <c r="CO56" s="161" t="s">
        <v>208</v>
      </c>
      <c r="CP56" s="161" t="s">
        <v>206</v>
      </c>
      <c r="CQ56" s="161" t="s">
        <v>78</v>
      </c>
      <c r="CR56" s="160" t="s">
        <v>208</v>
      </c>
      <c r="CS56" s="160" t="s">
        <v>206</v>
      </c>
      <c r="CT56" s="160" t="s">
        <v>78</v>
      </c>
      <c r="CU56" s="161" t="s">
        <v>78</v>
      </c>
      <c r="CV56" s="412"/>
    </row>
    <row r="57" spans="3:102" x14ac:dyDescent="0.25">
      <c r="C57" s="42"/>
      <c r="D57" s="42"/>
      <c r="E57" s="240"/>
      <c r="F57" s="168"/>
      <c r="G57" s="95"/>
      <c r="H57" s="95">
        <f t="shared" ref="H57:H68" si="35">F57*G57</f>
        <v>0</v>
      </c>
      <c r="I57" s="168"/>
      <c r="J57" s="95"/>
      <c r="K57" s="95">
        <f t="shared" ref="K57:K68" si="36">I57*J57</f>
        <v>0</v>
      </c>
      <c r="L57" s="168"/>
      <c r="M57" s="95"/>
      <c r="N57" s="95">
        <f t="shared" ref="N57:N68" si="37">L57*M57</f>
        <v>0</v>
      </c>
      <c r="O57" s="168"/>
      <c r="P57" s="95"/>
      <c r="Q57" s="95">
        <f t="shared" ref="Q57:Q68" si="38">O57*P57</f>
        <v>0</v>
      </c>
      <c r="R57" s="168"/>
      <c r="S57" s="95"/>
      <c r="T57" s="95">
        <f t="shared" ref="T57:T68" si="39">R57*S57</f>
        <v>0</v>
      </c>
      <c r="U57" s="168"/>
      <c r="V57" s="95"/>
      <c r="W57" s="95">
        <f t="shared" ref="W57:W68" si="40">U57*V57</f>
        <v>0</v>
      </c>
      <c r="X57" s="168"/>
      <c r="Y57" s="95"/>
      <c r="Z57" s="95">
        <f t="shared" ref="Z57:Z68" si="41">X57*Y57</f>
        <v>0</v>
      </c>
      <c r="AA57" s="168"/>
      <c r="AB57" s="95"/>
      <c r="AC57" s="95">
        <f t="shared" ref="AC57:AC68" si="42">AA57*AB57</f>
        <v>0</v>
      </c>
      <c r="AD57" s="168"/>
      <c r="AE57" s="95"/>
      <c r="AF57" s="95">
        <f t="shared" ref="AF57:AF68" si="43">AD57*AE57</f>
        <v>0</v>
      </c>
      <c r="AG57" s="168"/>
      <c r="AH57" s="95"/>
      <c r="AI57" s="95">
        <f t="shared" ref="AI57:AI68" si="44">AG57*AH57</f>
        <v>0</v>
      </c>
      <c r="AJ57" s="168"/>
      <c r="AK57" s="95"/>
      <c r="AL57" s="95">
        <f t="shared" ref="AL57:AL68" si="45">AJ57*AK57</f>
        <v>0</v>
      </c>
      <c r="AM57" s="168"/>
      <c r="AN57" s="95"/>
      <c r="AO57" s="95">
        <f t="shared" ref="AO57:AO68" si="46">AM57*AN57</f>
        <v>0</v>
      </c>
      <c r="AP57" s="168"/>
      <c r="AQ57" s="95"/>
      <c r="AR57" s="95">
        <f t="shared" ref="AR57:AR68" si="47">AP57*AQ57</f>
        <v>0</v>
      </c>
      <c r="AS57" s="168"/>
      <c r="AT57" s="95"/>
      <c r="AU57" s="95">
        <f t="shared" ref="AU57:AU68" si="48">AS57*AT57</f>
        <v>0</v>
      </c>
      <c r="AV57" s="168"/>
      <c r="AW57" s="95"/>
      <c r="AX57" s="95">
        <f t="shared" ref="AX57:AX68" si="49">AV57*AW57</f>
        <v>0</v>
      </c>
      <c r="AY57" s="168"/>
      <c r="AZ57" s="95"/>
      <c r="BA57" s="95">
        <f t="shared" ref="BA57:BA68" si="50">AY57*AZ57</f>
        <v>0</v>
      </c>
      <c r="BB57" s="168"/>
      <c r="BC57" s="95"/>
      <c r="BD57" s="95">
        <f t="shared" ref="BD57:BD68" si="51">BB57*BC57</f>
        <v>0</v>
      </c>
      <c r="BE57" s="168"/>
      <c r="BF57" s="95"/>
      <c r="BG57" s="95">
        <f t="shared" ref="BG57:BG68" si="52">BE57*BF57</f>
        <v>0</v>
      </c>
      <c r="BH57" s="168"/>
      <c r="BI57" s="95"/>
      <c r="BJ57" s="95">
        <f t="shared" ref="BJ57:BJ68" si="53">BH57*BI57</f>
        <v>0</v>
      </c>
      <c r="BK57" s="168"/>
      <c r="BL57" s="95"/>
      <c r="BM57" s="95">
        <f t="shared" ref="BM57:BM68" si="54">BK57*BL57</f>
        <v>0</v>
      </c>
      <c r="BN57" s="168"/>
      <c r="BO57" s="95"/>
      <c r="BP57" s="95">
        <f t="shared" ref="BP57:BP68" si="55">BN57*BO57</f>
        <v>0</v>
      </c>
      <c r="BQ57" s="168"/>
      <c r="BR57" s="95"/>
      <c r="BS57" s="95">
        <f t="shared" ref="BS57:BS68" si="56">BQ57*BR57</f>
        <v>0</v>
      </c>
      <c r="BT57" s="168"/>
      <c r="BU57" s="95"/>
      <c r="BV57" s="95">
        <f t="shared" ref="BV57:BV68" si="57">BT57*BU57</f>
        <v>0</v>
      </c>
      <c r="BW57" s="168"/>
      <c r="BX57" s="95"/>
      <c r="BY57" s="95">
        <f t="shared" ref="BY57:BY68" si="58">BW57*BX57</f>
        <v>0</v>
      </c>
      <c r="BZ57" s="168"/>
      <c r="CA57" s="95"/>
      <c r="CB57" s="95">
        <f t="shared" ref="CB57:CB68" si="59">BZ57*CA57</f>
        <v>0</v>
      </c>
      <c r="CC57" s="168"/>
      <c r="CD57" s="95"/>
      <c r="CE57" s="95">
        <f t="shared" ref="CE57:CE68" si="60">CC57*CD57</f>
        <v>0</v>
      </c>
      <c r="CF57" s="168"/>
      <c r="CG57" s="95"/>
      <c r="CH57" s="95">
        <f t="shared" ref="CH57:CH68" si="61">CF57*CG57</f>
        <v>0</v>
      </c>
      <c r="CI57" s="168"/>
      <c r="CJ57" s="95"/>
      <c r="CK57" s="95">
        <f t="shared" ref="CK57:CK68" si="62">CI57*CJ57</f>
        <v>0</v>
      </c>
      <c r="CL57" s="168"/>
      <c r="CM57" s="95"/>
      <c r="CN57" s="95">
        <f t="shared" ref="CN57:CN68" si="63">CL57*CM57</f>
        <v>0</v>
      </c>
      <c r="CO57" s="168"/>
      <c r="CP57" s="95"/>
      <c r="CQ57" s="95">
        <f t="shared" ref="CQ57:CQ68" si="64">CO57*CP57</f>
        <v>0</v>
      </c>
      <c r="CR57" s="168"/>
      <c r="CS57" s="95"/>
      <c r="CT57" s="95">
        <f t="shared" ref="CT57:CT68" si="65">CR57*CS57</f>
        <v>0</v>
      </c>
      <c r="CU57" s="168">
        <f t="shared" ref="CU57:CU68" si="66">F57+I57+L57+O57+R57+U57+X57+AA57+AD57+AG57+AJ57+AM57+AP57+AS57+AV57+AY57+BB57+BE57+BH57+BK57+BN57+BQ57+BT57+BW57+BZ57+CC57+CF57+CI57+CL57+CO57+CR57</f>
        <v>0</v>
      </c>
      <c r="CV57" s="168">
        <f t="shared" ref="CV57:CV68" si="67">H57+K57+N57+Q57+T57+W57+Z57+AC57+AF57+AI57+AL57+AO57+AR57+AU57+AX57+BA57+BD57+BG57+BJ57+BM57+BP57+BS57+BV57+BY57+CB57+CE57+CH57+CK57+CN57+CQ57+CT57</f>
        <v>0</v>
      </c>
    </row>
    <row r="58" spans="3:102" x14ac:dyDescent="0.25">
      <c r="C58" s="42"/>
      <c r="D58" s="42"/>
      <c r="E58" s="240"/>
      <c r="F58" s="168"/>
      <c r="G58" s="95"/>
      <c r="H58" s="95">
        <f t="shared" si="35"/>
        <v>0</v>
      </c>
      <c r="I58" s="168"/>
      <c r="J58" s="95"/>
      <c r="K58" s="95">
        <f t="shared" si="36"/>
        <v>0</v>
      </c>
      <c r="L58" s="168"/>
      <c r="M58" s="95"/>
      <c r="N58" s="95">
        <f t="shared" si="37"/>
        <v>0</v>
      </c>
      <c r="O58" s="168"/>
      <c r="P58" s="95"/>
      <c r="Q58" s="95">
        <f t="shared" si="38"/>
        <v>0</v>
      </c>
      <c r="R58" s="168"/>
      <c r="S58" s="95"/>
      <c r="T58" s="95">
        <f t="shared" si="39"/>
        <v>0</v>
      </c>
      <c r="U58" s="168"/>
      <c r="V58" s="95"/>
      <c r="W58" s="95">
        <f t="shared" si="40"/>
        <v>0</v>
      </c>
      <c r="X58" s="168"/>
      <c r="Y58" s="95"/>
      <c r="Z58" s="95">
        <f t="shared" si="41"/>
        <v>0</v>
      </c>
      <c r="AA58" s="168"/>
      <c r="AB58" s="95"/>
      <c r="AC58" s="95">
        <f t="shared" si="42"/>
        <v>0</v>
      </c>
      <c r="AD58" s="168"/>
      <c r="AE58" s="95"/>
      <c r="AF58" s="95">
        <f t="shared" si="43"/>
        <v>0</v>
      </c>
      <c r="AG58" s="168"/>
      <c r="AH58" s="95"/>
      <c r="AI58" s="95">
        <f t="shared" si="44"/>
        <v>0</v>
      </c>
      <c r="AJ58" s="168"/>
      <c r="AK58" s="95"/>
      <c r="AL58" s="95">
        <f t="shared" si="45"/>
        <v>0</v>
      </c>
      <c r="AM58" s="168"/>
      <c r="AN58" s="95"/>
      <c r="AO58" s="95">
        <f t="shared" si="46"/>
        <v>0</v>
      </c>
      <c r="AP58" s="168"/>
      <c r="AQ58" s="95"/>
      <c r="AR58" s="95">
        <f t="shared" si="47"/>
        <v>0</v>
      </c>
      <c r="AS58" s="168"/>
      <c r="AT58" s="95"/>
      <c r="AU58" s="95">
        <f t="shared" si="48"/>
        <v>0</v>
      </c>
      <c r="AV58" s="168"/>
      <c r="AW58" s="95"/>
      <c r="AX58" s="95">
        <f t="shared" si="49"/>
        <v>0</v>
      </c>
      <c r="AY58" s="168"/>
      <c r="AZ58" s="95"/>
      <c r="BA58" s="95">
        <f t="shared" si="50"/>
        <v>0</v>
      </c>
      <c r="BB58" s="168"/>
      <c r="BC58" s="95"/>
      <c r="BD58" s="95">
        <f t="shared" si="51"/>
        <v>0</v>
      </c>
      <c r="BE58" s="168"/>
      <c r="BF58" s="95"/>
      <c r="BG58" s="95">
        <f t="shared" si="52"/>
        <v>0</v>
      </c>
      <c r="BH58" s="168"/>
      <c r="BI58" s="95"/>
      <c r="BJ58" s="95">
        <f t="shared" si="53"/>
        <v>0</v>
      </c>
      <c r="BK58" s="168"/>
      <c r="BL58" s="95"/>
      <c r="BM58" s="95">
        <f t="shared" si="54"/>
        <v>0</v>
      </c>
      <c r="BN58" s="168"/>
      <c r="BO58" s="95"/>
      <c r="BP58" s="95">
        <f t="shared" si="55"/>
        <v>0</v>
      </c>
      <c r="BQ58" s="168"/>
      <c r="BR58" s="95"/>
      <c r="BS58" s="95">
        <f t="shared" si="56"/>
        <v>0</v>
      </c>
      <c r="BT58" s="168"/>
      <c r="BU58" s="95"/>
      <c r="BV58" s="95">
        <f t="shared" si="57"/>
        <v>0</v>
      </c>
      <c r="BW58" s="168"/>
      <c r="BX58" s="95"/>
      <c r="BY58" s="95">
        <f t="shared" si="58"/>
        <v>0</v>
      </c>
      <c r="BZ58" s="168"/>
      <c r="CA58" s="95"/>
      <c r="CB58" s="95">
        <f t="shared" si="59"/>
        <v>0</v>
      </c>
      <c r="CC58" s="168"/>
      <c r="CD58" s="95"/>
      <c r="CE58" s="95">
        <f t="shared" si="60"/>
        <v>0</v>
      </c>
      <c r="CF58" s="168"/>
      <c r="CG58" s="95"/>
      <c r="CH58" s="95">
        <f t="shared" si="61"/>
        <v>0</v>
      </c>
      <c r="CI58" s="168"/>
      <c r="CJ58" s="95"/>
      <c r="CK58" s="95">
        <f t="shared" si="62"/>
        <v>0</v>
      </c>
      <c r="CL58" s="168"/>
      <c r="CM58" s="95"/>
      <c r="CN58" s="95">
        <f t="shared" si="63"/>
        <v>0</v>
      </c>
      <c r="CO58" s="168"/>
      <c r="CP58" s="95"/>
      <c r="CQ58" s="95">
        <f t="shared" si="64"/>
        <v>0</v>
      </c>
      <c r="CR58" s="168"/>
      <c r="CS58" s="95"/>
      <c r="CT58" s="95">
        <f t="shared" si="65"/>
        <v>0</v>
      </c>
      <c r="CU58" s="168">
        <f t="shared" si="66"/>
        <v>0</v>
      </c>
      <c r="CV58" s="168">
        <f t="shared" si="67"/>
        <v>0</v>
      </c>
    </row>
    <row r="59" spans="3:102" x14ac:dyDescent="0.25">
      <c r="C59" s="42"/>
      <c r="D59" s="42"/>
      <c r="E59" s="240"/>
      <c r="F59" s="168"/>
      <c r="G59" s="95"/>
      <c r="H59" s="95">
        <f t="shared" si="35"/>
        <v>0</v>
      </c>
      <c r="I59" s="168"/>
      <c r="J59" s="95"/>
      <c r="K59" s="95">
        <f t="shared" si="36"/>
        <v>0</v>
      </c>
      <c r="L59" s="168"/>
      <c r="M59" s="95"/>
      <c r="N59" s="95">
        <f t="shared" si="37"/>
        <v>0</v>
      </c>
      <c r="O59" s="168"/>
      <c r="P59" s="95"/>
      <c r="Q59" s="95">
        <f t="shared" si="38"/>
        <v>0</v>
      </c>
      <c r="R59" s="168"/>
      <c r="S59" s="95"/>
      <c r="T59" s="95">
        <f t="shared" si="39"/>
        <v>0</v>
      </c>
      <c r="U59" s="168"/>
      <c r="V59" s="95"/>
      <c r="W59" s="95">
        <f t="shared" si="40"/>
        <v>0</v>
      </c>
      <c r="X59" s="168"/>
      <c r="Y59" s="95"/>
      <c r="Z59" s="95">
        <f t="shared" si="41"/>
        <v>0</v>
      </c>
      <c r="AA59" s="168"/>
      <c r="AB59" s="95"/>
      <c r="AC59" s="95">
        <f t="shared" si="42"/>
        <v>0</v>
      </c>
      <c r="AD59" s="168"/>
      <c r="AE59" s="95"/>
      <c r="AF59" s="95">
        <f t="shared" si="43"/>
        <v>0</v>
      </c>
      <c r="AG59" s="168"/>
      <c r="AH59" s="95"/>
      <c r="AI59" s="95">
        <f t="shared" si="44"/>
        <v>0</v>
      </c>
      <c r="AJ59" s="168"/>
      <c r="AK59" s="95"/>
      <c r="AL59" s="95">
        <f t="shared" si="45"/>
        <v>0</v>
      </c>
      <c r="AM59" s="168"/>
      <c r="AN59" s="95"/>
      <c r="AO59" s="95">
        <f t="shared" si="46"/>
        <v>0</v>
      </c>
      <c r="AP59" s="168"/>
      <c r="AQ59" s="95"/>
      <c r="AR59" s="95">
        <f t="shared" si="47"/>
        <v>0</v>
      </c>
      <c r="AS59" s="168"/>
      <c r="AT59" s="95"/>
      <c r="AU59" s="95">
        <f t="shared" si="48"/>
        <v>0</v>
      </c>
      <c r="AV59" s="168"/>
      <c r="AW59" s="95"/>
      <c r="AX59" s="95">
        <f t="shared" si="49"/>
        <v>0</v>
      </c>
      <c r="AY59" s="168"/>
      <c r="AZ59" s="95"/>
      <c r="BA59" s="95">
        <f t="shared" si="50"/>
        <v>0</v>
      </c>
      <c r="BB59" s="168"/>
      <c r="BC59" s="95"/>
      <c r="BD59" s="95">
        <f t="shared" si="51"/>
        <v>0</v>
      </c>
      <c r="BE59" s="168"/>
      <c r="BF59" s="95"/>
      <c r="BG59" s="95">
        <f t="shared" si="52"/>
        <v>0</v>
      </c>
      <c r="BH59" s="168"/>
      <c r="BI59" s="95"/>
      <c r="BJ59" s="95">
        <f t="shared" si="53"/>
        <v>0</v>
      </c>
      <c r="BK59" s="168"/>
      <c r="BL59" s="95"/>
      <c r="BM59" s="95">
        <f t="shared" si="54"/>
        <v>0</v>
      </c>
      <c r="BN59" s="168"/>
      <c r="BO59" s="95"/>
      <c r="BP59" s="95">
        <f t="shared" si="55"/>
        <v>0</v>
      </c>
      <c r="BQ59" s="168"/>
      <c r="BR59" s="95"/>
      <c r="BS59" s="95">
        <f t="shared" si="56"/>
        <v>0</v>
      </c>
      <c r="BT59" s="168"/>
      <c r="BU59" s="95"/>
      <c r="BV59" s="95">
        <f t="shared" si="57"/>
        <v>0</v>
      </c>
      <c r="BW59" s="168"/>
      <c r="BX59" s="95"/>
      <c r="BY59" s="95">
        <f t="shared" si="58"/>
        <v>0</v>
      </c>
      <c r="BZ59" s="168"/>
      <c r="CA59" s="95"/>
      <c r="CB59" s="95">
        <f t="shared" si="59"/>
        <v>0</v>
      </c>
      <c r="CC59" s="168"/>
      <c r="CD59" s="95"/>
      <c r="CE59" s="95">
        <f t="shared" si="60"/>
        <v>0</v>
      </c>
      <c r="CF59" s="168"/>
      <c r="CG59" s="95"/>
      <c r="CH59" s="95">
        <f t="shared" si="61"/>
        <v>0</v>
      </c>
      <c r="CI59" s="168"/>
      <c r="CJ59" s="95"/>
      <c r="CK59" s="95">
        <f t="shared" si="62"/>
        <v>0</v>
      </c>
      <c r="CL59" s="168"/>
      <c r="CM59" s="95"/>
      <c r="CN59" s="95">
        <f t="shared" si="63"/>
        <v>0</v>
      </c>
      <c r="CO59" s="168"/>
      <c r="CP59" s="95"/>
      <c r="CQ59" s="95">
        <f t="shared" si="64"/>
        <v>0</v>
      </c>
      <c r="CR59" s="168"/>
      <c r="CS59" s="95"/>
      <c r="CT59" s="95">
        <f t="shared" si="65"/>
        <v>0</v>
      </c>
      <c r="CU59" s="168">
        <f t="shared" si="66"/>
        <v>0</v>
      </c>
      <c r="CV59" s="168">
        <f t="shared" si="67"/>
        <v>0</v>
      </c>
    </row>
    <row r="60" spans="3:102" x14ac:dyDescent="0.25">
      <c r="C60" s="42"/>
      <c r="D60" s="42"/>
      <c r="E60" s="240"/>
      <c r="F60" s="168"/>
      <c r="G60" s="95"/>
      <c r="H60" s="95">
        <f t="shared" si="35"/>
        <v>0</v>
      </c>
      <c r="I60" s="168"/>
      <c r="J60" s="95"/>
      <c r="K60" s="95">
        <f t="shared" si="36"/>
        <v>0</v>
      </c>
      <c r="L60" s="168"/>
      <c r="M60" s="95"/>
      <c r="N60" s="95">
        <f t="shared" si="37"/>
        <v>0</v>
      </c>
      <c r="O60" s="168"/>
      <c r="P60" s="95"/>
      <c r="Q60" s="95">
        <f t="shared" si="38"/>
        <v>0</v>
      </c>
      <c r="R60" s="168"/>
      <c r="S60" s="95"/>
      <c r="T60" s="95">
        <f t="shared" si="39"/>
        <v>0</v>
      </c>
      <c r="U60" s="168"/>
      <c r="V60" s="95"/>
      <c r="W60" s="95">
        <f t="shared" si="40"/>
        <v>0</v>
      </c>
      <c r="X60" s="168"/>
      <c r="Y60" s="95"/>
      <c r="Z60" s="95">
        <f t="shared" si="41"/>
        <v>0</v>
      </c>
      <c r="AA60" s="168"/>
      <c r="AB60" s="95"/>
      <c r="AC60" s="95">
        <f t="shared" si="42"/>
        <v>0</v>
      </c>
      <c r="AD60" s="168"/>
      <c r="AE60" s="95"/>
      <c r="AF60" s="95">
        <f t="shared" si="43"/>
        <v>0</v>
      </c>
      <c r="AG60" s="168"/>
      <c r="AH60" s="95"/>
      <c r="AI60" s="95">
        <f t="shared" si="44"/>
        <v>0</v>
      </c>
      <c r="AJ60" s="168"/>
      <c r="AK60" s="95"/>
      <c r="AL60" s="95">
        <f t="shared" si="45"/>
        <v>0</v>
      </c>
      <c r="AM60" s="168"/>
      <c r="AN60" s="95"/>
      <c r="AO60" s="95">
        <f t="shared" si="46"/>
        <v>0</v>
      </c>
      <c r="AP60" s="168"/>
      <c r="AQ60" s="95"/>
      <c r="AR60" s="95">
        <f t="shared" si="47"/>
        <v>0</v>
      </c>
      <c r="AS60" s="168"/>
      <c r="AT60" s="95"/>
      <c r="AU60" s="95">
        <f t="shared" si="48"/>
        <v>0</v>
      </c>
      <c r="AV60" s="168"/>
      <c r="AW60" s="95"/>
      <c r="AX60" s="95">
        <f t="shared" si="49"/>
        <v>0</v>
      </c>
      <c r="AY60" s="168"/>
      <c r="AZ60" s="95"/>
      <c r="BA60" s="95">
        <f t="shared" si="50"/>
        <v>0</v>
      </c>
      <c r="BB60" s="168"/>
      <c r="BC60" s="95"/>
      <c r="BD60" s="95">
        <f t="shared" si="51"/>
        <v>0</v>
      </c>
      <c r="BE60" s="168"/>
      <c r="BF60" s="95"/>
      <c r="BG60" s="95">
        <f t="shared" si="52"/>
        <v>0</v>
      </c>
      <c r="BH60" s="168"/>
      <c r="BI60" s="95"/>
      <c r="BJ60" s="95">
        <f t="shared" si="53"/>
        <v>0</v>
      </c>
      <c r="BK60" s="168"/>
      <c r="BL60" s="95"/>
      <c r="BM60" s="95">
        <f t="shared" si="54"/>
        <v>0</v>
      </c>
      <c r="BN60" s="168"/>
      <c r="BO60" s="95"/>
      <c r="BP60" s="95">
        <f t="shared" si="55"/>
        <v>0</v>
      </c>
      <c r="BQ60" s="168"/>
      <c r="BR60" s="95"/>
      <c r="BS60" s="95">
        <f t="shared" si="56"/>
        <v>0</v>
      </c>
      <c r="BT60" s="168"/>
      <c r="BU60" s="95"/>
      <c r="BV60" s="95">
        <f t="shared" si="57"/>
        <v>0</v>
      </c>
      <c r="BW60" s="168"/>
      <c r="BX60" s="95"/>
      <c r="BY60" s="95">
        <f t="shared" si="58"/>
        <v>0</v>
      </c>
      <c r="BZ60" s="168"/>
      <c r="CA60" s="95"/>
      <c r="CB60" s="95">
        <f t="shared" si="59"/>
        <v>0</v>
      </c>
      <c r="CC60" s="168"/>
      <c r="CD60" s="95"/>
      <c r="CE60" s="95">
        <f t="shared" si="60"/>
        <v>0</v>
      </c>
      <c r="CF60" s="168"/>
      <c r="CG60" s="95"/>
      <c r="CH60" s="95">
        <f t="shared" si="61"/>
        <v>0</v>
      </c>
      <c r="CI60" s="168"/>
      <c r="CJ60" s="95"/>
      <c r="CK60" s="95">
        <f t="shared" si="62"/>
        <v>0</v>
      </c>
      <c r="CL60" s="168"/>
      <c r="CM60" s="95"/>
      <c r="CN60" s="95">
        <f t="shared" si="63"/>
        <v>0</v>
      </c>
      <c r="CO60" s="168"/>
      <c r="CP60" s="95"/>
      <c r="CQ60" s="95">
        <f t="shared" si="64"/>
        <v>0</v>
      </c>
      <c r="CR60" s="168"/>
      <c r="CS60" s="95"/>
      <c r="CT60" s="95">
        <f t="shared" si="65"/>
        <v>0</v>
      </c>
      <c r="CU60" s="168">
        <f t="shared" si="66"/>
        <v>0</v>
      </c>
      <c r="CV60" s="168">
        <f t="shared" si="67"/>
        <v>0</v>
      </c>
    </row>
    <row r="61" spans="3:102" x14ac:dyDescent="0.25">
      <c r="C61" s="42"/>
      <c r="D61" s="42"/>
      <c r="E61" s="240"/>
      <c r="F61" s="168"/>
      <c r="G61" s="95"/>
      <c r="H61" s="95">
        <f t="shared" si="35"/>
        <v>0</v>
      </c>
      <c r="I61" s="168"/>
      <c r="J61" s="95"/>
      <c r="K61" s="95">
        <f t="shared" si="36"/>
        <v>0</v>
      </c>
      <c r="L61" s="168"/>
      <c r="M61" s="95"/>
      <c r="N61" s="95">
        <f t="shared" si="37"/>
        <v>0</v>
      </c>
      <c r="O61" s="168"/>
      <c r="P61" s="95"/>
      <c r="Q61" s="95">
        <f t="shared" si="38"/>
        <v>0</v>
      </c>
      <c r="R61" s="168"/>
      <c r="S61" s="95"/>
      <c r="T61" s="95">
        <f t="shared" si="39"/>
        <v>0</v>
      </c>
      <c r="U61" s="168"/>
      <c r="V61" s="95"/>
      <c r="W61" s="95">
        <f t="shared" si="40"/>
        <v>0</v>
      </c>
      <c r="X61" s="168"/>
      <c r="Y61" s="95"/>
      <c r="Z61" s="95">
        <f t="shared" si="41"/>
        <v>0</v>
      </c>
      <c r="AA61" s="168"/>
      <c r="AB61" s="95"/>
      <c r="AC61" s="95">
        <f t="shared" si="42"/>
        <v>0</v>
      </c>
      <c r="AD61" s="168"/>
      <c r="AE61" s="95"/>
      <c r="AF61" s="95">
        <f t="shared" si="43"/>
        <v>0</v>
      </c>
      <c r="AG61" s="168"/>
      <c r="AH61" s="95"/>
      <c r="AI61" s="95">
        <f t="shared" si="44"/>
        <v>0</v>
      </c>
      <c r="AJ61" s="168"/>
      <c r="AK61" s="95"/>
      <c r="AL61" s="95">
        <f t="shared" si="45"/>
        <v>0</v>
      </c>
      <c r="AM61" s="168"/>
      <c r="AN61" s="95"/>
      <c r="AO61" s="95">
        <f t="shared" si="46"/>
        <v>0</v>
      </c>
      <c r="AP61" s="168"/>
      <c r="AQ61" s="95"/>
      <c r="AR61" s="95">
        <f t="shared" si="47"/>
        <v>0</v>
      </c>
      <c r="AS61" s="168"/>
      <c r="AT61" s="95"/>
      <c r="AU61" s="95">
        <f t="shared" si="48"/>
        <v>0</v>
      </c>
      <c r="AV61" s="168"/>
      <c r="AW61" s="95"/>
      <c r="AX61" s="95">
        <f t="shared" si="49"/>
        <v>0</v>
      </c>
      <c r="AY61" s="168"/>
      <c r="AZ61" s="95"/>
      <c r="BA61" s="95">
        <f t="shared" si="50"/>
        <v>0</v>
      </c>
      <c r="BB61" s="168"/>
      <c r="BC61" s="95"/>
      <c r="BD61" s="95">
        <f t="shared" si="51"/>
        <v>0</v>
      </c>
      <c r="BE61" s="168"/>
      <c r="BF61" s="95"/>
      <c r="BG61" s="95">
        <f t="shared" si="52"/>
        <v>0</v>
      </c>
      <c r="BH61" s="168"/>
      <c r="BI61" s="95"/>
      <c r="BJ61" s="95">
        <f t="shared" si="53"/>
        <v>0</v>
      </c>
      <c r="BK61" s="168"/>
      <c r="BL61" s="95"/>
      <c r="BM61" s="95">
        <f t="shared" si="54"/>
        <v>0</v>
      </c>
      <c r="BN61" s="168"/>
      <c r="BO61" s="95"/>
      <c r="BP61" s="95">
        <f t="shared" si="55"/>
        <v>0</v>
      </c>
      <c r="BQ61" s="168"/>
      <c r="BR61" s="95"/>
      <c r="BS61" s="95">
        <f t="shared" si="56"/>
        <v>0</v>
      </c>
      <c r="BT61" s="168"/>
      <c r="BU61" s="95"/>
      <c r="BV61" s="95">
        <f t="shared" si="57"/>
        <v>0</v>
      </c>
      <c r="BW61" s="168"/>
      <c r="BX61" s="95"/>
      <c r="BY61" s="95">
        <f t="shared" si="58"/>
        <v>0</v>
      </c>
      <c r="BZ61" s="168"/>
      <c r="CA61" s="95"/>
      <c r="CB61" s="95">
        <f t="shared" si="59"/>
        <v>0</v>
      </c>
      <c r="CC61" s="168"/>
      <c r="CD61" s="95"/>
      <c r="CE61" s="95">
        <f t="shared" si="60"/>
        <v>0</v>
      </c>
      <c r="CF61" s="168"/>
      <c r="CG61" s="95"/>
      <c r="CH61" s="95">
        <f t="shared" si="61"/>
        <v>0</v>
      </c>
      <c r="CI61" s="168"/>
      <c r="CJ61" s="95"/>
      <c r="CK61" s="95">
        <f t="shared" si="62"/>
        <v>0</v>
      </c>
      <c r="CL61" s="168"/>
      <c r="CM61" s="95"/>
      <c r="CN61" s="95">
        <f t="shared" si="63"/>
        <v>0</v>
      </c>
      <c r="CO61" s="168"/>
      <c r="CP61" s="95"/>
      <c r="CQ61" s="95">
        <f t="shared" si="64"/>
        <v>0</v>
      </c>
      <c r="CR61" s="168"/>
      <c r="CS61" s="95"/>
      <c r="CT61" s="95">
        <f t="shared" si="65"/>
        <v>0</v>
      </c>
      <c r="CU61" s="168">
        <f t="shared" si="66"/>
        <v>0</v>
      </c>
      <c r="CV61" s="168">
        <f t="shared" si="67"/>
        <v>0</v>
      </c>
    </row>
    <row r="62" spans="3:102" x14ac:dyDescent="0.25">
      <c r="C62" s="42"/>
      <c r="D62" s="42"/>
      <c r="E62" s="240"/>
      <c r="F62" s="168"/>
      <c r="G62" s="95"/>
      <c r="H62" s="95">
        <f t="shared" si="35"/>
        <v>0</v>
      </c>
      <c r="I62" s="168"/>
      <c r="J62" s="95"/>
      <c r="K62" s="95">
        <f t="shared" si="36"/>
        <v>0</v>
      </c>
      <c r="L62" s="168"/>
      <c r="M62" s="95"/>
      <c r="N62" s="95">
        <f t="shared" si="37"/>
        <v>0</v>
      </c>
      <c r="O62" s="168"/>
      <c r="P62" s="95"/>
      <c r="Q62" s="95">
        <f t="shared" si="38"/>
        <v>0</v>
      </c>
      <c r="R62" s="168"/>
      <c r="S62" s="95"/>
      <c r="T62" s="95">
        <f t="shared" si="39"/>
        <v>0</v>
      </c>
      <c r="U62" s="168"/>
      <c r="V62" s="95"/>
      <c r="W62" s="95">
        <f t="shared" si="40"/>
        <v>0</v>
      </c>
      <c r="X62" s="168"/>
      <c r="Y62" s="95"/>
      <c r="Z62" s="95">
        <f t="shared" si="41"/>
        <v>0</v>
      </c>
      <c r="AA62" s="168"/>
      <c r="AB62" s="95"/>
      <c r="AC62" s="95">
        <f t="shared" si="42"/>
        <v>0</v>
      </c>
      <c r="AD62" s="168"/>
      <c r="AE62" s="95"/>
      <c r="AF62" s="95">
        <f t="shared" si="43"/>
        <v>0</v>
      </c>
      <c r="AG62" s="168"/>
      <c r="AH62" s="95"/>
      <c r="AI62" s="95">
        <f t="shared" si="44"/>
        <v>0</v>
      </c>
      <c r="AJ62" s="168"/>
      <c r="AK62" s="95"/>
      <c r="AL62" s="95">
        <f t="shared" si="45"/>
        <v>0</v>
      </c>
      <c r="AM62" s="168"/>
      <c r="AN62" s="95"/>
      <c r="AO62" s="95">
        <f t="shared" si="46"/>
        <v>0</v>
      </c>
      <c r="AP62" s="168"/>
      <c r="AQ62" s="95"/>
      <c r="AR62" s="95">
        <f t="shared" si="47"/>
        <v>0</v>
      </c>
      <c r="AS62" s="168"/>
      <c r="AT62" s="95"/>
      <c r="AU62" s="95">
        <f t="shared" si="48"/>
        <v>0</v>
      </c>
      <c r="AV62" s="168"/>
      <c r="AW62" s="95"/>
      <c r="AX62" s="95">
        <f t="shared" si="49"/>
        <v>0</v>
      </c>
      <c r="AY62" s="168"/>
      <c r="AZ62" s="95"/>
      <c r="BA62" s="95">
        <f t="shared" si="50"/>
        <v>0</v>
      </c>
      <c r="BB62" s="168"/>
      <c r="BC62" s="95"/>
      <c r="BD62" s="95">
        <f t="shared" si="51"/>
        <v>0</v>
      </c>
      <c r="BE62" s="168"/>
      <c r="BF62" s="95"/>
      <c r="BG62" s="95">
        <f t="shared" si="52"/>
        <v>0</v>
      </c>
      <c r="BH62" s="168"/>
      <c r="BI62" s="95"/>
      <c r="BJ62" s="95">
        <f t="shared" si="53"/>
        <v>0</v>
      </c>
      <c r="BK62" s="168"/>
      <c r="BL62" s="95"/>
      <c r="BM62" s="95">
        <f t="shared" si="54"/>
        <v>0</v>
      </c>
      <c r="BN62" s="168"/>
      <c r="BO62" s="95"/>
      <c r="BP62" s="95">
        <f t="shared" si="55"/>
        <v>0</v>
      </c>
      <c r="BQ62" s="168"/>
      <c r="BR62" s="95"/>
      <c r="BS62" s="95">
        <f t="shared" si="56"/>
        <v>0</v>
      </c>
      <c r="BT62" s="168"/>
      <c r="BU62" s="95"/>
      <c r="BV62" s="95">
        <f t="shared" si="57"/>
        <v>0</v>
      </c>
      <c r="BW62" s="168"/>
      <c r="BX62" s="95"/>
      <c r="BY62" s="95">
        <f t="shared" si="58"/>
        <v>0</v>
      </c>
      <c r="BZ62" s="168"/>
      <c r="CA62" s="95"/>
      <c r="CB62" s="95">
        <f t="shared" si="59"/>
        <v>0</v>
      </c>
      <c r="CC62" s="168"/>
      <c r="CD62" s="95"/>
      <c r="CE62" s="95">
        <f t="shared" si="60"/>
        <v>0</v>
      </c>
      <c r="CF62" s="168"/>
      <c r="CG62" s="95"/>
      <c r="CH62" s="95">
        <f t="shared" si="61"/>
        <v>0</v>
      </c>
      <c r="CI62" s="168"/>
      <c r="CJ62" s="95"/>
      <c r="CK62" s="95">
        <f t="shared" si="62"/>
        <v>0</v>
      </c>
      <c r="CL62" s="168"/>
      <c r="CM62" s="95"/>
      <c r="CN62" s="95">
        <f t="shared" si="63"/>
        <v>0</v>
      </c>
      <c r="CO62" s="168"/>
      <c r="CP62" s="95"/>
      <c r="CQ62" s="95">
        <f t="shared" si="64"/>
        <v>0</v>
      </c>
      <c r="CR62" s="168"/>
      <c r="CS62" s="95"/>
      <c r="CT62" s="95">
        <f t="shared" si="65"/>
        <v>0</v>
      </c>
      <c r="CU62" s="168">
        <f t="shared" si="66"/>
        <v>0</v>
      </c>
      <c r="CV62" s="168">
        <f t="shared" si="67"/>
        <v>0</v>
      </c>
    </row>
    <row r="63" spans="3:102" x14ac:dyDescent="0.25">
      <c r="C63" s="42"/>
      <c r="D63" s="42"/>
      <c r="E63" s="240"/>
      <c r="F63" s="168"/>
      <c r="G63" s="95"/>
      <c r="H63" s="95">
        <f t="shared" si="35"/>
        <v>0</v>
      </c>
      <c r="I63" s="168"/>
      <c r="J63" s="95"/>
      <c r="K63" s="95">
        <f t="shared" si="36"/>
        <v>0</v>
      </c>
      <c r="L63" s="168"/>
      <c r="M63" s="95"/>
      <c r="N63" s="95">
        <f t="shared" si="37"/>
        <v>0</v>
      </c>
      <c r="O63" s="168"/>
      <c r="P63" s="95"/>
      <c r="Q63" s="95">
        <f t="shared" si="38"/>
        <v>0</v>
      </c>
      <c r="R63" s="168"/>
      <c r="S63" s="95"/>
      <c r="T63" s="95">
        <f t="shared" si="39"/>
        <v>0</v>
      </c>
      <c r="U63" s="168"/>
      <c r="V63" s="95"/>
      <c r="W63" s="95">
        <f t="shared" si="40"/>
        <v>0</v>
      </c>
      <c r="X63" s="168"/>
      <c r="Y63" s="95"/>
      <c r="Z63" s="95">
        <f t="shared" si="41"/>
        <v>0</v>
      </c>
      <c r="AA63" s="168"/>
      <c r="AB63" s="95"/>
      <c r="AC63" s="95">
        <f t="shared" si="42"/>
        <v>0</v>
      </c>
      <c r="AD63" s="168"/>
      <c r="AE63" s="95"/>
      <c r="AF63" s="95">
        <f t="shared" si="43"/>
        <v>0</v>
      </c>
      <c r="AG63" s="168"/>
      <c r="AH63" s="95"/>
      <c r="AI63" s="95">
        <f t="shared" si="44"/>
        <v>0</v>
      </c>
      <c r="AJ63" s="168"/>
      <c r="AK63" s="95"/>
      <c r="AL63" s="95">
        <f t="shared" si="45"/>
        <v>0</v>
      </c>
      <c r="AM63" s="168"/>
      <c r="AN63" s="95"/>
      <c r="AO63" s="95">
        <f t="shared" si="46"/>
        <v>0</v>
      </c>
      <c r="AP63" s="168"/>
      <c r="AQ63" s="95"/>
      <c r="AR63" s="95">
        <f t="shared" si="47"/>
        <v>0</v>
      </c>
      <c r="AS63" s="168"/>
      <c r="AT63" s="95"/>
      <c r="AU63" s="95">
        <f t="shared" si="48"/>
        <v>0</v>
      </c>
      <c r="AV63" s="168"/>
      <c r="AW63" s="95"/>
      <c r="AX63" s="95">
        <f t="shared" si="49"/>
        <v>0</v>
      </c>
      <c r="AY63" s="168"/>
      <c r="AZ63" s="95"/>
      <c r="BA63" s="95">
        <f t="shared" si="50"/>
        <v>0</v>
      </c>
      <c r="BB63" s="168"/>
      <c r="BC63" s="95"/>
      <c r="BD63" s="95">
        <f t="shared" si="51"/>
        <v>0</v>
      </c>
      <c r="BE63" s="168"/>
      <c r="BF63" s="95"/>
      <c r="BG63" s="95">
        <f t="shared" si="52"/>
        <v>0</v>
      </c>
      <c r="BH63" s="168"/>
      <c r="BI63" s="95"/>
      <c r="BJ63" s="95">
        <f t="shared" si="53"/>
        <v>0</v>
      </c>
      <c r="BK63" s="168"/>
      <c r="BL63" s="95"/>
      <c r="BM63" s="95">
        <f t="shared" si="54"/>
        <v>0</v>
      </c>
      <c r="BN63" s="168"/>
      <c r="BO63" s="95"/>
      <c r="BP63" s="95">
        <f t="shared" si="55"/>
        <v>0</v>
      </c>
      <c r="BQ63" s="168"/>
      <c r="BR63" s="95"/>
      <c r="BS63" s="95">
        <f t="shared" si="56"/>
        <v>0</v>
      </c>
      <c r="BT63" s="168"/>
      <c r="BU63" s="95"/>
      <c r="BV63" s="95">
        <f t="shared" si="57"/>
        <v>0</v>
      </c>
      <c r="BW63" s="168"/>
      <c r="BX63" s="95"/>
      <c r="BY63" s="95">
        <f t="shared" si="58"/>
        <v>0</v>
      </c>
      <c r="BZ63" s="168"/>
      <c r="CA63" s="95"/>
      <c r="CB63" s="95">
        <f t="shared" si="59"/>
        <v>0</v>
      </c>
      <c r="CC63" s="168"/>
      <c r="CD63" s="95"/>
      <c r="CE63" s="95">
        <f t="shared" si="60"/>
        <v>0</v>
      </c>
      <c r="CF63" s="168"/>
      <c r="CG63" s="95"/>
      <c r="CH63" s="95">
        <f t="shared" si="61"/>
        <v>0</v>
      </c>
      <c r="CI63" s="168"/>
      <c r="CJ63" s="95"/>
      <c r="CK63" s="95">
        <f t="shared" si="62"/>
        <v>0</v>
      </c>
      <c r="CL63" s="168"/>
      <c r="CM63" s="95"/>
      <c r="CN63" s="95">
        <f t="shared" si="63"/>
        <v>0</v>
      </c>
      <c r="CO63" s="168"/>
      <c r="CP63" s="95"/>
      <c r="CQ63" s="95">
        <f t="shared" si="64"/>
        <v>0</v>
      </c>
      <c r="CR63" s="168"/>
      <c r="CS63" s="95"/>
      <c r="CT63" s="95">
        <f t="shared" si="65"/>
        <v>0</v>
      </c>
      <c r="CU63" s="168">
        <f t="shared" si="66"/>
        <v>0</v>
      </c>
      <c r="CV63" s="168">
        <f t="shared" si="67"/>
        <v>0</v>
      </c>
    </row>
    <row r="64" spans="3:102" x14ac:dyDescent="0.25">
      <c r="C64" s="42"/>
      <c r="D64" s="42"/>
      <c r="E64" s="240"/>
      <c r="F64" s="168"/>
      <c r="G64" s="95"/>
      <c r="H64" s="95">
        <f t="shared" si="35"/>
        <v>0</v>
      </c>
      <c r="I64" s="168"/>
      <c r="J64" s="95"/>
      <c r="K64" s="95">
        <f t="shared" si="36"/>
        <v>0</v>
      </c>
      <c r="L64" s="168"/>
      <c r="M64" s="95"/>
      <c r="N64" s="95">
        <f t="shared" si="37"/>
        <v>0</v>
      </c>
      <c r="O64" s="168"/>
      <c r="P64" s="95"/>
      <c r="Q64" s="95">
        <f t="shared" si="38"/>
        <v>0</v>
      </c>
      <c r="R64" s="168"/>
      <c r="S64" s="95"/>
      <c r="T64" s="95">
        <f t="shared" si="39"/>
        <v>0</v>
      </c>
      <c r="U64" s="168"/>
      <c r="V64" s="95"/>
      <c r="W64" s="95">
        <f t="shared" si="40"/>
        <v>0</v>
      </c>
      <c r="X64" s="168"/>
      <c r="Y64" s="95"/>
      <c r="Z64" s="95">
        <f t="shared" si="41"/>
        <v>0</v>
      </c>
      <c r="AA64" s="168"/>
      <c r="AB64" s="95"/>
      <c r="AC64" s="95">
        <f t="shared" si="42"/>
        <v>0</v>
      </c>
      <c r="AD64" s="168"/>
      <c r="AE64" s="95"/>
      <c r="AF64" s="95">
        <f t="shared" si="43"/>
        <v>0</v>
      </c>
      <c r="AG64" s="168"/>
      <c r="AH64" s="95"/>
      <c r="AI64" s="95">
        <f t="shared" si="44"/>
        <v>0</v>
      </c>
      <c r="AJ64" s="168"/>
      <c r="AK64" s="95"/>
      <c r="AL64" s="95">
        <f t="shared" si="45"/>
        <v>0</v>
      </c>
      <c r="AM64" s="168"/>
      <c r="AN64" s="95"/>
      <c r="AO64" s="95">
        <f t="shared" si="46"/>
        <v>0</v>
      </c>
      <c r="AP64" s="168"/>
      <c r="AQ64" s="95"/>
      <c r="AR64" s="95">
        <f t="shared" si="47"/>
        <v>0</v>
      </c>
      <c r="AS64" s="168"/>
      <c r="AT64" s="95"/>
      <c r="AU64" s="95">
        <f t="shared" si="48"/>
        <v>0</v>
      </c>
      <c r="AV64" s="168"/>
      <c r="AW64" s="95"/>
      <c r="AX64" s="95">
        <f t="shared" si="49"/>
        <v>0</v>
      </c>
      <c r="AY64" s="168"/>
      <c r="AZ64" s="95"/>
      <c r="BA64" s="95">
        <f t="shared" si="50"/>
        <v>0</v>
      </c>
      <c r="BB64" s="168"/>
      <c r="BC64" s="95"/>
      <c r="BD64" s="95">
        <f t="shared" si="51"/>
        <v>0</v>
      </c>
      <c r="BE64" s="168"/>
      <c r="BF64" s="95"/>
      <c r="BG64" s="95">
        <f t="shared" si="52"/>
        <v>0</v>
      </c>
      <c r="BH64" s="168"/>
      <c r="BI64" s="95"/>
      <c r="BJ64" s="95">
        <f t="shared" si="53"/>
        <v>0</v>
      </c>
      <c r="BK64" s="168"/>
      <c r="BL64" s="95"/>
      <c r="BM64" s="95">
        <f t="shared" si="54"/>
        <v>0</v>
      </c>
      <c r="BN64" s="168"/>
      <c r="BO64" s="95"/>
      <c r="BP64" s="95">
        <f t="shared" si="55"/>
        <v>0</v>
      </c>
      <c r="BQ64" s="168"/>
      <c r="BR64" s="95"/>
      <c r="BS64" s="95">
        <f t="shared" si="56"/>
        <v>0</v>
      </c>
      <c r="BT64" s="168"/>
      <c r="BU64" s="95"/>
      <c r="BV64" s="95">
        <f t="shared" si="57"/>
        <v>0</v>
      </c>
      <c r="BW64" s="168"/>
      <c r="BX64" s="95"/>
      <c r="BY64" s="95">
        <f t="shared" si="58"/>
        <v>0</v>
      </c>
      <c r="BZ64" s="168"/>
      <c r="CA64" s="95"/>
      <c r="CB64" s="95">
        <f t="shared" si="59"/>
        <v>0</v>
      </c>
      <c r="CC64" s="168"/>
      <c r="CD64" s="95"/>
      <c r="CE64" s="95">
        <f t="shared" si="60"/>
        <v>0</v>
      </c>
      <c r="CF64" s="168"/>
      <c r="CG64" s="95"/>
      <c r="CH64" s="95">
        <f t="shared" si="61"/>
        <v>0</v>
      </c>
      <c r="CI64" s="168"/>
      <c r="CJ64" s="95"/>
      <c r="CK64" s="95">
        <f t="shared" si="62"/>
        <v>0</v>
      </c>
      <c r="CL64" s="168"/>
      <c r="CM64" s="95"/>
      <c r="CN64" s="95">
        <f t="shared" si="63"/>
        <v>0</v>
      </c>
      <c r="CO64" s="168"/>
      <c r="CP64" s="95"/>
      <c r="CQ64" s="95">
        <f t="shared" si="64"/>
        <v>0</v>
      </c>
      <c r="CR64" s="168"/>
      <c r="CS64" s="95"/>
      <c r="CT64" s="95">
        <f t="shared" si="65"/>
        <v>0</v>
      </c>
      <c r="CU64" s="168">
        <f t="shared" si="66"/>
        <v>0</v>
      </c>
      <c r="CV64" s="168">
        <f t="shared" si="67"/>
        <v>0</v>
      </c>
    </row>
    <row r="65" spans="3:102" x14ac:dyDescent="0.25">
      <c r="C65" s="42"/>
      <c r="D65" s="42"/>
      <c r="E65" s="240"/>
      <c r="F65" s="168"/>
      <c r="G65" s="95"/>
      <c r="H65" s="95">
        <f t="shared" si="35"/>
        <v>0</v>
      </c>
      <c r="I65" s="168"/>
      <c r="J65" s="95"/>
      <c r="K65" s="95">
        <f t="shared" si="36"/>
        <v>0</v>
      </c>
      <c r="L65" s="168"/>
      <c r="M65" s="95"/>
      <c r="N65" s="95">
        <f t="shared" si="37"/>
        <v>0</v>
      </c>
      <c r="O65" s="168"/>
      <c r="P65" s="95"/>
      <c r="Q65" s="95">
        <f t="shared" si="38"/>
        <v>0</v>
      </c>
      <c r="R65" s="168"/>
      <c r="S65" s="95"/>
      <c r="T65" s="95">
        <f t="shared" si="39"/>
        <v>0</v>
      </c>
      <c r="U65" s="168"/>
      <c r="V65" s="95"/>
      <c r="W65" s="95">
        <f t="shared" si="40"/>
        <v>0</v>
      </c>
      <c r="X65" s="168"/>
      <c r="Y65" s="95"/>
      <c r="Z65" s="95">
        <f t="shared" si="41"/>
        <v>0</v>
      </c>
      <c r="AA65" s="168"/>
      <c r="AB65" s="95"/>
      <c r="AC65" s="95">
        <f t="shared" si="42"/>
        <v>0</v>
      </c>
      <c r="AD65" s="168"/>
      <c r="AE65" s="95"/>
      <c r="AF65" s="95">
        <f t="shared" si="43"/>
        <v>0</v>
      </c>
      <c r="AG65" s="168"/>
      <c r="AH65" s="95"/>
      <c r="AI65" s="95">
        <f t="shared" si="44"/>
        <v>0</v>
      </c>
      <c r="AJ65" s="168"/>
      <c r="AK65" s="95"/>
      <c r="AL65" s="95">
        <f t="shared" si="45"/>
        <v>0</v>
      </c>
      <c r="AM65" s="168"/>
      <c r="AN65" s="95"/>
      <c r="AO65" s="95">
        <f t="shared" si="46"/>
        <v>0</v>
      </c>
      <c r="AP65" s="168"/>
      <c r="AQ65" s="95"/>
      <c r="AR65" s="95">
        <f t="shared" si="47"/>
        <v>0</v>
      </c>
      <c r="AS65" s="168"/>
      <c r="AT65" s="95"/>
      <c r="AU65" s="95">
        <f t="shared" si="48"/>
        <v>0</v>
      </c>
      <c r="AV65" s="168"/>
      <c r="AW65" s="95"/>
      <c r="AX65" s="95">
        <f t="shared" si="49"/>
        <v>0</v>
      </c>
      <c r="AY65" s="168"/>
      <c r="AZ65" s="95"/>
      <c r="BA65" s="95">
        <f t="shared" si="50"/>
        <v>0</v>
      </c>
      <c r="BB65" s="168"/>
      <c r="BC65" s="95"/>
      <c r="BD65" s="95">
        <f t="shared" si="51"/>
        <v>0</v>
      </c>
      <c r="BE65" s="168"/>
      <c r="BF65" s="95"/>
      <c r="BG65" s="95">
        <f t="shared" si="52"/>
        <v>0</v>
      </c>
      <c r="BH65" s="168"/>
      <c r="BI65" s="95"/>
      <c r="BJ65" s="95">
        <f t="shared" si="53"/>
        <v>0</v>
      </c>
      <c r="BK65" s="168"/>
      <c r="BL65" s="95"/>
      <c r="BM65" s="95">
        <f t="shared" si="54"/>
        <v>0</v>
      </c>
      <c r="BN65" s="168"/>
      <c r="BO65" s="95"/>
      <c r="BP65" s="95">
        <f t="shared" si="55"/>
        <v>0</v>
      </c>
      <c r="BQ65" s="168"/>
      <c r="BR65" s="95"/>
      <c r="BS65" s="95">
        <f t="shared" si="56"/>
        <v>0</v>
      </c>
      <c r="BT65" s="168"/>
      <c r="BU65" s="95"/>
      <c r="BV65" s="95">
        <f t="shared" si="57"/>
        <v>0</v>
      </c>
      <c r="BW65" s="168"/>
      <c r="BX65" s="95"/>
      <c r="BY65" s="95">
        <f t="shared" si="58"/>
        <v>0</v>
      </c>
      <c r="BZ65" s="168"/>
      <c r="CA65" s="95"/>
      <c r="CB65" s="95">
        <f t="shared" si="59"/>
        <v>0</v>
      </c>
      <c r="CC65" s="168"/>
      <c r="CD65" s="95"/>
      <c r="CE65" s="95">
        <f t="shared" si="60"/>
        <v>0</v>
      </c>
      <c r="CF65" s="168"/>
      <c r="CG65" s="95"/>
      <c r="CH65" s="95">
        <f t="shared" si="61"/>
        <v>0</v>
      </c>
      <c r="CI65" s="168"/>
      <c r="CJ65" s="95"/>
      <c r="CK65" s="95">
        <f t="shared" si="62"/>
        <v>0</v>
      </c>
      <c r="CL65" s="168"/>
      <c r="CM65" s="95"/>
      <c r="CN65" s="95">
        <f t="shared" si="63"/>
        <v>0</v>
      </c>
      <c r="CO65" s="168"/>
      <c r="CP65" s="95"/>
      <c r="CQ65" s="95">
        <f t="shared" si="64"/>
        <v>0</v>
      </c>
      <c r="CR65" s="168"/>
      <c r="CS65" s="95"/>
      <c r="CT65" s="95">
        <f t="shared" si="65"/>
        <v>0</v>
      </c>
      <c r="CU65" s="168">
        <f t="shared" si="66"/>
        <v>0</v>
      </c>
      <c r="CV65" s="168">
        <f t="shared" si="67"/>
        <v>0</v>
      </c>
    </row>
    <row r="66" spans="3:102" x14ac:dyDescent="0.25">
      <c r="C66" s="42"/>
      <c r="D66" s="42"/>
      <c r="E66" s="240"/>
      <c r="F66" s="168"/>
      <c r="G66" s="95"/>
      <c r="H66" s="95">
        <f t="shared" si="35"/>
        <v>0</v>
      </c>
      <c r="I66" s="168"/>
      <c r="J66" s="95"/>
      <c r="K66" s="95">
        <f t="shared" si="36"/>
        <v>0</v>
      </c>
      <c r="L66" s="168"/>
      <c r="M66" s="95"/>
      <c r="N66" s="95">
        <f t="shared" si="37"/>
        <v>0</v>
      </c>
      <c r="O66" s="168"/>
      <c r="P66" s="95"/>
      <c r="Q66" s="95">
        <f t="shared" si="38"/>
        <v>0</v>
      </c>
      <c r="R66" s="168"/>
      <c r="S66" s="95"/>
      <c r="T66" s="95">
        <f t="shared" si="39"/>
        <v>0</v>
      </c>
      <c r="U66" s="168"/>
      <c r="V66" s="95"/>
      <c r="W66" s="95">
        <f t="shared" si="40"/>
        <v>0</v>
      </c>
      <c r="X66" s="168"/>
      <c r="Y66" s="95"/>
      <c r="Z66" s="95">
        <f t="shared" si="41"/>
        <v>0</v>
      </c>
      <c r="AA66" s="168"/>
      <c r="AB66" s="95"/>
      <c r="AC66" s="95">
        <f t="shared" si="42"/>
        <v>0</v>
      </c>
      <c r="AD66" s="168"/>
      <c r="AE66" s="95"/>
      <c r="AF66" s="95">
        <f t="shared" si="43"/>
        <v>0</v>
      </c>
      <c r="AG66" s="168"/>
      <c r="AH66" s="95"/>
      <c r="AI66" s="95">
        <f t="shared" si="44"/>
        <v>0</v>
      </c>
      <c r="AJ66" s="168"/>
      <c r="AK66" s="95"/>
      <c r="AL66" s="95">
        <f t="shared" si="45"/>
        <v>0</v>
      </c>
      <c r="AM66" s="168"/>
      <c r="AN66" s="95"/>
      <c r="AO66" s="95">
        <f t="shared" si="46"/>
        <v>0</v>
      </c>
      <c r="AP66" s="168"/>
      <c r="AQ66" s="95"/>
      <c r="AR66" s="95">
        <f t="shared" si="47"/>
        <v>0</v>
      </c>
      <c r="AS66" s="168"/>
      <c r="AT66" s="95"/>
      <c r="AU66" s="95">
        <f t="shared" si="48"/>
        <v>0</v>
      </c>
      <c r="AV66" s="168"/>
      <c r="AW66" s="95"/>
      <c r="AX66" s="95">
        <f t="shared" si="49"/>
        <v>0</v>
      </c>
      <c r="AY66" s="168"/>
      <c r="AZ66" s="95"/>
      <c r="BA66" s="95">
        <f t="shared" si="50"/>
        <v>0</v>
      </c>
      <c r="BB66" s="168"/>
      <c r="BC66" s="95"/>
      <c r="BD66" s="95">
        <f t="shared" si="51"/>
        <v>0</v>
      </c>
      <c r="BE66" s="168"/>
      <c r="BF66" s="95"/>
      <c r="BG66" s="95">
        <f t="shared" si="52"/>
        <v>0</v>
      </c>
      <c r="BH66" s="168"/>
      <c r="BI66" s="95"/>
      <c r="BJ66" s="95">
        <f t="shared" si="53"/>
        <v>0</v>
      </c>
      <c r="BK66" s="168"/>
      <c r="BL66" s="95"/>
      <c r="BM66" s="95">
        <f t="shared" si="54"/>
        <v>0</v>
      </c>
      <c r="BN66" s="168"/>
      <c r="BO66" s="95"/>
      <c r="BP66" s="95">
        <f t="shared" si="55"/>
        <v>0</v>
      </c>
      <c r="BQ66" s="168"/>
      <c r="BR66" s="95"/>
      <c r="BS66" s="95">
        <f t="shared" si="56"/>
        <v>0</v>
      </c>
      <c r="BT66" s="168"/>
      <c r="BU66" s="95"/>
      <c r="BV66" s="95">
        <f t="shared" si="57"/>
        <v>0</v>
      </c>
      <c r="BW66" s="168"/>
      <c r="BX66" s="95"/>
      <c r="BY66" s="95">
        <f t="shared" si="58"/>
        <v>0</v>
      </c>
      <c r="BZ66" s="168"/>
      <c r="CA66" s="95"/>
      <c r="CB66" s="95">
        <f t="shared" si="59"/>
        <v>0</v>
      </c>
      <c r="CC66" s="168"/>
      <c r="CD66" s="95"/>
      <c r="CE66" s="95">
        <f t="shared" si="60"/>
        <v>0</v>
      </c>
      <c r="CF66" s="168"/>
      <c r="CG66" s="95"/>
      <c r="CH66" s="95">
        <f t="shared" si="61"/>
        <v>0</v>
      </c>
      <c r="CI66" s="168"/>
      <c r="CJ66" s="95"/>
      <c r="CK66" s="95">
        <f t="shared" si="62"/>
        <v>0</v>
      </c>
      <c r="CL66" s="168"/>
      <c r="CM66" s="95"/>
      <c r="CN66" s="95">
        <f t="shared" si="63"/>
        <v>0</v>
      </c>
      <c r="CO66" s="168"/>
      <c r="CP66" s="95"/>
      <c r="CQ66" s="95">
        <f t="shared" si="64"/>
        <v>0</v>
      </c>
      <c r="CR66" s="168"/>
      <c r="CS66" s="95"/>
      <c r="CT66" s="95">
        <f t="shared" si="65"/>
        <v>0</v>
      </c>
      <c r="CU66" s="168">
        <f t="shared" si="66"/>
        <v>0</v>
      </c>
      <c r="CV66" s="168">
        <f t="shared" si="67"/>
        <v>0</v>
      </c>
    </row>
    <row r="67" spans="3:102" x14ac:dyDescent="0.25">
      <c r="C67" s="42"/>
      <c r="D67" s="42"/>
      <c r="E67" s="240"/>
      <c r="F67" s="168"/>
      <c r="G67" s="95"/>
      <c r="H67" s="95">
        <f t="shared" si="35"/>
        <v>0</v>
      </c>
      <c r="I67" s="168"/>
      <c r="J67" s="95"/>
      <c r="K67" s="95">
        <f t="shared" si="36"/>
        <v>0</v>
      </c>
      <c r="L67" s="168"/>
      <c r="M67" s="95"/>
      <c r="N67" s="95">
        <f t="shared" si="37"/>
        <v>0</v>
      </c>
      <c r="O67" s="168"/>
      <c r="P67" s="95"/>
      <c r="Q67" s="95">
        <f t="shared" si="38"/>
        <v>0</v>
      </c>
      <c r="R67" s="168"/>
      <c r="S67" s="95"/>
      <c r="T67" s="95">
        <f t="shared" si="39"/>
        <v>0</v>
      </c>
      <c r="U67" s="168"/>
      <c r="V67" s="95"/>
      <c r="W67" s="95">
        <f t="shared" si="40"/>
        <v>0</v>
      </c>
      <c r="X67" s="168"/>
      <c r="Y67" s="95"/>
      <c r="Z67" s="95">
        <f t="shared" si="41"/>
        <v>0</v>
      </c>
      <c r="AA67" s="168"/>
      <c r="AB67" s="95"/>
      <c r="AC67" s="95">
        <f t="shared" si="42"/>
        <v>0</v>
      </c>
      <c r="AD67" s="168"/>
      <c r="AE67" s="95"/>
      <c r="AF67" s="95">
        <f t="shared" si="43"/>
        <v>0</v>
      </c>
      <c r="AG67" s="168"/>
      <c r="AH67" s="95"/>
      <c r="AI67" s="95">
        <f t="shared" si="44"/>
        <v>0</v>
      </c>
      <c r="AJ67" s="168"/>
      <c r="AK67" s="95"/>
      <c r="AL67" s="95">
        <f t="shared" si="45"/>
        <v>0</v>
      </c>
      <c r="AM67" s="168"/>
      <c r="AN67" s="95"/>
      <c r="AO67" s="95">
        <f t="shared" si="46"/>
        <v>0</v>
      </c>
      <c r="AP67" s="168"/>
      <c r="AQ67" s="95"/>
      <c r="AR67" s="95">
        <f t="shared" si="47"/>
        <v>0</v>
      </c>
      <c r="AS67" s="168"/>
      <c r="AT67" s="95"/>
      <c r="AU67" s="95">
        <f t="shared" si="48"/>
        <v>0</v>
      </c>
      <c r="AV67" s="168"/>
      <c r="AW67" s="95"/>
      <c r="AX67" s="95">
        <f t="shared" si="49"/>
        <v>0</v>
      </c>
      <c r="AY67" s="168"/>
      <c r="AZ67" s="95"/>
      <c r="BA67" s="95">
        <f t="shared" si="50"/>
        <v>0</v>
      </c>
      <c r="BB67" s="168"/>
      <c r="BC67" s="95"/>
      <c r="BD67" s="95">
        <f t="shared" si="51"/>
        <v>0</v>
      </c>
      <c r="BE67" s="168"/>
      <c r="BF67" s="95"/>
      <c r="BG67" s="95">
        <f t="shared" si="52"/>
        <v>0</v>
      </c>
      <c r="BH67" s="168"/>
      <c r="BI67" s="95"/>
      <c r="BJ67" s="95">
        <f t="shared" si="53"/>
        <v>0</v>
      </c>
      <c r="BK67" s="168"/>
      <c r="BL67" s="95"/>
      <c r="BM67" s="95">
        <f t="shared" si="54"/>
        <v>0</v>
      </c>
      <c r="BN67" s="168"/>
      <c r="BO67" s="95"/>
      <c r="BP67" s="95">
        <f t="shared" si="55"/>
        <v>0</v>
      </c>
      <c r="BQ67" s="168"/>
      <c r="BR67" s="95"/>
      <c r="BS67" s="95">
        <f t="shared" si="56"/>
        <v>0</v>
      </c>
      <c r="BT67" s="168"/>
      <c r="BU67" s="95"/>
      <c r="BV67" s="95">
        <f t="shared" si="57"/>
        <v>0</v>
      </c>
      <c r="BW67" s="168"/>
      <c r="BX67" s="95"/>
      <c r="BY67" s="95">
        <f t="shared" si="58"/>
        <v>0</v>
      </c>
      <c r="BZ67" s="168"/>
      <c r="CA67" s="95"/>
      <c r="CB67" s="95">
        <f t="shared" si="59"/>
        <v>0</v>
      </c>
      <c r="CC67" s="168"/>
      <c r="CD67" s="95"/>
      <c r="CE67" s="95">
        <f t="shared" si="60"/>
        <v>0</v>
      </c>
      <c r="CF67" s="168"/>
      <c r="CG67" s="95"/>
      <c r="CH67" s="95">
        <f t="shared" si="61"/>
        <v>0</v>
      </c>
      <c r="CI67" s="168"/>
      <c r="CJ67" s="95"/>
      <c r="CK67" s="95">
        <f t="shared" si="62"/>
        <v>0</v>
      </c>
      <c r="CL67" s="168"/>
      <c r="CM67" s="95"/>
      <c r="CN67" s="95">
        <f t="shared" si="63"/>
        <v>0</v>
      </c>
      <c r="CO67" s="168"/>
      <c r="CP67" s="95"/>
      <c r="CQ67" s="95">
        <f t="shared" si="64"/>
        <v>0</v>
      </c>
      <c r="CR67" s="168"/>
      <c r="CS67" s="95"/>
      <c r="CT67" s="95">
        <f t="shared" si="65"/>
        <v>0</v>
      </c>
      <c r="CU67" s="168">
        <f t="shared" si="66"/>
        <v>0</v>
      </c>
      <c r="CV67" s="168">
        <f t="shared" si="67"/>
        <v>0</v>
      </c>
    </row>
    <row r="68" spans="3:102" x14ac:dyDescent="0.25">
      <c r="C68" s="42"/>
      <c r="D68" s="42"/>
      <c r="E68" s="240"/>
      <c r="F68" s="168"/>
      <c r="G68" s="95"/>
      <c r="H68" s="95">
        <f t="shared" si="35"/>
        <v>0</v>
      </c>
      <c r="I68" s="168"/>
      <c r="J68" s="95"/>
      <c r="K68" s="95">
        <f t="shared" si="36"/>
        <v>0</v>
      </c>
      <c r="L68" s="168"/>
      <c r="M68" s="95"/>
      <c r="N68" s="95">
        <f t="shared" si="37"/>
        <v>0</v>
      </c>
      <c r="O68" s="168"/>
      <c r="P68" s="95"/>
      <c r="Q68" s="95">
        <f t="shared" si="38"/>
        <v>0</v>
      </c>
      <c r="R68" s="168"/>
      <c r="S68" s="95"/>
      <c r="T68" s="95">
        <f t="shared" si="39"/>
        <v>0</v>
      </c>
      <c r="U68" s="168"/>
      <c r="V68" s="95"/>
      <c r="W68" s="95">
        <f t="shared" si="40"/>
        <v>0</v>
      </c>
      <c r="X68" s="168"/>
      <c r="Y68" s="95"/>
      <c r="Z68" s="95">
        <f t="shared" si="41"/>
        <v>0</v>
      </c>
      <c r="AA68" s="168"/>
      <c r="AB68" s="95"/>
      <c r="AC68" s="95">
        <f t="shared" si="42"/>
        <v>0</v>
      </c>
      <c r="AD68" s="168"/>
      <c r="AE68" s="95"/>
      <c r="AF68" s="95">
        <f t="shared" si="43"/>
        <v>0</v>
      </c>
      <c r="AG68" s="168"/>
      <c r="AH68" s="95"/>
      <c r="AI68" s="95">
        <f t="shared" si="44"/>
        <v>0</v>
      </c>
      <c r="AJ68" s="168"/>
      <c r="AK68" s="95"/>
      <c r="AL68" s="95">
        <f t="shared" si="45"/>
        <v>0</v>
      </c>
      <c r="AM68" s="168"/>
      <c r="AN68" s="95"/>
      <c r="AO68" s="95">
        <f t="shared" si="46"/>
        <v>0</v>
      </c>
      <c r="AP68" s="168"/>
      <c r="AQ68" s="95"/>
      <c r="AR68" s="95">
        <f t="shared" si="47"/>
        <v>0</v>
      </c>
      <c r="AS68" s="168"/>
      <c r="AT68" s="95"/>
      <c r="AU68" s="95">
        <f t="shared" si="48"/>
        <v>0</v>
      </c>
      <c r="AV68" s="168"/>
      <c r="AW68" s="95"/>
      <c r="AX68" s="95">
        <f t="shared" si="49"/>
        <v>0</v>
      </c>
      <c r="AY68" s="168"/>
      <c r="AZ68" s="95"/>
      <c r="BA68" s="95">
        <f t="shared" si="50"/>
        <v>0</v>
      </c>
      <c r="BB68" s="168"/>
      <c r="BC68" s="95"/>
      <c r="BD68" s="95">
        <f t="shared" si="51"/>
        <v>0</v>
      </c>
      <c r="BE68" s="168"/>
      <c r="BF68" s="95"/>
      <c r="BG68" s="95">
        <f t="shared" si="52"/>
        <v>0</v>
      </c>
      <c r="BH68" s="168"/>
      <c r="BI68" s="95"/>
      <c r="BJ68" s="95">
        <f t="shared" si="53"/>
        <v>0</v>
      </c>
      <c r="BK68" s="168"/>
      <c r="BL68" s="95"/>
      <c r="BM68" s="95">
        <f t="shared" si="54"/>
        <v>0</v>
      </c>
      <c r="BN68" s="168"/>
      <c r="BO68" s="95"/>
      <c r="BP68" s="95">
        <f t="shared" si="55"/>
        <v>0</v>
      </c>
      <c r="BQ68" s="168"/>
      <c r="BR68" s="95"/>
      <c r="BS68" s="95">
        <f t="shared" si="56"/>
        <v>0</v>
      </c>
      <c r="BT68" s="168"/>
      <c r="BU68" s="95"/>
      <c r="BV68" s="95">
        <f t="shared" si="57"/>
        <v>0</v>
      </c>
      <c r="BW68" s="168"/>
      <c r="BX68" s="95"/>
      <c r="BY68" s="95">
        <f t="shared" si="58"/>
        <v>0</v>
      </c>
      <c r="BZ68" s="168"/>
      <c r="CA68" s="95"/>
      <c r="CB68" s="95">
        <f t="shared" si="59"/>
        <v>0</v>
      </c>
      <c r="CC68" s="168"/>
      <c r="CD68" s="95"/>
      <c r="CE68" s="95">
        <f t="shared" si="60"/>
        <v>0</v>
      </c>
      <c r="CF68" s="168"/>
      <c r="CG68" s="95"/>
      <c r="CH68" s="95">
        <f t="shared" si="61"/>
        <v>0</v>
      </c>
      <c r="CI68" s="168"/>
      <c r="CJ68" s="95"/>
      <c r="CK68" s="95">
        <f t="shared" si="62"/>
        <v>0</v>
      </c>
      <c r="CL68" s="168"/>
      <c r="CM68" s="95"/>
      <c r="CN68" s="95">
        <f t="shared" si="63"/>
        <v>0</v>
      </c>
      <c r="CO68" s="168"/>
      <c r="CP68" s="95"/>
      <c r="CQ68" s="95">
        <f t="shared" si="64"/>
        <v>0</v>
      </c>
      <c r="CR68" s="168"/>
      <c r="CS68" s="95"/>
      <c r="CT68" s="95">
        <f t="shared" si="65"/>
        <v>0</v>
      </c>
      <c r="CU68" s="168">
        <f t="shared" si="66"/>
        <v>0</v>
      </c>
      <c r="CV68" s="168">
        <f t="shared" si="67"/>
        <v>0</v>
      </c>
    </row>
    <row r="69" spans="3:102" s="7" customFormat="1" x14ac:dyDescent="0.25">
      <c r="C69" s="234" t="s">
        <v>6</v>
      </c>
      <c r="D69" s="235"/>
      <c r="E69" s="236"/>
      <c r="F69" s="226"/>
      <c r="G69" s="226"/>
      <c r="H69" s="226">
        <f>SUM(H57:H68)</f>
        <v>0</v>
      </c>
      <c r="I69" s="226"/>
      <c r="J69" s="226"/>
      <c r="K69" s="226">
        <f>SUM(K57:K68)</f>
        <v>0</v>
      </c>
      <c r="L69" s="226"/>
      <c r="M69" s="226" t="s">
        <v>551</v>
      </c>
      <c r="N69" s="226">
        <f>SUM(N57:N68)</f>
        <v>0</v>
      </c>
      <c r="O69" s="226"/>
      <c r="P69" s="226"/>
      <c r="Q69" s="226">
        <f>SUM(Q57:Q68)</f>
        <v>0</v>
      </c>
      <c r="R69" s="226"/>
      <c r="S69" s="226"/>
      <c r="T69" s="226">
        <f>SUM(T57:T68)</f>
        <v>0</v>
      </c>
      <c r="U69" s="226"/>
      <c r="V69" s="226"/>
      <c r="W69" s="226">
        <f>SUM(W57:W68)</f>
        <v>0</v>
      </c>
      <c r="X69" s="226"/>
      <c r="Y69" s="226"/>
      <c r="Z69" s="226">
        <f>SUM(Z57:Z68)</f>
        <v>0</v>
      </c>
      <c r="AA69" s="226"/>
      <c r="AB69" s="226"/>
      <c r="AC69" s="226">
        <f>SUM(AC57:AC68)</f>
        <v>0</v>
      </c>
      <c r="AD69" s="226"/>
      <c r="AE69" s="226"/>
      <c r="AF69" s="226">
        <f>SUM(AF57:AF68)</f>
        <v>0</v>
      </c>
      <c r="AG69" s="226"/>
      <c r="AH69" s="226"/>
      <c r="AI69" s="226">
        <f>SUM(AI57:AI68)</f>
        <v>0</v>
      </c>
      <c r="AJ69" s="226"/>
      <c r="AK69" s="226"/>
      <c r="AL69" s="226">
        <f>SUM(AL57:AL68)</f>
        <v>0</v>
      </c>
      <c r="AM69" s="226"/>
      <c r="AN69" s="226"/>
      <c r="AO69" s="226">
        <f>SUM(AO57:AO68)</f>
        <v>0</v>
      </c>
      <c r="AP69" s="226"/>
      <c r="AQ69" s="226"/>
      <c r="AR69" s="226">
        <f>SUM(AR57:AR68)</f>
        <v>0</v>
      </c>
      <c r="AS69" s="226"/>
      <c r="AT69" s="226"/>
      <c r="AU69" s="226">
        <f>SUM(AU57:AU68)</f>
        <v>0</v>
      </c>
      <c r="AV69" s="226"/>
      <c r="AW69" s="226"/>
      <c r="AX69" s="226">
        <f>SUM(AX57:AX68)</f>
        <v>0</v>
      </c>
      <c r="AY69" s="226"/>
      <c r="AZ69" s="226"/>
      <c r="BA69" s="226">
        <f>SUM(BA57:BA68)</f>
        <v>0</v>
      </c>
      <c r="BB69" s="226"/>
      <c r="BC69" s="226"/>
      <c r="BD69" s="226">
        <f>SUM(BD57:BD68)</f>
        <v>0</v>
      </c>
      <c r="BE69" s="226"/>
      <c r="BF69" s="226"/>
      <c r="BG69" s="226">
        <f>SUM(BG57:BG68)</f>
        <v>0</v>
      </c>
      <c r="BH69" s="226"/>
      <c r="BI69" s="226"/>
      <c r="BJ69" s="226">
        <f>SUM(BJ57:BJ68)</f>
        <v>0</v>
      </c>
      <c r="BK69" s="226"/>
      <c r="BL69" s="226"/>
      <c r="BM69" s="226">
        <f>SUM(BM57:BM68)</f>
        <v>0</v>
      </c>
      <c r="BN69" s="226"/>
      <c r="BO69" s="226"/>
      <c r="BP69" s="226">
        <f>SUM(BP57:BP68)</f>
        <v>0</v>
      </c>
      <c r="BQ69" s="226"/>
      <c r="BR69" s="226"/>
      <c r="BS69" s="226">
        <f>SUM(BS57:BS68)</f>
        <v>0</v>
      </c>
      <c r="BT69" s="226"/>
      <c r="BU69" s="226"/>
      <c r="BV69" s="226">
        <f>SUM(BV57:BV68)</f>
        <v>0</v>
      </c>
      <c r="BW69" s="226"/>
      <c r="BX69" s="226"/>
      <c r="BY69" s="226">
        <f>SUM(BY57:BY68)</f>
        <v>0</v>
      </c>
      <c r="BZ69" s="226"/>
      <c r="CA69" s="226"/>
      <c r="CB69" s="226">
        <f>SUM(CB57:CB68)</f>
        <v>0</v>
      </c>
      <c r="CC69" s="226"/>
      <c r="CD69" s="226"/>
      <c r="CE69" s="226">
        <f>SUM(CE57:CE68)</f>
        <v>0</v>
      </c>
      <c r="CF69" s="226"/>
      <c r="CG69" s="226"/>
      <c r="CH69" s="226">
        <f>SUM(CH57:CH68)</f>
        <v>0</v>
      </c>
      <c r="CI69" s="226"/>
      <c r="CJ69" s="226"/>
      <c r="CK69" s="226">
        <f>SUM(CK57:CK68)</f>
        <v>0</v>
      </c>
      <c r="CL69" s="226"/>
      <c r="CM69" s="226"/>
      <c r="CN69" s="226">
        <f>SUM(CN57:CN68)</f>
        <v>0</v>
      </c>
      <c r="CO69" s="226"/>
      <c r="CP69" s="226"/>
      <c r="CQ69" s="226">
        <f>SUM(CQ57:CQ68)</f>
        <v>0</v>
      </c>
      <c r="CR69" s="226"/>
      <c r="CS69" s="226"/>
      <c r="CT69" s="226">
        <f>SUM(CT57:CT68)</f>
        <v>0</v>
      </c>
      <c r="CU69" s="226">
        <f>SUM(CU57:CU68)</f>
        <v>0</v>
      </c>
      <c r="CV69" s="227">
        <f>SUM(CV57:CV68)</f>
        <v>0</v>
      </c>
    </row>
    <row r="70" spans="3:102" x14ac:dyDescent="0.25">
      <c r="CV70" s="58">
        <f>H69+K69+N69+Q69+T69+W69+Z69+AC69+AF69+AI69+AL69+AO69+AR69+AU69+AX69+BA69+BD69+BG69+BJ69+BM69+BP69+BS69+BV69+BY69+CB69+CE69+CH69+CK69+CN69+CQ69+CT69</f>
        <v>0</v>
      </c>
    </row>
    <row r="71" spans="3:102" x14ac:dyDescent="0.25">
      <c r="C71" s="198" t="s">
        <v>560</v>
      </c>
      <c r="CX71" s="199"/>
    </row>
    <row r="72" spans="3:102" x14ac:dyDescent="0.25">
      <c r="C72" s="419" t="s">
        <v>203</v>
      </c>
      <c r="D72" s="154" t="s">
        <v>204</v>
      </c>
      <c r="E72" s="238"/>
      <c r="F72" s="405" t="s">
        <v>5</v>
      </c>
      <c r="G72" s="406"/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  <c r="AA72" s="406"/>
      <c r="AB72" s="406"/>
      <c r="AC72" s="406"/>
      <c r="AD72" s="406"/>
      <c r="AE72" s="406"/>
      <c r="AF72" s="406"/>
      <c r="AG72" s="406"/>
      <c r="AH72" s="406"/>
      <c r="AI72" s="406"/>
      <c r="AJ72" s="406"/>
      <c r="AK72" s="406"/>
      <c r="AL72" s="406"/>
      <c r="AM72" s="406"/>
      <c r="AN72" s="406"/>
      <c r="AO72" s="406"/>
      <c r="AP72" s="406"/>
      <c r="AQ72" s="406"/>
      <c r="AR72" s="406"/>
      <c r="AS72" s="406"/>
      <c r="AT72" s="406"/>
      <c r="AU72" s="406"/>
      <c r="AV72" s="406"/>
      <c r="AW72" s="406"/>
      <c r="AX72" s="406"/>
      <c r="AY72" s="406"/>
      <c r="AZ72" s="406"/>
      <c r="BA72" s="406"/>
      <c r="BB72" s="406"/>
      <c r="BC72" s="406"/>
      <c r="BD72" s="406"/>
      <c r="BE72" s="406"/>
      <c r="BF72" s="406"/>
      <c r="BG72" s="406"/>
      <c r="BH72" s="406"/>
      <c r="BI72" s="406"/>
      <c r="BJ72" s="406"/>
      <c r="BK72" s="406"/>
      <c r="BL72" s="406"/>
      <c r="BM72" s="406"/>
      <c r="BN72" s="406"/>
      <c r="BO72" s="406"/>
      <c r="BP72" s="406"/>
      <c r="BQ72" s="406"/>
      <c r="BR72" s="406"/>
      <c r="BS72" s="406"/>
      <c r="BT72" s="406"/>
      <c r="BU72" s="406"/>
      <c r="BV72" s="406"/>
      <c r="BW72" s="406"/>
      <c r="BX72" s="406"/>
      <c r="BY72" s="406"/>
      <c r="BZ72" s="406"/>
      <c r="CA72" s="406"/>
      <c r="CB72" s="406"/>
      <c r="CC72" s="406"/>
      <c r="CD72" s="406"/>
      <c r="CE72" s="406"/>
      <c r="CF72" s="406"/>
      <c r="CG72" s="406"/>
      <c r="CH72" s="406"/>
      <c r="CI72" s="406"/>
      <c r="CJ72" s="406"/>
      <c r="CK72" s="406"/>
      <c r="CL72" s="406"/>
      <c r="CM72" s="406"/>
      <c r="CN72" s="406"/>
      <c r="CO72" s="406"/>
      <c r="CP72" s="406"/>
      <c r="CQ72" s="406"/>
      <c r="CR72" s="406"/>
      <c r="CS72" s="406"/>
      <c r="CT72" s="407"/>
      <c r="CU72" s="156"/>
      <c r="CV72" s="411" t="s">
        <v>205</v>
      </c>
    </row>
    <row r="73" spans="3:102" x14ac:dyDescent="0.25">
      <c r="C73" s="419"/>
      <c r="D73" s="154"/>
      <c r="E73" s="238"/>
      <c r="F73" s="402">
        <v>1</v>
      </c>
      <c r="G73" s="403"/>
      <c r="H73" s="404"/>
      <c r="I73" s="402">
        <v>2</v>
      </c>
      <c r="J73" s="403"/>
      <c r="K73" s="404"/>
      <c r="L73" s="402">
        <v>3</v>
      </c>
      <c r="M73" s="403"/>
      <c r="N73" s="404"/>
      <c r="O73" s="402">
        <v>4</v>
      </c>
      <c r="P73" s="403"/>
      <c r="Q73" s="404"/>
      <c r="R73" s="402">
        <v>5</v>
      </c>
      <c r="S73" s="403"/>
      <c r="T73" s="404"/>
      <c r="U73" s="402">
        <v>6</v>
      </c>
      <c r="V73" s="403"/>
      <c r="W73" s="404"/>
      <c r="X73" s="402">
        <v>7</v>
      </c>
      <c r="Y73" s="403"/>
      <c r="Z73" s="404"/>
      <c r="AA73" s="402">
        <v>8</v>
      </c>
      <c r="AB73" s="403"/>
      <c r="AC73" s="404"/>
      <c r="AD73" s="402">
        <v>9</v>
      </c>
      <c r="AE73" s="403"/>
      <c r="AF73" s="404"/>
      <c r="AG73" s="402">
        <v>10</v>
      </c>
      <c r="AH73" s="403"/>
      <c r="AI73" s="404"/>
      <c r="AJ73" s="402">
        <v>11</v>
      </c>
      <c r="AK73" s="403"/>
      <c r="AL73" s="404"/>
      <c r="AM73" s="402">
        <v>12</v>
      </c>
      <c r="AN73" s="403"/>
      <c r="AO73" s="404"/>
      <c r="AP73" s="402">
        <v>13</v>
      </c>
      <c r="AQ73" s="403"/>
      <c r="AR73" s="404"/>
      <c r="AS73" s="402">
        <v>14</v>
      </c>
      <c r="AT73" s="403"/>
      <c r="AU73" s="404"/>
      <c r="AV73" s="402">
        <v>15</v>
      </c>
      <c r="AW73" s="403"/>
      <c r="AX73" s="404"/>
      <c r="AY73" s="402">
        <v>16</v>
      </c>
      <c r="AZ73" s="403"/>
      <c r="BA73" s="404"/>
      <c r="BB73" s="402">
        <v>17</v>
      </c>
      <c r="BC73" s="403"/>
      <c r="BD73" s="404"/>
      <c r="BE73" s="402">
        <v>18</v>
      </c>
      <c r="BF73" s="403"/>
      <c r="BG73" s="404"/>
      <c r="BH73" s="402">
        <v>19</v>
      </c>
      <c r="BI73" s="403"/>
      <c r="BJ73" s="404"/>
      <c r="BK73" s="402">
        <v>20</v>
      </c>
      <c r="BL73" s="403"/>
      <c r="BM73" s="404"/>
      <c r="BN73" s="402">
        <v>21</v>
      </c>
      <c r="BO73" s="403"/>
      <c r="BP73" s="404"/>
      <c r="BQ73" s="402">
        <v>22</v>
      </c>
      <c r="BR73" s="403"/>
      <c r="BS73" s="404"/>
      <c r="BT73" s="402">
        <v>23</v>
      </c>
      <c r="BU73" s="403"/>
      <c r="BV73" s="404"/>
      <c r="BW73" s="402">
        <v>24</v>
      </c>
      <c r="BX73" s="403"/>
      <c r="BY73" s="404"/>
      <c r="BZ73" s="402">
        <v>25</v>
      </c>
      <c r="CA73" s="403"/>
      <c r="CB73" s="404"/>
      <c r="CC73" s="402">
        <v>26</v>
      </c>
      <c r="CD73" s="403"/>
      <c r="CE73" s="404"/>
      <c r="CF73" s="402">
        <v>27</v>
      </c>
      <c r="CG73" s="403"/>
      <c r="CH73" s="404"/>
      <c r="CI73" s="402">
        <v>28</v>
      </c>
      <c r="CJ73" s="403"/>
      <c r="CK73" s="404"/>
      <c r="CL73" s="402">
        <v>29</v>
      </c>
      <c r="CM73" s="403"/>
      <c r="CN73" s="404"/>
      <c r="CO73" s="402">
        <v>30</v>
      </c>
      <c r="CP73" s="403"/>
      <c r="CQ73" s="404"/>
      <c r="CR73" s="402">
        <v>31</v>
      </c>
      <c r="CS73" s="403"/>
      <c r="CT73" s="404"/>
      <c r="CU73" s="158"/>
      <c r="CV73" s="411"/>
    </row>
    <row r="74" spans="3:102" s="1" customFormat="1" x14ac:dyDescent="0.25">
      <c r="C74" s="419"/>
      <c r="D74" s="154"/>
      <c r="E74" s="239"/>
      <c r="F74" s="160" t="s">
        <v>208</v>
      </c>
      <c r="G74" s="160" t="s">
        <v>206</v>
      </c>
      <c r="H74" s="160" t="s">
        <v>78</v>
      </c>
      <c r="I74" s="161" t="s">
        <v>208</v>
      </c>
      <c r="J74" s="161" t="s">
        <v>206</v>
      </c>
      <c r="K74" s="161" t="s">
        <v>78</v>
      </c>
      <c r="L74" s="160" t="s">
        <v>208</v>
      </c>
      <c r="M74" s="160" t="s">
        <v>206</v>
      </c>
      <c r="N74" s="160" t="s">
        <v>78</v>
      </c>
      <c r="O74" s="161" t="s">
        <v>208</v>
      </c>
      <c r="P74" s="161" t="s">
        <v>206</v>
      </c>
      <c r="Q74" s="161" t="s">
        <v>78</v>
      </c>
      <c r="R74" s="160" t="s">
        <v>208</v>
      </c>
      <c r="S74" s="160" t="s">
        <v>206</v>
      </c>
      <c r="T74" s="160" t="s">
        <v>78</v>
      </c>
      <c r="U74" s="161" t="s">
        <v>208</v>
      </c>
      <c r="V74" s="161" t="s">
        <v>206</v>
      </c>
      <c r="W74" s="161" t="s">
        <v>78</v>
      </c>
      <c r="X74" s="160" t="s">
        <v>208</v>
      </c>
      <c r="Y74" s="160" t="s">
        <v>206</v>
      </c>
      <c r="Z74" s="160" t="s">
        <v>78</v>
      </c>
      <c r="AA74" s="161" t="s">
        <v>208</v>
      </c>
      <c r="AB74" s="161" t="s">
        <v>206</v>
      </c>
      <c r="AC74" s="161" t="s">
        <v>78</v>
      </c>
      <c r="AD74" s="160" t="s">
        <v>208</v>
      </c>
      <c r="AE74" s="160" t="s">
        <v>206</v>
      </c>
      <c r="AF74" s="160" t="s">
        <v>78</v>
      </c>
      <c r="AG74" s="161" t="s">
        <v>208</v>
      </c>
      <c r="AH74" s="161" t="s">
        <v>206</v>
      </c>
      <c r="AI74" s="161" t="s">
        <v>78</v>
      </c>
      <c r="AJ74" s="160" t="s">
        <v>208</v>
      </c>
      <c r="AK74" s="160" t="s">
        <v>206</v>
      </c>
      <c r="AL74" s="160" t="s">
        <v>78</v>
      </c>
      <c r="AM74" s="161" t="s">
        <v>208</v>
      </c>
      <c r="AN74" s="161" t="s">
        <v>206</v>
      </c>
      <c r="AO74" s="161" t="s">
        <v>78</v>
      </c>
      <c r="AP74" s="160" t="s">
        <v>208</v>
      </c>
      <c r="AQ74" s="160" t="s">
        <v>206</v>
      </c>
      <c r="AR74" s="160" t="s">
        <v>78</v>
      </c>
      <c r="AS74" s="161" t="s">
        <v>208</v>
      </c>
      <c r="AT74" s="161" t="s">
        <v>206</v>
      </c>
      <c r="AU74" s="161" t="s">
        <v>78</v>
      </c>
      <c r="AV74" s="160" t="s">
        <v>208</v>
      </c>
      <c r="AW74" s="160" t="s">
        <v>206</v>
      </c>
      <c r="AX74" s="160" t="s">
        <v>78</v>
      </c>
      <c r="AY74" s="161" t="s">
        <v>208</v>
      </c>
      <c r="AZ74" s="161" t="s">
        <v>206</v>
      </c>
      <c r="BA74" s="161" t="s">
        <v>78</v>
      </c>
      <c r="BB74" s="160" t="s">
        <v>208</v>
      </c>
      <c r="BC74" s="160" t="s">
        <v>206</v>
      </c>
      <c r="BD74" s="160" t="s">
        <v>78</v>
      </c>
      <c r="BE74" s="161" t="s">
        <v>208</v>
      </c>
      <c r="BF74" s="161" t="s">
        <v>206</v>
      </c>
      <c r="BG74" s="161" t="s">
        <v>78</v>
      </c>
      <c r="BH74" s="160" t="s">
        <v>208</v>
      </c>
      <c r="BI74" s="160" t="s">
        <v>206</v>
      </c>
      <c r="BJ74" s="160" t="s">
        <v>78</v>
      </c>
      <c r="BK74" s="161" t="s">
        <v>208</v>
      </c>
      <c r="BL74" s="161" t="s">
        <v>206</v>
      </c>
      <c r="BM74" s="161" t="s">
        <v>78</v>
      </c>
      <c r="BN74" s="160" t="s">
        <v>208</v>
      </c>
      <c r="BO74" s="160" t="s">
        <v>206</v>
      </c>
      <c r="BP74" s="160" t="s">
        <v>78</v>
      </c>
      <c r="BQ74" s="161" t="s">
        <v>208</v>
      </c>
      <c r="BR74" s="161" t="s">
        <v>206</v>
      </c>
      <c r="BS74" s="161" t="s">
        <v>78</v>
      </c>
      <c r="BT74" s="160" t="s">
        <v>208</v>
      </c>
      <c r="BU74" s="160" t="s">
        <v>206</v>
      </c>
      <c r="BV74" s="160" t="s">
        <v>78</v>
      </c>
      <c r="BW74" s="161" t="s">
        <v>208</v>
      </c>
      <c r="BX74" s="161" t="s">
        <v>206</v>
      </c>
      <c r="BY74" s="161" t="s">
        <v>78</v>
      </c>
      <c r="BZ74" s="160" t="s">
        <v>208</v>
      </c>
      <c r="CA74" s="160" t="s">
        <v>206</v>
      </c>
      <c r="CB74" s="160" t="s">
        <v>78</v>
      </c>
      <c r="CC74" s="161" t="s">
        <v>208</v>
      </c>
      <c r="CD74" s="161" t="s">
        <v>206</v>
      </c>
      <c r="CE74" s="161" t="s">
        <v>78</v>
      </c>
      <c r="CF74" s="160" t="s">
        <v>208</v>
      </c>
      <c r="CG74" s="160" t="s">
        <v>206</v>
      </c>
      <c r="CH74" s="160" t="s">
        <v>78</v>
      </c>
      <c r="CI74" s="161" t="s">
        <v>208</v>
      </c>
      <c r="CJ74" s="161" t="s">
        <v>206</v>
      </c>
      <c r="CK74" s="161" t="s">
        <v>78</v>
      </c>
      <c r="CL74" s="160" t="s">
        <v>208</v>
      </c>
      <c r="CM74" s="160" t="s">
        <v>206</v>
      </c>
      <c r="CN74" s="160" t="s">
        <v>78</v>
      </c>
      <c r="CO74" s="161" t="s">
        <v>208</v>
      </c>
      <c r="CP74" s="161" t="s">
        <v>206</v>
      </c>
      <c r="CQ74" s="161" t="s">
        <v>78</v>
      </c>
      <c r="CR74" s="160" t="s">
        <v>208</v>
      </c>
      <c r="CS74" s="160" t="s">
        <v>206</v>
      </c>
      <c r="CT74" s="160" t="s">
        <v>78</v>
      </c>
      <c r="CU74" s="161" t="s">
        <v>78</v>
      </c>
      <c r="CV74" s="412"/>
    </row>
    <row r="75" spans="3:102" x14ac:dyDescent="0.25">
      <c r="C75" s="42"/>
      <c r="D75" s="42"/>
      <c r="E75" s="240"/>
      <c r="F75" s="168"/>
      <c r="G75" s="95"/>
      <c r="H75" s="95">
        <f t="shared" ref="H75:H86" si="68">F75*G75</f>
        <v>0</v>
      </c>
      <c r="I75" s="168"/>
      <c r="J75" s="95"/>
      <c r="K75" s="95">
        <f t="shared" ref="K75:K86" si="69">I75*J75</f>
        <v>0</v>
      </c>
      <c r="L75" s="168"/>
      <c r="M75" s="95"/>
      <c r="N75" s="95">
        <f t="shared" ref="N75:N86" si="70">L75*M75</f>
        <v>0</v>
      </c>
      <c r="O75" s="168"/>
      <c r="P75" s="95"/>
      <c r="Q75" s="95">
        <f t="shared" ref="Q75:Q86" si="71">O75*P75</f>
        <v>0</v>
      </c>
      <c r="R75" s="168"/>
      <c r="S75" s="95"/>
      <c r="T75" s="95">
        <f t="shared" ref="T75:T86" si="72">R75*S75</f>
        <v>0</v>
      </c>
      <c r="U75" s="168"/>
      <c r="V75" s="95"/>
      <c r="W75" s="95">
        <f t="shared" ref="W75:W86" si="73">U75*V75</f>
        <v>0</v>
      </c>
      <c r="X75" s="168"/>
      <c r="Y75" s="95"/>
      <c r="Z75" s="95">
        <f t="shared" ref="Z75:Z86" si="74">X75*Y75</f>
        <v>0</v>
      </c>
      <c r="AA75" s="168"/>
      <c r="AB75" s="95"/>
      <c r="AC75" s="95">
        <f t="shared" ref="AC75:AC86" si="75">AA75*AB75</f>
        <v>0</v>
      </c>
      <c r="AD75" s="168"/>
      <c r="AE75" s="95"/>
      <c r="AF75" s="95">
        <f t="shared" ref="AF75:AF86" si="76">AD75*AE75</f>
        <v>0</v>
      </c>
      <c r="AG75" s="168"/>
      <c r="AH75" s="95"/>
      <c r="AI75" s="95">
        <f t="shared" ref="AI75:AI86" si="77">AG75*AH75</f>
        <v>0</v>
      </c>
      <c r="AJ75" s="168"/>
      <c r="AK75" s="95"/>
      <c r="AL75" s="95">
        <f t="shared" ref="AL75:AL86" si="78">AJ75*AK75</f>
        <v>0</v>
      </c>
      <c r="AM75" s="168"/>
      <c r="AN75" s="95"/>
      <c r="AO75" s="95">
        <f t="shared" ref="AO75:AO86" si="79">AM75*AN75</f>
        <v>0</v>
      </c>
      <c r="AP75" s="168"/>
      <c r="AQ75" s="95"/>
      <c r="AR75" s="95">
        <f t="shared" ref="AR75:AR86" si="80">AP75*AQ75</f>
        <v>0</v>
      </c>
      <c r="AS75" s="168"/>
      <c r="AT75" s="95"/>
      <c r="AU75" s="95">
        <f t="shared" ref="AU75:AU86" si="81">AS75*AT75</f>
        <v>0</v>
      </c>
      <c r="AV75" s="168"/>
      <c r="AW75" s="95"/>
      <c r="AX75" s="95">
        <f t="shared" ref="AX75:AX86" si="82">AV75*AW75</f>
        <v>0</v>
      </c>
      <c r="AY75" s="168"/>
      <c r="AZ75" s="95"/>
      <c r="BA75" s="95">
        <f t="shared" ref="BA75:BA86" si="83">AY75*AZ75</f>
        <v>0</v>
      </c>
      <c r="BB75" s="168"/>
      <c r="BC75" s="95"/>
      <c r="BD75" s="95">
        <f t="shared" ref="BD75:BD86" si="84">BB75*BC75</f>
        <v>0</v>
      </c>
      <c r="BE75" s="168"/>
      <c r="BF75" s="95"/>
      <c r="BG75" s="95">
        <f t="shared" ref="BG75:BG86" si="85">BE75*BF75</f>
        <v>0</v>
      </c>
      <c r="BH75" s="168"/>
      <c r="BI75" s="95"/>
      <c r="BJ75" s="95">
        <f t="shared" ref="BJ75:BJ86" si="86">BH75*BI75</f>
        <v>0</v>
      </c>
      <c r="BK75" s="168"/>
      <c r="BL75" s="95"/>
      <c r="BM75" s="95">
        <f t="shared" ref="BM75:BM86" si="87">BK75*BL75</f>
        <v>0</v>
      </c>
      <c r="BN75" s="168"/>
      <c r="BO75" s="95"/>
      <c r="BP75" s="95">
        <f t="shared" ref="BP75:BP86" si="88">BN75*BO75</f>
        <v>0</v>
      </c>
      <c r="BQ75" s="168"/>
      <c r="BR75" s="95"/>
      <c r="BS75" s="95">
        <f t="shared" ref="BS75:BS86" si="89">BQ75*BR75</f>
        <v>0</v>
      </c>
      <c r="BT75" s="168"/>
      <c r="BU75" s="95"/>
      <c r="BV75" s="95">
        <f t="shared" ref="BV75:BV86" si="90">BT75*BU75</f>
        <v>0</v>
      </c>
      <c r="BW75" s="168"/>
      <c r="BX75" s="95"/>
      <c r="BY75" s="95">
        <f t="shared" ref="BY75:BY86" si="91">BW75*BX75</f>
        <v>0</v>
      </c>
      <c r="BZ75" s="168"/>
      <c r="CA75" s="95"/>
      <c r="CB75" s="95">
        <f t="shared" ref="CB75:CB86" si="92">BZ75*CA75</f>
        <v>0</v>
      </c>
      <c r="CC75" s="168"/>
      <c r="CD75" s="95"/>
      <c r="CE75" s="95">
        <f t="shared" ref="CE75:CE86" si="93">CC75*CD75</f>
        <v>0</v>
      </c>
      <c r="CF75" s="168"/>
      <c r="CG75" s="95"/>
      <c r="CH75" s="95">
        <f t="shared" ref="CH75:CH86" si="94">CF75*CG75</f>
        <v>0</v>
      </c>
      <c r="CI75" s="168"/>
      <c r="CJ75" s="95"/>
      <c r="CK75" s="95">
        <f t="shared" ref="CK75:CK86" si="95">CI75*CJ75</f>
        <v>0</v>
      </c>
      <c r="CL75" s="168"/>
      <c r="CM75" s="95"/>
      <c r="CN75" s="95">
        <f t="shared" ref="CN75:CN86" si="96">CL75*CM75</f>
        <v>0</v>
      </c>
      <c r="CO75" s="168"/>
      <c r="CP75" s="95"/>
      <c r="CQ75" s="95">
        <f t="shared" ref="CQ75:CQ86" si="97">CO75*CP75</f>
        <v>0</v>
      </c>
      <c r="CR75" s="168"/>
      <c r="CS75" s="95"/>
      <c r="CT75" s="95">
        <f t="shared" ref="CT75:CT86" si="98">CR75*CS75</f>
        <v>0</v>
      </c>
      <c r="CU75" s="168">
        <f t="shared" ref="CU75:CU86" si="99">F75+I75+L75+O75+R75+U75+X75+AA75+AD75+AG75+AJ75+AM75+AP75+AS75+AV75+AY75+BB75+BE75+BH75+BK75+BN75+BQ75+BT75+BW75+BZ75+CC75+CF75+CI75+CL75+CO75+CR75</f>
        <v>0</v>
      </c>
      <c r="CV75" s="168">
        <f t="shared" ref="CV75:CV86" si="100">H75+K75+N75+Q75+T75+W75+Z75+AC75+AF75+AI75+AL75+AO75+AR75+AU75+AX75+BA75+BD75+BG75+BJ75+BM75+BP75+BS75+BV75+BY75+CB75+CE75+CH75+CK75+CN75+CQ75+CT75</f>
        <v>0</v>
      </c>
    </row>
    <row r="76" spans="3:102" x14ac:dyDescent="0.25">
      <c r="C76" s="42"/>
      <c r="D76" s="42"/>
      <c r="E76" s="240"/>
      <c r="F76" s="168"/>
      <c r="G76" s="95"/>
      <c r="H76" s="95">
        <f t="shared" si="68"/>
        <v>0</v>
      </c>
      <c r="I76" s="168"/>
      <c r="J76" s="95"/>
      <c r="K76" s="95">
        <f t="shared" si="69"/>
        <v>0</v>
      </c>
      <c r="L76" s="168"/>
      <c r="M76" s="95"/>
      <c r="N76" s="95">
        <f t="shared" si="70"/>
        <v>0</v>
      </c>
      <c r="O76" s="168"/>
      <c r="P76" s="95"/>
      <c r="Q76" s="95">
        <f t="shared" si="71"/>
        <v>0</v>
      </c>
      <c r="R76" s="168"/>
      <c r="S76" s="95"/>
      <c r="T76" s="95">
        <f t="shared" si="72"/>
        <v>0</v>
      </c>
      <c r="U76" s="168"/>
      <c r="V76" s="95"/>
      <c r="W76" s="95">
        <f t="shared" si="73"/>
        <v>0</v>
      </c>
      <c r="X76" s="168"/>
      <c r="Y76" s="95"/>
      <c r="Z76" s="95">
        <f t="shared" si="74"/>
        <v>0</v>
      </c>
      <c r="AA76" s="168"/>
      <c r="AB76" s="95"/>
      <c r="AC76" s="95">
        <f t="shared" si="75"/>
        <v>0</v>
      </c>
      <c r="AD76" s="168"/>
      <c r="AE76" s="95"/>
      <c r="AF76" s="95">
        <f t="shared" si="76"/>
        <v>0</v>
      </c>
      <c r="AG76" s="168"/>
      <c r="AH76" s="95"/>
      <c r="AI76" s="95">
        <f t="shared" si="77"/>
        <v>0</v>
      </c>
      <c r="AJ76" s="168"/>
      <c r="AK76" s="95"/>
      <c r="AL76" s="95">
        <f t="shared" si="78"/>
        <v>0</v>
      </c>
      <c r="AM76" s="168"/>
      <c r="AN76" s="95"/>
      <c r="AO76" s="95">
        <f t="shared" si="79"/>
        <v>0</v>
      </c>
      <c r="AP76" s="168"/>
      <c r="AQ76" s="95"/>
      <c r="AR76" s="95">
        <f t="shared" si="80"/>
        <v>0</v>
      </c>
      <c r="AS76" s="168"/>
      <c r="AT76" s="95"/>
      <c r="AU76" s="95">
        <f t="shared" si="81"/>
        <v>0</v>
      </c>
      <c r="AV76" s="168"/>
      <c r="AW76" s="95"/>
      <c r="AX76" s="95">
        <f t="shared" si="82"/>
        <v>0</v>
      </c>
      <c r="AY76" s="168"/>
      <c r="AZ76" s="95"/>
      <c r="BA76" s="95">
        <f t="shared" si="83"/>
        <v>0</v>
      </c>
      <c r="BB76" s="168"/>
      <c r="BC76" s="95"/>
      <c r="BD76" s="95">
        <f t="shared" si="84"/>
        <v>0</v>
      </c>
      <c r="BE76" s="168"/>
      <c r="BF76" s="95"/>
      <c r="BG76" s="95">
        <f t="shared" si="85"/>
        <v>0</v>
      </c>
      <c r="BH76" s="168"/>
      <c r="BI76" s="95"/>
      <c r="BJ76" s="95">
        <f t="shared" si="86"/>
        <v>0</v>
      </c>
      <c r="BK76" s="168"/>
      <c r="BL76" s="95"/>
      <c r="BM76" s="95">
        <f t="shared" si="87"/>
        <v>0</v>
      </c>
      <c r="BN76" s="168"/>
      <c r="BO76" s="95"/>
      <c r="BP76" s="95">
        <f t="shared" si="88"/>
        <v>0</v>
      </c>
      <c r="BQ76" s="168"/>
      <c r="BR76" s="95"/>
      <c r="BS76" s="95">
        <f t="shared" si="89"/>
        <v>0</v>
      </c>
      <c r="BT76" s="168"/>
      <c r="BU76" s="95"/>
      <c r="BV76" s="95">
        <f t="shared" si="90"/>
        <v>0</v>
      </c>
      <c r="BW76" s="168"/>
      <c r="BX76" s="95"/>
      <c r="BY76" s="95">
        <f t="shared" si="91"/>
        <v>0</v>
      </c>
      <c r="BZ76" s="168"/>
      <c r="CA76" s="95"/>
      <c r="CB76" s="95">
        <f t="shared" si="92"/>
        <v>0</v>
      </c>
      <c r="CC76" s="168"/>
      <c r="CD76" s="95"/>
      <c r="CE76" s="95">
        <f t="shared" si="93"/>
        <v>0</v>
      </c>
      <c r="CF76" s="168"/>
      <c r="CG76" s="95"/>
      <c r="CH76" s="95">
        <f t="shared" si="94"/>
        <v>0</v>
      </c>
      <c r="CI76" s="168"/>
      <c r="CJ76" s="95"/>
      <c r="CK76" s="95">
        <f t="shared" si="95"/>
        <v>0</v>
      </c>
      <c r="CL76" s="168"/>
      <c r="CM76" s="95"/>
      <c r="CN76" s="95">
        <f t="shared" si="96"/>
        <v>0</v>
      </c>
      <c r="CO76" s="168"/>
      <c r="CP76" s="95"/>
      <c r="CQ76" s="95">
        <f t="shared" si="97"/>
        <v>0</v>
      </c>
      <c r="CR76" s="168"/>
      <c r="CS76" s="95"/>
      <c r="CT76" s="95">
        <f t="shared" si="98"/>
        <v>0</v>
      </c>
      <c r="CU76" s="168">
        <f t="shared" si="99"/>
        <v>0</v>
      </c>
      <c r="CV76" s="168">
        <f t="shared" si="100"/>
        <v>0</v>
      </c>
    </row>
    <row r="77" spans="3:102" x14ac:dyDescent="0.25">
      <c r="C77" s="42"/>
      <c r="D77" s="42"/>
      <c r="E77" s="240"/>
      <c r="F77" s="168"/>
      <c r="G77" s="95"/>
      <c r="H77" s="95">
        <f t="shared" si="68"/>
        <v>0</v>
      </c>
      <c r="I77" s="168"/>
      <c r="J77" s="95"/>
      <c r="K77" s="95">
        <f t="shared" si="69"/>
        <v>0</v>
      </c>
      <c r="L77" s="168"/>
      <c r="M77" s="95"/>
      <c r="N77" s="95">
        <f t="shared" si="70"/>
        <v>0</v>
      </c>
      <c r="O77" s="168"/>
      <c r="P77" s="95"/>
      <c r="Q77" s="95">
        <f t="shared" si="71"/>
        <v>0</v>
      </c>
      <c r="R77" s="168"/>
      <c r="S77" s="95"/>
      <c r="T77" s="95">
        <f t="shared" si="72"/>
        <v>0</v>
      </c>
      <c r="U77" s="168"/>
      <c r="V77" s="95"/>
      <c r="W77" s="95">
        <f t="shared" si="73"/>
        <v>0</v>
      </c>
      <c r="X77" s="168"/>
      <c r="Y77" s="95"/>
      <c r="Z77" s="95">
        <f t="shared" si="74"/>
        <v>0</v>
      </c>
      <c r="AA77" s="168"/>
      <c r="AB77" s="95"/>
      <c r="AC77" s="95">
        <f t="shared" si="75"/>
        <v>0</v>
      </c>
      <c r="AD77" s="168"/>
      <c r="AE77" s="95"/>
      <c r="AF77" s="95">
        <f t="shared" si="76"/>
        <v>0</v>
      </c>
      <c r="AG77" s="168"/>
      <c r="AH77" s="95"/>
      <c r="AI77" s="95">
        <f t="shared" si="77"/>
        <v>0</v>
      </c>
      <c r="AJ77" s="168"/>
      <c r="AK77" s="95"/>
      <c r="AL77" s="95">
        <f t="shared" si="78"/>
        <v>0</v>
      </c>
      <c r="AM77" s="168"/>
      <c r="AN77" s="95"/>
      <c r="AO77" s="95">
        <f t="shared" si="79"/>
        <v>0</v>
      </c>
      <c r="AP77" s="168"/>
      <c r="AQ77" s="95"/>
      <c r="AR77" s="95">
        <f t="shared" si="80"/>
        <v>0</v>
      </c>
      <c r="AS77" s="168"/>
      <c r="AT77" s="95"/>
      <c r="AU77" s="95">
        <f t="shared" si="81"/>
        <v>0</v>
      </c>
      <c r="AV77" s="168"/>
      <c r="AW77" s="95"/>
      <c r="AX77" s="95">
        <f t="shared" si="82"/>
        <v>0</v>
      </c>
      <c r="AY77" s="168"/>
      <c r="AZ77" s="95"/>
      <c r="BA77" s="95">
        <f t="shared" si="83"/>
        <v>0</v>
      </c>
      <c r="BB77" s="168"/>
      <c r="BC77" s="95"/>
      <c r="BD77" s="95">
        <f t="shared" si="84"/>
        <v>0</v>
      </c>
      <c r="BE77" s="168"/>
      <c r="BF77" s="95"/>
      <c r="BG77" s="95">
        <f t="shared" si="85"/>
        <v>0</v>
      </c>
      <c r="BH77" s="168"/>
      <c r="BI77" s="95"/>
      <c r="BJ77" s="95">
        <f t="shared" si="86"/>
        <v>0</v>
      </c>
      <c r="BK77" s="168"/>
      <c r="BL77" s="95"/>
      <c r="BM77" s="95">
        <f t="shared" si="87"/>
        <v>0</v>
      </c>
      <c r="BN77" s="168"/>
      <c r="BO77" s="95"/>
      <c r="BP77" s="95">
        <f t="shared" si="88"/>
        <v>0</v>
      </c>
      <c r="BQ77" s="168"/>
      <c r="BR77" s="95"/>
      <c r="BS77" s="95">
        <f t="shared" si="89"/>
        <v>0</v>
      </c>
      <c r="BT77" s="168"/>
      <c r="BU77" s="95"/>
      <c r="BV77" s="95">
        <f t="shared" si="90"/>
        <v>0</v>
      </c>
      <c r="BW77" s="168"/>
      <c r="BX77" s="95"/>
      <c r="BY77" s="95">
        <f t="shared" si="91"/>
        <v>0</v>
      </c>
      <c r="BZ77" s="168"/>
      <c r="CA77" s="95"/>
      <c r="CB77" s="95">
        <f t="shared" si="92"/>
        <v>0</v>
      </c>
      <c r="CC77" s="168"/>
      <c r="CD77" s="95"/>
      <c r="CE77" s="95">
        <f t="shared" si="93"/>
        <v>0</v>
      </c>
      <c r="CF77" s="168"/>
      <c r="CG77" s="95"/>
      <c r="CH77" s="95">
        <f t="shared" si="94"/>
        <v>0</v>
      </c>
      <c r="CI77" s="168"/>
      <c r="CJ77" s="95"/>
      <c r="CK77" s="95">
        <f t="shared" si="95"/>
        <v>0</v>
      </c>
      <c r="CL77" s="168"/>
      <c r="CM77" s="95"/>
      <c r="CN77" s="95">
        <f t="shared" si="96"/>
        <v>0</v>
      </c>
      <c r="CO77" s="168"/>
      <c r="CP77" s="95"/>
      <c r="CQ77" s="95">
        <f t="shared" si="97"/>
        <v>0</v>
      </c>
      <c r="CR77" s="168"/>
      <c r="CS77" s="95"/>
      <c r="CT77" s="95">
        <f t="shared" si="98"/>
        <v>0</v>
      </c>
      <c r="CU77" s="168">
        <f t="shared" si="99"/>
        <v>0</v>
      </c>
      <c r="CV77" s="168">
        <f t="shared" si="100"/>
        <v>0</v>
      </c>
    </row>
    <row r="78" spans="3:102" x14ac:dyDescent="0.25">
      <c r="C78" s="42"/>
      <c r="D78" s="42"/>
      <c r="E78" s="240"/>
      <c r="F78" s="168"/>
      <c r="G78" s="95"/>
      <c r="H78" s="95">
        <f t="shared" si="68"/>
        <v>0</v>
      </c>
      <c r="I78" s="168"/>
      <c r="J78" s="95"/>
      <c r="K78" s="95">
        <f t="shared" si="69"/>
        <v>0</v>
      </c>
      <c r="L78" s="168"/>
      <c r="M78" s="95"/>
      <c r="N78" s="95">
        <f t="shared" si="70"/>
        <v>0</v>
      </c>
      <c r="O78" s="168"/>
      <c r="P78" s="95"/>
      <c r="Q78" s="95">
        <f t="shared" si="71"/>
        <v>0</v>
      </c>
      <c r="R78" s="168"/>
      <c r="S78" s="95"/>
      <c r="T78" s="95">
        <f t="shared" si="72"/>
        <v>0</v>
      </c>
      <c r="U78" s="168"/>
      <c r="V78" s="95"/>
      <c r="W78" s="95">
        <f t="shared" si="73"/>
        <v>0</v>
      </c>
      <c r="X78" s="168"/>
      <c r="Y78" s="95"/>
      <c r="Z78" s="95">
        <f t="shared" si="74"/>
        <v>0</v>
      </c>
      <c r="AA78" s="168"/>
      <c r="AB78" s="95"/>
      <c r="AC78" s="95">
        <f t="shared" si="75"/>
        <v>0</v>
      </c>
      <c r="AD78" s="168"/>
      <c r="AE78" s="95"/>
      <c r="AF78" s="95">
        <f t="shared" si="76"/>
        <v>0</v>
      </c>
      <c r="AG78" s="168"/>
      <c r="AH78" s="95"/>
      <c r="AI78" s="95">
        <f t="shared" si="77"/>
        <v>0</v>
      </c>
      <c r="AJ78" s="168"/>
      <c r="AK78" s="95"/>
      <c r="AL78" s="95">
        <f t="shared" si="78"/>
        <v>0</v>
      </c>
      <c r="AM78" s="168"/>
      <c r="AN78" s="95"/>
      <c r="AO78" s="95">
        <f t="shared" si="79"/>
        <v>0</v>
      </c>
      <c r="AP78" s="168"/>
      <c r="AQ78" s="95"/>
      <c r="AR78" s="95">
        <f t="shared" si="80"/>
        <v>0</v>
      </c>
      <c r="AS78" s="168"/>
      <c r="AT78" s="95"/>
      <c r="AU78" s="95">
        <f t="shared" si="81"/>
        <v>0</v>
      </c>
      <c r="AV78" s="168"/>
      <c r="AW78" s="95"/>
      <c r="AX78" s="95">
        <f t="shared" si="82"/>
        <v>0</v>
      </c>
      <c r="AY78" s="168"/>
      <c r="AZ78" s="95"/>
      <c r="BA78" s="95">
        <f t="shared" si="83"/>
        <v>0</v>
      </c>
      <c r="BB78" s="168"/>
      <c r="BC78" s="95"/>
      <c r="BD78" s="95">
        <f t="shared" si="84"/>
        <v>0</v>
      </c>
      <c r="BE78" s="168"/>
      <c r="BF78" s="95"/>
      <c r="BG78" s="95">
        <f t="shared" si="85"/>
        <v>0</v>
      </c>
      <c r="BH78" s="168"/>
      <c r="BI78" s="95"/>
      <c r="BJ78" s="95">
        <f t="shared" si="86"/>
        <v>0</v>
      </c>
      <c r="BK78" s="168"/>
      <c r="BL78" s="95"/>
      <c r="BM78" s="95">
        <f t="shared" si="87"/>
        <v>0</v>
      </c>
      <c r="BN78" s="168"/>
      <c r="BO78" s="95"/>
      <c r="BP78" s="95">
        <f t="shared" si="88"/>
        <v>0</v>
      </c>
      <c r="BQ78" s="168"/>
      <c r="BR78" s="95"/>
      <c r="BS78" s="95">
        <f t="shared" si="89"/>
        <v>0</v>
      </c>
      <c r="BT78" s="168"/>
      <c r="BU78" s="95"/>
      <c r="BV78" s="95">
        <f t="shared" si="90"/>
        <v>0</v>
      </c>
      <c r="BW78" s="168"/>
      <c r="BX78" s="95"/>
      <c r="BY78" s="95">
        <f t="shared" si="91"/>
        <v>0</v>
      </c>
      <c r="BZ78" s="168"/>
      <c r="CA78" s="95"/>
      <c r="CB78" s="95">
        <f t="shared" si="92"/>
        <v>0</v>
      </c>
      <c r="CC78" s="168"/>
      <c r="CD78" s="95"/>
      <c r="CE78" s="95">
        <f t="shared" si="93"/>
        <v>0</v>
      </c>
      <c r="CF78" s="168"/>
      <c r="CG78" s="95"/>
      <c r="CH78" s="95">
        <f t="shared" si="94"/>
        <v>0</v>
      </c>
      <c r="CI78" s="168"/>
      <c r="CJ78" s="95"/>
      <c r="CK78" s="95">
        <f t="shared" si="95"/>
        <v>0</v>
      </c>
      <c r="CL78" s="168"/>
      <c r="CM78" s="95"/>
      <c r="CN78" s="95">
        <f t="shared" si="96"/>
        <v>0</v>
      </c>
      <c r="CO78" s="168"/>
      <c r="CP78" s="95"/>
      <c r="CQ78" s="95">
        <f t="shared" si="97"/>
        <v>0</v>
      </c>
      <c r="CR78" s="168"/>
      <c r="CS78" s="95"/>
      <c r="CT78" s="95">
        <f t="shared" si="98"/>
        <v>0</v>
      </c>
      <c r="CU78" s="168">
        <f t="shared" si="99"/>
        <v>0</v>
      </c>
      <c r="CV78" s="168">
        <f t="shared" si="100"/>
        <v>0</v>
      </c>
    </row>
    <row r="79" spans="3:102" x14ac:dyDescent="0.25">
      <c r="C79" s="42"/>
      <c r="D79" s="42"/>
      <c r="E79" s="240"/>
      <c r="F79" s="168"/>
      <c r="G79" s="95"/>
      <c r="H79" s="95">
        <f t="shared" si="68"/>
        <v>0</v>
      </c>
      <c r="I79" s="168"/>
      <c r="J79" s="95"/>
      <c r="K79" s="95">
        <f t="shared" si="69"/>
        <v>0</v>
      </c>
      <c r="L79" s="168"/>
      <c r="M79" s="95"/>
      <c r="N79" s="95">
        <f t="shared" si="70"/>
        <v>0</v>
      </c>
      <c r="O79" s="168"/>
      <c r="P79" s="95"/>
      <c r="Q79" s="95">
        <f t="shared" si="71"/>
        <v>0</v>
      </c>
      <c r="R79" s="168"/>
      <c r="S79" s="95"/>
      <c r="T79" s="95">
        <f t="shared" si="72"/>
        <v>0</v>
      </c>
      <c r="U79" s="168"/>
      <c r="V79" s="95"/>
      <c r="W79" s="95">
        <f t="shared" si="73"/>
        <v>0</v>
      </c>
      <c r="X79" s="168"/>
      <c r="Y79" s="95"/>
      <c r="Z79" s="95">
        <f t="shared" si="74"/>
        <v>0</v>
      </c>
      <c r="AA79" s="168"/>
      <c r="AB79" s="95"/>
      <c r="AC79" s="95">
        <f t="shared" si="75"/>
        <v>0</v>
      </c>
      <c r="AD79" s="168"/>
      <c r="AE79" s="95"/>
      <c r="AF79" s="95">
        <f t="shared" si="76"/>
        <v>0</v>
      </c>
      <c r="AG79" s="168"/>
      <c r="AH79" s="95"/>
      <c r="AI79" s="95">
        <f t="shared" si="77"/>
        <v>0</v>
      </c>
      <c r="AJ79" s="168"/>
      <c r="AK79" s="95"/>
      <c r="AL79" s="95">
        <f t="shared" si="78"/>
        <v>0</v>
      </c>
      <c r="AM79" s="168"/>
      <c r="AN79" s="95"/>
      <c r="AO79" s="95">
        <f t="shared" si="79"/>
        <v>0</v>
      </c>
      <c r="AP79" s="168"/>
      <c r="AQ79" s="95"/>
      <c r="AR79" s="95">
        <f t="shared" si="80"/>
        <v>0</v>
      </c>
      <c r="AS79" s="168"/>
      <c r="AT79" s="95"/>
      <c r="AU79" s="95">
        <f t="shared" si="81"/>
        <v>0</v>
      </c>
      <c r="AV79" s="168"/>
      <c r="AW79" s="95"/>
      <c r="AX79" s="95">
        <f t="shared" si="82"/>
        <v>0</v>
      </c>
      <c r="AY79" s="168"/>
      <c r="AZ79" s="95"/>
      <c r="BA79" s="95">
        <f t="shared" si="83"/>
        <v>0</v>
      </c>
      <c r="BB79" s="168"/>
      <c r="BC79" s="95"/>
      <c r="BD79" s="95">
        <f t="shared" si="84"/>
        <v>0</v>
      </c>
      <c r="BE79" s="168"/>
      <c r="BF79" s="95"/>
      <c r="BG79" s="95">
        <f t="shared" si="85"/>
        <v>0</v>
      </c>
      <c r="BH79" s="168"/>
      <c r="BI79" s="95"/>
      <c r="BJ79" s="95">
        <f t="shared" si="86"/>
        <v>0</v>
      </c>
      <c r="BK79" s="168"/>
      <c r="BL79" s="95"/>
      <c r="BM79" s="95">
        <f t="shared" si="87"/>
        <v>0</v>
      </c>
      <c r="BN79" s="168"/>
      <c r="BO79" s="95"/>
      <c r="BP79" s="95">
        <f t="shared" si="88"/>
        <v>0</v>
      </c>
      <c r="BQ79" s="168"/>
      <c r="BR79" s="95"/>
      <c r="BS79" s="95">
        <f t="shared" si="89"/>
        <v>0</v>
      </c>
      <c r="BT79" s="168"/>
      <c r="BU79" s="95"/>
      <c r="BV79" s="95">
        <f t="shared" si="90"/>
        <v>0</v>
      </c>
      <c r="BW79" s="168"/>
      <c r="BX79" s="95"/>
      <c r="BY79" s="95">
        <f t="shared" si="91"/>
        <v>0</v>
      </c>
      <c r="BZ79" s="168"/>
      <c r="CA79" s="95"/>
      <c r="CB79" s="95">
        <f t="shared" si="92"/>
        <v>0</v>
      </c>
      <c r="CC79" s="168"/>
      <c r="CD79" s="95"/>
      <c r="CE79" s="95">
        <f t="shared" si="93"/>
        <v>0</v>
      </c>
      <c r="CF79" s="168"/>
      <c r="CG79" s="95"/>
      <c r="CH79" s="95">
        <f t="shared" si="94"/>
        <v>0</v>
      </c>
      <c r="CI79" s="168"/>
      <c r="CJ79" s="95"/>
      <c r="CK79" s="95">
        <f t="shared" si="95"/>
        <v>0</v>
      </c>
      <c r="CL79" s="168"/>
      <c r="CM79" s="95"/>
      <c r="CN79" s="95">
        <f t="shared" si="96"/>
        <v>0</v>
      </c>
      <c r="CO79" s="168"/>
      <c r="CP79" s="95"/>
      <c r="CQ79" s="95">
        <f t="shared" si="97"/>
        <v>0</v>
      </c>
      <c r="CR79" s="168"/>
      <c r="CS79" s="95"/>
      <c r="CT79" s="95">
        <f t="shared" si="98"/>
        <v>0</v>
      </c>
      <c r="CU79" s="168">
        <f t="shared" si="99"/>
        <v>0</v>
      </c>
      <c r="CV79" s="168">
        <f t="shared" si="100"/>
        <v>0</v>
      </c>
    </row>
    <row r="80" spans="3:102" x14ac:dyDescent="0.25">
      <c r="C80" s="42"/>
      <c r="D80" s="42"/>
      <c r="E80" s="240"/>
      <c r="F80" s="168"/>
      <c r="G80" s="95"/>
      <c r="H80" s="95">
        <f t="shared" si="68"/>
        <v>0</v>
      </c>
      <c r="I80" s="168"/>
      <c r="J80" s="95"/>
      <c r="K80" s="95">
        <f t="shared" si="69"/>
        <v>0</v>
      </c>
      <c r="L80" s="168"/>
      <c r="M80" s="95"/>
      <c r="N80" s="95">
        <f t="shared" si="70"/>
        <v>0</v>
      </c>
      <c r="O80" s="168"/>
      <c r="P80" s="95"/>
      <c r="Q80" s="95">
        <f t="shared" si="71"/>
        <v>0</v>
      </c>
      <c r="R80" s="168"/>
      <c r="S80" s="95"/>
      <c r="T80" s="95">
        <f t="shared" si="72"/>
        <v>0</v>
      </c>
      <c r="U80" s="168"/>
      <c r="V80" s="95"/>
      <c r="W80" s="95">
        <f t="shared" si="73"/>
        <v>0</v>
      </c>
      <c r="X80" s="168"/>
      <c r="Y80" s="95"/>
      <c r="Z80" s="95">
        <f t="shared" si="74"/>
        <v>0</v>
      </c>
      <c r="AA80" s="168"/>
      <c r="AB80" s="95"/>
      <c r="AC80" s="95">
        <f t="shared" si="75"/>
        <v>0</v>
      </c>
      <c r="AD80" s="168"/>
      <c r="AE80" s="95"/>
      <c r="AF80" s="95">
        <f t="shared" si="76"/>
        <v>0</v>
      </c>
      <c r="AG80" s="168"/>
      <c r="AH80" s="95"/>
      <c r="AI80" s="95">
        <f t="shared" si="77"/>
        <v>0</v>
      </c>
      <c r="AJ80" s="168"/>
      <c r="AK80" s="95"/>
      <c r="AL80" s="95">
        <f t="shared" si="78"/>
        <v>0</v>
      </c>
      <c r="AM80" s="168"/>
      <c r="AN80" s="95"/>
      <c r="AO80" s="95">
        <f t="shared" si="79"/>
        <v>0</v>
      </c>
      <c r="AP80" s="168"/>
      <c r="AQ80" s="95"/>
      <c r="AR80" s="95">
        <f t="shared" si="80"/>
        <v>0</v>
      </c>
      <c r="AS80" s="168"/>
      <c r="AT80" s="95"/>
      <c r="AU80" s="95">
        <f t="shared" si="81"/>
        <v>0</v>
      </c>
      <c r="AV80" s="168"/>
      <c r="AW80" s="95"/>
      <c r="AX80" s="95">
        <f t="shared" si="82"/>
        <v>0</v>
      </c>
      <c r="AY80" s="168"/>
      <c r="AZ80" s="95"/>
      <c r="BA80" s="95">
        <f t="shared" si="83"/>
        <v>0</v>
      </c>
      <c r="BB80" s="168"/>
      <c r="BC80" s="95"/>
      <c r="BD80" s="95">
        <f t="shared" si="84"/>
        <v>0</v>
      </c>
      <c r="BE80" s="168"/>
      <c r="BF80" s="95"/>
      <c r="BG80" s="95">
        <f t="shared" si="85"/>
        <v>0</v>
      </c>
      <c r="BH80" s="168"/>
      <c r="BI80" s="95"/>
      <c r="BJ80" s="95">
        <f t="shared" si="86"/>
        <v>0</v>
      </c>
      <c r="BK80" s="168"/>
      <c r="BL80" s="95"/>
      <c r="BM80" s="95">
        <f t="shared" si="87"/>
        <v>0</v>
      </c>
      <c r="BN80" s="168"/>
      <c r="BO80" s="95"/>
      <c r="BP80" s="95">
        <f t="shared" si="88"/>
        <v>0</v>
      </c>
      <c r="BQ80" s="168"/>
      <c r="BR80" s="95"/>
      <c r="BS80" s="95">
        <f t="shared" si="89"/>
        <v>0</v>
      </c>
      <c r="BT80" s="168"/>
      <c r="BU80" s="95"/>
      <c r="BV80" s="95">
        <f t="shared" si="90"/>
        <v>0</v>
      </c>
      <c r="BW80" s="168"/>
      <c r="BX80" s="95"/>
      <c r="BY80" s="95">
        <f t="shared" si="91"/>
        <v>0</v>
      </c>
      <c r="BZ80" s="168"/>
      <c r="CA80" s="95"/>
      <c r="CB80" s="95">
        <f t="shared" si="92"/>
        <v>0</v>
      </c>
      <c r="CC80" s="168"/>
      <c r="CD80" s="95"/>
      <c r="CE80" s="95">
        <f t="shared" si="93"/>
        <v>0</v>
      </c>
      <c r="CF80" s="168"/>
      <c r="CG80" s="95"/>
      <c r="CH80" s="95">
        <f t="shared" si="94"/>
        <v>0</v>
      </c>
      <c r="CI80" s="168"/>
      <c r="CJ80" s="95"/>
      <c r="CK80" s="95">
        <f t="shared" si="95"/>
        <v>0</v>
      </c>
      <c r="CL80" s="168"/>
      <c r="CM80" s="95"/>
      <c r="CN80" s="95">
        <f t="shared" si="96"/>
        <v>0</v>
      </c>
      <c r="CO80" s="168"/>
      <c r="CP80" s="95"/>
      <c r="CQ80" s="95">
        <f t="shared" si="97"/>
        <v>0</v>
      </c>
      <c r="CR80" s="168"/>
      <c r="CS80" s="95"/>
      <c r="CT80" s="95">
        <f t="shared" si="98"/>
        <v>0</v>
      </c>
      <c r="CU80" s="168">
        <f t="shared" si="99"/>
        <v>0</v>
      </c>
      <c r="CV80" s="168">
        <f t="shared" si="100"/>
        <v>0</v>
      </c>
    </row>
    <row r="81" spans="3:102" x14ac:dyDescent="0.25">
      <c r="C81" s="42"/>
      <c r="D81" s="42"/>
      <c r="E81" s="240"/>
      <c r="F81" s="168"/>
      <c r="G81" s="95"/>
      <c r="H81" s="95">
        <f t="shared" si="68"/>
        <v>0</v>
      </c>
      <c r="I81" s="168"/>
      <c r="J81" s="95"/>
      <c r="K81" s="95">
        <f t="shared" si="69"/>
        <v>0</v>
      </c>
      <c r="L81" s="168"/>
      <c r="M81" s="95"/>
      <c r="N81" s="95">
        <f t="shared" si="70"/>
        <v>0</v>
      </c>
      <c r="O81" s="168"/>
      <c r="P81" s="95"/>
      <c r="Q81" s="95">
        <f t="shared" si="71"/>
        <v>0</v>
      </c>
      <c r="R81" s="168"/>
      <c r="S81" s="95"/>
      <c r="T81" s="95">
        <f t="shared" si="72"/>
        <v>0</v>
      </c>
      <c r="U81" s="168"/>
      <c r="V81" s="95"/>
      <c r="W81" s="95">
        <f t="shared" si="73"/>
        <v>0</v>
      </c>
      <c r="X81" s="168"/>
      <c r="Y81" s="95"/>
      <c r="Z81" s="95">
        <f t="shared" si="74"/>
        <v>0</v>
      </c>
      <c r="AA81" s="168"/>
      <c r="AB81" s="95"/>
      <c r="AC81" s="95">
        <f t="shared" si="75"/>
        <v>0</v>
      </c>
      <c r="AD81" s="168"/>
      <c r="AE81" s="95"/>
      <c r="AF81" s="95">
        <f t="shared" si="76"/>
        <v>0</v>
      </c>
      <c r="AG81" s="168"/>
      <c r="AH81" s="95"/>
      <c r="AI81" s="95">
        <f t="shared" si="77"/>
        <v>0</v>
      </c>
      <c r="AJ81" s="168"/>
      <c r="AK81" s="95"/>
      <c r="AL81" s="95">
        <f t="shared" si="78"/>
        <v>0</v>
      </c>
      <c r="AM81" s="168"/>
      <c r="AN81" s="95"/>
      <c r="AO81" s="95">
        <f t="shared" si="79"/>
        <v>0</v>
      </c>
      <c r="AP81" s="168"/>
      <c r="AQ81" s="95"/>
      <c r="AR81" s="95">
        <f t="shared" si="80"/>
        <v>0</v>
      </c>
      <c r="AS81" s="168"/>
      <c r="AT81" s="95"/>
      <c r="AU81" s="95">
        <f t="shared" si="81"/>
        <v>0</v>
      </c>
      <c r="AV81" s="168"/>
      <c r="AW81" s="95"/>
      <c r="AX81" s="95">
        <f t="shared" si="82"/>
        <v>0</v>
      </c>
      <c r="AY81" s="168"/>
      <c r="AZ81" s="95"/>
      <c r="BA81" s="95">
        <f t="shared" si="83"/>
        <v>0</v>
      </c>
      <c r="BB81" s="168"/>
      <c r="BC81" s="95"/>
      <c r="BD81" s="95">
        <f t="shared" si="84"/>
        <v>0</v>
      </c>
      <c r="BE81" s="168"/>
      <c r="BF81" s="95"/>
      <c r="BG81" s="95">
        <f t="shared" si="85"/>
        <v>0</v>
      </c>
      <c r="BH81" s="168"/>
      <c r="BI81" s="95"/>
      <c r="BJ81" s="95">
        <f t="shared" si="86"/>
        <v>0</v>
      </c>
      <c r="BK81" s="168"/>
      <c r="BL81" s="95"/>
      <c r="BM81" s="95">
        <f t="shared" si="87"/>
        <v>0</v>
      </c>
      <c r="BN81" s="168"/>
      <c r="BO81" s="95"/>
      <c r="BP81" s="95">
        <f t="shared" si="88"/>
        <v>0</v>
      </c>
      <c r="BQ81" s="168"/>
      <c r="BR81" s="95"/>
      <c r="BS81" s="95">
        <f t="shared" si="89"/>
        <v>0</v>
      </c>
      <c r="BT81" s="168"/>
      <c r="BU81" s="95"/>
      <c r="BV81" s="95">
        <f t="shared" si="90"/>
        <v>0</v>
      </c>
      <c r="BW81" s="168"/>
      <c r="BX81" s="95"/>
      <c r="BY81" s="95">
        <f t="shared" si="91"/>
        <v>0</v>
      </c>
      <c r="BZ81" s="168"/>
      <c r="CA81" s="95"/>
      <c r="CB81" s="95">
        <f t="shared" si="92"/>
        <v>0</v>
      </c>
      <c r="CC81" s="168"/>
      <c r="CD81" s="95"/>
      <c r="CE81" s="95">
        <f t="shared" si="93"/>
        <v>0</v>
      </c>
      <c r="CF81" s="168"/>
      <c r="CG81" s="95"/>
      <c r="CH81" s="95">
        <f t="shared" si="94"/>
        <v>0</v>
      </c>
      <c r="CI81" s="168"/>
      <c r="CJ81" s="95"/>
      <c r="CK81" s="95">
        <f t="shared" si="95"/>
        <v>0</v>
      </c>
      <c r="CL81" s="168"/>
      <c r="CM81" s="95"/>
      <c r="CN81" s="95">
        <f t="shared" si="96"/>
        <v>0</v>
      </c>
      <c r="CO81" s="168"/>
      <c r="CP81" s="95"/>
      <c r="CQ81" s="95">
        <f t="shared" si="97"/>
        <v>0</v>
      </c>
      <c r="CR81" s="168"/>
      <c r="CS81" s="95"/>
      <c r="CT81" s="95">
        <f t="shared" si="98"/>
        <v>0</v>
      </c>
      <c r="CU81" s="168">
        <f t="shared" si="99"/>
        <v>0</v>
      </c>
      <c r="CV81" s="168">
        <f t="shared" si="100"/>
        <v>0</v>
      </c>
    </row>
    <row r="82" spans="3:102" x14ac:dyDescent="0.25">
      <c r="C82" s="42"/>
      <c r="D82" s="42"/>
      <c r="E82" s="240"/>
      <c r="F82" s="168"/>
      <c r="G82" s="95"/>
      <c r="H82" s="95">
        <f t="shared" si="68"/>
        <v>0</v>
      </c>
      <c r="I82" s="168"/>
      <c r="J82" s="95"/>
      <c r="K82" s="95">
        <f t="shared" si="69"/>
        <v>0</v>
      </c>
      <c r="L82" s="168"/>
      <c r="M82" s="95"/>
      <c r="N82" s="95">
        <f t="shared" si="70"/>
        <v>0</v>
      </c>
      <c r="O82" s="168"/>
      <c r="P82" s="95"/>
      <c r="Q82" s="95">
        <f t="shared" si="71"/>
        <v>0</v>
      </c>
      <c r="R82" s="168"/>
      <c r="S82" s="95"/>
      <c r="T82" s="95">
        <f t="shared" si="72"/>
        <v>0</v>
      </c>
      <c r="U82" s="168"/>
      <c r="V82" s="95"/>
      <c r="W82" s="95">
        <f t="shared" si="73"/>
        <v>0</v>
      </c>
      <c r="X82" s="168"/>
      <c r="Y82" s="95"/>
      <c r="Z82" s="95">
        <f t="shared" si="74"/>
        <v>0</v>
      </c>
      <c r="AA82" s="168"/>
      <c r="AB82" s="95"/>
      <c r="AC82" s="95">
        <f t="shared" si="75"/>
        <v>0</v>
      </c>
      <c r="AD82" s="168"/>
      <c r="AE82" s="95"/>
      <c r="AF82" s="95">
        <f t="shared" si="76"/>
        <v>0</v>
      </c>
      <c r="AG82" s="168"/>
      <c r="AH82" s="95"/>
      <c r="AI82" s="95">
        <f t="shared" si="77"/>
        <v>0</v>
      </c>
      <c r="AJ82" s="168"/>
      <c r="AK82" s="95"/>
      <c r="AL82" s="95">
        <f t="shared" si="78"/>
        <v>0</v>
      </c>
      <c r="AM82" s="168"/>
      <c r="AN82" s="95"/>
      <c r="AO82" s="95">
        <f t="shared" si="79"/>
        <v>0</v>
      </c>
      <c r="AP82" s="168"/>
      <c r="AQ82" s="95"/>
      <c r="AR82" s="95">
        <f t="shared" si="80"/>
        <v>0</v>
      </c>
      <c r="AS82" s="168"/>
      <c r="AT82" s="95"/>
      <c r="AU82" s="95">
        <f t="shared" si="81"/>
        <v>0</v>
      </c>
      <c r="AV82" s="168"/>
      <c r="AW82" s="95"/>
      <c r="AX82" s="95">
        <f t="shared" si="82"/>
        <v>0</v>
      </c>
      <c r="AY82" s="168"/>
      <c r="AZ82" s="95"/>
      <c r="BA82" s="95">
        <f t="shared" si="83"/>
        <v>0</v>
      </c>
      <c r="BB82" s="168"/>
      <c r="BC82" s="95"/>
      <c r="BD82" s="95">
        <f t="shared" si="84"/>
        <v>0</v>
      </c>
      <c r="BE82" s="168"/>
      <c r="BF82" s="95"/>
      <c r="BG82" s="95">
        <f t="shared" si="85"/>
        <v>0</v>
      </c>
      <c r="BH82" s="168"/>
      <c r="BI82" s="95"/>
      <c r="BJ82" s="95">
        <f t="shared" si="86"/>
        <v>0</v>
      </c>
      <c r="BK82" s="168"/>
      <c r="BL82" s="95"/>
      <c r="BM82" s="95">
        <f t="shared" si="87"/>
        <v>0</v>
      </c>
      <c r="BN82" s="168"/>
      <c r="BO82" s="95"/>
      <c r="BP82" s="95">
        <f t="shared" si="88"/>
        <v>0</v>
      </c>
      <c r="BQ82" s="168"/>
      <c r="BR82" s="95"/>
      <c r="BS82" s="95">
        <f t="shared" si="89"/>
        <v>0</v>
      </c>
      <c r="BT82" s="168"/>
      <c r="BU82" s="95"/>
      <c r="BV82" s="95">
        <f t="shared" si="90"/>
        <v>0</v>
      </c>
      <c r="BW82" s="168"/>
      <c r="BX82" s="95"/>
      <c r="BY82" s="95">
        <f t="shared" si="91"/>
        <v>0</v>
      </c>
      <c r="BZ82" s="168"/>
      <c r="CA82" s="95"/>
      <c r="CB82" s="95">
        <f t="shared" si="92"/>
        <v>0</v>
      </c>
      <c r="CC82" s="168"/>
      <c r="CD82" s="95"/>
      <c r="CE82" s="95">
        <f t="shared" si="93"/>
        <v>0</v>
      </c>
      <c r="CF82" s="168"/>
      <c r="CG82" s="95"/>
      <c r="CH82" s="95">
        <f t="shared" si="94"/>
        <v>0</v>
      </c>
      <c r="CI82" s="168"/>
      <c r="CJ82" s="95"/>
      <c r="CK82" s="95">
        <f t="shared" si="95"/>
        <v>0</v>
      </c>
      <c r="CL82" s="168"/>
      <c r="CM82" s="95"/>
      <c r="CN82" s="95">
        <f t="shared" si="96"/>
        <v>0</v>
      </c>
      <c r="CO82" s="168"/>
      <c r="CP82" s="95"/>
      <c r="CQ82" s="95">
        <f t="shared" si="97"/>
        <v>0</v>
      </c>
      <c r="CR82" s="168"/>
      <c r="CS82" s="95"/>
      <c r="CT82" s="95">
        <f t="shared" si="98"/>
        <v>0</v>
      </c>
      <c r="CU82" s="168">
        <f t="shared" si="99"/>
        <v>0</v>
      </c>
      <c r="CV82" s="168">
        <f t="shared" si="100"/>
        <v>0</v>
      </c>
    </row>
    <row r="83" spans="3:102" x14ac:dyDescent="0.25">
      <c r="C83" s="42"/>
      <c r="D83" s="42"/>
      <c r="E83" s="240"/>
      <c r="F83" s="168"/>
      <c r="G83" s="95"/>
      <c r="H83" s="95">
        <f t="shared" si="68"/>
        <v>0</v>
      </c>
      <c r="I83" s="168"/>
      <c r="J83" s="95"/>
      <c r="K83" s="95">
        <f t="shared" si="69"/>
        <v>0</v>
      </c>
      <c r="L83" s="168"/>
      <c r="M83" s="95"/>
      <c r="N83" s="95">
        <f t="shared" si="70"/>
        <v>0</v>
      </c>
      <c r="O83" s="168"/>
      <c r="P83" s="95"/>
      <c r="Q83" s="95">
        <f t="shared" si="71"/>
        <v>0</v>
      </c>
      <c r="R83" s="168"/>
      <c r="S83" s="95"/>
      <c r="T83" s="95">
        <f t="shared" si="72"/>
        <v>0</v>
      </c>
      <c r="U83" s="168"/>
      <c r="V83" s="95"/>
      <c r="W83" s="95">
        <f t="shared" si="73"/>
        <v>0</v>
      </c>
      <c r="X83" s="168"/>
      <c r="Y83" s="95"/>
      <c r="Z83" s="95">
        <f t="shared" si="74"/>
        <v>0</v>
      </c>
      <c r="AA83" s="168"/>
      <c r="AB83" s="95"/>
      <c r="AC83" s="95">
        <f t="shared" si="75"/>
        <v>0</v>
      </c>
      <c r="AD83" s="168"/>
      <c r="AE83" s="95"/>
      <c r="AF83" s="95">
        <f t="shared" si="76"/>
        <v>0</v>
      </c>
      <c r="AG83" s="168"/>
      <c r="AH83" s="95"/>
      <c r="AI83" s="95">
        <f t="shared" si="77"/>
        <v>0</v>
      </c>
      <c r="AJ83" s="168"/>
      <c r="AK83" s="95"/>
      <c r="AL83" s="95">
        <f t="shared" si="78"/>
        <v>0</v>
      </c>
      <c r="AM83" s="168"/>
      <c r="AN83" s="95"/>
      <c r="AO83" s="95">
        <f t="shared" si="79"/>
        <v>0</v>
      </c>
      <c r="AP83" s="168"/>
      <c r="AQ83" s="95"/>
      <c r="AR83" s="95">
        <f t="shared" si="80"/>
        <v>0</v>
      </c>
      <c r="AS83" s="168"/>
      <c r="AT83" s="95"/>
      <c r="AU83" s="95">
        <f t="shared" si="81"/>
        <v>0</v>
      </c>
      <c r="AV83" s="168"/>
      <c r="AW83" s="95"/>
      <c r="AX83" s="95">
        <f t="shared" si="82"/>
        <v>0</v>
      </c>
      <c r="AY83" s="168"/>
      <c r="AZ83" s="95"/>
      <c r="BA83" s="95">
        <f t="shared" si="83"/>
        <v>0</v>
      </c>
      <c r="BB83" s="168"/>
      <c r="BC83" s="95"/>
      <c r="BD83" s="95">
        <f t="shared" si="84"/>
        <v>0</v>
      </c>
      <c r="BE83" s="168"/>
      <c r="BF83" s="95"/>
      <c r="BG83" s="95">
        <f t="shared" si="85"/>
        <v>0</v>
      </c>
      <c r="BH83" s="168"/>
      <c r="BI83" s="95"/>
      <c r="BJ83" s="95">
        <f t="shared" si="86"/>
        <v>0</v>
      </c>
      <c r="BK83" s="168"/>
      <c r="BL83" s="95"/>
      <c r="BM83" s="95">
        <f t="shared" si="87"/>
        <v>0</v>
      </c>
      <c r="BN83" s="168"/>
      <c r="BO83" s="95"/>
      <c r="BP83" s="95">
        <f t="shared" si="88"/>
        <v>0</v>
      </c>
      <c r="BQ83" s="168"/>
      <c r="BR83" s="95"/>
      <c r="BS83" s="95">
        <f t="shared" si="89"/>
        <v>0</v>
      </c>
      <c r="BT83" s="168"/>
      <c r="BU83" s="95"/>
      <c r="BV83" s="95">
        <f t="shared" si="90"/>
        <v>0</v>
      </c>
      <c r="BW83" s="168"/>
      <c r="BX83" s="95"/>
      <c r="BY83" s="95">
        <f t="shared" si="91"/>
        <v>0</v>
      </c>
      <c r="BZ83" s="168"/>
      <c r="CA83" s="95"/>
      <c r="CB83" s="95">
        <f t="shared" si="92"/>
        <v>0</v>
      </c>
      <c r="CC83" s="168"/>
      <c r="CD83" s="95"/>
      <c r="CE83" s="95">
        <f t="shared" si="93"/>
        <v>0</v>
      </c>
      <c r="CF83" s="168"/>
      <c r="CG83" s="95"/>
      <c r="CH83" s="95">
        <f t="shared" si="94"/>
        <v>0</v>
      </c>
      <c r="CI83" s="168"/>
      <c r="CJ83" s="95"/>
      <c r="CK83" s="95">
        <f t="shared" si="95"/>
        <v>0</v>
      </c>
      <c r="CL83" s="168"/>
      <c r="CM83" s="95"/>
      <c r="CN83" s="95">
        <f t="shared" si="96"/>
        <v>0</v>
      </c>
      <c r="CO83" s="168"/>
      <c r="CP83" s="95"/>
      <c r="CQ83" s="95">
        <f t="shared" si="97"/>
        <v>0</v>
      </c>
      <c r="CR83" s="168"/>
      <c r="CS83" s="95"/>
      <c r="CT83" s="95">
        <f t="shared" si="98"/>
        <v>0</v>
      </c>
      <c r="CU83" s="168">
        <f t="shared" si="99"/>
        <v>0</v>
      </c>
      <c r="CV83" s="168">
        <f t="shared" si="100"/>
        <v>0</v>
      </c>
    </row>
    <row r="84" spans="3:102" x14ac:dyDescent="0.25">
      <c r="C84" s="42"/>
      <c r="D84" s="42"/>
      <c r="E84" s="240"/>
      <c r="F84" s="168"/>
      <c r="G84" s="95"/>
      <c r="H84" s="95">
        <f t="shared" si="68"/>
        <v>0</v>
      </c>
      <c r="I84" s="168"/>
      <c r="J84" s="95"/>
      <c r="K84" s="95">
        <f t="shared" si="69"/>
        <v>0</v>
      </c>
      <c r="L84" s="168"/>
      <c r="M84" s="95"/>
      <c r="N84" s="95">
        <f t="shared" si="70"/>
        <v>0</v>
      </c>
      <c r="O84" s="168"/>
      <c r="P84" s="95"/>
      <c r="Q84" s="95">
        <f t="shared" si="71"/>
        <v>0</v>
      </c>
      <c r="R84" s="168"/>
      <c r="S84" s="95"/>
      <c r="T84" s="95">
        <f t="shared" si="72"/>
        <v>0</v>
      </c>
      <c r="U84" s="168"/>
      <c r="V84" s="95"/>
      <c r="W84" s="95">
        <f t="shared" si="73"/>
        <v>0</v>
      </c>
      <c r="X84" s="168"/>
      <c r="Y84" s="95"/>
      <c r="Z84" s="95">
        <f t="shared" si="74"/>
        <v>0</v>
      </c>
      <c r="AA84" s="168"/>
      <c r="AB84" s="95"/>
      <c r="AC84" s="95">
        <f t="shared" si="75"/>
        <v>0</v>
      </c>
      <c r="AD84" s="168"/>
      <c r="AE84" s="95"/>
      <c r="AF84" s="95">
        <f t="shared" si="76"/>
        <v>0</v>
      </c>
      <c r="AG84" s="168"/>
      <c r="AH84" s="95"/>
      <c r="AI84" s="95">
        <f t="shared" si="77"/>
        <v>0</v>
      </c>
      <c r="AJ84" s="168"/>
      <c r="AK84" s="95"/>
      <c r="AL84" s="95">
        <f t="shared" si="78"/>
        <v>0</v>
      </c>
      <c r="AM84" s="168"/>
      <c r="AN84" s="95"/>
      <c r="AO84" s="95">
        <f t="shared" si="79"/>
        <v>0</v>
      </c>
      <c r="AP84" s="168"/>
      <c r="AQ84" s="95"/>
      <c r="AR84" s="95">
        <f t="shared" si="80"/>
        <v>0</v>
      </c>
      <c r="AS84" s="168"/>
      <c r="AT84" s="95"/>
      <c r="AU84" s="95">
        <f t="shared" si="81"/>
        <v>0</v>
      </c>
      <c r="AV84" s="168"/>
      <c r="AW84" s="95"/>
      <c r="AX84" s="95">
        <f t="shared" si="82"/>
        <v>0</v>
      </c>
      <c r="AY84" s="168"/>
      <c r="AZ84" s="95"/>
      <c r="BA84" s="95">
        <f t="shared" si="83"/>
        <v>0</v>
      </c>
      <c r="BB84" s="168"/>
      <c r="BC84" s="95"/>
      <c r="BD84" s="95">
        <f t="shared" si="84"/>
        <v>0</v>
      </c>
      <c r="BE84" s="168"/>
      <c r="BF84" s="95"/>
      <c r="BG84" s="95">
        <f t="shared" si="85"/>
        <v>0</v>
      </c>
      <c r="BH84" s="168"/>
      <c r="BI84" s="95"/>
      <c r="BJ84" s="95">
        <f t="shared" si="86"/>
        <v>0</v>
      </c>
      <c r="BK84" s="168"/>
      <c r="BL84" s="95"/>
      <c r="BM84" s="95">
        <f t="shared" si="87"/>
        <v>0</v>
      </c>
      <c r="BN84" s="168"/>
      <c r="BO84" s="95"/>
      <c r="BP84" s="95">
        <f t="shared" si="88"/>
        <v>0</v>
      </c>
      <c r="BQ84" s="168"/>
      <c r="BR84" s="95"/>
      <c r="BS84" s="95">
        <f t="shared" si="89"/>
        <v>0</v>
      </c>
      <c r="BT84" s="168"/>
      <c r="BU84" s="95"/>
      <c r="BV84" s="95">
        <f t="shared" si="90"/>
        <v>0</v>
      </c>
      <c r="BW84" s="168"/>
      <c r="BX84" s="95"/>
      <c r="BY84" s="95">
        <f t="shared" si="91"/>
        <v>0</v>
      </c>
      <c r="BZ84" s="168"/>
      <c r="CA84" s="95"/>
      <c r="CB84" s="95">
        <f t="shared" si="92"/>
        <v>0</v>
      </c>
      <c r="CC84" s="168"/>
      <c r="CD84" s="95"/>
      <c r="CE84" s="95">
        <f t="shared" si="93"/>
        <v>0</v>
      </c>
      <c r="CF84" s="168"/>
      <c r="CG84" s="95"/>
      <c r="CH84" s="95">
        <f t="shared" si="94"/>
        <v>0</v>
      </c>
      <c r="CI84" s="168"/>
      <c r="CJ84" s="95"/>
      <c r="CK84" s="95">
        <f t="shared" si="95"/>
        <v>0</v>
      </c>
      <c r="CL84" s="168"/>
      <c r="CM84" s="95"/>
      <c r="CN84" s="95">
        <f t="shared" si="96"/>
        <v>0</v>
      </c>
      <c r="CO84" s="168"/>
      <c r="CP84" s="95"/>
      <c r="CQ84" s="95">
        <f t="shared" si="97"/>
        <v>0</v>
      </c>
      <c r="CR84" s="168"/>
      <c r="CS84" s="95"/>
      <c r="CT84" s="95">
        <f t="shared" si="98"/>
        <v>0</v>
      </c>
      <c r="CU84" s="168">
        <f t="shared" si="99"/>
        <v>0</v>
      </c>
      <c r="CV84" s="168">
        <f t="shared" si="100"/>
        <v>0</v>
      </c>
    </row>
    <row r="85" spans="3:102" x14ac:dyDescent="0.25">
      <c r="C85" s="42"/>
      <c r="D85" s="42"/>
      <c r="E85" s="240"/>
      <c r="F85" s="168"/>
      <c r="G85" s="95"/>
      <c r="H85" s="95">
        <f t="shared" si="68"/>
        <v>0</v>
      </c>
      <c r="I85" s="168"/>
      <c r="J85" s="95"/>
      <c r="K85" s="95">
        <f t="shared" si="69"/>
        <v>0</v>
      </c>
      <c r="L85" s="168"/>
      <c r="M85" s="95"/>
      <c r="N85" s="95">
        <f t="shared" si="70"/>
        <v>0</v>
      </c>
      <c r="O85" s="168"/>
      <c r="P85" s="95"/>
      <c r="Q85" s="95">
        <f t="shared" si="71"/>
        <v>0</v>
      </c>
      <c r="R85" s="168"/>
      <c r="S85" s="95"/>
      <c r="T85" s="95">
        <f t="shared" si="72"/>
        <v>0</v>
      </c>
      <c r="U85" s="168"/>
      <c r="V85" s="95"/>
      <c r="W85" s="95">
        <f t="shared" si="73"/>
        <v>0</v>
      </c>
      <c r="X85" s="168"/>
      <c r="Y85" s="95"/>
      <c r="Z85" s="95">
        <f t="shared" si="74"/>
        <v>0</v>
      </c>
      <c r="AA85" s="168"/>
      <c r="AB85" s="95"/>
      <c r="AC85" s="95">
        <f t="shared" si="75"/>
        <v>0</v>
      </c>
      <c r="AD85" s="168"/>
      <c r="AE85" s="95"/>
      <c r="AF85" s="95">
        <f t="shared" si="76"/>
        <v>0</v>
      </c>
      <c r="AG85" s="168"/>
      <c r="AH85" s="95"/>
      <c r="AI85" s="95">
        <f t="shared" si="77"/>
        <v>0</v>
      </c>
      <c r="AJ85" s="168"/>
      <c r="AK85" s="95"/>
      <c r="AL85" s="95">
        <f t="shared" si="78"/>
        <v>0</v>
      </c>
      <c r="AM85" s="168"/>
      <c r="AN85" s="95"/>
      <c r="AO85" s="95">
        <f t="shared" si="79"/>
        <v>0</v>
      </c>
      <c r="AP85" s="168"/>
      <c r="AQ85" s="95"/>
      <c r="AR85" s="95">
        <f t="shared" si="80"/>
        <v>0</v>
      </c>
      <c r="AS85" s="168"/>
      <c r="AT85" s="95"/>
      <c r="AU85" s="95">
        <f t="shared" si="81"/>
        <v>0</v>
      </c>
      <c r="AV85" s="168"/>
      <c r="AW85" s="95"/>
      <c r="AX85" s="95">
        <f t="shared" si="82"/>
        <v>0</v>
      </c>
      <c r="AY85" s="168"/>
      <c r="AZ85" s="95"/>
      <c r="BA85" s="95">
        <f t="shared" si="83"/>
        <v>0</v>
      </c>
      <c r="BB85" s="168"/>
      <c r="BC85" s="95"/>
      <c r="BD85" s="95">
        <f t="shared" si="84"/>
        <v>0</v>
      </c>
      <c r="BE85" s="168"/>
      <c r="BF85" s="95"/>
      <c r="BG85" s="95">
        <f t="shared" si="85"/>
        <v>0</v>
      </c>
      <c r="BH85" s="168"/>
      <c r="BI85" s="95"/>
      <c r="BJ85" s="95">
        <f t="shared" si="86"/>
        <v>0</v>
      </c>
      <c r="BK85" s="168"/>
      <c r="BL85" s="95"/>
      <c r="BM85" s="95">
        <f t="shared" si="87"/>
        <v>0</v>
      </c>
      <c r="BN85" s="168"/>
      <c r="BO85" s="95"/>
      <c r="BP85" s="95">
        <f t="shared" si="88"/>
        <v>0</v>
      </c>
      <c r="BQ85" s="168"/>
      <c r="BR85" s="95"/>
      <c r="BS85" s="95">
        <f t="shared" si="89"/>
        <v>0</v>
      </c>
      <c r="BT85" s="168"/>
      <c r="BU85" s="95"/>
      <c r="BV85" s="95">
        <f t="shared" si="90"/>
        <v>0</v>
      </c>
      <c r="BW85" s="168"/>
      <c r="BX85" s="95"/>
      <c r="BY85" s="95">
        <f t="shared" si="91"/>
        <v>0</v>
      </c>
      <c r="BZ85" s="168"/>
      <c r="CA85" s="95"/>
      <c r="CB85" s="95">
        <f t="shared" si="92"/>
        <v>0</v>
      </c>
      <c r="CC85" s="168"/>
      <c r="CD85" s="95"/>
      <c r="CE85" s="95">
        <f t="shared" si="93"/>
        <v>0</v>
      </c>
      <c r="CF85" s="168"/>
      <c r="CG85" s="95"/>
      <c r="CH85" s="95">
        <f t="shared" si="94"/>
        <v>0</v>
      </c>
      <c r="CI85" s="168"/>
      <c r="CJ85" s="95"/>
      <c r="CK85" s="95">
        <f t="shared" si="95"/>
        <v>0</v>
      </c>
      <c r="CL85" s="168"/>
      <c r="CM85" s="95"/>
      <c r="CN85" s="95">
        <f t="shared" si="96"/>
        <v>0</v>
      </c>
      <c r="CO85" s="168"/>
      <c r="CP85" s="95"/>
      <c r="CQ85" s="95">
        <f t="shared" si="97"/>
        <v>0</v>
      </c>
      <c r="CR85" s="168"/>
      <c r="CS85" s="95"/>
      <c r="CT85" s="95">
        <f t="shared" si="98"/>
        <v>0</v>
      </c>
      <c r="CU85" s="168">
        <f t="shared" si="99"/>
        <v>0</v>
      </c>
      <c r="CV85" s="168">
        <f t="shared" si="100"/>
        <v>0</v>
      </c>
    </row>
    <row r="86" spans="3:102" x14ac:dyDescent="0.25">
      <c r="C86" s="42"/>
      <c r="D86" s="42"/>
      <c r="E86" s="240"/>
      <c r="F86" s="168"/>
      <c r="G86" s="95"/>
      <c r="H86" s="95">
        <f t="shared" si="68"/>
        <v>0</v>
      </c>
      <c r="I86" s="168"/>
      <c r="J86" s="95"/>
      <c r="K86" s="95">
        <f t="shared" si="69"/>
        <v>0</v>
      </c>
      <c r="L86" s="168"/>
      <c r="M86" s="95"/>
      <c r="N86" s="95">
        <f t="shared" si="70"/>
        <v>0</v>
      </c>
      <c r="O86" s="168"/>
      <c r="P86" s="95"/>
      <c r="Q86" s="95">
        <f t="shared" si="71"/>
        <v>0</v>
      </c>
      <c r="R86" s="168"/>
      <c r="S86" s="95"/>
      <c r="T86" s="95">
        <f t="shared" si="72"/>
        <v>0</v>
      </c>
      <c r="U86" s="168"/>
      <c r="V86" s="95"/>
      <c r="W86" s="95">
        <f t="shared" si="73"/>
        <v>0</v>
      </c>
      <c r="X86" s="168"/>
      <c r="Y86" s="95"/>
      <c r="Z86" s="95">
        <f t="shared" si="74"/>
        <v>0</v>
      </c>
      <c r="AA86" s="168"/>
      <c r="AB86" s="95"/>
      <c r="AC86" s="95">
        <f t="shared" si="75"/>
        <v>0</v>
      </c>
      <c r="AD86" s="168"/>
      <c r="AE86" s="95"/>
      <c r="AF86" s="95">
        <f t="shared" si="76"/>
        <v>0</v>
      </c>
      <c r="AG86" s="168"/>
      <c r="AH86" s="95"/>
      <c r="AI86" s="95">
        <f t="shared" si="77"/>
        <v>0</v>
      </c>
      <c r="AJ86" s="168"/>
      <c r="AK86" s="95"/>
      <c r="AL86" s="95">
        <f t="shared" si="78"/>
        <v>0</v>
      </c>
      <c r="AM86" s="168"/>
      <c r="AN86" s="95"/>
      <c r="AO86" s="95">
        <f t="shared" si="79"/>
        <v>0</v>
      </c>
      <c r="AP86" s="168"/>
      <c r="AQ86" s="95"/>
      <c r="AR86" s="95">
        <f t="shared" si="80"/>
        <v>0</v>
      </c>
      <c r="AS86" s="168"/>
      <c r="AT86" s="95"/>
      <c r="AU86" s="95">
        <f t="shared" si="81"/>
        <v>0</v>
      </c>
      <c r="AV86" s="168"/>
      <c r="AW86" s="95"/>
      <c r="AX86" s="95">
        <f t="shared" si="82"/>
        <v>0</v>
      </c>
      <c r="AY86" s="168"/>
      <c r="AZ86" s="95"/>
      <c r="BA86" s="95">
        <f t="shared" si="83"/>
        <v>0</v>
      </c>
      <c r="BB86" s="168"/>
      <c r="BC86" s="95"/>
      <c r="BD86" s="95">
        <f t="shared" si="84"/>
        <v>0</v>
      </c>
      <c r="BE86" s="168"/>
      <c r="BF86" s="95"/>
      <c r="BG86" s="95">
        <f t="shared" si="85"/>
        <v>0</v>
      </c>
      <c r="BH86" s="168"/>
      <c r="BI86" s="95"/>
      <c r="BJ86" s="95">
        <f t="shared" si="86"/>
        <v>0</v>
      </c>
      <c r="BK86" s="168"/>
      <c r="BL86" s="95"/>
      <c r="BM86" s="95">
        <f t="shared" si="87"/>
        <v>0</v>
      </c>
      <c r="BN86" s="168"/>
      <c r="BO86" s="95"/>
      <c r="BP86" s="95">
        <f t="shared" si="88"/>
        <v>0</v>
      </c>
      <c r="BQ86" s="168"/>
      <c r="BR86" s="95"/>
      <c r="BS86" s="95">
        <f t="shared" si="89"/>
        <v>0</v>
      </c>
      <c r="BT86" s="168"/>
      <c r="BU86" s="95"/>
      <c r="BV86" s="95">
        <f t="shared" si="90"/>
        <v>0</v>
      </c>
      <c r="BW86" s="168"/>
      <c r="BX86" s="95"/>
      <c r="BY86" s="95">
        <f t="shared" si="91"/>
        <v>0</v>
      </c>
      <c r="BZ86" s="168"/>
      <c r="CA86" s="95"/>
      <c r="CB86" s="95">
        <f t="shared" si="92"/>
        <v>0</v>
      </c>
      <c r="CC86" s="168"/>
      <c r="CD86" s="95"/>
      <c r="CE86" s="95">
        <f t="shared" si="93"/>
        <v>0</v>
      </c>
      <c r="CF86" s="168"/>
      <c r="CG86" s="95"/>
      <c r="CH86" s="95">
        <f t="shared" si="94"/>
        <v>0</v>
      </c>
      <c r="CI86" s="168"/>
      <c r="CJ86" s="95"/>
      <c r="CK86" s="95">
        <f t="shared" si="95"/>
        <v>0</v>
      </c>
      <c r="CL86" s="168"/>
      <c r="CM86" s="95"/>
      <c r="CN86" s="95">
        <f t="shared" si="96"/>
        <v>0</v>
      </c>
      <c r="CO86" s="168"/>
      <c r="CP86" s="95"/>
      <c r="CQ86" s="95">
        <f t="shared" si="97"/>
        <v>0</v>
      </c>
      <c r="CR86" s="168"/>
      <c r="CS86" s="95"/>
      <c r="CT86" s="95">
        <f t="shared" si="98"/>
        <v>0</v>
      </c>
      <c r="CU86" s="168">
        <f t="shared" si="99"/>
        <v>0</v>
      </c>
      <c r="CV86" s="168">
        <f t="shared" si="100"/>
        <v>0</v>
      </c>
    </row>
    <row r="87" spans="3:102" s="7" customFormat="1" x14ac:dyDescent="0.25">
      <c r="C87" s="234" t="s">
        <v>6</v>
      </c>
      <c r="D87" s="235"/>
      <c r="E87" s="236"/>
      <c r="F87" s="226"/>
      <c r="G87" s="226"/>
      <c r="H87" s="226">
        <f>SUM(H75:H86)</f>
        <v>0</v>
      </c>
      <c r="I87" s="226"/>
      <c r="J87" s="226"/>
      <c r="K87" s="226">
        <f>SUM(K75:K86)</f>
        <v>0</v>
      </c>
      <c r="L87" s="226"/>
      <c r="M87" s="226" t="s">
        <v>551</v>
      </c>
      <c r="N87" s="226">
        <f>SUM(N75:N86)</f>
        <v>0</v>
      </c>
      <c r="O87" s="226"/>
      <c r="P87" s="226"/>
      <c r="Q87" s="226">
        <f>SUM(Q75:Q86)</f>
        <v>0</v>
      </c>
      <c r="R87" s="226"/>
      <c r="S87" s="226"/>
      <c r="T87" s="226">
        <f>SUM(T75:T86)</f>
        <v>0</v>
      </c>
      <c r="U87" s="226"/>
      <c r="V87" s="226"/>
      <c r="W87" s="226">
        <f>SUM(W75:W86)</f>
        <v>0</v>
      </c>
      <c r="X87" s="226"/>
      <c r="Y87" s="226"/>
      <c r="Z87" s="226">
        <f>SUM(Z75:Z86)</f>
        <v>0</v>
      </c>
      <c r="AA87" s="226"/>
      <c r="AB87" s="226"/>
      <c r="AC87" s="226">
        <f>SUM(AC75:AC86)</f>
        <v>0</v>
      </c>
      <c r="AD87" s="226"/>
      <c r="AE87" s="226"/>
      <c r="AF87" s="226">
        <f>SUM(AF75:AF86)</f>
        <v>0</v>
      </c>
      <c r="AG87" s="226"/>
      <c r="AH87" s="226"/>
      <c r="AI87" s="226">
        <f>SUM(AI75:AI86)</f>
        <v>0</v>
      </c>
      <c r="AJ87" s="226"/>
      <c r="AK87" s="226"/>
      <c r="AL87" s="226">
        <f>SUM(AL75:AL86)</f>
        <v>0</v>
      </c>
      <c r="AM87" s="226"/>
      <c r="AN87" s="226"/>
      <c r="AO87" s="226">
        <f>SUM(AO75:AO86)</f>
        <v>0</v>
      </c>
      <c r="AP87" s="226"/>
      <c r="AQ87" s="226"/>
      <c r="AR87" s="226">
        <f>SUM(AR75:AR86)</f>
        <v>0</v>
      </c>
      <c r="AS87" s="226"/>
      <c r="AT87" s="226"/>
      <c r="AU87" s="226">
        <f>SUM(AU75:AU86)</f>
        <v>0</v>
      </c>
      <c r="AV87" s="226"/>
      <c r="AW87" s="226"/>
      <c r="AX87" s="226">
        <f>SUM(AX75:AX86)</f>
        <v>0</v>
      </c>
      <c r="AY87" s="226"/>
      <c r="AZ87" s="226"/>
      <c r="BA87" s="226">
        <f>SUM(BA75:BA86)</f>
        <v>0</v>
      </c>
      <c r="BB87" s="226"/>
      <c r="BC87" s="226"/>
      <c r="BD87" s="226">
        <f>SUM(BD75:BD86)</f>
        <v>0</v>
      </c>
      <c r="BE87" s="226"/>
      <c r="BF87" s="226"/>
      <c r="BG87" s="226">
        <f>SUM(BG75:BG86)</f>
        <v>0</v>
      </c>
      <c r="BH87" s="226"/>
      <c r="BI87" s="226"/>
      <c r="BJ87" s="226">
        <f>SUM(BJ75:BJ86)</f>
        <v>0</v>
      </c>
      <c r="BK87" s="226"/>
      <c r="BL87" s="226"/>
      <c r="BM87" s="226">
        <f>SUM(BM75:BM86)</f>
        <v>0</v>
      </c>
      <c r="BN87" s="226"/>
      <c r="BO87" s="226"/>
      <c r="BP87" s="226">
        <f>SUM(BP75:BP86)</f>
        <v>0</v>
      </c>
      <c r="BQ87" s="226"/>
      <c r="BR87" s="226"/>
      <c r="BS87" s="226">
        <f>SUM(BS75:BS86)</f>
        <v>0</v>
      </c>
      <c r="BT87" s="226"/>
      <c r="BU87" s="226"/>
      <c r="BV87" s="226">
        <f>SUM(BV75:BV86)</f>
        <v>0</v>
      </c>
      <c r="BW87" s="226"/>
      <c r="BX87" s="226"/>
      <c r="BY87" s="226">
        <f>SUM(BY75:BY86)</f>
        <v>0</v>
      </c>
      <c r="BZ87" s="226"/>
      <c r="CA87" s="226"/>
      <c r="CB87" s="226">
        <f>SUM(CB75:CB86)</f>
        <v>0</v>
      </c>
      <c r="CC87" s="226"/>
      <c r="CD87" s="226"/>
      <c r="CE87" s="226">
        <f>SUM(CE75:CE86)</f>
        <v>0</v>
      </c>
      <c r="CF87" s="226"/>
      <c r="CG87" s="226"/>
      <c r="CH87" s="226">
        <f>SUM(CH75:CH86)</f>
        <v>0</v>
      </c>
      <c r="CI87" s="226"/>
      <c r="CJ87" s="226"/>
      <c r="CK87" s="226">
        <f>SUM(CK75:CK86)</f>
        <v>0</v>
      </c>
      <c r="CL87" s="226"/>
      <c r="CM87" s="226"/>
      <c r="CN87" s="226">
        <f>SUM(CN75:CN86)</f>
        <v>0</v>
      </c>
      <c r="CO87" s="226"/>
      <c r="CP87" s="226"/>
      <c r="CQ87" s="226">
        <f>SUM(CQ75:CQ86)</f>
        <v>0</v>
      </c>
      <c r="CR87" s="226"/>
      <c r="CS87" s="226"/>
      <c r="CT87" s="226">
        <f>SUM(CT75:CT86)</f>
        <v>0</v>
      </c>
      <c r="CU87" s="226">
        <f>SUM(CU75:CU86)</f>
        <v>0</v>
      </c>
      <c r="CV87" s="227">
        <f>SUM(CV75:CV86)</f>
        <v>0</v>
      </c>
    </row>
    <row r="88" spans="3:102" s="8" customFormat="1" ht="15.75" x14ac:dyDescent="0.25">
      <c r="D88" s="51"/>
      <c r="E88" s="51"/>
      <c r="F88" s="44"/>
      <c r="H88" s="44"/>
      <c r="I88" s="44"/>
      <c r="K88" s="44"/>
      <c r="L88" s="44"/>
      <c r="N88" s="44"/>
      <c r="O88" s="44"/>
      <c r="Q88" s="44"/>
      <c r="R88" s="44"/>
      <c r="T88" s="44"/>
      <c r="U88" s="44"/>
      <c r="W88" s="44"/>
      <c r="X88" s="44"/>
      <c r="Z88" s="44"/>
      <c r="AA88" s="44"/>
      <c r="AC88" s="44"/>
      <c r="AD88" s="44"/>
      <c r="AF88" s="44"/>
      <c r="AG88" s="44"/>
      <c r="AI88" s="44"/>
      <c r="AJ88" s="44"/>
      <c r="AL88" s="44"/>
      <c r="AM88" s="44"/>
      <c r="AO88" s="44"/>
      <c r="AP88" s="44"/>
      <c r="AR88" s="44"/>
      <c r="AS88" s="44"/>
      <c r="AU88" s="44"/>
      <c r="AV88" s="44"/>
      <c r="AX88" s="44"/>
      <c r="AY88" s="44"/>
      <c r="BA88" s="44"/>
      <c r="BB88" s="44"/>
      <c r="BD88" s="44"/>
      <c r="BE88" s="44"/>
      <c r="BG88" s="44"/>
      <c r="BH88" s="44"/>
      <c r="BJ88" s="44"/>
      <c r="BK88" s="44"/>
      <c r="BM88" s="44"/>
      <c r="BN88" s="44"/>
      <c r="BP88" s="44"/>
      <c r="BQ88" s="44"/>
      <c r="BS88" s="44"/>
      <c r="BT88" s="44"/>
      <c r="BV88" s="44"/>
      <c r="BW88" s="44"/>
      <c r="BY88" s="44"/>
      <c r="BZ88" s="44"/>
      <c r="CB88" s="44"/>
      <c r="CC88" s="44"/>
      <c r="CE88" s="44"/>
      <c r="CF88" s="44"/>
      <c r="CH88" s="44"/>
      <c r="CI88" s="44"/>
      <c r="CK88" s="44"/>
      <c r="CL88" s="44"/>
      <c r="CN88" s="44"/>
      <c r="CO88" s="44"/>
      <c r="CQ88" s="44"/>
      <c r="CR88" s="44"/>
      <c r="CT88" s="44"/>
      <c r="CV88" s="58">
        <f>H87+K87+N87+Q87+T87+W87+Z87+AC87+AF87+AI87+AL87+AO87+AR87+AU87+AX87+BA87+BD87+BG87+BJ87+BM87+BP87+BS87+BV87+BY87+CB87+CE87+CH87+CK87+CN87+CQ87+CT87</f>
        <v>0</v>
      </c>
    </row>
    <row r="89" spans="3:102" x14ac:dyDescent="0.25">
      <c r="C89" s="198" t="s">
        <v>561</v>
      </c>
      <c r="CX89" s="199"/>
    </row>
    <row r="90" spans="3:102" x14ac:dyDescent="0.25">
      <c r="C90" s="419" t="s">
        <v>203</v>
      </c>
      <c r="D90" s="154" t="s">
        <v>204</v>
      </c>
      <c r="E90" s="238"/>
      <c r="F90" s="405" t="s">
        <v>5</v>
      </c>
      <c r="G90" s="406"/>
      <c r="H90" s="406"/>
      <c r="I90" s="406"/>
      <c r="J90" s="406"/>
      <c r="K90" s="406"/>
      <c r="L90" s="406"/>
      <c r="M90" s="406"/>
      <c r="N90" s="406"/>
      <c r="O90" s="406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  <c r="AA90" s="406"/>
      <c r="AB90" s="406"/>
      <c r="AC90" s="406"/>
      <c r="AD90" s="406"/>
      <c r="AE90" s="406"/>
      <c r="AF90" s="406"/>
      <c r="AG90" s="406"/>
      <c r="AH90" s="406"/>
      <c r="AI90" s="406"/>
      <c r="AJ90" s="406"/>
      <c r="AK90" s="406"/>
      <c r="AL90" s="406"/>
      <c r="AM90" s="406"/>
      <c r="AN90" s="406"/>
      <c r="AO90" s="406"/>
      <c r="AP90" s="406"/>
      <c r="AQ90" s="406"/>
      <c r="AR90" s="406"/>
      <c r="AS90" s="406"/>
      <c r="AT90" s="406"/>
      <c r="AU90" s="406"/>
      <c r="AV90" s="406"/>
      <c r="AW90" s="406"/>
      <c r="AX90" s="406"/>
      <c r="AY90" s="406"/>
      <c r="AZ90" s="406"/>
      <c r="BA90" s="406"/>
      <c r="BB90" s="406"/>
      <c r="BC90" s="406"/>
      <c r="BD90" s="406"/>
      <c r="BE90" s="406"/>
      <c r="BF90" s="406"/>
      <c r="BG90" s="406"/>
      <c r="BH90" s="406"/>
      <c r="BI90" s="406"/>
      <c r="BJ90" s="406"/>
      <c r="BK90" s="406"/>
      <c r="BL90" s="406"/>
      <c r="BM90" s="406"/>
      <c r="BN90" s="406"/>
      <c r="BO90" s="406"/>
      <c r="BP90" s="406"/>
      <c r="BQ90" s="406"/>
      <c r="BR90" s="406"/>
      <c r="BS90" s="406"/>
      <c r="BT90" s="406"/>
      <c r="BU90" s="406"/>
      <c r="BV90" s="406"/>
      <c r="BW90" s="406"/>
      <c r="BX90" s="406"/>
      <c r="BY90" s="406"/>
      <c r="BZ90" s="406"/>
      <c r="CA90" s="406"/>
      <c r="CB90" s="406"/>
      <c r="CC90" s="406"/>
      <c r="CD90" s="406"/>
      <c r="CE90" s="406"/>
      <c r="CF90" s="406"/>
      <c r="CG90" s="406"/>
      <c r="CH90" s="406"/>
      <c r="CI90" s="406"/>
      <c r="CJ90" s="406"/>
      <c r="CK90" s="406"/>
      <c r="CL90" s="406"/>
      <c r="CM90" s="406"/>
      <c r="CN90" s="406"/>
      <c r="CO90" s="406"/>
      <c r="CP90" s="406"/>
      <c r="CQ90" s="406"/>
      <c r="CR90" s="406"/>
      <c r="CS90" s="406"/>
      <c r="CT90" s="407"/>
      <c r="CU90" s="156"/>
      <c r="CV90" s="411" t="s">
        <v>205</v>
      </c>
    </row>
    <row r="91" spans="3:102" x14ac:dyDescent="0.25">
      <c r="C91" s="419"/>
      <c r="D91" s="154"/>
      <c r="E91" s="238"/>
      <c r="F91" s="402">
        <v>1</v>
      </c>
      <c r="G91" s="403"/>
      <c r="H91" s="404"/>
      <c r="I91" s="402">
        <v>2</v>
      </c>
      <c r="J91" s="403"/>
      <c r="K91" s="404"/>
      <c r="L91" s="402">
        <v>3</v>
      </c>
      <c r="M91" s="403"/>
      <c r="N91" s="404"/>
      <c r="O91" s="402">
        <v>4</v>
      </c>
      <c r="P91" s="403"/>
      <c r="Q91" s="404"/>
      <c r="R91" s="402">
        <v>5</v>
      </c>
      <c r="S91" s="403"/>
      <c r="T91" s="404"/>
      <c r="U91" s="402">
        <v>6</v>
      </c>
      <c r="V91" s="403"/>
      <c r="W91" s="404"/>
      <c r="X91" s="402">
        <v>7</v>
      </c>
      <c r="Y91" s="403"/>
      <c r="Z91" s="404"/>
      <c r="AA91" s="402">
        <v>8</v>
      </c>
      <c r="AB91" s="403"/>
      <c r="AC91" s="404"/>
      <c r="AD91" s="402">
        <v>9</v>
      </c>
      <c r="AE91" s="403"/>
      <c r="AF91" s="404"/>
      <c r="AG91" s="402">
        <v>10</v>
      </c>
      <c r="AH91" s="403"/>
      <c r="AI91" s="404"/>
      <c r="AJ91" s="402">
        <v>11</v>
      </c>
      <c r="AK91" s="403"/>
      <c r="AL91" s="404"/>
      <c r="AM91" s="402">
        <v>12</v>
      </c>
      <c r="AN91" s="403"/>
      <c r="AO91" s="404"/>
      <c r="AP91" s="402">
        <v>13</v>
      </c>
      <c r="AQ91" s="403"/>
      <c r="AR91" s="404"/>
      <c r="AS91" s="402">
        <v>14</v>
      </c>
      <c r="AT91" s="403"/>
      <c r="AU91" s="404"/>
      <c r="AV91" s="402">
        <v>15</v>
      </c>
      <c r="AW91" s="403"/>
      <c r="AX91" s="404"/>
      <c r="AY91" s="402">
        <v>16</v>
      </c>
      <c r="AZ91" s="403"/>
      <c r="BA91" s="404"/>
      <c r="BB91" s="402">
        <v>17</v>
      </c>
      <c r="BC91" s="403"/>
      <c r="BD91" s="404"/>
      <c r="BE91" s="402">
        <v>18</v>
      </c>
      <c r="BF91" s="403"/>
      <c r="BG91" s="404"/>
      <c r="BH91" s="402">
        <v>19</v>
      </c>
      <c r="BI91" s="403"/>
      <c r="BJ91" s="404"/>
      <c r="BK91" s="402">
        <v>20</v>
      </c>
      <c r="BL91" s="403"/>
      <c r="BM91" s="404"/>
      <c r="BN91" s="402">
        <v>21</v>
      </c>
      <c r="BO91" s="403"/>
      <c r="BP91" s="404"/>
      <c r="BQ91" s="402">
        <v>22</v>
      </c>
      <c r="BR91" s="403"/>
      <c r="BS91" s="404"/>
      <c r="BT91" s="402">
        <v>23</v>
      </c>
      <c r="BU91" s="403"/>
      <c r="BV91" s="404"/>
      <c r="BW91" s="402">
        <v>24</v>
      </c>
      <c r="BX91" s="403"/>
      <c r="BY91" s="404"/>
      <c r="BZ91" s="402">
        <v>25</v>
      </c>
      <c r="CA91" s="403"/>
      <c r="CB91" s="404"/>
      <c r="CC91" s="402">
        <v>26</v>
      </c>
      <c r="CD91" s="403"/>
      <c r="CE91" s="404"/>
      <c r="CF91" s="402">
        <v>27</v>
      </c>
      <c r="CG91" s="403"/>
      <c r="CH91" s="404"/>
      <c r="CI91" s="402">
        <v>28</v>
      </c>
      <c r="CJ91" s="403"/>
      <c r="CK91" s="404"/>
      <c r="CL91" s="402">
        <v>29</v>
      </c>
      <c r="CM91" s="403"/>
      <c r="CN91" s="404"/>
      <c r="CO91" s="402">
        <v>30</v>
      </c>
      <c r="CP91" s="403"/>
      <c r="CQ91" s="404"/>
      <c r="CR91" s="402">
        <v>31</v>
      </c>
      <c r="CS91" s="403"/>
      <c r="CT91" s="404"/>
      <c r="CU91" s="158"/>
      <c r="CV91" s="411"/>
    </row>
    <row r="92" spans="3:102" s="1" customFormat="1" x14ac:dyDescent="0.25">
      <c r="C92" s="419"/>
      <c r="D92" s="154"/>
      <c r="E92" s="239"/>
      <c r="F92" s="160" t="s">
        <v>208</v>
      </c>
      <c r="G92" s="160" t="s">
        <v>206</v>
      </c>
      <c r="H92" s="160" t="s">
        <v>78</v>
      </c>
      <c r="I92" s="161" t="s">
        <v>208</v>
      </c>
      <c r="J92" s="161" t="s">
        <v>206</v>
      </c>
      <c r="K92" s="161" t="s">
        <v>78</v>
      </c>
      <c r="L92" s="160" t="s">
        <v>208</v>
      </c>
      <c r="M92" s="160" t="s">
        <v>206</v>
      </c>
      <c r="N92" s="160" t="s">
        <v>78</v>
      </c>
      <c r="O92" s="161" t="s">
        <v>208</v>
      </c>
      <c r="P92" s="161" t="s">
        <v>206</v>
      </c>
      <c r="Q92" s="161" t="s">
        <v>78</v>
      </c>
      <c r="R92" s="160" t="s">
        <v>208</v>
      </c>
      <c r="S92" s="160" t="s">
        <v>206</v>
      </c>
      <c r="T92" s="160" t="s">
        <v>78</v>
      </c>
      <c r="U92" s="161" t="s">
        <v>208</v>
      </c>
      <c r="V92" s="161" t="s">
        <v>206</v>
      </c>
      <c r="W92" s="161" t="s">
        <v>78</v>
      </c>
      <c r="X92" s="160" t="s">
        <v>208</v>
      </c>
      <c r="Y92" s="160" t="s">
        <v>206</v>
      </c>
      <c r="Z92" s="160" t="s">
        <v>78</v>
      </c>
      <c r="AA92" s="161" t="s">
        <v>208</v>
      </c>
      <c r="AB92" s="161" t="s">
        <v>206</v>
      </c>
      <c r="AC92" s="161" t="s">
        <v>78</v>
      </c>
      <c r="AD92" s="160" t="s">
        <v>208</v>
      </c>
      <c r="AE92" s="160" t="s">
        <v>206</v>
      </c>
      <c r="AF92" s="160" t="s">
        <v>78</v>
      </c>
      <c r="AG92" s="161" t="s">
        <v>208</v>
      </c>
      <c r="AH92" s="161" t="s">
        <v>206</v>
      </c>
      <c r="AI92" s="161" t="s">
        <v>78</v>
      </c>
      <c r="AJ92" s="160" t="s">
        <v>208</v>
      </c>
      <c r="AK92" s="160" t="s">
        <v>206</v>
      </c>
      <c r="AL92" s="160" t="s">
        <v>78</v>
      </c>
      <c r="AM92" s="161" t="s">
        <v>208</v>
      </c>
      <c r="AN92" s="161" t="s">
        <v>206</v>
      </c>
      <c r="AO92" s="161" t="s">
        <v>78</v>
      </c>
      <c r="AP92" s="160" t="s">
        <v>208</v>
      </c>
      <c r="AQ92" s="160" t="s">
        <v>206</v>
      </c>
      <c r="AR92" s="160" t="s">
        <v>78</v>
      </c>
      <c r="AS92" s="161" t="s">
        <v>208</v>
      </c>
      <c r="AT92" s="161" t="s">
        <v>206</v>
      </c>
      <c r="AU92" s="161" t="s">
        <v>78</v>
      </c>
      <c r="AV92" s="160" t="s">
        <v>208</v>
      </c>
      <c r="AW92" s="160" t="s">
        <v>206</v>
      </c>
      <c r="AX92" s="160" t="s">
        <v>78</v>
      </c>
      <c r="AY92" s="161" t="s">
        <v>208</v>
      </c>
      <c r="AZ92" s="161" t="s">
        <v>206</v>
      </c>
      <c r="BA92" s="161" t="s">
        <v>78</v>
      </c>
      <c r="BB92" s="160" t="s">
        <v>208</v>
      </c>
      <c r="BC92" s="160" t="s">
        <v>206</v>
      </c>
      <c r="BD92" s="160" t="s">
        <v>78</v>
      </c>
      <c r="BE92" s="161" t="s">
        <v>208</v>
      </c>
      <c r="BF92" s="161" t="s">
        <v>206</v>
      </c>
      <c r="BG92" s="161" t="s">
        <v>78</v>
      </c>
      <c r="BH92" s="160" t="s">
        <v>208</v>
      </c>
      <c r="BI92" s="160" t="s">
        <v>206</v>
      </c>
      <c r="BJ92" s="160" t="s">
        <v>78</v>
      </c>
      <c r="BK92" s="161" t="s">
        <v>208</v>
      </c>
      <c r="BL92" s="161" t="s">
        <v>206</v>
      </c>
      <c r="BM92" s="161" t="s">
        <v>78</v>
      </c>
      <c r="BN92" s="160" t="s">
        <v>208</v>
      </c>
      <c r="BO92" s="160" t="s">
        <v>206</v>
      </c>
      <c r="BP92" s="160" t="s">
        <v>78</v>
      </c>
      <c r="BQ92" s="161" t="s">
        <v>208</v>
      </c>
      <c r="BR92" s="161" t="s">
        <v>206</v>
      </c>
      <c r="BS92" s="161" t="s">
        <v>78</v>
      </c>
      <c r="BT92" s="160" t="s">
        <v>208</v>
      </c>
      <c r="BU92" s="160" t="s">
        <v>206</v>
      </c>
      <c r="BV92" s="160" t="s">
        <v>78</v>
      </c>
      <c r="BW92" s="161" t="s">
        <v>208</v>
      </c>
      <c r="BX92" s="161" t="s">
        <v>206</v>
      </c>
      <c r="BY92" s="161" t="s">
        <v>78</v>
      </c>
      <c r="BZ92" s="160" t="s">
        <v>208</v>
      </c>
      <c r="CA92" s="160" t="s">
        <v>206</v>
      </c>
      <c r="CB92" s="160" t="s">
        <v>78</v>
      </c>
      <c r="CC92" s="161" t="s">
        <v>208</v>
      </c>
      <c r="CD92" s="161" t="s">
        <v>206</v>
      </c>
      <c r="CE92" s="161" t="s">
        <v>78</v>
      </c>
      <c r="CF92" s="160" t="s">
        <v>208</v>
      </c>
      <c r="CG92" s="160" t="s">
        <v>206</v>
      </c>
      <c r="CH92" s="160" t="s">
        <v>78</v>
      </c>
      <c r="CI92" s="161" t="s">
        <v>208</v>
      </c>
      <c r="CJ92" s="161" t="s">
        <v>206</v>
      </c>
      <c r="CK92" s="161" t="s">
        <v>78</v>
      </c>
      <c r="CL92" s="160" t="s">
        <v>208</v>
      </c>
      <c r="CM92" s="160" t="s">
        <v>206</v>
      </c>
      <c r="CN92" s="160" t="s">
        <v>78</v>
      </c>
      <c r="CO92" s="161" t="s">
        <v>208</v>
      </c>
      <c r="CP92" s="161" t="s">
        <v>206</v>
      </c>
      <c r="CQ92" s="161" t="s">
        <v>78</v>
      </c>
      <c r="CR92" s="160" t="s">
        <v>208</v>
      </c>
      <c r="CS92" s="160" t="s">
        <v>206</v>
      </c>
      <c r="CT92" s="160" t="s">
        <v>78</v>
      </c>
      <c r="CU92" s="161" t="s">
        <v>78</v>
      </c>
      <c r="CV92" s="412"/>
    </row>
    <row r="93" spans="3:102" x14ac:dyDescent="0.25">
      <c r="C93" s="42"/>
      <c r="D93" s="42"/>
      <c r="E93" s="240"/>
      <c r="F93" s="168"/>
      <c r="G93" s="95"/>
      <c r="H93" s="95">
        <f t="shared" ref="H93:H104" si="101">F93*G93</f>
        <v>0</v>
      </c>
      <c r="I93" s="168"/>
      <c r="J93" s="95"/>
      <c r="K93" s="95">
        <f t="shared" ref="K93:K104" si="102">I93*J93</f>
        <v>0</v>
      </c>
      <c r="L93" s="168"/>
      <c r="M93" s="95"/>
      <c r="N93" s="95">
        <f t="shared" ref="N93:N104" si="103">L93*M93</f>
        <v>0</v>
      </c>
      <c r="O93" s="168"/>
      <c r="P93" s="95"/>
      <c r="Q93" s="95">
        <f t="shared" ref="Q93:Q104" si="104">O93*P93</f>
        <v>0</v>
      </c>
      <c r="R93" s="168"/>
      <c r="S93" s="95"/>
      <c r="T93" s="95">
        <f t="shared" ref="T93:T104" si="105">R93*S93</f>
        <v>0</v>
      </c>
      <c r="U93" s="168"/>
      <c r="V93" s="95"/>
      <c r="W93" s="95">
        <f t="shared" ref="W93:W104" si="106">U93*V93</f>
        <v>0</v>
      </c>
      <c r="X93" s="168"/>
      <c r="Y93" s="95"/>
      <c r="Z93" s="95">
        <f t="shared" ref="Z93:Z104" si="107">X93*Y93</f>
        <v>0</v>
      </c>
      <c r="AA93" s="168"/>
      <c r="AB93" s="95"/>
      <c r="AC93" s="95">
        <f t="shared" ref="AC93:AC104" si="108">AA93*AB93</f>
        <v>0</v>
      </c>
      <c r="AD93" s="168"/>
      <c r="AE93" s="95"/>
      <c r="AF93" s="95">
        <f t="shared" ref="AF93:AF104" si="109">AD93*AE93</f>
        <v>0</v>
      </c>
      <c r="AG93" s="168"/>
      <c r="AH93" s="95"/>
      <c r="AI93" s="95">
        <f t="shared" ref="AI93:AI104" si="110">AG93*AH93</f>
        <v>0</v>
      </c>
      <c r="AJ93" s="168"/>
      <c r="AK93" s="95"/>
      <c r="AL93" s="95">
        <f t="shared" ref="AL93:AL104" si="111">AJ93*AK93</f>
        <v>0</v>
      </c>
      <c r="AM93" s="168"/>
      <c r="AN93" s="95"/>
      <c r="AO93" s="95">
        <f t="shared" ref="AO93:AO104" si="112">AM93*AN93</f>
        <v>0</v>
      </c>
      <c r="AP93" s="168"/>
      <c r="AQ93" s="95"/>
      <c r="AR93" s="95">
        <f t="shared" ref="AR93:AR104" si="113">AP93*AQ93</f>
        <v>0</v>
      </c>
      <c r="AS93" s="168"/>
      <c r="AT93" s="95"/>
      <c r="AU93" s="95">
        <f t="shared" ref="AU93:AU104" si="114">AS93*AT93</f>
        <v>0</v>
      </c>
      <c r="AV93" s="168"/>
      <c r="AW93" s="95"/>
      <c r="AX93" s="95">
        <f t="shared" ref="AX93:AX104" si="115">AV93*AW93</f>
        <v>0</v>
      </c>
      <c r="AY93" s="168"/>
      <c r="AZ93" s="95"/>
      <c r="BA93" s="95">
        <f t="shared" ref="BA93:BA104" si="116">AY93*AZ93</f>
        <v>0</v>
      </c>
      <c r="BB93" s="168"/>
      <c r="BC93" s="95"/>
      <c r="BD93" s="95">
        <f t="shared" ref="BD93:BD104" si="117">BB93*BC93</f>
        <v>0</v>
      </c>
      <c r="BE93" s="168"/>
      <c r="BF93" s="95"/>
      <c r="BG93" s="95">
        <f t="shared" ref="BG93:BG104" si="118">BE93*BF93</f>
        <v>0</v>
      </c>
      <c r="BH93" s="168"/>
      <c r="BI93" s="95"/>
      <c r="BJ93" s="95">
        <f t="shared" ref="BJ93:BJ104" si="119">BH93*BI93</f>
        <v>0</v>
      </c>
      <c r="BK93" s="168"/>
      <c r="BL93" s="95"/>
      <c r="BM93" s="95">
        <f t="shared" ref="BM93:BM104" si="120">BK93*BL93</f>
        <v>0</v>
      </c>
      <c r="BN93" s="168"/>
      <c r="BO93" s="95"/>
      <c r="BP93" s="95">
        <f t="shared" ref="BP93:BP104" si="121">BN93*BO93</f>
        <v>0</v>
      </c>
      <c r="BQ93" s="168"/>
      <c r="BR93" s="95"/>
      <c r="BS93" s="95">
        <f t="shared" ref="BS93:BS104" si="122">BQ93*BR93</f>
        <v>0</v>
      </c>
      <c r="BT93" s="168"/>
      <c r="BU93" s="95"/>
      <c r="BV93" s="95">
        <f t="shared" ref="BV93:BV104" si="123">BT93*BU93</f>
        <v>0</v>
      </c>
      <c r="BW93" s="168"/>
      <c r="BX93" s="95"/>
      <c r="BY93" s="95">
        <f t="shared" ref="BY93:BY104" si="124">BW93*BX93</f>
        <v>0</v>
      </c>
      <c r="BZ93" s="168"/>
      <c r="CA93" s="95"/>
      <c r="CB93" s="95">
        <f t="shared" ref="CB93:CB104" si="125">BZ93*CA93</f>
        <v>0</v>
      </c>
      <c r="CC93" s="168"/>
      <c r="CD93" s="95"/>
      <c r="CE93" s="95">
        <f t="shared" ref="CE93:CE104" si="126">CC93*CD93</f>
        <v>0</v>
      </c>
      <c r="CF93" s="168"/>
      <c r="CG93" s="95"/>
      <c r="CH93" s="95">
        <f t="shared" ref="CH93:CH104" si="127">CF93*CG93</f>
        <v>0</v>
      </c>
      <c r="CI93" s="168"/>
      <c r="CJ93" s="95"/>
      <c r="CK93" s="95">
        <f t="shared" ref="CK93:CK104" si="128">CI93*CJ93</f>
        <v>0</v>
      </c>
      <c r="CL93" s="168"/>
      <c r="CM93" s="95"/>
      <c r="CN93" s="95">
        <f t="shared" ref="CN93:CN104" si="129">CL93*CM93</f>
        <v>0</v>
      </c>
      <c r="CO93" s="168"/>
      <c r="CP93" s="95"/>
      <c r="CQ93" s="95">
        <f t="shared" ref="CQ93:CQ104" si="130">CO93*CP93</f>
        <v>0</v>
      </c>
      <c r="CR93" s="168"/>
      <c r="CS93" s="95"/>
      <c r="CT93" s="95">
        <f t="shared" ref="CT93:CT104" si="131">CR93*CS93</f>
        <v>0</v>
      </c>
      <c r="CU93" s="168">
        <f t="shared" ref="CU93:CU104" si="132">F93+I93+L93+O93+R93+U93+X93+AA93+AD93+AG93+AJ93+AM93+AP93+AS93+AV93+AY93+BB93+BE93+BH93+BK93+BN93+BQ93+BT93+BW93+BZ93+CC93+CF93+CI93+CL93+CO93+CR93</f>
        <v>0</v>
      </c>
      <c r="CV93" s="168">
        <f t="shared" ref="CV93:CV104" si="133">H93+K93+N93+Q93+T93+W93+Z93+AC93+AF93+AI93+AL93+AO93+AR93+AU93+AX93+BA93+BD93+BG93+BJ93+BM93+BP93+BS93+BV93+BY93+CB93+CE93+CH93+CK93+CN93+CQ93+CT93</f>
        <v>0</v>
      </c>
    </row>
    <row r="94" spans="3:102" x14ac:dyDescent="0.25">
      <c r="C94" s="42"/>
      <c r="D94" s="42"/>
      <c r="E94" s="240"/>
      <c r="F94" s="168"/>
      <c r="G94" s="95"/>
      <c r="H94" s="95">
        <f t="shared" si="101"/>
        <v>0</v>
      </c>
      <c r="I94" s="168"/>
      <c r="J94" s="95"/>
      <c r="K94" s="95">
        <f t="shared" si="102"/>
        <v>0</v>
      </c>
      <c r="L94" s="168"/>
      <c r="M94" s="95"/>
      <c r="N94" s="95">
        <f t="shared" si="103"/>
        <v>0</v>
      </c>
      <c r="O94" s="168"/>
      <c r="P94" s="95"/>
      <c r="Q94" s="95">
        <f t="shared" si="104"/>
        <v>0</v>
      </c>
      <c r="R94" s="168"/>
      <c r="S94" s="95"/>
      <c r="T94" s="95">
        <f t="shared" si="105"/>
        <v>0</v>
      </c>
      <c r="U94" s="168"/>
      <c r="V94" s="95"/>
      <c r="W94" s="95">
        <f t="shared" si="106"/>
        <v>0</v>
      </c>
      <c r="X94" s="168"/>
      <c r="Y94" s="95"/>
      <c r="Z94" s="95">
        <f t="shared" si="107"/>
        <v>0</v>
      </c>
      <c r="AA94" s="168"/>
      <c r="AB94" s="95"/>
      <c r="AC94" s="95">
        <f t="shared" si="108"/>
        <v>0</v>
      </c>
      <c r="AD94" s="168"/>
      <c r="AE94" s="95"/>
      <c r="AF94" s="95">
        <f t="shared" si="109"/>
        <v>0</v>
      </c>
      <c r="AG94" s="168"/>
      <c r="AH94" s="95"/>
      <c r="AI94" s="95">
        <f t="shared" si="110"/>
        <v>0</v>
      </c>
      <c r="AJ94" s="168"/>
      <c r="AK94" s="95"/>
      <c r="AL94" s="95">
        <f t="shared" si="111"/>
        <v>0</v>
      </c>
      <c r="AM94" s="168"/>
      <c r="AN94" s="95"/>
      <c r="AO94" s="95">
        <f t="shared" si="112"/>
        <v>0</v>
      </c>
      <c r="AP94" s="168"/>
      <c r="AQ94" s="95"/>
      <c r="AR94" s="95">
        <f t="shared" si="113"/>
        <v>0</v>
      </c>
      <c r="AS94" s="168"/>
      <c r="AT94" s="95"/>
      <c r="AU94" s="95">
        <f t="shared" si="114"/>
        <v>0</v>
      </c>
      <c r="AV94" s="168"/>
      <c r="AW94" s="95"/>
      <c r="AX94" s="95">
        <f t="shared" si="115"/>
        <v>0</v>
      </c>
      <c r="AY94" s="168"/>
      <c r="AZ94" s="95"/>
      <c r="BA94" s="95">
        <f t="shared" si="116"/>
        <v>0</v>
      </c>
      <c r="BB94" s="168"/>
      <c r="BC94" s="95"/>
      <c r="BD94" s="95">
        <f t="shared" si="117"/>
        <v>0</v>
      </c>
      <c r="BE94" s="168"/>
      <c r="BF94" s="95"/>
      <c r="BG94" s="95">
        <f t="shared" si="118"/>
        <v>0</v>
      </c>
      <c r="BH94" s="168"/>
      <c r="BI94" s="95"/>
      <c r="BJ94" s="95">
        <f t="shared" si="119"/>
        <v>0</v>
      </c>
      <c r="BK94" s="168"/>
      <c r="BL94" s="95"/>
      <c r="BM94" s="95">
        <f t="shared" si="120"/>
        <v>0</v>
      </c>
      <c r="BN94" s="168"/>
      <c r="BO94" s="95"/>
      <c r="BP94" s="95">
        <f t="shared" si="121"/>
        <v>0</v>
      </c>
      <c r="BQ94" s="168"/>
      <c r="BR94" s="95"/>
      <c r="BS94" s="95">
        <f t="shared" si="122"/>
        <v>0</v>
      </c>
      <c r="BT94" s="168"/>
      <c r="BU94" s="95"/>
      <c r="BV94" s="95">
        <f t="shared" si="123"/>
        <v>0</v>
      </c>
      <c r="BW94" s="168"/>
      <c r="BX94" s="95"/>
      <c r="BY94" s="95">
        <f t="shared" si="124"/>
        <v>0</v>
      </c>
      <c r="BZ94" s="168"/>
      <c r="CA94" s="95"/>
      <c r="CB94" s="95">
        <f t="shared" si="125"/>
        <v>0</v>
      </c>
      <c r="CC94" s="168"/>
      <c r="CD94" s="95"/>
      <c r="CE94" s="95">
        <f t="shared" si="126"/>
        <v>0</v>
      </c>
      <c r="CF94" s="168"/>
      <c r="CG94" s="95"/>
      <c r="CH94" s="95">
        <f t="shared" si="127"/>
        <v>0</v>
      </c>
      <c r="CI94" s="168"/>
      <c r="CJ94" s="95"/>
      <c r="CK94" s="95">
        <f t="shared" si="128"/>
        <v>0</v>
      </c>
      <c r="CL94" s="168"/>
      <c r="CM94" s="95"/>
      <c r="CN94" s="95">
        <f t="shared" si="129"/>
        <v>0</v>
      </c>
      <c r="CO94" s="168"/>
      <c r="CP94" s="95"/>
      <c r="CQ94" s="95">
        <f t="shared" si="130"/>
        <v>0</v>
      </c>
      <c r="CR94" s="168"/>
      <c r="CS94" s="95"/>
      <c r="CT94" s="95">
        <f t="shared" si="131"/>
        <v>0</v>
      </c>
      <c r="CU94" s="168">
        <f t="shared" si="132"/>
        <v>0</v>
      </c>
      <c r="CV94" s="168">
        <f t="shared" si="133"/>
        <v>0</v>
      </c>
    </row>
    <row r="95" spans="3:102" x14ac:dyDescent="0.25">
      <c r="C95" s="42"/>
      <c r="D95" s="42"/>
      <c r="E95" s="240"/>
      <c r="F95" s="168"/>
      <c r="G95" s="95"/>
      <c r="H95" s="95">
        <f t="shared" si="101"/>
        <v>0</v>
      </c>
      <c r="I95" s="168"/>
      <c r="J95" s="95"/>
      <c r="K95" s="95">
        <f t="shared" si="102"/>
        <v>0</v>
      </c>
      <c r="L95" s="168"/>
      <c r="M95" s="95"/>
      <c r="N95" s="95">
        <f t="shared" si="103"/>
        <v>0</v>
      </c>
      <c r="O95" s="168"/>
      <c r="P95" s="95"/>
      <c r="Q95" s="95">
        <f t="shared" si="104"/>
        <v>0</v>
      </c>
      <c r="R95" s="168"/>
      <c r="S95" s="95"/>
      <c r="T95" s="95">
        <f t="shared" si="105"/>
        <v>0</v>
      </c>
      <c r="U95" s="168"/>
      <c r="V95" s="95"/>
      <c r="W95" s="95">
        <f t="shared" si="106"/>
        <v>0</v>
      </c>
      <c r="X95" s="168"/>
      <c r="Y95" s="95"/>
      <c r="Z95" s="95">
        <f t="shared" si="107"/>
        <v>0</v>
      </c>
      <c r="AA95" s="168"/>
      <c r="AB95" s="95"/>
      <c r="AC95" s="95">
        <f t="shared" si="108"/>
        <v>0</v>
      </c>
      <c r="AD95" s="168"/>
      <c r="AE95" s="95"/>
      <c r="AF95" s="95">
        <f t="shared" si="109"/>
        <v>0</v>
      </c>
      <c r="AG95" s="168"/>
      <c r="AH95" s="95"/>
      <c r="AI95" s="95">
        <f t="shared" si="110"/>
        <v>0</v>
      </c>
      <c r="AJ95" s="168"/>
      <c r="AK95" s="95"/>
      <c r="AL95" s="95">
        <f t="shared" si="111"/>
        <v>0</v>
      </c>
      <c r="AM95" s="168"/>
      <c r="AN95" s="95"/>
      <c r="AO95" s="95">
        <f t="shared" si="112"/>
        <v>0</v>
      </c>
      <c r="AP95" s="168"/>
      <c r="AQ95" s="95"/>
      <c r="AR95" s="95">
        <f t="shared" si="113"/>
        <v>0</v>
      </c>
      <c r="AS95" s="168"/>
      <c r="AT95" s="95"/>
      <c r="AU95" s="95">
        <f t="shared" si="114"/>
        <v>0</v>
      </c>
      <c r="AV95" s="168"/>
      <c r="AW95" s="95"/>
      <c r="AX95" s="95">
        <f t="shared" si="115"/>
        <v>0</v>
      </c>
      <c r="AY95" s="168"/>
      <c r="AZ95" s="95"/>
      <c r="BA95" s="95">
        <f t="shared" si="116"/>
        <v>0</v>
      </c>
      <c r="BB95" s="168"/>
      <c r="BC95" s="95"/>
      <c r="BD95" s="95">
        <f t="shared" si="117"/>
        <v>0</v>
      </c>
      <c r="BE95" s="168"/>
      <c r="BF95" s="95"/>
      <c r="BG95" s="95">
        <f t="shared" si="118"/>
        <v>0</v>
      </c>
      <c r="BH95" s="168"/>
      <c r="BI95" s="95"/>
      <c r="BJ95" s="95">
        <f t="shared" si="119"/>
        <v>0</v>
      </c>
      <c r="BK95" s="168"/>
      <c r="BL95" s="95"/>
      <c r="BM95" s="95">
        <f t="shared" si="120"/>
        <v>0</v>
      </c>
      <c r="BN95" s="168"/>
      <c r="BO95" s="95"/>
      <c r="BP95" s="95">
        <f t="shared" si="121"/>
        <v>0</v>
      </c>
      <c r="BQ95" s="168"/>
      <c r="BR95" s="95"/>
      <c r="BS95" s="95">
        <f t="shared" si="122"/>
        <v>0</v>
      </c>
      <c r="BT95" s="168"/>
      <c r="BU95" s="95"/>
      <c r="BV95" s="95">
        <f t="shared" si="123"/>
        <v>0</v>
      </c>
      <c r="BW95" s="168"/>
      <c r="BX95" s="95"/>
      <c r="BY95" s="95">
        <f t="shared" si="124"/>
        <v>0</v>
      </c>
      <c r="BZ95" s="168"/>
      <c r="CA95" s="95"/>
      <c r="CB95" s="95">
        <f t="shared" si="125"/>
        <v>0</v>
      </c>
      <c r="CC95" s="168"/>
      <c r="CD95" s="95"/>
      <c r="CE95" s="95">
        <f t="shared" si="126"/>
        <v>0</v>
      </c>
      <c r="CF95" s="168"/>
      <c r="CG95" s="95"/>
      <c r="CH95" s="95">
        <f t="shared" si="127"/>
        <v>0</v>
      </c>
      <c r="CI95" s="168"/>
      <c r="CJ95" s="95"/>
      <c r="CK95" s="95">
        <f t="shared" si="128"/>
        <v>0</v>
      </c>
      <c r="CL95" s="168"/>
      <c r="CM95" s="95"/>
      <c r="CN95" s="95">
        <f t="shared" si="129"/>
        <v>0</v>
      </c>
      <c r="CO95" s="168"/>
      <c r="CP95" s="95"/>
      <c r="CQ95" s="95">
        <f t="shared" si="130"/>
        <v>0</v>
      </c>
      <c r="CR95" s="168"/>
      <c r="CS95" s="95"/>
      <c r="CT95" s="95">
        <f t="shared" si="131"/>
        <v>0</v>
      </c>
      <c r="CU95" s="168">
        <f t="shared" si="132"/>
        <v>0</v>
      </c>
      <c r="CV95" s="168">
        <f t="shared" si="133"/>
        <v>0</v>
      </c>
    </row>
    <row r="96" spans="3:102" x14ac:dyDescent="0.25">
      <c r="C96" s="42"/>
      <c r="D96" s="42"/>
      <c r="E96" s="240"/>
      <c r="F96" s="168"/>
      <c r="G96" s="95"/>
      <c r="H96" s="95">
        <f t="shared" si="101"/>
        <v>0</v>
      </c>
      <c r="I96" s="168"/>
      <c r="J96" s="95"/>
      <c r="K96" s="95">
        <f t="shared" si="102"/>
        <v>0</v>
      </c>
      <c r="L96" s="168"/>
      <c r="M96" s="95"/>
      <c r="N96" s="95">
        <f t="shared" si="103"/>
        <v>0</v>
      </c>
      <c r="O96" s="168"/>
      <c r="P96" s="95"/>
      <c r="Q96" s="95">
        <f t="shared" si="104"/>
        <v>0</v>
      </c>
      <c r="R96" s="168"/>
      <c r="S96" s="95"/>
      <c r="T96" s="95">
        <f t="shared" si="105"/>
        <v>0</v>
      </c>
      <c r="U96" s="168"/>
      <c r="V96" s="95"/>
      <c r="W96" s="95">
        <f t="shared" si="106"/>
        <v>0</v>
      </c>
      <c r="X96" s="168"/>
      <c r="Y96" s="95"/>
      <c r="Z96" s="95">
        <f t="shared" si="107"/>
        <v>0</v>
      </c>
      <c r="AA96" s="168"/>
      <c r="AB96" s="95"/>
      <c r="AC96" s="95">
        <f t="shared" si="108"/>
        <v>0</v>
      </c>
      <c r="AD96" s="168"/>
      <c r="AE96" s="95"/>
      <c r="AF96" s="95">
        <f t="shared" si="109"/>
        <v>0</v>
      </c>
      <c r="AG96" s="168"/>
      <c r="AH96" s="95"/>
      <c r="AI96" s="95">
        <f t="shared" si="110"/>
        <v>0</v>
      </c>
      <c r="AJ96" s="168"/>
      <c r="AK96" s="95"/>
      <c r="AL96" s="95">
        <f t="shared" si="111"/>
        <v>0</v>
      </c>
      <c r="AM96" s="168"/>
      <c r="AN96" s="95"/>
      <c r="AO96" s="95">
        <f t="shared" si="112"/>
        <v>0</v>
      </c>
      <c r="AP96" s="168"/>
      <c r="AQ96" s="95"/>
      <c r="AR96" s="95">
        <f t="shared" si="113"/>
        <v>0</v>
      </c>
      <c r="AS96" s="168"/>
      <c r="AT96" s="95"/>
      <c r="AU96" s="95">
        <f t="shared" si="114"/>
        <v>0</v>
      </c>
      <c r="AV96" s="168"/>
      <c r="AW96" s="95"/>
      <c r="AX96" s="95">
        <f t="shared" si="115"/>
        <v>0</v>
      </c>
      <c r="AY96" s="168"/>
      <c r="AZ96" s="95"/>
      <c r="BA96" s="95">
        <f t="shared" si="116"/>
        <v>0</v>
      </c>
      <c r="BB96" s="168"/>
      <c r="BC96" s="95"/>
      <c r="BD96" s="95">
        <f t="shared" si="117"/>
        <v>0</v>
      </c>
      <c r="BE96" s="168"/>
      <c r="BF96" s="95"/>
      <c r="BG96" s="95">
        <f t="shared" si="118"/>
        <v>0</v>
      </c>
      <c r="BH96" s="168"/>
      <c r="BI96" s="95"/>
      <c r="BJ96" s="95">
        <f t="shared" si="119"/>
        <v>0</v>
      </c>
      <c r="BK96" s="168"/>
      <c r="BL96" s="95"/>
      <c r="BM96" s="95">
        <f t="shared" si="120"/>
        <v>0</v>
      </c>
      <c r="BN96" s="168"/>
      <c r="BO96" s="95"/>
      <c r="BP96" s="95">
        <f t="shared" si="121"/>
        <v>0</v>
      </c>
      <c r="BQ96" s="168"/>
      <c r="BR96" s="95"/>
      <c r="BS96" s="95">
        <f t="shared" si="122"/>
        <v>0</v>
      </c>
      <c r="BT96" s="168"/>
      <c r="BU96" s="95"/>
      <c r="BV96" s="95">
        <f t="shared" si="123"/>
        <v>0</v>
      </c>
      <c r="BW96" s="168"/>
      <c r="BX96" s="95"/>
      <c r="BY96" s="95">
        <f t="shared" si="124"/>
        <v>0</v>
      </c>
      <c r="BZ96" s="168"/>
      <c r="CA96" s="95"/>
      <c r="CB96" s="95">
        <f t="shared" si="125"/>
        <v>0</v>
      </c>
      <c r="CC96" s="168"/>
      <c r="CD96" s="95"/>
      <c r="CE96" s="95">
        <f t="shared" si="126"/>
        <v>0</v>
      </c>
      <c r="CF96" s="168"/>
      <c r="CG96" s="95"/>
      <c r="CH96" s="95">
        <f t="shared" si="127"/>
        <v>0</v>
      </c>
      <c r="CI96" s="168"/>
      <c r="CJ96" s="95"/>
      <c r="CK96" s="95">
        <f t="shared" si="128"/>
        <v>0</v>
      </c>
      <c r="CL96" s="168"/>
      <c r="CM96" s="95"/>
      <c r="CN96" s="95">
        <f t="shared" si="129"/>
        <v>0</v>
      </c>
      <c r="CO96" s="168"/>
      <c r="CP96" s="95"/>
      <c r="CQ96" s="95">
        <f t="shared" si="130"/>
        <v>0</v>
      </c>
      <c r="CR96" s="168"/>
      <c r="CS96" s="95"/>
      <c r="CT96" s="95">
        <f t="shared" si="131"/>
        <v>0</v>
      </c>
      <c r="CU96" s="168">
        <f t="shared" si="132"/>
        <v>0</v>
      </c>
      <c r="CV96" s="168">
        <f t="shared" si="133"/>
        <v>0</v>
      </c>
    </row>
    <row r="97" spans="3:102" x14ac:dyDescent="0.25">
      <c r="C97" s="42"/>
      <c r="D97" s="42"/>
      <c r="E97" s="240"/>
      <c r="F97" s="168"/>
      <c r="G97" s="95"/>
      <c r="H97" s="95">
        <f t="shared" si="101"/>
        <v>0</v>
      </c>
      <c r="I97" s="168"/>
      <c r="J97" s="95"/>
      <c r="K97" s="95">
        <f t="shared" si="102"/>
        <v>0</v>
      </c>
      <c r="L97" s="168"/>
      <c r="M97" s="95"/>
      <c r="N97" s="95">
        <f t="shared" si="103"/>
        <v>0</v>
      </c>
      <c r="O97" s="168"/>
      <c r="P97" s="95"/>
      <c r="Q97" s="95">
        <f t="shared" si="104"/>
        <v>0</v>
      </c>
      <c r="R97" s="168"/>
      <c r="S97" s="95"/>
      <c r="T97" s="95">
        <f t="shared" si="105"/>
        <v>0</v>
      </c>
      <c r="U97" s="168"/>
      <c r="V97" s="95"/>
      <c r="W97" s="95">
        <f t="shared" si="106"/>
        <v>0</v>
      </c>
      <c r="X97" s="168"/>
      <c r="Y97" s="95"/>
      <c r="Z97" s="95">
        <f t="shared" si="107"/>
        <v>0</v>
      </c>
      <c r="AA97" s="168"/>
      <c r="AB97" s="95"/>
      <c r="AC97" s="95">
        <f t="shared" si="108"/>
        <v>0</v>
      </c>
      <c r="AD97" s="168"/>
      <c r="AE97" s="95"/>
      <c r="AF97" s="95">
        <f t="shared" si="109"/>
        <v>0</v>
      </c>
      <c r="AG97" s="168"/>
      <c r="AH97" s="95"/>
      <c r="AI97" s="95">
        <f t="shared" si="110"/>
        <v>0</v>
      </c>
      <c r="AJ97" s="168"/>
      <c r="AK97" s="95"/>
      <c r="AL97" s="95">
        <f t="shared" si="111"/>
        <v>0</v>
      </c>
      <c r="AM97" s="168"/>
      <c r="AN97" s="95"/>
      <c r="AO97" s="95">
        <f t="shared" si="112"/>
        <v>0</v>
      </c>
      <c r="AP97" s="168"/>
      <c r="AQ97" s="95"/>
      <c r="AR97" s="95">
        <f t="shared" si="113"/>
        <v>0</v>
      </c>
      <c r="AS97" s="168"/>
      <c r="AT97" s="95"/>
      <c r="AU97" s="95">
        <f t="shared" si="114"/>
        <v>0</v>
      </c>
      <c r="AV97" s="168"/>
      <c r="AW97" s="95"/>
      <c r="AX97" s="95">
        <f t="shared" si="115"/>
        <v>0</v>
      </c>
      <c r="AY97" s="168"/>
      <c r="AZ97" s="95"/>
      <c r="BA97" s="95">
        <f t="shared" si="116"/>
        <v>0</v>
      </c>
      <c r="BB97" s="168"/>
      <c r="BC97" s="95"/>
      <c r="BD97" s="95">
        <f t="shared" si="117"/>
        <v>0</v>
      </c>
      <c r="BE97" s="168"/>
      <c r="BF97" s="95"/>
      <c r="BG97" s="95">
        <f t="shared" si="118"/>
        <v>0</v>
      </c>
      <c r="BH97" s="168"/>
      <c r="BI97" s="95"/>
      <c r="BJ97" s="95">
        <f t="shared" si="119"/>
        <v>0</v>
      </c>
      <c r="BK97" s="168"/>
      <c r="BL97" s="95"/>
      <c r="BM97" s="95">
        <f t="shared" si="120"/>
        <v>0</v>
      </c>
      <c r="BN97" s="168"/>
      <c r="BO97" s="95"/>
      <c r="BP97" s="95">
        <f t="shared" si="121"/>
        <v>0</v>
      </c>
      <c r="BQ97" s="168"/>
      <c r="BR97" s="95"/>
      <c r="BS97" s="95">
        <f t="shared" si="122"/>
        <v>0</v>
      </c>
      <c r="BT97" s="168"/>
      <c r="BU97" s="95"/>
      <c r="BV97" s="95">
        <f t="shared" si="123"/>
        <v>0</v>
      </c>
      <c r="BW97" s="168"/>
      <c r="BX97" s="95"/>
      <c r="BY97" s="95">
        <f t="shared" si="124"/>
        <v>0</v>
      </c>
      <c r="BZ97" s="168"/>
      <c r="CA97" s="95"/>
      <c r="CB97" s="95">
        <f t="shared" si="125"/>
        <v>0</v>
      </c>
      <c r="CC97" s="168"/>
      <c r="CD97" s="95"/>
      <c r="CE97" s="95">
        <f t="shared" si="126"/>
        <v>0</v>
      </c>
      <c r="CF97" s="168"/>
      <c r="CG97" s="95"/>
      <c r="CH97" s="95">
        <f t="shared" si="127"/>
        <v>0</v>
      </c>
      <c r="CI97" s="168"/>
      <c r="CJ97" s="95"/>
      <c r="CK97" s="95">
        <f t="shared" si="128"/>
        <v>0</v>
      </c>
      <c r="CL97" s="168"/>
      <c r="CM97" s="95"/>
      <c r="CN97" s="95">
        <f t="shared" si="129"/>
        <v>0</v>
      </c>
      <c r="CO97" s="168"/>
      <c r="CP97" s="95"/>
      <c r="CQ97" s="95">
        <f t="shared" si="130"/>
        <v>0</v>
      </c>
      <c r="CR97" s="168"/>
      <c r="CS97" s="95"/>
      <c r="CT97" s="95">
        <f t="shared" si="131"/>
        <v>0</v>
      </c>
      <c r="CU97" s="168">
        <f t="shared" si="132"/>
        <v>0</v>
      </c>
      <c r="CV97" s="168">
        <f t="shared" si="133"/>
        <v>0</v>
      </c>
    </row>
    <row r="98" spans="3:102" x14ac:dyDescent="0.25">
      <c r="C98" s="42"/>
      <c r="D98" s="42"/>
      <c r="E98" s="240"/>
      <c r="F98" s="168"/>
      <c r="G98" s="95"/>
      <c r="H98" s="95">
        <f t="shared" si="101"/>
        <v>0</v>
      </c>
      <c r="I98" s="168"/>
      <c r="J98" s="95"/>
      <c r="K98" s="95">
        <f t="shared" si="102"/>
        <v>0</v>
      </c>
      <c r="L98" s="168"/>
      <c r="M98" s="95"/>
      <c r="N98" s="95">
        <f t="shared" si="103"/>
        <v>0</v>
      </c>
      <c r="O98" s="168"/>
      <c r="P98" s="95"/>
      <c r="Q98" s="95">
        <f t="shared" si="104"/>
        <v>0</v>
      </c>
      <c r="R98" s="168"/>
      <c r="S98" s="95"/>
      <c r="T98" s="95">
        <f t="shared" si="105"/>
        <v>0</v>
      </c>
      <c r="U98" s="168"/>
      <c r="V98" s="95"/>
      <c r="W98" s="95">
        <f t="shared" si="106"/>
        <v>0</v>
      </c>
      <c r="X98" s="168"/>
      <c r="Y98" s="95"/>
      <c r="Z98" s="95">
        <f t="shared" si="107"/>
        <v>0</v>
      </c>
      <c r="AA98" s="168"/>
      <c r="AB98" s="95"/>
      <c r="AC98" s="95">
        <f t="shared" si="108"/>
        <v>0</v>
      </c>
      <c r="AD98" s="168"/>
      <c r="AE98" s="95"/>
      <c r="AF98" s="95">
        <f t="shared" si="109"/>
        <v>0</v>
      </c>
      <c r="AG98" s="168"/>
      <c r="AH98" s="95"/>
      <c r="AI98" s="95">
        <f t="shared" si="110"/>
        <v>0</v>
      </c>
      <c r="AJ98" s="168"/>
      <c r="AK98" s="95"/>
      <c r="AL98" s="95">
        <f t="shared" si="111"/>
        <v>0</v>
      </c>
      <c r="AM98" s="168"/>
      <c r="AN98" s="95"/>
      <c r="AO98" s="95">
        <f t="shared" si="112"/>
        <v>0</v>
      </c>
      <c r="AP98" s="168"/>
      <c r="AQ98" s="95"/>
      <c r="AR98" s="95">
        <f t="shared" si="113"/>
        <v>0</v>
      </c>
      <c r="AS98" s="168"/>
      <c r="AT98" s="95"/>
      <c r="AU98" s="95">
        <f t="shared" si="114"/>
        <v>0</v>
      </c>
      <c r="AV98" s="168"/>
      <c r="AW98" s="95"/>
      <c r="AX98" s="95">
        <f t="shared" si="115"/>
        <v>0</v>
      </c>
      <c r="AY98" s="168"/>
      <c r="AZ98" s="95"/>
      <c r="BA98" s="95">
        <f t="shared" si="116"/>
        <v>0</v>
      </c>
      <c r="BB98" s="168"/>
      <c r="BC98" s="95"/>
      <c r="BD98" s="95">
        <f t="shared" si="117"/>
        <v>0</v>
      </c>
      <c r="BE98" s="168"/>
      <c r="BF98" s="95"/>
      <c r="BG98" s="95">
        <f t="shared" si="118"/>
        <v>0</v>
      </c>
      <c r="BH98" s="168"/>
      <c r="BI98" s="95"/>
      <c r="BJ98" s="95">
        <f t="shared" si="119"/>
        <v>0</v>
      </c>
      <c r="BK98" s="168"/>
      <c r="BL98" s="95"/>
      <c r="BM98" s="95">
        <f t="shared" si="120"/>
        <v>0</v>
      </c>
      <c r="BN98" s="168"/>
      <c r="BO98" s="95"/>
      <c r="BP98" s="95">
        <f t="shared" si="121"/>
        <v>0</v>
      </c>
      <c r="BQ98" s="168"/>
      <c r="BR98" s="95"/>
      <c r="BS98" s="95">
        <f t="shared" si="122"/>
        <v>0</v>
      </c>
      <c r="BT98" s="168"/>
      <c r="BU98" s="95"/>
      <c r="BV98" s="95">
        <f t="shared" si="123"/>
        <v>0</v>
      </c>
      <c r="BW98" s="168"/>
      <c r="BX98" s="95"/>
      <c r="BY98" s="95">
        <f t="shared" si="124"/>
        <v>0</v>
      </c>
      <c r="BZ98" s="168"/>
      <c r="CA98" s="95"/>
      <c r="CB98" s="95">
        <f t="shared" si="125"/>
        <v>0</v>
      </c>
      <c r="CC98" s="168"/>
      <c r="CD98" s="95"/>
      <c r="CE98" s="95">
        <f t="shared" si="126"/>
        <v>0</v>
      </c>
      <c r="CF98" s="168"/>
      <c r="CG98" s="95"/>
      <c r="CH98" s="95">
        <f t="shared" si="127"/>
        <v>0</v>
      </c>
      <c r="CI98" s="168"/>
      <c r="CJ98" s="95"/>
      <c r="CK98" s="95">
        <f t="shared" si="128"/>
        <v>0</v>
      </c>
      <c r="CL98" s="168"/>
      <c r="CM98" s="95"/>
      <c r="CN98" s="95">
        <f t="shared" si="129"/>
        <v>0</v>
      </c>
      <c r="CO98" s="168"/>
      <c r="CP98" s="95"/>
      <c r="CQ98" s="95">
        <f t="shared" si="130"/>
        <v>0</v>
      </c>
      <c r="CR98" s="168"/>
      <c r="CS98" s="95"/>
      <c r="CT98" s="95">
        <f t="shared" si="131"/>
        <v>0</v>
      </c>
      <c r="CU98" s="168">
        <f t="shared" si="132"/>
        <v>0</v>
      </c>
      <c r="CV98" s="168">
        <f t="shared" si="133"/>
        <v>0</v>
      </c>
    </row>
    <row r="99" spans="3:102" x14ac:dyDescent="0.25">
      <c r="C99" s="42"/>
      <c r="D99" s="42"/>
      <c r="E99" s="240"/>
      <c r="F99" s="168"/>
      <c r="G99" s="95"/>
      <c r="H99" s="95">
        <f t="shared" si="101"/>
        <v>0</v>
      </c>
      <c r="I99" s="168"/>
      <c r="J99" s="95"/>
      <c r="K99" s="95">
        <f t="shared" si="102"/>
        <v>0</v>
      </c>
      <c r="L99" s="168"/>
      <c r="M99" s="95"/>
      <c r="N99" s="95">
        <f t="shared" si="103"/>
        <v>0</v>
      </c>
      <c r="O99" s="168"/>
      <c r="P99" s="95"/>
      <c r="Q99" s="95">
        <f t="shared" si="104"/>
        <v>0</v>
      </c>
      <c r="R99" s="168"/>
      <c r="S99" s="95"/>
      <c r="T99" s="95">
        <f t="shared" si="105"/>
        <v>0</v>
      </c>
      <c r="U99" s="168"/>
      <c r="V99" s="95"/>
      <c r="W99" s="95">
        <f t="shared" si="106"/>
        <v>0</v>
      </c>
      <c r="X99" s="168"/>
      <c r="Y99" s="95"/>
      <c r="Z99" s="95">
        <f t="shared" si="107"/>
        <v>0</v>
      </c>
      <c r="AA99" s="168"/>
      <c r="AB99" s="95"/>
      <c r="AC99" s="95">
        <f t="shared" si="108"/>
        <v>0</v>
      </c>
      <c r="AD99" s="168"/>
      <c r="AE99" s="95"/>
      <c r="AF99" s="95">
        <f t="shared" si="109"/>
        <v>0</v>
      </c>
      <c r="AG99" s="168"/>
      <c r="AH99" s="95"/>
      <c r="AI99" s="95">
        <f t="shared" si="110"/>
        <v>0</v>
      </c>
      <c r="AJ99" s="168"/>
      <c r="AK99" s="95"/>
      <c r="AL99" s="95">
        <f t="shared" si="111"/>
        <v>0</v>
      </c>
      <c r="AM99" s="168"/>
      <c r="AN99" s="95"/>
      <c r="AO99" s="95">
        <f t="shared" si="112"/>
        <v>0</v>
      </c>
      <c r="AP99" s="168"/>
      <c r="AQ99" s="95"/>
      <c r="AR99" s="95">
        <f t="shared" si="113"/>
        <v>0</v>
      </c>
      <c r="AS99" s="168"/>
      <c r="AT99" s="95"/>
      <c r="AU99" s="95">
        <f t="shared" si="114"/>
        <v>0</v>
      </c>
      <c r="AV99" s="168"/>
      <c r="AW99" s="95"/>
      <c r="AX99" s="95">
        <f t="shared" si="115"/>
        <v>0</v>
      </c>
      <c r="AY99" s="168"/>
      <c r="AZ99" s="95"/>
      <c r="BA99" s="95">
        <f t="shared" si="116"/>
        <v>0</v>
      </c>
      <c r="BB99" s="168"/>
      <c r="BC99" s="95"/>
      <c r="BD99" s="95">
        <f t="shared" si="117"/>
        <v>0</v>
      </c>
      <c r="BE99" s="168"/>
      <c r="BF99" s="95"/>
      <c r="BG99" s="95">
        <f t="shared" si="118"/>
        <v>0</v>
      </c>
      <c r="BH99" s="168"/>
      <c r="BI99" s="95"/>
      <c r="BJ99" s="95">
        <f t="shared" si="119"/>
        <v>0</v>
      </c>
      <c r="BK99" s="168"/>
      <c r="BL99" s="95"/>
      <c r="BM99" s="95">
        <f t="shared" si="120"/>
        <v>0</v>
      </c>
      <c r="BN99" s="168"/>
      <c r="BO99" s="95"/>
      <c r="BP99" s="95">
        <f t="shared" si="121"/>
        <v>0</v>
      </c>
      <c r="BQ99" s="168"/>
      <c r="BR99" s="95"/>
      <c r="BS99" s="95">
        <f t="shared" si="122"/>
        <v>0</v>
      </c>
      <c r="BT99" s="168"/>
      <c r="BU99" s="95"/>
      <c r="BV99" s="95">
        <f t="shared" si="123"/>
        <v>0</v>
      </c>
      <c r="BW99" s="168"/>
      <c r="BX99" s="95"/>
      <c r="BY99" s="95">
        <f t="shared" si="124"/>
        <v>0</v>
      </c>
      <c r="BZ99" s="168"/>
      <c r="CA99" s="95"/>
      <c r="CB99" s="95">
        <f t="shared" si="125"/>
        <v>0</v>
      </c>
      <c r="CC99" s="168"/>
      <c r="CD99" s="95"/>
      <c r="CE99" s="95">
        <f t="shared" si="126"/>
        <v>0</v>
      </c>
      <c r="CF99" s="168"/>
      <c r="CG99" s="95"/>
      <c r="CH99" s="95">
        <f t="shared" si="127"/>
        <v>0</v>
      </c>
      <c r="CI99" s="168"/>
      <c r="CJ99" s="95"/>
      <c r="CK99" s="95">
        <f t="shared" si="128"/>
        <v>0</v>
      </c>
      <c r="CL99" s="168"/>
      <c r="CM99" s="95"/>
      <c r="CN99" s="95">
        <f t="shared" si="129"/>
        <v>0</v>
      </c>
      <c r="CO99" s="168"/>
      <c r="CP99" s="95"/>
      <c r="CQ99" s="95">
        <f t="shared" si="130"/>
        <v>0</v>
      </c>
      <c r="CR99" s="168"/>
      <c r="CS99" s="95"/>
      <c r="CT99" s="95">
        <f t="shared" si="131"/>
        <v>0</v>
      </c>
      <c r="CU99" s="168">
        <f t="shared" si="132"/>
        <v>0</v>
      </c>
      <c r="CV99" s="168">
        <f t="shared" si="133"/>
        <v>0</v>
      </c>
    </row>
    <row r="100" spans="3:102" x14ac:dyDescent="0.25">
      <c r="C100" s="42"/>
      <c r="D100" s="42"/>
      <c r="E100" s="240"/>
      <c r="F100" s="168"/>
      <c r="G100" s="95"/>
      <c r="H100" s="95">
        <f t="shared" si="101"/>
        <v>0</v>
      </c>
      <c r="I100" s="168"/>
      <c r="J100" s="95"/>
      <c r="K100" s="95">
        <f t="shared" si="102"/>
        <v>0</v>
      </c>
      <c r="L100" s="168"/>
      <c r="M100" s="95"/>
      <c r="N100" s="95">
        <f t="shared" si="103"/>
        <v>0</v>
      </c>
      <c r="O100" s="168"/>
      <c r="P100" s="95"/>
      <c r="Q100" s="95">
        <f t="shared" si="104"/>
        <v>0</v>
      </c>
      <c r="R100" s="168"/>
      <c r="S100" s="95"/>
      <c r="T100" s="95">
        <f t="shared" si="105"/>
        <v>0</v>
      </c>
      <c r="U100" s="168"/>
      <c r="V100" s="95"/>
      <c r="W100" s="95">
        <f t="shared" si="106"/>
        <v>0</v>
      </c>
      <c r="X100" s="168"/>
      <c r="Y100" s="95"/>
      <c r="Z100" s="95">
        <f t="shared" si="107"/>
        <v>0</v>
      </c>
      <c r="AA100" s="168"/>
      <c r="AB100" s="95"/>
      <c r="AC100" s="95">
        <f t="shared" si="108"/>
        <v>0</v>
      </c>
      <c r="AD100" s="168"/>
      <c r="AE100" s="95"/>
      <c r="AF100" s="95">
        <f t="shared" si="109"/>
        <v>0</v>
      </c>
      <c r="AG100" s="168"/>
      <c r="AH100" s="95"/>
      <c r="AI100" s="95">
        <f t="shared" si="110"/>
        <v>0</v>
      </c>
      <c r="AJ100" s="168"/>
      <c r="AK100" s="95"/>
      <c r="AL100" s="95">
        <f t="shared" si="111"/>
        <v>0</v>
      </c>
      <c r="AM100" s="168"/>
      <c r="AN100" s="95"/>
      <c r="AO100" s="95">
        <f t="shared" si="112"/>
        <v>0</v>
      </c>
      <c r="AP100" s="168"/>
      <c r="AQ100" s="95"/>
      <c r="AR100" s="95">
        <f t="shared" si="113"/>
        <v>0</v>
      </c>
      <c r="AS100" s="168"/>
      <c r="AT100" s="95"/>
      <c r="AU100" s="95">
        <f t="shared" si="114"/>
        <v>0</v>
      </c>
      <c r="AV100" s="168"/>
      <c r="AW100" s="95"/>
      <c r="AX100" s="95">
        <f t="shared" si="115"/>
        <v>0</v>
      </c>
      <c r="AY100" s="168"/>
      <c r="AZ100" s="95"/>
      <c r="BA100" s="95">
        <f t="shared" si="116"/>
        <v>0</v>
      </c>
      <c r="BB100" s="168"/>
      <c r="BC100" s="95"/>
      <c r="BD100" s="95">
        <f t="shared" si="117"/>
        <v>0</v>
      </c>
      <c r="BE100" s="168"/>
      <c r="BF100" s="95"/>
      <c r="BG100" s="95">
        <f t="shared" si="118"/>
        <v>0</v>
      </c>
      <c r="BH100" s="168"/>
      <c r="BI100" s="95"/>
      <c r="BJ100" s="95">
        <f t="shared" si="119"/>
        <v>0</v>
      </c>
      <c r="BK100" s="168"/>
      <c r="BL100" s="95"/>
      <c r="BM100" s="95">
        <f t="shared" si="120"/>
        <v>0</v>
      </c>
      <c r="BN100" s="168"/>
      <c r="BO100" s="95"/>
      <c r="BP100" s="95">
        <f t="shared" si="121"/>
        <v>0</v>
      </c>
      <c r="BQ100" s="168"/>
      <c r="BR100" s="95"/>
      <c r="BS100" s="95">
        <f t="shared" si="122"/>
        <v>0</v>
      </c>
      <c r="BT100" s="168"/>
      <c r="BU100" s="95"/>
      <c r="BV100" s="95">
        <f t="shared" si="123"/>
        <v>0</v>
      </c>
      <c r="BW100" s="168"/>
      <c r="BX100" s="95"/>
      <c r="BY100" s="95">
        <f t="shared" si="124"/>
        <v>0</v>
      </c>
      <c r="BZ100" s="168"/>
      <c r="CA100" s="95"/>
      <c r="CB100" s="95">
        <f t="shared" si="125"/>
        <v>0</v>
      </c>
      <c r="CC100" s="168"/>
      <c r="CD100" s="95"/>
      <c r="CE100" s="95">
        <f t="shared" si="126"/>
        <v>0</v>
      </c>
      <c r="CF100" s="168"/>
      <c r="CG100" s="95"/>
      <c r="CH100" s="95">
        <f t="shared" si="127"/>
        <v>0</v>
      </c>
      <c r="CI100" s="168"/>
      <c r="CJ100" s="95"/>
      <c r="CK100" s="95">
        <f t="shared" si="128"/>
        <v>0</v>
      </c>
      <c r="CL100" s="168"/>
      <c r="CM100" s="95"/>
      <c r="CN100" s="95">
        <f t="shared" si="129"/>
        <v>0</v>
      </c>
      <c r="CO100" s="168"/>
      <c r="CP100" s="95"/>
      <c r="CQ100" s="95">
        <f t="shared" si="130"/>
        <v>0</v>
      </c>
      <c r="CR100" s="168"/>
      <c r="CS100" s="95"/>
      <c r="CT100" s="95">
        <f t="shared" si="131"/>
        <v>0</v>
      </c>
      <c r="CU100" s="168">
        <f t="shared" si="132"/>
        <v>0</v>
      </c>
      <c r="CV100" s="168">
        <f t="shared" si="133"/>
        <v>0</v>
      </c>
    </row>
    <row r="101" spans="3:102" x14ac:dyDescent="0.25">
      <c r="C101" s="42"/>
      <c r="D101" s="42"/>
      <c r="E101" s="240"/>
      <c r="F101" s="168"/>
      <c r="G101" s="95"/>
      <c r="H101" s="95">
        <f t="shared" si="101"/>
        <v>0</v>
      </c>
      <c r="I101" s="168"/>
      <c r="J101" s="95"/>
      <c r="K101" s="95">
        <f t="shared" si="102"/>
        <v>0</v>
      </c>
      <c r="L101" s="168"/>
      <c r="M101" s="95"/>
      <c r="N101" s="95">
        <f t="shared" si="103"/>
        <v>0</v>
      </c>
      <c r="O101" s="168"/>
      <c r="P101" s="95"/>
      <c r="Q101" s="95">
        <f t="shared" si="104"/>
        <v>0</v>
      </c>
      <c r="R101" s="168"/>
      <c r="S101" s="95"/>
      <c r="T101" s="95">
        <f t="shared" si="105"/>
        <v>0</v>
      </c>
      <c r="U101" s="168"/>
      <c r="V101" s="95"/>
      <c r="W101" s="95">
        <f t="shared" si="106"/>
        <v>0</v>
      </c>
      <c r="X101" s="168"/>
      <c r="Y101" s="95"/>
      <c r="Z101" s="95">
        <f t="shared" si="107"/>
        <v>0</v>
      </c>
      <c r="AA101" s="168"/>
      <c r="AB101" s="95"/>
      <c r="AC101" s="95">
        <f t="shared" si="108"/>
        <v>0</v>
      </c>
      <c r="AD101" s="168"/>
      <c r="AE101" s="95"/>
      <c r="AF101" s="95">
        <f t="shared" si="109"/>
        <v>0</v>
      </c>
      <c r="AG101" s="168"/>
      <c r="AH101" s="95"/>
      <c r="AI101" s="95">
        <f t="shared" si="110"/>
        <v>0</v>
      </c>
      <c r="AJ101" s="168"/>
      <c r="AK101" s="95"/>
      <c r="AL101" s="95">
        <f t="shared" si="111"/>
        <v>0</v>
      </c>
      <c r="AM101" s="168"/>
      <c r="AN101" s="95"/>
      <c r="AO101" s="95">
        <f t="shared" si="112"/>
        <v>0</v>
      </c>
      <c r="AP101" s="168"/>
      <c r="AQ101" s="95"/>
      <c r="AR101" s="95">
        <f t="shared" si="113"/>
        <v>0</v>
      </c>
      <c r="AS101" s="168"/>
      <c r="AT101" s="95"/>
      <c r="AU101" s="95">
        <f t="shared" si="114"/>
        <v>0</v>
      </c>
      <c r="AV101" s="168"/>
      <c r="AW101" s="95"/>
      <c r="AX101" s="95">
        <f t="shared" si="115"/>
        <v>0</v>
      </c>
      <c r="AY101" s="168"/>
      <c r="AZ101" s="95"/>
      <c r="BA101" s="95">
        <f t="shared" si="116"/>
        <v>0</v>
      </c>
      <c r="BB101" s="168"/>
      <c r="BC101" s="95"/>
      <c r="BD101" s="95">
        <f t="shared" si="117"/>
        <v>0</v>
      </c>
      <c r="BE101" s="168"/>
      <c r="BF101" s="95"/>
      <c r="BG101" s="95">
        <f t="shared" si="118"/>
        <v>0</v>
      </c>
      <c r="BH101" s="168"/>
      <c r="BI101" s="95"/>
      <c r="BJ101" s="95">
        <f t="shared" si="119"/>
        <v>0</v>
      </c>
      <c r="BK101" s="168"/>
      <c r="BL101" s="95"/>
      <c r="BM101" s="95">
        <f t="shared" si="120"/>
        <v>0</v>
      </c>
      <c r="BN101" s="168"/>
      <c r="BO101" s="95"/>
      <c r="BP101" s="95">
        <f t="shared" si="121"/>
        <v>0</v>
      </c>
      <c r="BQ101" s="168"/>
      <c r="BR101" s="95"/>
      <c r="BS101" s="95">
        <f t="shared" si="122"/>
        <v>0</v>
      </c>
      <c r="BT101" s="168"/>
      <c r="BU101" s="95"/>
      <c r="BV101" s="95">
        <f t="shared" si="123"/>
        <v>0</v>
      </c>
      <c r="BW101" s="168"/>
      <c r="BX101" s="95"/>
      <c r="BY101" s="95">
        <f t="shared" si="124"/>
        <v>0</v>
      </c>
      <c r="BZ101" s="168"/>
      <c r="CA101" s="95"/>
      <c r="CB101" s="95">
        <f t="shared" si="125"/>
        <v>0</v>
      </c>
      <c r="CC101" s="168"/>
      <c r="CD101" s="95"/>
      <c r="CE101" s="95">
        <f t="shared" si="126"/>
        <v>0</v>
      </c>
      <c r="CF101" s="168"/>
      <c r="CG101" s="95"/>
      <c r="CH101" s="95">
        <f t="shared" si="127"/>
        <v>0</v>
      </c>
      <c r="CI101" s="168"/>
      <c r="CJ101" s="95"/>
      <c r="CK101" s="95">
        <f t="shared" si="128"/>
        <v>0</v>
      </c>
      <c r="CL101" s="168"/>
      <c r="CM101" s="95"/>
      <c r="CN101" s="95">
        <f t="shared" si="129"/>
        <v>0</v>
      </c>
      <c r="CO101" s="168"/>
      <c r="CP101" s="95"/>
      <c r="CQ101" s="95">
        <f t="shared" si="130"/>
        <v>0</v>
      </c>
      <c r="CR101" s="168"/>
      <c r="CS101" s="95"/>
      <c r="CT101" s="95">
        <f t="shared" si="131"/>
        <v>0</v>
      </c>
      <c r="CU101" s="168">
        <f t="shared" si="132"/>
        <v>0</v>
      </c>
      <c r="CV101" s="168">
        <f t="shared" si="133"/>
        <v>0</v>
      </c>
    </row>
    <row r="102" spans="3:102" x14ac:dyDescent="0.25">
      <c r="C102" s="42"/>
      <c r="D102" s="42"/>
      <c r="E102" s="240"/>
      <c r="F102" s="168"/>
      <c r="G102" s="95"/>
      <c r="H102" s="95">
        <f t="shared" si="101"/>
        <v>0</v>
      </c>
      <c r="I102" s="168"/>
      <c r="J102" s="95"/>
      <c r="K102" s="95">
        <f t="shared" si="102"/>
        <v>0</v>
      </c>
      <c r="L102" s="168"/>
      <c r="M102" s="95"/>
      <c r="N102" s="95">
        <f t="shared" si="103"/>
        <v>0</v>
      </c>
      <c r="O102" s="168"/>
      <c r="P102" s="95"/>
      <c r="Q102" s="95">
        <f t="shared" si="104"/>
        <v>0</v>
      </c>
      <c r="R102" s="168"/>
      <c r="S102" s="95"/>
      <c r="T102" s="95">
        <f t="shared" si="105"/>
        <v>0</v>
      </c>
      <c r="U102" s="168"/>
      <c r="V102" s="95"/>
      <c r="W102" s="95">
        <f t="shared" si="106"/>
        <v>0</v>
      </c>
      <c r="X102" s="168"/>
      <c r="Y102" s="95"/>
      <c r="Z102" s="95">
        <f t="shared" si="107"/>
        <v>0</v>
      </c>
      <c r="AA102" s="168"/>
      <c r="AB102" s="95"/>
      <c r="AC102" s="95">
        <f t="shared" si="108"/>
        <v>0</v>
      </c>
      <c r="AD102" s="168"/>
      <c r="AE102" s="95"/>
      <c r="AF102" s="95">
        <f t="shared" si="109"/>
        <v>0</v>
      </c>
      <c r="AG102" s="168"/>
      <c r="AH102" s="95"/>
      <c r="AI102" s="95">
        <f t="shared" si="110"/>
        <v>0</v>
      </c>
      <c r="AJ102" s="168"/>
      <c r="AK102" s="95"/>
      <c r="AL102" s="95">
        <f t="shared" si="111"/>
        <v>0</v>
      </c>
      <c r="AM102" s="168"/>
      <c r="AN102" s="95"/>
      <c r="AO102" s="95">
        <f t="shared" si="112"/>
        <v>0</v>
      </c>
      <c r="AP102" s="168"/>
      <c r="AQ102" s="95"/>
      <c r="AR102" s="95">
        <f t="shared" si="113"/>
        <v>0</v>
      </c>
      <c r="AS102" s="168"/>
      <c r="AT102" s="95"/>
      <c r="AU102" s="95">
        <f t="shared" si="114"/>
        <v>0</v>
      </c>
      <c r="AV102" s="168"/>
      <c r="AW102" s="95"/>
      <c r="AX102" s="95">
        <f t="shared" si="115"/>
        <v>0</v>
      </c>
      <c r="AY102" s="168"/>
      <c r="AZ102" s="95"/>
      <c r="BA102" s="95">
        <f t="shared" si="116"/>
        <v>0</v>
      </c>
      <c r="BB102" s="168"/>
      <c r="BC102" s="95"/>
      <c r="BD102" s="95">
        <f t="shared" si="117"/>
        <v>0</v>
      </c>
      <c r="BE102" s="168"/>
      <c r="BF102" s="95"/>
      <c r="BG102" s="95">
        <f t="shared" si="118"/>
        <v>0</v>
      </c>
      <c r="BH102" s="168"/>
      <c r="BI102" s="95"/>
      <c r="BJ102" s="95">
        <f t="shared" si="119"/>
        <v>0</v>
      </c>
      <c r="BK102" s="168"/>
      <c r="BL102" s="95"/>
      <c r="BM102" s="95">
        <f t="shared" si="120"/>
        <v>0</v>
      </c>
      <c r="BN102" s="168"/>
      <c r="BO102" s="95"/>
      <c r="BP102" s="95">
        <f t="shared" si="121"/>
        <v>0</v>
      </c>
      <c r="BQ102" s="168"/>
      <c r="BR102" s="95"/>
      <c r="BS102" s="95">
        <f t="shared" si="122"/>
        <v>0</v>
      </c>
      <c r="BT102" s="168"/>
      <c r="BU102" s="95"/>
      <c r="BV102" s="95">
        <f t="shared" si="123"/>
        <v>0</v>
      </c>
      <c r="BW102" s="168"/>
      <c r="BX102" s="95"/>
      <c r="BY102" s="95">
        <f t="shared" si="124"/>
        <v>0</v>
      </c>
      <c r="BZ102" s="168"/>
      <c r="CA102" s="95"/>
      <c r="CB102" s="95">
        <f t="shared" si="125"/>
        <v>0</v>
      </c>
      <c r="CC102" s="168"/>
      <c r="CD102" s="95"/>
      <c r="CE102" s="95">
        <f t="shared" si="126"/>
        <v>0</v>
      </c>
      <c r="CF102" s="168"/>
      <c r="CG102" s="95"/>
      <c r="CH102" s="95">
        <f t="shared" si="127"/>
        <v>0</v>
      </c>
      <c r="CI102" s="168"/>
      <c r="CJ102" s="95"/>
      <c r="CK102" s="95">
        <f t="shared" si="128"/>
        <v>0</v>
      </c>
      <c r="CL102" s="168"/>
      <c r="CM102" s="95"/>
      <c r="CN102" s="95">
        <f t="shared" si="129"/>
        <v>0</v>
      </c>
      <c r="CO102" s="168"/>
      <c r="CP102" s="95"/>
      <c r="CQ102" s="95">
        <f t="shared" si="130"/>
        <v>0</v>
      </c>
      <c r="CR102" s="168"/>
      <c r="CS102" s="95"/>
      <c r="CT102" s="95">
        <f t="shared" si="131"/>
        <v>0</v>
      </c>
      <c r="CU102" s="168">
        <f t="shared" si="132"/>
        <v>0</v>
      </c>
      <c r="CV102" s="168">
        <f t="shared" si="133"/>
        <v>0</v>
      </c>
    </row>
    <row r="103" spans="3:102" x14ac:dyDescent="0.25">
      <c r="C103" s="42"/>
      <c r="D103" s="42"/>
      <c r="E103" s="240"/>
      <c r="F103" s="168"/>
      <c r="G103" s="95"/>
      <c r="H103" s="95">
        <f t="shared" si="101"/>
        <v>0</v>
      </c>
      <c r="I103" s="168"/>
      <c r="J103" s="95"/>
      <c r="K103" s="95">
        <f t="shared" si="102"/>
        <v>0</v>
      </c>
      <c r="L103" s="168"/>
      <c r="M103" s="95"/>
      <c r="N103" s="95">
        <f t="shared" si="103"/>
        <v>0</v>
      </c>
      <c r="O103" s="168"/>
      <c r="P103" s="95"/>
      <c r="Q103" s="95">
        <f t="shared" si="104"/>
        <v>0</v>
      </c>
      <c r="R103" s="168"/>
      <c r="S103" s="95"/>
      <c r="T103" s="95">
        <f t="shared" si="105"/>
        <v>0</v>
      </c>
      <c r="U103" s="168"/>
      <c r="V103" s="95"/>
      <c r="W103" s="95">
        <f t="shared" si="106"/>
        <v>0</v>
      </c>
      <c r="X103" s="168"/>
      <c r="Y103" s="95"/>
      <c r="Z103" s="95">
        <f t="shared" si="107"/>
        <v>0</v>
      </c>
      <c r="AA103" s="168"/>
      <c r="AB103" s="95"/>
      <c r="AC103" s="95">
        <f t="shared" si="108"/>
        <v>0</v>
      </c>
      <c r="AD103" s="168"/>
      <c r="AE103" s="95"/>
      <c r="AF103" s="95">
        <f t="shared" si="109"/>
        <v>0</v>
      </c>
      <c r="AG103" s="168"/>
      <c r="AH103" s="95"/>
      <c r="AI103" s="95">
        <f t="shared" si="110"/>
        <v>0</v>
      </c>
      <c r="AJ103" s="168"/>
      <c r="AK103" s="95"/>
      <c r="AL103" s="95">
        <f t="shared" si="111"/>
        <v>0</v>
      </c>
      <c r="AM103" s="168"/>
      <c r="AN103" s="95"/>
      <c r="AO103" s="95">
        <f t="shared" si="112"/>
        <v>0</v>
      </c>
      <c r="AP103" s="168"/>
      <c r="AQ103" s="95"/>
      <c r="AR103" s="95">
        <f t="shared" si="113"/>
        <v>0</v>
      </c>
      <c r="AS103" s="168"/>
      <c r="AT103" s="95"/>
      <c r="AU103" s="95">
        <f t="shared" si="114"/>
        <v>0</v>
      </c>
      <c r="AV103" s="168"/>
      <c r="AW103" s="95"/>
      <c r="AX103" s="95">
        <f t="shared" si="115"/>
        <v>0</v>
      </c>
      <c r="AY103" s="168"/>
      <c r="AZ103" s="95"/>
      <c r="BA103" s="95">
        <f t="shared" si="116"/>
        <v>0</v>
      </c>
      <c r="BB103" s="168"/>
      <c r="BC103" s="95"/>
      <c r="BD103" s="95">
        <f t="shared" si="117"/>
        <v>0</v>
      </c>
      <c r="BE103" s="168"/>
      <c r="BF103" s="95"/>
      <c r="BG103" s="95">
        <f t="shared" si="118"/>
        <v>0</v>
      </c>
      <c r="BH103" s="168"/>
      <c r="BI103" s="95"/>
      <c r="BJ103" s="95">
        <f t="shared" si="119"/>
        <v>0</v>
      </c>
      <c r="BK103" s="168"/>
      <c r="BL103" s="95"/>
      <c r="BM103" s="95">
        <f t="shared" si="120"/>
        <v>0</v>
      </c>
      <c r="BN103" s="168"/>
      <c r="BO103" s="95"/>
      <c r="BP103" s="95">
        <f t="shared" si="121"/>
        <v>0</v>
      </c>
      <c r="BQ103" s="168"/>
      <c r="BR103" s="95"/>
      <c r="BS103" s="95">
        <f t="shared" si="122"/>
        <v>0</v>
      </c>
      <c r="BT103" s="168"/>
      <c r="BU103" s="95"/>
      <c r="BV103" s="95">
        <f t="shared" si="123"/>
        <v>0</v>
      </c>
      <c r="BW103" s="168"/>
      <c r="BX103" s="95"/>
      <c r="BY103" s="95">
        <f t="shared" si="124"/>
        <v>0</v>
      </c>
      <c r="BZ103" s="168"/>
      <c r="CA103" s="95"/>
      <c r="CB103" s="95">
        <f t="shared" si="125"/>
        <v>0</v>
      </c>
      <c r="CC103" s="168"/>
      <c r="CD103" s="95"/>
      <c r="CE103" s="95">
        <f t="shared" si="126"/>
        <v>0</v>
      </c>
      <c r="CF103" s="168"/>
      <c r="CG103" s="95"/>
      <c r="CH103" s="95">
        <f t="shared" si="127"/>
        <v>0</v>
      </c>
      <c r="CI103" s="168"/>
      <c r="CJ103" s="95"/>
      <c r="CK103" s="95">
        <f t="shared" si="128"/>
        <v>0</v>
      </c>
      <c r="CL103" s="168"/>
      <c r="CM103" s="95"/>
      <c r="CN103" s="95">
        <f t="shared" si="129"/>
        <v>0</v>
      </c>
      <c r="CO103" s="168"/>
      <c r="CP103" s="95"/>
      <c r="CQ103" s="95">
        <f t="shared" si="130"/>
        <v>0</v>
      </c>
      <c r="CR103" s="168"/>
      <c r="CS103" s="95"/>
      <c r="CT103" s="95">
        <f t="shared" si="131"/>
        <v>0</v>
      </c>
      <c r="CU103" s="168">
        <f t="shared" si="132"/>
        <v>0</v>
      </c>
      <c r="CV103" s="168">
        <f t="shared" si="133"/>
        <v>0</v>
      </c>
    </row>
    <row r="104" spans="3:102" x14ac:dyDescent="0.25">
      <c r="C104" s="42"/>
      <c r="D104" s="42"/>
      <c r="E104" s="240"/>
      <c r="F104" s="168"/>
      <c r="G104" s="95"/>
      <c r="H104" s="95">
        <f t="shared" si="101"/>
        <v>0</v>
      </c>
      <c r="I104" s="168"/>
      <c r="J104" s="95"/>
      <c r="K104" s="95">
        <f t="shared" si="102"/>
        <v>0</v>
      </c>
      <c r="L104" s="168"/>
      <c r="M104" s="95"/>
      <c r="N104" s="95">
        <f t="shared" si="103"/>
        <v>0</v>
      </c>
      <c r="O104" s="168"/>
      <c r="P104" s="95"/>
      <c r="Q104" s="95">
        <f t="shared" si="104"/>
        <v>0</v>
      </c>
      <c r="R104" s="168"/>
      <c r="S104" s="95"/>
      <c r="T104" s="95">
        <f t="shared" si="105"/>
        <v>0</v>
      </c>
      <c r="U104" s="168"/>
      <c r="V104" s="95"/>
      <c r="W104" s="95">
        <f t="shared" si="106"/>
        <v>0</v>
      </c>
      <c r="X104" s="168"/>
      <c r="Y104" s="95"/>
      <c r="Z104" s="95">
        <f t="shared" si="107"/>
        <v>0</v>
      </c>
      <c r="AA104" s="168"/>
      <c r="AB104" s="95"/>
      <c r="AC104" s="95">
        <f t="shared" si="108"/>
        <v>0</v>
      </c>
      <c r="AD104" s="168"/>
      <c r="AE104" s="95"/>
      <c r="AF104" s="95">
        <f t="shared" si="109"/>
        <v>0</v>
      </c>
      <c r="AG104" s="168"/>
      <c r="AH104" s="95"/>
      <c r="AI104" s="95">
        <f t="shared" si="110"/>
        <v>0</v>
      </c>
      <c r="AJ104" s="168"/>
      <c r="AK104" s="95"/>
      <c r="AL104" s="95">
        <f t="shared" si="111"/>
        <v>0</v>
      </c>
      <c r="AM104" s="168"/>
      <c r="AN104" s="95"/>
      <c r="AO104" s="95">
        <f t="shared" si="112"/>
        <v>0</v>
      </c>
      <c r="AP104" s="168"/>
      <c r="AQ104" s="95"/>
      <c r="AR104" s="95">
        <f t="shared" si="113"/>
        <v>0</v>
      </c>
      <c r="AS104" s="168"/>
      <c r="AT104" s="95"/>
      <c r="AU104" s="95">
        <f t="shared" si="114"/>
        <v>0</v>
      </c>
      <c r="AV104" s="168"/>
      <c r="AW104" s="95"/>
      <c r="AX104" s="95">
        <f t="shared" si="115"/>
        <v>0</v>
      </c>
      <c r="AY104" s="168"/>
      <c r="AZ104" s="95"/>
      <c r="BA104" s="95">
        <f t="shared" si="116"/>
        <v>0</v>
      </c>
      <c r="BB104" s="168"/>
      <c r="BC104" s="95"/>
      <c r="BD104" s="95">
        <f t="shared" si="117"/>
        <v>0</v>
      </c>
      <c r="BE104" s="168"/>
      <c r="BF104" s="95"/>
      <c r="BG104" s="95">
        <f t="shared" si="118"/>
        <v>0</v>
      </c>
      <c r="BH104" s="168"/>
      <c r="BI104" s="95"/>
      <c r="BJ104" s="95">
        <f t="shared" si="119"/>
        <v>0</v>
      </c>
      <c r="BK104" s="168"/>
      <c r="BL104" s="95"/>
      <c r="BM104" s="95">
        <f t="shared" si="120"/>
        <v>0</v>
      </c>
      <c r="BN104" s="168"/>
      <c r="BO104" s="95"/>
      <c r="BP104" s="95">
        <f t="shared" si="121"/>
        <v>0</v>
      </c>
      <c r="BQ104" s="168"/>
      <c r="BR104" s="95"/>
      <c r="BS104" s="95">
        <f t="shared" si="122"/>
        <v>0</v>
      </c>
      <c r="BT104" s="168"/>
      <c r="BU104" s="95"/>
      <c r="BV104" s="95">
        <f t="shared" si="123"/>
        <v>0</v>
      </c>
      <c r="BW104" s="168"/>
      <c r="BX104" s="95"/>
      <c r="BY104" s="95">
        <f t="shared" si="124"/>
        <v>0</v>
      </c>
      <c r="BZ104" s="168"/>
      <c r="CA104" s="95"/>
      <c r="CB104" s="95">
        <f t="shared" si="125"/>
        <v>0</v>
      </c>
      <c r="CC104" s="168"/>
      <c r="CD104" s="95"/>
      <c r="CE104" s="95">
        <f t="shared" si="126"/>
        <v>0</v>
      </c>
      <c r="CF104" s="168"/>
      <c r="CG104" s="95"/>
      <c r="CH104" s="95">
        <f t="shared" si="127"/>
        <v>0</v>
      </c>
      <c r="CI104" s="168"/>
      <c r="CJ104" s="95"/>
      <c r="CK104" s="95">
        <f t="shared" si="128"/>
        <v>0</v>
      </c>
      <c r="CL104" s="168"/>
      <c r="CM104" s="95"/>
      <c r="CN104" s="95">
        <f t="shared" si="129"/>
        <v>0</v>
      </c>
      <c r="CO104" s="168"/>
      <c r="CP104" s="95"/>
      <c r="CQ104" s="95">
        <f t="shared" si="130"/>
        <v>0</v>
      </c>
      <c r="CR104" s="168"/>
      <c r="CS104" s="95"/>
      <c r="CT104" s="95">
        <f t="shared" si="131"/>
        <v>0</v>
      </c>
      <c r="CU104" s="168">
        <f t="shared" si="132"/>
        <v>0</v>
      </c>
      <c r="CV104" s="168">
        <f t="shared" si="133"/>
        <v>0</v>
      </c>
    </row>
    <row r="105" spans="3:102" s="7" customFormat="1" x14ac:dyDescent="0.25">
      <c r="C105" s="234" t="s">
        <v>6</v>
      </c>
      <c r="D105" s="235"/>
      <c r="E105" s="236"/>
      <c r="F105" s="226"/>
      <c r="G105" s="226"/>
      <c r="H105" s="226">
        <f>SUM(H93:H104)</f>
        <v>0</v>
      </c>
      <c r="I105" s="226"/>
      <c r="J105" s="226"/>
      <c r="K105" s="226">
        <f>SUM(K93:K104)</f>
        <v>0</v>
      </c>
      <c r="L105" s="226"/>
      <c r="M105" s="226" t="s">
        <v>551</v>
      </c>
      <c r="N105" s="226">
        <f>SUM(N93:N104)</f>
        <v>0</v>
      </c>
      <c r="O105" s="226"/>
      <c r="P105" s="226"/>
      <c r="Q105" s="226">
        <f>SUM(Q93:Q104)</f>
        <v>0</v>
      </c>
      <c r="R105" s="226"/>
      <c r="S105" s="226"/>
      <c r="T105" s="226">
        <f>SUM(T93:T104)</f>
        <v>0</v>
      </c>
      <c r="U105" s="226"/>
      <c r="V105" s="226"/>
      <c r="W105" s="226">
        <f>SUM(W93:W104)</f>
        <v>0</v>
      </c>
      <c r="X105" s="226"/>
      <c r="Y105" s="226"/>
      <c r="Z105" s="226">
        <f>SUM(Z93:Z104)</f>
        <v>0</v>
      </c>
      <c r="AA105" s="226"/>
      <c r="AB105" s="226"/>
      <c r="AC105" s="226">
        <f>SUM(AC93:AC104)</f>
        <v>0</v>
      </c>
      <c r="AD105" s="226"/>
      <c r="AE105" s="226"/>
      <c r="AF105" s="226">
        <f>SUM(AF93:AF104)</f>
        <v>0</v>
      </c>
      <c r="AG105" s="226"/>
      <c r="AH105" s="226"/>
      <c r="AI105" s="226">
        <f>SUM(AI93:AI104)</f>
        <v>0</v>
      </c>
      <c r="AJ105" s="226"/>
      <c r="AK105" s="226"/>
      <c r="AL105" s="226">
        <f>SUM(AL93:AL104)</f>
        <v>0</v>
      </c>
      <c r="AM105" s="226"/>
      <c r="AN105" s="226"/>
      <c r="AO105" s="226">
        <f>SUM(AO93:AO104)</f>
        <v>0</v>
      </c>
      <c r="AP105" s="226"/>
      <c r="AQ105" s="226"/>
      <c r="AR105" s="226">
        <f>SUM(AR93:AR104)</f>
        <v>0</v>
      </c>
      <c r="AS105" s="226"/>
      <c r="AT105" s="226"/>
      <c r="AU105" s="226">
        <f>SUM(AU93:AU104)</f>
        <v>0</v>
      </c>
      <c r="AV105" s="226"/>
      <c r="AW105" s="226"/>
      <c r="AX105" s="226">
        <f>SUM(AX93:AX104)</f>
        <v>0</v>
      </c>
      <c r="AY105" s="226"/>
      <c r="AZ105" s="226"/>
      <c r="BA105" s="226">
        <f>SUM(BA93:BA104)</f>
        <v>0</v>
      </c>
      <c r="BB105" s="226"/>
      <c r="BC105" s="226"/>
      <c r="BD105" s="226">
        <f>SUM(BD93:BD104)</f>
        <v>0</v>
      </c>
      <c r="BE105" s="226"/>
      <c r="BF105" s="226"/>
      <c r="BG105" s="226">
        <f>SUM(BG93:BG104)</f>
        <v>0</v>
      </c>
      <c r="BH105" s="226"/>
      <c r="BI105" s="226"/>
      <c r="BJ105" s="226">
        <f>SUM(BJ93:BJ104)</f>
        <v>0</v>
      </c>
      <c r="BK105" s="226"/>
      <c r="BL105" s="226"/>
      <c r="BM105" s="226">
        <f>SUM(BM93:BM104)</f>
        <v>0</v>
      </c>
      <c r="BN105" s="226"/>
      <c r="BO105" s="226"/>
      <c r="BP105" s="226">
        <f>SUM(BP93:BP104)</f>
        <v>0</v>
      </c>
      <c r="BQ105" s="226"/>
      <c r="BR105" s="226"/>
      <c r="BS105" s="226">
        <f>SUM(BS93:BS104)</f>
        <v>0</v>
      </c>
      <c r="BT105" s="226"/>
      <c r="BU105" s="226"/>
      <c r="BV105" s="226">
        <f>SUM(BV93:BV104)</f>
        <v>0</v>
      </c>
      <c r="BW105" s="226"/>
      <c r="BX105" s="226"/>
      <c r="BY105" s="226">
        <f>SUM(BY93:BY104)</f>
        <v>0</v>
      </c>
      <c r="BZ105" s="226"/>
      <c r="CA105" s="226"/>
      <c r="CB105" s="226">
        <f>SUM(CB93:CB104)</f>
        <v>0</v>
      </c>
      <c r="CC105" s="226"/>
      <c r="CD105" s="226"/>
      <c r="CE105" s="226">
        <f>SUM(CE93:CE104)</f>
        <v>0</v>
      </c>
      <c r="CF105" s="226"/>
      <c r="CG105" s="226"/>
      <c r="CH105" s="226">
        <f>SUM(CH93:CH104)</f>
        <v>0</v>
      </c>
      <c r="CI105" s="226"/>
      <c r="CJ105" s="226"/>
      <c r="CK105" s="226">
        <f>SUM(CK93:CK104)</f>
        <v>0</v>
      </c>
      <c r="CL105" s="226"/>
      <c r="CM105" s="226"/>
      <c r="CN105" s="226">
        <f>SUM(CN93:CN104)</f>
        <v>0</v>
      </c>
      <c r="CO105" s="226"/>
      <c r="CP105" s="226"/>
      <c r="CQ105" s="226">
        <f>SUM(CQ93:CQ104)</f>
        <v>0</v>
      </c>
      <c r="CR105" s="226"/>
      <c r="CS105" s="226"/>
      <c r="CT105" s="226">
        <f>SUM(CT93:CT104)</f>
        <v>0</v>
      </c>
      <c r="CU105" s="226">
        <f>SUM(CU93:CU104)</f>
        <v>0</v>
      </c>
      <c r="CV105" s="227">
        <f>SUM(CV93:CV104)</f>
        <v>0</v>
      </c>
    </row>
    <row r="106" spans="3:102" s="8" customFormat="1" ht="15.75" x14ac:dyDescent="0.25">
      <c r="C106" s="241"/>
      <c r="D106" s="51"/>
      <c r="E106" s="51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V106" s="58">
        <f>H105+K105+N105+Q105+T105+W105+Z105+AC105+AF105+AI105+AL105+AO105+AR105+AU105+AX105+BA105+BD105+BG105+BJ105+BM105+BP105+BS105+BV105+BY105+CB105+CE105+CH105+CK105+CN105+CQ105+CT105</f>
        <v>0</v>
      </c>
    </row>
    <row r="107" spans="3:102" x14ac:dyDescent="0.25">
      <c r="C107" s="198" t="s">
        <v>837</v>
      </c>
      <c r="CX107" s="199"/>
    </row>
    <row r="108" spans="3:102" x14ac:dyDescent="0.25">
      <c r="C108" s="419" t="s">
        <v>203</v>
      </c>
      <c r="D108" s="341" t="s">
        <v>204</v>
      </c>
      <c r="E108" s="238"/>
      <c r="F108" s="405" t="s">
        <v>5</v>
      </c>
      <c r="G108" s="406"/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  <c r="AA108" s="406"/>
      <c r="AB108" s="406"/>
      <c r="AC108" s="406"/>
      <c r="AD108" s="406"/>
      <c r="AE108" s="406"/>
      <c r="AF108" s="406"/>
      <c r="AG108" s="406"/>
      <c r="AH108" s="406"/>
      <c r="AI108" s="406"/>
      <c r="AJ108" s="406"/>
      <c r="AK108" s="406"/>
      <c r="AL108" s="406"/>
      <c r="AM108" s="406"/>
      <c r="AN108" s="406"/>
      <c r="AO108" s="406"/>
      <c r="AP108" s="406"/>
      <c r="AQ108" s="406"/>
      <c r="AR108" s="406"/>
      <c r="AS108" s="406"/>
      <c r="AT108" s="406"/>
      <c r="AU108" s="406"/>
      <c r="AV108" s="406"/>
      <c r="AW108" s="406"/>
      <c r="AX108" s="406"/>
      <c r="AY108" s="406"/>
      <c r="AZ108" s="406"/>
      <c r="BA108" s="406"/>
      <c r="BB108" s="406"/>
      <c r="BC108" s="406"/>
      <c r="BD108" s="406"/>
      <c r="BE108" s="406"/>
      <c r="BF108" s="406"/>
      <c r="BG108" s="406"/>
      <c r="BH108" s="406"/>
      <c r="BI108" s="406"/>
      <c r="BJ108" s="406"/>
      <c r="BK108" s="406"/>
      <c r="BL108" s="406"/>
      <c r="BM108" s="406"/>
      <c r="BN108" s="406"/>
      <c r="BO108" s="406"/>
      <c r="BP108" s="406"/>
      <c r="BQ108" s="406"/>
      <c r="BR108" s="406"/>
      <c r="BS108" s="406"/>
      <c r="BT108" s="406"/>
      <c r="BU108" s="406"/>
      <c r="BV108" s="406"/>
      <c r="BW108" s="406"/>
      <c r="BX108" s="406"/>
      <c r="BY108" s="406"/>
      <c r="BZ108" s="406"/>
      <c r="CA108" s="406"/>
      <c r="CB108" s="406"/>
      <c r="CC108" s="406"/>
      <c r="CD108" s="406"/>
      <c r="CE108" s="406"/>
      <c r="CF108" s="406"/>
      <c r="CG108" s="406"/>
      <c r="CH108" s="406"/>
      <c r="CI108" s="406"/>
      <c r="CJ108" s="406"/>
      <c r="CK108" s="406"/>
      <c r="CL108" s="406"/>
      <c r="CM108" s="406"/>
      <c r="CN108" s="406"/>
      <c r="CO108" s="406"/>
      <c r="CP108" s="406"/>
      <c r="CQ108" s="406"/>
      <c r="CR108" s="406"/>
      <c r="CS108" s="406"/>
      <c r="CT108" s="407"/>
      <c r="CU108" s="342"/>
      <c r="CV108" s="411" t="s">
        <v>205</v>
      </c>
    </row>
    <row r="109" spans="3:102" x14ac:dyDescent="0.25">
      <c r="C109" s="419"/>
      <c r="D109" s="341"/>
      <c r="E109" s="238"/>
      <c r="F109" s="402">
        <v>1</v>
      </c>
      <c r="G109" s="403"/>
      <c r="H109" s="404"/>
      <c r="I109" s="402">
        <v>2</v>
      </c>
      <c r="J109" s="403"/>
      <c r="K109" s="404"/>
      <c r="L109" s="402">
        <v>3</v>
      </c>
      <c r="M109" s="403"/>
      <c r="N109" s="404"/>
      <c r="O109" s="402">
        <v>4</v>
      </c>
      <c r="P109" s="403"/>
      <c r="Q109" s="404"/>
      <c r="R109" s="402">
        <v>5</v>
      </c>
      <c r="S109" s="403"/>
      <c r="T109" s="404"/>
      <c r="U109" s="402">
        <v>6</v>
      </c>
      <c r="V109" s="403"/>
      <c r="W109" s="404"/>
      <c r="X109" s="402">
        <v>7</v>
      </c>
      <c r="Y109" s="403"/>
      <c r="Z109" s="404"/>
      <c r="AA109" s="402">
        <v>8</v>
      </c>
      <c r="AB109" s="403"/>
      <c r="AC109" s="404"/>
      <c r="AD109" s="402">
        <v>9</v>
      </c>
      <c r="AE109" s="403"/>
      <c r="AF109" s="404"/>
      <c r="AG109" s="402">
        <v>10</v>
      </c>
      <c r="AH109" s="403"/>
      <c r="AI109" s="404"/>
      <c r="AJ109" s="402">
        <v>11</v>
      </c>
      <c r="AK109" s="403"/>
      <c r="AL109" s="404"/>
      <c r="AM109" s="402">
        <v>12</v>
      </c>
      <c r="AN109" s="403"/>
      <c r="AO109" s="404"/>
      <c r="AP109" s="402">
        <v>13</v>
      </c>
      <c r="AQ109" s="403"/>
      <c r="AR109" s="404"/>
      <c r="AS109" s="402">
        <v>14</v>
      </c>
      <c r="AT109" s="403"/>
      <c r="AU109" s="404"/>
      <c r="AV109" s="402">
        <v>15</v>
      </c>
      <c r="AW109" s="403"/>
      <c r="AX109" s="404"/>
      <c r="AY109" s="402">
        <v>16</v>
      </c>
      <c r="AZ109" s="403"/>
      <c r="BA109" s="404"/>
      <c r="BB109" s="402">
        <v>17</v>
      </c>
      <c r="BC109" s="403"/>
      <c r="BD109" s="404"/>
      <c r="BE109" s="402">
        <v>18</v>
      </c>
      <c r="BF109" s="403"/>
      <c r="BG109" s="404"/>
      <c r="BH109" s="402">
        <v>19</v>
      </c>
      <c r="BI109" s="403"/>
      <c r="BJ109" s="404"/>
      <c r="BK109" s="402">
        <v>20</v>
      </c>
      <c r="BL109" s="403"/>
      <c r="BM109" s="404"/>
      <c r="BN109" s="402">
        <v>21</v>
      </c>
      <c r="BO109" s="403"/>
      <c r="BP109" s="404"/>
      <c r="BQ109" s="402">
        <v>22</v>
      </c>
      <c r="BR109" s="403"/>
      <c r="BS109" s="404"/>
      <c r="BT109" s="402">
        <v>23</v>
      </c>
      <c r="BU109" s="403"/>
      <c r="BV109" s="404"/>
      <c r="BW109" s="402">
        <v>24</v>
      </c>
      <c r="BX109" s="403"/>
      <c r="BY109" s="404"/>
      <c r="BZ109" s="402">
        <v>25</v>
      </c>
      <c r="CA109" s="403"/>
      <c r="CB109" s="404"/>
      <c r="CC109" s="402">
        <v>26</v>
      </c>
      <c r="CD109" s="403"/>
      <c r="CE109" s="404"/>
      <c r="CF109" s="402">
        <v>27</v>
      </c>
      <c r="CG109" s="403"/>
      <c r="CH109" s="404"/>
      <c r="CI109" s="402">
        <v>28</v>
      </c>
      <c r="CJ109" s="403"/>
      <c r="CK109" s="404"/>
      <c r="CL109" s="402">
        <v>29</v>
      </c>
      <c r="CM109" s="403"/>
      <c r="CN109" s="404"/>
      <c r="CO109" s="402">
        <v>30</v>
      </c>
      <c r="CP109" s="403"/>
      <c r="CQ109" s="404"/>
      <c r="CR109" s="402">
        <v>31</v>
      </c>
      <c r="CS109" s="403"/>
      <c r="CT109" s="404"/>
      <c r="CU109" s="340"/>
      <c r="CV109" s="411"/>
    </row>
    <row r="110" spans="3:102" s="1" customFormat="1" x14ac:dyDescent="0.25">
      <c r="C110" s="419"/>
      <c r="D110" s="341"/>
      <c r="E110" s="239"/>
      <c r="F110" s="160" t="s">
        <v>208</v>
      </c>
      <c r="G110" s="160" t="s">
        <v>206</v>
      </c>
      <c r="H110" s="160" t="s">
        <v>78</v>
      </c>
      <c r="I110" s="161" t="s">
        <v>208</v>
      </c>
      <c r="J110" s="161" t="s">
        <v>206</v>
      </c>
      <c r="K110" s="161" t="s">
        <v>78</v>
      </c>
      <c r="L110" s="160" t="s">
        <v>208</v>
      </c>
      <c r="M110" s="160" t="s">
        <v>206</v>
      </c>
      <c r="N110" s="160" t="s">
        <v>78</v>
      </c>
      <c r="O110" s="161" t="s">
        <v>208</v>
      </c>
      <c r="P110" s="161" t="s">
        <v>206</v>
      </c>
      <c r="Q110" s="161" t="s">
        <v>78</v>
      </c>
      <c r="R110" s="160" t="s">
        <v>208</v>
      </c>
      <c r="S110" s="160" t="s">
        <v>206</v>
      </c>
      <c r="T110" s="160" t="s">
        <v>78</v>
      </c>
      <c r="U110" s="161" t="s">
        <v>208</v>
      </c>
      <c r="V110" s="161" t="s">
        <v>206</v>
      </c>
      <c r="W110" s="161" t="s">
        <v>78</v>
      </c>
      <c r="X110" s="160" t="s">
        <v>208</v>
      </c>
      <c r="Y110" s="160" t="s">
        <v>206</v>
      </c>
      <c r="Z110" s="160" t="s">
        <v>78</v>
      </c>
      <c r="AA110" s="161" t="s">
        <v>208</v>
      </c>
      <c r="AB110" s="161" t="s">
        <v>206</v>
      </c>
      <c r="AC110" s="161" t="s">
        <v>78</v>
      </c>
      <c r="AD110" s="160" t="s">
        <v>208</v>
      </c>
      <c r="AE110" s="160" t="s">
        <v>206</v>
      </c>
      <c r="AF110" s="160" t="s">
        <v>78</v>
      </c>
      <c r="AG110" s="161" t="s">
        <v>208</v>
      </c>
      <c r="AH110" s="161" t="s">
        <v>206</v>
      </c>
      <c r="AI110" s="161" t="s">
        <v>78</v>
      </c>
      <c r="AJ110" s="160" t="s">
        <v>208</v>
      </c>
      <c r="AK110" s="160" t="s">
        <v>206</v>
      </c>
      <c r="AL110" s="160" t="s">
        <v>78</v>
      </c>
      <c r="AM110" s="161" t="s">
        <v>208</v>
      </c>
      <c r="AN110" s="161" t="s">
        <v>206</v>
      </c>
      <c r="AO110" s="161" t="s">
        <v>78</v>
      </c>
      <c r="AP110" s="160" t="s">
        <v>208</v>
      </c>
      <c r="AQ110" s="160" t="s">
        <v>206</v>
      </c>
      <c r="AR110" s="160" t="s">
        <v>78</v>
      </c>
      <c r="AS110" s="161" t="s">
        <v>208</v>
      </c>
      <c r="AT110" s="161" t="s">
        <v>206</v>
      </c>
      <c r="AU110" s="161" t="s">
        <v>78</v>
      </c>
      <c r="AV110" s="160" t="s">
        <v>208</v>
      </c>
      <c r="AW110" s="160" t="s">
        <v>206</v>
      </c>
      <c r="AX110" s="160" t="s">
        <v>78</v>
      </c>
      <c r="AY110" s="161" t="s">
        <v>208</v>
      </c>
      <c r="AZ110" s="161" t="s">
        <v>206</v>
      </c>
      <c r="BA110" s="161" t="s">
        <v>78</v>
      </c>
      <c r="BB110" s="160" t="s">
        <v>208</v>
      </c>
      <c r="BC110" s="160" t="s">
        <v>206</v>
      </c>
      <c r="BD110" s="160" t="s">
        <v>78</v>
      </c>
      <c r="BE110" s="161" t="s">
        <v>208</v>
      </c>
      <c r="BF110" s="161" t="s">
        <v>206</v>
      </c>
      <c r="BG110" s="161" t="s">
        <v>78</v>
      </c>
      <c r="BH110" s="160" t="s">
        <v>208</v>
      </c>
      <c r="BI110" s="160" t="s">
        <v>206</v>
      </c>
      <c r="BJ110" s="160" t="s">
        <v>78</v>
      </c>
      <c r="BK110" s="161" t="s">
        <v>208</v>
      </c>
      <c r="BL110" s="161" t="s">
        <v>206</v>
      </c>
      <c r="BM110" s="161" t="s">
        <v>78</v>
      </c>
      <c r="BN110" s="160" t="s">
        <v>208</v>
      </c>
      <c r="BO110" s="160" t="s">
        <v>206</v>
      </c>
      <c r="BP110" s="160" t="s">
        <v>78</v>
      </c>
      <c r="BQ110" s="161" t="s">
        <v>208</v>
      </c>
      <c r="BR110" s="161" t="s">
        <v>206</v>
      </c>
      <c r="BS110" s="161" t="s">
        <v>78</v>
      </c>
      <c r="BT110" s="160" t="s">
        <v>208</v>
      </c>
      <c r="BU110" s="160" t="s">
        <v>206</v>
      </c>
      <c r="BV110" s="160" t="s">
        <v>78</v>
      </c>
      <c r="BW110" s="161" t="s">
        <v>208</v>
      </c>
      <c r="BX110" s="161" t="s">
        <v>206</v>
      </c>
      <c r="BY110" s="161" t="s">
        <v>78</v>
      </c>
      <c r="BZ110" s="160" t="s">
        <v>208</v>
      </c>
      <c r="CA110" s="160" t="s">
        <v>206</v>
      </c>
      <c r="CB110" s="160" t="s">
        <v>78</v>
      </c>
      <c r="CC110" s="161" t="s">
        <v>208</v>
      </c>
      <c r="CD110" s="161" t="s">
        <v>206</v>
      </c>
      <c r="CE110" s="161" t="s">
        <v>78</v>
      </c>
      <c r="CF110" s="160" t="s">
        <v>208</v>
      </c>
      <c r="CG110" s="160" t="s">
        <v>206</v>
      </c>
      <c r="CH110" s="160" t="s">
        <v>78</v>
      </c>
      <c r="CI110" s="161" t="s">
        <v>208</v>
      </c>
      <c r="CJ110" s="161" t="s">
        <v>206</v>
      </c>
      <c r="CK110" s="161" t="s">
        <v>78</v>
      </c>
      <c r="CL110" s="160" t="s">
        <v>208</v>
      </c>
      <c r="CM110" s="160" t="s">
        <v>206</v>
      </c>
      <c r="CN110" s="160" t="s">
        <v>78</v>
      </c>
      <c r="CO110" s="161" t="s">
        <v>208</v>
      </c>
      <c r="CP110" s="161" t="s">
        <v>206</v>
      </c>
      <c r="CQ110" s="161" t="s">
        <v>78</v>
      </c>
      <c r="CR110" s="160" t="s">
        <v>208</v>
      </c>
      <c r="CS110" s="160" t="s">
        <v>206</v>
      </c>
      <c r="CT110" s="160" t="s">
        <v>78</v>
      </c>
      <c r="CU110" s="161" t="s">
        <v>78</v>
      </c>
      <c r="CV110" s="412"/>
    </row>
    <row r="111" spans="3:102" x14ac:dyDescent="0.25">
      <c r="C111" s="42"/>
      <c r="D111" s="42"/>
      <c r="E111" s="240"/>
      <c r="F111" s="168"/>
      <c r="G111" s="95"/>
      <c r="H111" s="95">
        <f t="shared" ref="H111" si="134">F111*G111</f>
        <v>0</v>
      </c>
      <c r="I111" s="168"/>
      <c r="J111" s="95"/>
      <c r="K111" s="95">
        <f t="shared" ref="K111" si="135">I111*J111</f>
        <v>0</v>
      </c>
      <c r="L111" s="168"/>
      <c r="M111" s="95"/>
      <c r="N111" s="95">
        <f t="shared" ref="N111" si="136">L111*M111</f>
        <v>0</v>
      </c>
      <c r="O111" s="168"/>
      <c r="P111" s="95"/>
      <c r="Q111" s="95">
        <f t="shared" ref="Q111" si="137">O111*P111</f>
        <v>0</v>
      </c>
      <c r="R111" s="168"/>
      <c r="S111" s="95"/>
      <c r="T111" s="95">
        <f t="shared" ref="T111" si="138">R111*S111</f>
        <v>0</v>
      </c>
      <c r="U111" s="168"/>
      <c r="V111" s="95"/>
      <c r="W111" s="95">
        <f t="shared" ref="W111" si="139">U111*V111</f>
        <v>0</v>
      </c>
      <c r="X111" s="168"/>
      <c r="Y111" s="95"/>
      <c r="Z111" s="95">
        <f t="shared" ref="Z111" si="140">X111*Y111</f>
        <v>0</v>
      </c>
      <c r="AA111" s="168"/>
      <c r="AB111" s="95"/>
      <c r="AC111" s="95">
        <f t="shared" ref="AC111" si="141">AA111*AB111</f>
        <v>0</v>
      </c>
      <c r="AD111" s="168"/>
      <c r="AE111" s="95"/>
      <c r="AF111" s="95">
        <f t="shared" ref="AF111" si="142">AD111*AE111</f>
        <v>0</v>
      </c>
      <c r="AG111" s="168"/>
      <c r="AH111" s="95"/>
      <c r="AI111" s="95">
        <f t="shared" ref="AI111" si="143">AG111*AH111</f>
        <v>0</v>
      </c>
      <c r="AJ111" s="168"/>
      <c r="AK111" s="95"/>
      <c r="AL111" s="95">
        <f t="shared" ref="AL111" si="144">AJ111*AK111</f>
        <v>0</v>
      </c>
      <c r="AM111" s="168"/>
      <c r="AN111" s="95"/>
      <c r="AO111" s="95">
        <f t="shared" ref="AO111" si="145">AM111*AN111</f>
        <v>0</v>
      </c>
      <c r="AP111" s="168"/>
      <c r="AQ111" s="95"/>
      <c r="AR111" s="95">
        <f t="shared" ref="AR111" si="146">AP111*AQ111</f>
        <v>0</v>
      </c>
      <c r="AS111" s="168"/>
      <c r="AT111" s="95"/>
      <c r="AU111" s="95">
        <f t="shared" ref="AU111" si="147">AS111*AT111</f>
        <v>0</v>
      </c>
      <c r="AV111" s="168"/>
      <c r="AW111" s="95"/>
      <c r="AX111" s="95">
        <f t="shared" ref="AX111" si="148">AV111*AW111</f>
        <v>0</v>
      </c>
      <c r="AY111" s="168"/>
      <c r="AZ111" s="95"/>
      <c r="BA111" s="95">
        <f t="shared" ref="BA111" si="149">AY111*AZ111</f>
        <v>0</v>
      </c>
      <c r="BB111" s="168"/>
      <c r="BC111" s="95"/>
      <c r="BD111" s="95">
        <f t="shared" ref="BD111" si="150">BB111*BC111</f>
        <v>0</v>
      </c>
      <c r="BE111" s="168"/>
      <c r="BF111" s="95"/>
      <c r="BG111" s="95">
        <f t="shared" ref="BG111" si="151">BE111*BF111</f>
        <v>0</v>
      </c>
      <c r="BH111" s="168"/>
      <c r="BI111" s="95"/>
      <c r="BJ111" s="95">
        <f t="shared" ref="BJ111" si="152">BH111*BI111</f>
        <v>0</v>
      </c>
      <c r="BK111" s="168"/>
      <c r="BL111" s="95"/>
      <c r="BM111" s="95">
        <f t="shared" ref="BM111" si="153">BK111*BL111</f>
        <v>0</v>
      </c>
      <c r="BN111" s="168"/>
      <c r="BO111" s="95"/>
      <c r="BP111" s="95">
        <f t="shared" ref="BP111" si="154">BN111*BO111</f>
        <v>0</v>
      </c>
      <c r="BQ111" s="168"/>
      <c r="BR111" s="95"/>
      <c r="BS111" s="95">
        <f t="shared" ref="BS111" si="155">BQ111*BR111</f>
        <v>0</v>
      </c>
      <c r="BT111" s="168"/>
      <c r="BU111" s="95"/>
      <c r="BV111" s="95">
        <f t="shared" ref="BV111" si="156">BT111*BU111</f>
        <v>0</v>
      </c>
      <c r="BW111" s="168"/>
      <c r="BX111" s="95"/>
      <c r="BY111" s="95">
        <f t="shared" ref="BY111" si="157">BW111*BX111</f>
        <v>0</v>
      </c>
      <c r="BZ111" s="168"/>
      <c r="CA111" s="95"/>
      <c r="CB111" s="95">
        <f t="shared" ref="CB111" si="158">BZ111*CA111</f>
        <v>0</v>
      </c>
      <c r="CC111" s="168"/>
      <c r="CD111" s="95"/>
      <c r="CE111" s="95">
        <f t="shared" ref="CE111" si="159">CC111*CD111</f>
        <v>0</v>
      </c>
      <c r="CF111" s="168"/>
      <c r="CG111" s="95"/>
      <c r="CH111" s="95">
        <f t="shared" ref="CH111" si="160">CF111*CG111</f>
        <v>0</v>
      </c>
      <c r="CI111" s="168"/>
      <c r="CJ111" s="95"/>
      <c r="CK111" s="95">
        <f t="shared" ref="CK111" si="161">CI111*CJ111</f>
        <v>0</v>
      </c>
      <c r="CL111" s="168"/>
      <c r="CM111" s="95"/>
      <c r="CN111" s="95">
        <f t="shared" ref="CN111" si="162">CL111*CM111</f>
        <v>0</v>
      </c>
      <c r="CO111" s="168"/>
      <c r="CP111" s="95"/>
      <c r="CQ111" s="95">
        <f t="shared" ref="CQ111" si="163">CO111*CP111</f>
        <v>0</v>
      </c>
      <c r="CR111" s="168"/>
      <c r="CS111" s="95"/>
      <c r="CT111" s="95">
        <f t="shared" ref="CT111" si="164">CR111*CS111</f>
        <v>0</v>
      </c>
      <c r="CU111" s="168">
        <f t="shared" ref="CU111" si="165">F111+I111+L111+O111+R111+U111+X111+AA111+AD111+AG111+AJ111+AM111+AP111+AS111+AV111+AY111+BB111+BE111+BH111+BK111+BN111+BQ111+BT111+BW111+BZ111+CC111+CF111+CI111+CL111+CO111+CR111</f>
        <v>0</v>
      </c>
      <c r="CV111" s="168">
        <f t="shared" ref="CV111" si="166">H111+K111+N111+Q111+T111+W111+Z111+AC111+AF111+AI111+AL111+AO111+AR111+AU111+AX111+BA111+BD111+BG111+BJ111+BM111+BP111+BS111+BV111+BY111+CB111+CE111+CH111+CK111+CN111+CQ111+CT111</f>
        <v>0</v>
      </c>
    </row>
    <row r="112" spans="3:102" s="7" customFormat="1" x14ac:dyDescent="0.25">
      <c r="C112" s="234" t="s">
        <v>6</v>
      </c>
      <c r="D112" s="235"/>
      <c r="E112" s="236"/>
      <c r="F112" s="226"/>
      <c r="G112" s="226"/>
      <c r="H112" s="226">
        <f>SUM(H111:H111)</f>
        <v>0</v>
      </c>
      <c r="I112" s="226"/>
      <c r="J112" s="226"/>
      <c r="K112" s="226">
        <f>SUM(K111:K111)</f>
        <v>0</v>
      </c>
      <c r="L112" s="226"/>
      <c r="M112" s="226" t="s">
        <v>551</v>
      </c>
      <c r="N112" s="226">
        <f>SUM(N111:N111)</f>
        <v>0</v>
      </c>
      <c r="O112" s="226"/>
      <c r="P112" s="226"/>
      <c r="Q112" s="226">
        <f>SUM(Q111:Q111)</f>
        <v>0</v>
      </c>
      <c r="R112" s="226"/>
      <c r="S112" s="226"/>
      <c r="T112" s="226">
        <f>SUM(T111:T111)</f>
        <v>0</v>
      </c>
      <c r="U112" s="226"/>
      <c r="V112" s="226"/>
      <c r="W112" s="226">
        <f>SUM(W111:W111)</f>
        <v>0</v>
      </c>
      <c r="X112" s="226"/>
      <c r="Y112" s="226"/>
      <c r="Z112" s="226">
        <f>SUM(Z111:Z111)</f>
        <v>0</v>
      </c>
      <c r="AA112" s="226"/>
      <c r="AB112" s="226"/>
      <c r="AC112" s="226">
        <f>SUM(AC111:AC111)</f>
        <v>0</v>
      </c>
      <c r="AD112" s="226"/>
      <c r="AE112" s="226"/>
      <c r="AF112" s="226">
        <f>SUM(AF111:AF111)</f>
        <v>0</v>
      </c>
      <c r="AG112" s="226"/>
      <c r="AH112" s="226"/>
      <c r="AI112" s="226">
        <f>SUM(AI111:AI111)</f>
        <v>0</v>
      </c>
      <c r="AJ112" s="226"/>
      <c r="AK112" s="226"/>
      <c r="AL112" s="226">
        <f>SUM(AL111:AL111)</f>
        <v>0</v>
      </c>
      <c r="AM112" s="226"/>
      <c r="AN112" s="226"/>
      <c r="AO112" s="226">
        <f>SUM(AO111:AO111)</f>
        <v>0</v>
      </c>
      <c r="AP112" s="226"/>
      <c r="AQ112" s="226"/>
      <c r="AR112" s="226">
        <f>SUM(AR111:AR111)</f>
        <v>0</v>
      </c>
      <c r="AS112" s="226"/>
      <c r="AT112" s="226"/>
      <c r="AU112" s="226">
        <f>SUM(AU111:AU111)</f>
        <v>0</v>
      </c>
      <c r="AV112" s="226"/>
      <c r="AW112" s="226"/>
      <c r="AX112" s="226">
        <f>SUM(AX111:AX111)</f>
        <v>0</v>
      </c>
      <c r="AY112" s="226"/>
      <c r="AZ112" s="226"/>
      <c r="BA112" s="226">
        <f>SUM(BA111:BA111)</f>
        <v>0</v>
      </c>
      <c r="BB112" s="226"/>
      <c r="BC112" s="226"/>
      <c r="BD112" s="226">
        <f>SUM(BD111:BD111)</f>
        <v>0</v>
      </c>
      <c r="BE112" s="226"/>
      <c r="BF112" s="226"/>
      <c r="BG112" s="226">
        <f>SUM(BG111:BG111)</f>
        <v>0</v>
      </c>
      <c r="BH112" s="226"/>
      <c r="BI112" s="226"/>
      <c r="BJ112" s="226">
        <f>SUM(BJ111:BJ111)</f>
        <v>0</v>
      </c>
      <c r="BK112" s="226"/>
      <c r="BL112" s="226"/>
      <c r="BM112" s="226">
        <f>SUM(BM111:BM111)</f>
        <v>0</v>
      </c>
      <c r="BN112" s="226"/>
      <c r="BO112" s="226"/>
      <c r="BP112" s="226">
        <f>SUM(BP111:BP111)</f>
        <v>0</v>
      </c>
      <c r="BQ112" s="226"/>
      <c r="BR112" s="226"/>
      <c r="BS112" s="226">
        <f>SUM(BS111:BS111)</f>
        <v>0</v>
      </c>
      <c r="BT112" s="226"/>
      <c r="BU112" s="226"/>
      <c r="BV112" s="226">
        <f>SUM(BV111:BV111)</f>
        <v>0</v>
      </c>
      <c r="BW112" s="226"/>
      <c r="BX112" s="226"/>
      <c r="BY112" s="226">
        <f>SUM(BY111:BY111)</f>
        <v>0</v>
      </c>
      <c r="BZ112" s="226"/>
      <c r="CA112" s="226"/>
      <c r="CB112" s="226">
        <f>SUM(CB111:CB111)</f>
        <v>0</v>
      </c>
      <c r="CC112" s="226"/>
      <c r="CD112" s="226"/>
      <c r="CE112" s="226">
        <f>SUM(CE111:CE111)</f>
        <v>0</v>
      </c>
      <c r="CF112" s="226"/>
      <c r="CG112" s="226"/>
      <c r="CH112" s="226">
        <f>SUM(CH111:CH111)</f>
        <v>0</v>
      </c>
      <c r="CI112" s="226"/>
      <c r="CJ112" s="226"/>
      <c r="CK112" s="226">
        <f>SUM(CK111:CK111)</f>
        <v>0</v>
      </c>
      <c r="CL112" s="226"/>
      <c r="CM112" s="226"/>
      <c r="CN112" s="226">
        <f>SUM(CN111:CN111)</f>
        <v>0</v>
      </c>
      <c r="CO112" s="226"/>
      <c r="CP112" s="226"/>
      <c r="CQ112" s="226">
        <f>SUM(CQ111:CQ111)</f>
        <v>0</v>
      </c>
      <c r="CR112" s="226"/>
      <c r="CS112" s="226"/>
      <c r="CT112" s="226">
        <f>SUM(CT111:CT111)</f>
        <v>0</v>
      </c>
      <c r="CU112" s="226">
        <f>SUM(CU111:CU111)</f>
        <v>0</v>
      </c>
      <c r="CV112" s="227">
        <f>SUM(CV111:CV111)</f>
        <v>0</v>
      </c>
    </row>
    <row r="113" spans="4:98" s="8" customFormat="1" ht="15.75" x14ac:dyDescent="0.25">
      <c r="D113" s="51"/>
      <c r="E113" s="51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</row>
    <row r="114" spans="4:98" s="8" customFormat="1" ht="15.75" x14ac:dyDescent="0.25">
      <c r="D114" s="51"/>
      <c r="E114" s="51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</row>
    <row r="115" spans="4:98" s="8" customFormat="1" ht="15.75" x14ac:dyDescent="0.25">
      <c r="D115" s="51"/>
      <c r="E115" s="51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44"/>
      <c r="CP115" s="44"/>
      <c r="CQ115" s="44"/>
      <c r="CR115" s="44"/>
      <c r="CS115" s="44"/>
      <c r="CT115" s="44"/>
    </row>
    <row r="116" spans="4:98" s="8" customFormat="1" ht="15.75" x14ac:dyDescent="0.25">
      <c r="D116" s="51"/>
      <c r="E116" s="51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P116" s="44"/>
      <c r="CQ116" s="44"/>
      <c r="CR116" s="44"/>
      <c r="CS116" s="44"/>
      <c r="CT116" s="44"/>
    </row>
    <row r="117" spans="4:98" s="8" customFormat="1" ht="15.75" x14ac:dyDescent="0.25">
      <c r="D117" s="51"/>
      <c r="E117" s="51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/>
      <c r="CQ117" s="44"/>
      <c r="CR117" s="44"/>
      <c r="CS117" s="44"/>
      <c r="CT117" s="44"/>
    </row>
    <row r="118" spans="4:98" s="8" customFormat="1" ht="15.75" x14ac:dyDescent="0.25">
      <c r="D118" s="242"/>
      <c r="E118" s="242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4"/>
      <c r="CF118" s="44"/>
      <c r="CG118" s="44"/>
      <c r="CH118" s="44"/>
      <c r="CI118" s="44"/>
      <c r="CJ118" s="44"/>
      <c r="CK118" s="44"/>
      <c r="CL118" s="44"/>
      <c r="CM118" s="44"/>
      <c r="CN118" s="44"/>
      <c r="CO118" s="44"/>
      <c r="CP118" s="44"/>
      <c r="CQ118" s="44"/>
      <c r="CR118" s="44"/>
      <c r="CS118" s="44"/>
      <c r="CT118" s="44"/>
    </row>
    <row r="119" spans="4:98" s="8" customFormat="1" ht="15.75" x14ac:dyDescent="0.25">
      <c r="D119" s="51"/>
      <c r="E119" s="51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  <c r="BZ119" s="44"/>
      <c r="CA119" s="44"/>
      <c r="CB119" s="44"/>
      <c r="CC119" s="44"/>
      <c r="CD119" s="44"/>
      <c r="CE119" s="44"/>
      <c r="CF119" s="44"/>
      <c r="CG119" s="44"/>
      <c r="CH119" s="44"/>
      <c r="CI119" s="44"/>
      <c r="CJ119" s="44"/>
      <c r="CK119" s="44"/>
      <c r="CL119" s="44"/>
      <c r="CM119" s="44"/>
      <c r="CN119" s="44"/>
      <c r="CO119" s="44"/>
      <c r="CP119" s="44"/>
      <c r="CQ119" s="44"/>
      <c r="CR119" s="44"/>
      <c r="CS119" s="44"/>
      <c r="CT119" s="44"/>
    </row>
    <row r="120" spans="4:98" s="8" customFormat="1" ht="15.75" x14ac:dyDescent="0.25">
      <c r="D120" s="242"/>
      <c r="E120" s="242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</row>
    <row r="121" spans="4:98" s="8" customFormat="1" ht="15.75" x14ac:dyDescent="0.25">
      <c r="D121" s="51"/>
      <c r="E121" s="51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44"/>
    </row>
    <row r="122" spans="4:98" s="8" customFormat="1" ht="15.75" x14ac:dyDescent="0.25">
      <c r="D122" s="51"/>
      <c r="E122" s="51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  <c r="CP122" s="44"/>
      <c r="CQ122" s="44"/>
      <c r="CR122" s="44"/>
      <c r="CS122" s="44"/>
      <c r="CT122" s="44"/>
    </row>
    <row r="123" spans="4:98" s="8" customFormat="1" ht="15.75" x14ac:dyDescent="0.25">
      <c r="D123" s="51"/>
      <c r="E123" s="51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44"/>
    </row>
    <row r="124" spans="4:98" s="8" customFormat="1" ht="15.75" x14ac:dyDescent="0.25">
      <c r="D124" s="51"/>
      <c r="E124" s="51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44"/>
    </row>
    <row r="125" spans="4:98" s="8" customFormat="1" ht="15.75" x14ac:dyDescent="0.25">
      <c r="D125" s="51"/>
      <c r="E125" s="51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44"/>
    </row>
    <row r="126" spans="4:98" s="8" customFormat="1" x14ac:dyDescent="0.25">
      <c r="D126" s="98"/>
      <c r="E126" s="98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</row>
    <row r="127" spans="4:98" s="8" customFormat="1" x14ac:dyDescent="0.25">
      <c r="D127" s="98"/>
      <c r="E127" s="98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44"/>
    </row>
    <row r="128" spans="4:98" s="8" customFormat="1" x14ac:dyDescent="0.25">
      <c r="D128" s="98"/>
      <c r="E128" s="98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</row>
    <row r="129" spans="3:98" s="8" customFormat="1" x14ac:dyDescent="0.25">
      <c r="D129" s="98"/>
      <c r="E129" s="98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</row>
    <row r="130" spans="3:98" s="8" customFormat="1" x14ac:dyDescent="0.25">
      <c r="D130" s="98"/>
      <c r="E130" s="98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44"/>
    </row>
    <row r="131" spans="3:98" s="8" customFormat="1" x14ac:dyDescent="0.25">
      <c r="D131" s="98"/>
      <c r="E131" s="98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44"/>
    </row>
    <row r="132" spans="3:98" s="8" customFormat="1" x14ac:dyDescent="0.25">
      <c r="D132" s="98"/>
      <c r="E132" s="98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</row>
    <row r="133" spans="3:98" s="8" customFormat="1" x14ac:dyDescent="0.25">
      <c r="D133" s="98"/>
      <c r="E133" s="98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</row>
    <row r="134" spans="3:98" s="8" customFormat="1" x14ac:dyDescent="0.25">
      <c r="D134" s="98"/>
      <c r="E134" s="98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</row>
    <row r="135" spans="3:98" s="8" customFormat="1" x14ac:dyDescent="0.25">
      <c r="D135" s="98"/>
      <c r="E135" s="98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44"/>
    </row>
    <row r="136" spans="3:98" s="8" customFormat="1" x14ac:dyDescent="0.25">
      <c r="D136" s="98"/>
      <c r="E136" s="98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44"/>
    </row>
    <row r="137" spans="3:98" s="8" customFormat="1" x14ac:dyDescent="0.25">
      <c r="C137" s="424"/>
      <c r="D137" s="424"/>
      <c r="E137" s="64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</row>
    <row r="138" spans="3:98" s="8" customFormat="1" x14ac:dyDescent="0.25">
      <c r="C138" s="64"/>
      <c r="D138" s="64"/>
      <c r="E138" s="64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</row>
    <row r="139" spans="3:98" s="8" customFormat="1" x14ac:dyDescent="0.25"/>
    <row r="140" spans="3:98" s="8" customFormat="1" x14ac:dyDescent="0.25"/>
    <row r="141" spans="3:98" s="8" customFormat="1" x14ac:dyDescent="0.25"/>
    <row r="142" spans="3:98" s="8" customFormat="1" x14ac:dyDescent="0.25"/>
    <row r="143" spans="3:98" s="8" customFormat="1" x14ac:dyDescent="0.25"/>
    <row r="144" spans="3:98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  <row r="155" s="8" customFormat="1" x14ac:dyDescent="0.25"/>
    <row r="156" s="8" customFormat="1" x14ac:dyDescent="0.25"/>
    <row r="157" s="8" customFormat="1" x14ac:dyDescent="0.25"/>
    <row r="158" s="8" customFormat="1" x14ac:dyDescent="0.25"/>
    <row r="159" s="8" customFormat="1" x14ac:dyDescent="0.25"/>
    <row r="160" s="8" customFormat="1" x14ac:dyDescent="0.25"/>
    <row r="161" s="8" customFormat="1" x14ac:dyDescent="0.25"/>
    <row r="162" s="8" customFormat="1" x14ac:dyDescent="0.25"/>
    <row r="163" s="8" customFormat="1" x14ac:dyDescent="0.25"/>
    <row r="164" s="8" customFormat="1" x14ac:dyDescent="0.25"/>
    <row r="165" s="8" customFormat="1" x14ac:dyDescent="0.25"/>
    <row r="166" s="8" customFormat="1" x14ac:dyDescent="0.25"/>
    <row r="167" s="8" customFormat="1" x14ac:dyDescent="0.25"/>
    <row r="168" s="8" customFormat="1" x14ac:dyDescent="0.25"/>
    <row r="169" s="8" customFormat="1" x14ac:dyDescent="0.25"/>
    <row r="170" s="8" customFormat="1" x14ac:dyDescent="0.25"/>
    <row r="171" s="8" customFormat="1" x14ac:dyDescent="0.25"/>
    <row r="172" s="8" customFormat="1" x14ac:dyDescent="0.25"/>
    <row r="173" s="8" customFormat="1" x14ac:dyDescent="0.25"/>
    <row r="174" s="8" customFormat="1" x14ac:dyDescent="0.25"/>
  </sheetData>
  <mergeCells count="341">
    <mergeCell ref="CR109:CT109"/>
    <mergeCell ref="BQ109:BS109"/>
    <mergeCell ref="BT109:BV109"/>
    <mergeCell ref="BW109:BY109"/>
    <mergeCell ref="BZ109:CB109"/>
    <mergeCell ref="CC109:CE109"/>
    <mergeCell ref="CF109:CH109"/>
    <mergeCell ref="CI109:CK109"/>
    <mergeCell ref="CL109:CN109"/>
    <mergeCell ref="CO109:CQ109"/>
    <mergeCell ref="C108:C110"/>
    <mergeCell ref="F108:CT108"/>
    <mergeCell ref="CV108:CV110"/>
    <mergeCell ref="F109:H109"/>
    <mergeCell ref="I109:K109"/>
    <mergeCell ref="L109:N109"/>
    <mergeCell ref="O109:Q109"/>
    <mergeCell ref="R109:T109"/>
    <mergeCell ref="U109:W109"/>
    <mergeCell ref="X109:Z109"/>
    <mergeCell ref="AA109:AC109"/>
    <mergeCell ref="AD109:AF109"/>
    <mergeCell ref="AG109:AI109"/>
    <mergeCell ref="AJ109:AL109"/>
    <mergeCell ref="AM109:AO109"/>
    <mergeCell ref="AP109:AR109"/>
    <mergeCell ref="AS109:AU109"/>
    <mergeCell ref="AV109:AX109"/>
    <mergeCell ref="AY109:BA109"/>
    <mergeCell ref="BB109:BD109"/>
    <mergeCell ref="BE109:BG109"/>
    <mergeCell ref="BH109:BJ109"/>
    <mergeCell ref="BK109:BM109"/>
    <mergeCell ref="BN109:BP109"/>
    <mergeCell ref="BN73:BP73"/>
    <mergeCell ref="BN91:BP91"/>
    <mergeCell ref="BQ91:BS91"/>
    <mergeCell ref="BQ73:BS73"/>
    <mergeCell ref="BT73:BV73"/>
    <mergeCell ref="BT91:BV91"/>
    <mergeCell ref="C137:D137"/>
    <mergeCell ref="C72:C74"/>
    <mergeCell ref="C90:C92"/>
    <mergeCell ref="F72:CT72"/>
    <mergeCell ref="F91:H91"/>
    <mergeCell ref="F90:CT90"/>
    <mergeCell ref="F73:H73"/>
    <mergeCell ref="I91:K91"/>
    <mergeCell ref="I73:K73"/>
    <mergeCell ref="L91:N91"/>
    <mergeCell ref="L73:N73"/>
    <mergeCell ref="O91:Q91"/>
    <mergeCell ref="O73:Q73"/>
    <mergeCell ref="R91:T91"/>
    <mergeCell ref="R73:T73"/>
    <mergeCell ref="U91:W91"/>
    <mergeCell ref="U73:W73"/>
    <mergeCell ref="X73:Z73"/>
    <mergeCell ref="AY73:BA73"/>
    <mergeCell ref="AY91:BA91"/>
    <mergeCell ref="BB91:BD91"/>
    <mergeCell ref="BB73:BD73"/>
    <mergeCell ref="BE73:BG73"/>
    <mergeCell ref="BE91:BG91"/>
    <mergeCell ref="BH91:BJ91"/>
    <mergeCell ref="BH73:BJ73"/>
    <mergeCell ref="BK91:BM91"/>
    <mergeCell ref="BK73:BM73"/>
    <mergeCell ref="AA55:AC55"/>
    <mergeCell ref="L55:N55"/>
    <mergeCell ref="U55:W55"/>
    <mergeCell ref="I55:K55"/>
    <mergeCell ref="F55:H55"/>
    <mergeCell ref="AS91:AU91"/>
    <mergeCell ref="AS73:AU73"/>
    <mergeCell ref="AV91:AX91"/>
    <mergeCell ref="AV73:AX73"/>
    <mergeCell ref="X91:Z91"/>
    <mergeCell ref="AA73:AC73"/>
    <mergeCell ref="AA91:AC91"/>
    <mergeCell ref="AD91:AF91"/>
    <mergeCell ref="AD73:AF73"/>
    <mergeCell ref="AG91:AI91"/>
    <mergeCell ref="AG73:AI73"/>
    <mergeCell ref="AJ73:AL73"/>
    <mergeCell ref="AJ91:AL91"/>
    <mergeCell ref="AM91:AO91"/>
    <mergeCell ref="AM73:AO73"/>
    <mergeCell ref="AP91:AR91"/>
    <mergeCell ref="AP73:AR73"/>
    <mergeCell ref="C54:C56"/>
    <mergeCell ref="C47:C49"/>
    <mergeCell ref="F48:H48"/>
    <mergeCell ref="F47:CT47"/>
    <mergeCell ref="I48:K48"/>
    <mergeCell ref="L48:N48"/>
    <mergeCell ref="O48:Q48"/>
    <mergeCell ref="R48:T48"/>
    <mergeCell ref="U48:W48"/>
    <mergeCell ref="X48:Z48"/>
    <mergeCell ref="AA48:AC48"/>
    <mergeCell ref="AD48:AF48"/>
    <mergeCell ref="AD55:AF55"/>
    <mergeCell ref="AG48:AI48"/>
    <mergeCell ref="AG55:AI55"/>
    <mergeCell ref="AJ55:AL55"/>
    <mergeCell ref="AJ48:AL48"/>
    <mergeCell ref="AM48:AO48"/>
    <mergeCell ref="AM55:AO55"/>
    <mergeCell ref="AP55:AR55"/>
    <mergeCell ref="AP48:AR48"/>
    <mergeCell ref="F54:CT54"/>
    <mergeCell ref="X55:Z55"/>
    <mergeCell ref="R55:T55"/>
    <mergeCell ref="BE55:BG55"/>
    <mergeCell ref="BE48:BG48"/>
    <mergeCell ref="BE28:BG28"/>
    <mergeCell ref="BE42:BG42"/>
    <mergeCell ref="O42:Q42"/>
    <mergeCell ref="R42:T42"/>
    <mergeCell ref="R28:T28"/>
    <mergeCell ref="U28:W28"/>
    <mergeCell ref="U42:W42"/>
    <mergeCell ref="X28:Z28"/>
    <mergeCell ref="X42:Z42"/>
    <mergeCell ref="AA28:AC28"/>
    <mergeCell ref="AA42:AC42"/>
    <mergeCell ref="AD28:AF28"/>
    <mergeCell ref="AD42:AF42"/>
    <mergeCell ref="AG28:AI28"/>
    <mergeCell ref="AG42:AI42"/>
    <mergeCell ref="AJ42:AL42"/>
    <mergeCell ref="AJ28:AL28"/>
    <mergeCell ref="AM42:AO42"/>
    <mergeCell ref="AM28:AO28"/>
    <mergeCell ref="AP28:AR28"/>
    <mergeCell ref="AP42:AR42"/>
    <mergeCell ref="O55:Q55"/>
    <mergeCell ref="AV48:AX48"/>
    <mergeCell ref="AY42:BA42"/>
    <mergeCell ref="AY28:BA28"/>
    <mergeCell ref="AY48:BA48"/>
    <mergeCell ref="AY55:BA55"/>
    <mergeCell ref="BB42:BD42"/>
    <mergeCell ref="BB28:BD28"/>
    <mergeCell ref="BB48:BD48"/>
    <mergeCell ref="BB55:BD55"/>
    <mergeCell ref="BT48:BV48"/>
    <mergeCell ref="BT42:BV42"/>
    <mergeCell ref="BT28:BV28"/>
    <mergeCell ref="BT4:BV4"/>
    <mergeCell ref="BT13:BV13"/>
    <mergeCell ref="BT55:BV55"/>
    <mergeCell ref="C27:C29"/>
    <mergeCell ref="C41:C43"/>
    <mergeCell ref="F41:CT41"/>
    <mergeCell ref="F28:H28"/>
    <mergeCell ref="F42:H42"/>
    <mergeCell ref="F27:CT27"/>
    <mergeCell ref="I42:K42"/>
    <mergeCell ref="I28:K28"/>
    <mergeCell ref="L42:N42"/>
    <mergeCell ref="L28:N28"/>
    <mergeCell ref="O28:Q28"/>
    <mergeCell ref="AS28:AU28"/>
    <mergeCell ref="AS42:AU42"/>
    <mergeCell ref="AS48:AU48"/>
    <mergeCell ref="AS55:AU55"/>
    <mergeCell ref="AV55:AX55"/>
    <mergeCell ref="AV28:AX28"/>
    <mergeCell ref="AV42:AX42"/>
    <mergeCell ref="BN13:BP13"/>
    <mergeCell ref="BN28:BP28"/>
    <mergeCell ref="BN48:BP48"/>
    <mergeCell ref="BN4:BP4"/>
    <mergeCell ref="BN55:BP55"/>
    <mergeCell ref="BN42:BP42"/>
    <mergeCell ref="BQ55:BS55"/>
    <mergeCell ref="BQ48:BS48"/>
    <mergeCell ref="BQ42:BS42"/>
    <mergeCell ref="BQ28:BS28"/>
    <mergeCell ref="BQ13:BS13"/>
    <mergeCell ref="BQ4:BS4"/>
    <mergeCell ref="BQ35:BS35"/>
    <mergeCell ref="BH42:BJ42"/>
    <mergeCell ref="BH48:BJ48"/>
    <mergeCell ref="BH55:BJ55"/>
    <mergeCell ref="BH28:BJ28"/>
    <mergeCell ref="BH13:BJ13"/>
    <mergeCell ref="BH4:BJ4"/>
    <mergeCell ref="BK55:BM55"/>
    <mergeCell ref="BK13:BM13"/>
    <mergeCell ref="BK28:BM28"/>
    <mergeCell ref="BK4:BM4"/>
    <mergeCell ref="BK48:BM48"/>
    <mergeCell ref="BK42:BM42"/>
    <mergeCell ref="CV90:CV92"/>
    <mergeCell ref="CL91:CN91"/>
    <mergeCell ref="CC91:CE91"/>
    <mergeCell ref="CR91:CT91"/>
    <mergeCell ref="CF91:CH91"/>
    <mergeCell ref="CO91:CQ91"/>
    <mergeCell ref="CI91:CK91"/>
    <mergeCell ref="BW91:BY91"/>
    <mergeCell ref="BZ91:CB91"/>
    <mergeCell ref="CV72:CV74"/>
    <mergeCell ref="BZ73:CB73"/>
    <mergeCell ref="CI73:CK73"/>
    <mergeCell ref="BW73:BY73"/>
    <mergeCell ref="CF73:CH73"/>
    <mergeCell ref="CO73:CQ73"/>
    <mergeCell ref="CL73:CN73"/>
    <mergeCell ref="CC73:CE73"/>
    <mergeCell ref="CR73:CT73"/>
    <mergeCell ref="CV3:CV5"/>
    <mergeCell ref="CV54:CV56"/>
    <mergeCell ref="BW55:BY55"/>
    <mergeCell ref="CR55:CT55"/>
    <mergeCell ref="CO55:CQ55"/>
    <mergeCell ref="CL55:CN55"/>
    <mergeCell ref="CC55:CE55"/>
    <mergeCell ref="CI55:CK55"/>
    <mergeCell ref="CF55:CH55"/>
    <mergeCell ref="BZ55:CB55"/>
    <mergeCell ref="CL13:CN13"/>
    <mergeCell ref="CL4:CN4"/>
    <mergeCell ref="CO13:CQ13"/>
    <mergeCell ref="CO4:CQ4"/>
    <mergeCell ref="CR13:CT13"/>
    <mergeCell ref="CR4:CT4"/>
    <mergeCell ref="CV12:CV14"/>
    <mergeCell ref="CF4:CH4"/>
    <mergeCell ref="CI4:CK4"/>
    <mergeCell ref="CI13:CK13"/>
    <mergeCell ref="CV47:CV49"/>
    <mergeCell ref="CI48:CK48"/>
    <mergeCell ref="BW48:BY48"/>
    <mergeCell ref="CF48:CH48"/>
    <mergeCell ref="BB4:BD4"/>
    <mergeCell ref="BB13:BD13"/>
    <mergeCell ref="BE4:BG4"/>
    <mergeCell ref="BE13:BG13"/>
    <mergeCell ref="O4:Q4"/>
    <mergeCell ref="R13:T13"/>
    <mergeCell ref="R4:T4"/>
    <mergeCell ref="U13:W13"/>
    <mergeCell ref="U4:W4"/>
    <mergeCell ref="X4:Z4"/>
    <mergeCell ref="X13:Z13"/>
    <mergeCell ref="AA13:AC13"/>
    <mergeCell ref="AA4:AC4"/>
    <mergeCell ref="AD4:AF4"/>
    <mergeCell ref="AD13:AF13"/>
    <mergeCell ref="AG13:AI13"/>
    <mergeCell ref="AG4:AI4"/>
    <mergeCell ref="AJ13:AL13"/>
    <mergeCell ref="AJ4:AL4"/>
    <mergeCell ref="AM13:AO13"/>
    <mergeCell ref="AM4:AO4"/>
    <mergeCell ref="AP4:AR4"/>
    <mergeCell ref="AP13:AR13"/>
    <mergeCell ref="C3:C5"/>
    <mergeCell ref="C12:C14"/>
    <mergeCell ref="F3:CT3"/>
    <mergeCell ref="F12:CT12"/>
    <mergeCell ref="F4:H4"/>
    <mergeCell ref="F13:H13"/>
    <mergeCell ref="I4:K4"/>
    <mergeCell ref="I13:K13"/>
    <mergeCell ref="L4:N4"/>
    <mergeCell ref="L13:N13"/>
    <mergeCell ref="O13:Q13"/>
    <mergeCell ref="AS13:AU13"/>
    <mergeCell ref="AS4:AU4"/>
    <mergeCell ref="AV4:AX4"/>
    <mergeCell ref="AV13:AX13"/>
    <mergeCell ref="AY4:BA4"/>
    <mergeCell ref="AY13:BA13"/>
    <mergeCell ref="BW4:BY4"/>
    <mergeCell ref="BW13:BY13"/>
    <mergeCell ref="BZ4:CB4"/>
    <mergeCell ref="BZ13:CB13"/>
    <mergeCell ref="CC13:CE13"/>
    <mergeCell ref="CC4:CE4"/>
    <mergeCell ref="CF13:CH13"/>
    <mergeCell ref="CL48:CN48"/>
    <mergeCell ref="CO48:CQ48"/>
    <mergeCell ref="BZ48:CB48"/>
    <mergeCell ref="CC48:CE48"/>
    <mergeCell ref="CR48:CT48"/>
    <mergeCell ref="CV27:CV29"/>
    <mergeCell ref="BW28:BY28"/>
    <mergeCell ref="CR28:CT28"/>
    <mergeCell ref="CO28:CQ28"/>
    <mergeCell ref="BZ28:CB28"/>
    <mergeCell ref="CC28:CE28"/>
    <mergeCell ref="CV41:CV43"/>
    <mergeCell ref="CR42:CT42"/>
    <mergeCell ref="CO42:CQ42"/>
    <mergeCell ref="CL42:CN42"/>
    <mergeCell ref="CI42:CK42"/>
    <mergeCell ref="CF42:CH42"/>
    <mergeCell ref="BW42:BY42"/>
    <mergeCell ref="CC42:CE42"/>
    <mergeCell ref="BZ42:CB42"/>
    <mergeCell ref="CF28:CH28"/>
    <mergeCell ref="CI28:CK28"/>
    <mergeCell ref="CL28:CN28"/>
    <mergeCell ref="C34:C36"/>
    <mergeCell ref="F34:CT34"/>
    <mergeCell ref="CV34:CV36"/>
    <mergeCell ref="F35:H35"/>
    <mergeCell ref="I35:K35"/>
    <mergeCell ref="L35:N35"/>
    <mergeCell ref="O35:Q35"/>
    <mergeCell ref="R35:T35"/>
    <mergeCell ref="U35:W35"/>
    <mergeCell ref="X35:Z35"/>
    <mergeCell ref="AA35:AC35"/>
    <mergeCell ref="AD35:AF35"/>
    <mergeCell ref="AG35:AI35"/>
    <mergeCell ref="AJ35:AL35"/>
    <mergeCell ref="AM35:AO35"/>
    <mergeCell ref="AP35:AR35"/>
    <mergeCell ref="AS35:AU35"/>
    <mergeCell ref="AV35:AX35"/>
    <mergeCell ref="AY35:BA35"/>
    <mergeCell ref="BB35:BD35"/>
    <mergeCell ref="BE35:BG35"/>
    <mergeCell ref="BH35:BJ35"/>
    <mergeCell ref="BK35:BM35"/>
    <mergeCell ref="BN35:BP35"/>
    <mergeCell ref="BT35:BV35"/>
    <mergeCell ref="BW35:BY35"/>
    <mergeCell ref="BZ35:CB35"/>
    <mergeCell ref="CC35:CE35"/>
    <mergeCell ref="CF35:CH35"/>
    <mergeCell ref="CI35:CK35"/>
    <mergeCell ref="CL35:CN35"/>
    <mergeCell ref="CO35:CQ35"/>
    <mergeCell ref="CR35:CT35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1022"/>
  <sheetViews>
    <sheetView topLeftCell="A477" zoomScale="130" zoomScaleNormal="130" workbookViewId="0">
      <pane xSplit="3" topLeftCell="U1" activePane="topRight" state="frozen"/>
      <selection activeCell="H61" sqref="H61"/>
      <selection pane="topRight" activeCell="AE612" sqref="AE612"/>
    </sheetView>
  </sheetViews>
  <sheetFormatPr defaultRowHeight="15" x14ac:dyDescent="0.25"/>
  <cols>
    <col min="2" max="2" width="20" customWidth="1"/>
    <col min="4" max="4" width="10.7109375" customWidth="1"/>
    <col min="7" max="7" width="9.5703125" bestFit="1" customWidth="1"/>
    <col min="8" max="8" width="9.140625" customWidth="1"/>
    <col min="10" max="10" width="9.5703125" bestFit="1" customWidth="1"/>
    <col min="16" max="16" width="8.5703125" bestFit="1" customWidth="1"/>
    <col min="32" max="32" width="11.140625" customWidth="1"/>
  </cols>
  <sheetData>
    <row r="2" spans="2:35" x14ac:dyDescent="0.25">
      <c r="B2" s="152" t="s">
        <v>562</v>
      </c>
      <c r="C2" s="153"/>
      <c r="D2" s="153"/>
    </row>
    <row r="4" spans="2:35" x14ac:dyDescent="0.25">
      <c r="B4" s="408" t="s">
        <v>203</v>
      </c>
      <c r="C4" s="408" t="s">
        <v>204</v>
      </c>
      <c r="D4" s="405" t="s">
        <v>5</v>
      </c>
      <c r="E4" s="406"/>
      <c r="F4" s="406"/>
      <c r="G4" s="406"/>
      <c r="H4" s="406"/>
      <c r="I4" s="406"/>
      <c r="J4" s="406"/>
      <c r="K4" s="406"/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406"/>
      <c r="AA4" s="406"/>
      <c r="AB4" s="406"/>
      <c r="AC4" s="406"/>
      <c r="AD4" s="406"/>
      <c r="AE4" s="406"/>
      <c r="AF4" s="406"/>
      <c r="AG4" s="406"/>
      <c r="AH4" s="406"/>
      <c r="AI4" s="406"/>
    </row>
    <row r="5" spans="2:35" x14ac:dyDescent="0.25">
      <c r="B5" s="409"/>
      <c r="C5" s="409"/>
      <c r="D5" s="402" t="s">
        <v>563</v>
      </c>
      <c r="E5" s="403"/>
      <c r="F5" s="403"/>
      <c r="G5" s="403"/>
      <c r="H5" s="403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403"/>
      <c r="Y5" s="403"/>
      <c r="Z5" s="403"/>
      <c r="AA5" s="403"/>
      <c r="AB5" s="403"/>
      <c r="AC5" s="403"/>
      <c r="AD5" s="403"/>
      <c r="AE5" s="403"/>
      <c r="AF5" s="403"/>
      <c r="AG5" s="403"/>
      <c r="AH5" s="403"/>
      <c r="AI5" s="403"/>
    </row>
    <row r="6" spans="2:35" s="1" customFormat="1" x14ac:dyDescent="0.25">
      <c r="B6" s="410"/>
      <c r="C6" s="410"/>
      <c r="D6" s="243">
        <v>1</v>
      </c>
      <c r="E6" s="244">
        <v>2</v>
      </c>
      <c r="F6" s="245">
        <v>3</v>
      </c>
      <c r="G6" s="243">
        <v>4</v>
      </c>
      <c r="H6" s="244">
        <v>5</v>
      </c>
      <c r="I6" s="245">
        <v>6</v>
      </c>
      <c r="J6" s="243">
        <v>7</v>
      </c>
      <c r="K6" s="244">
        <v>8</v>
      </c>
      <c r="L6" s="245">
        <v>9</v>
      </c>
      <c r="M6" s="243">
        <v>10</v>
      </c>
      <c r="N6" s="244">
        <v>11</v>
      </c>
      <c r="O6" s="245">
        <v>12</v>
      </c>
      <c r="P6" s="243">
        <v>13</v>
      </c>
      <c r="Q6" s="244">
        <v>14</v>
      </c>
      <c r="R6" s="245">
        <v>15</v>
      </c>
      <c r="S6" s="243">
        <v>16</v>
      </c>
      <c r="T6" s="244">
        <v>17</v>
      </c>
      <c r="U6" s="245">
        <v>18</v>
      </c>
      <c r="V6" s="243">
        <v>19</v>
      </c>
      <c r="W6" s="244">
        <v>20</v>
      </c>
      <c r="X6" s="245">
        <v>21</v>
      </c>
      <c r="Y6" s="243">
        <v>22</v>
      </c>
      <c r="Z6" s="244">
        <v>23</v>
      </c>
      <c r="AA6" s="245">
        <v>24</v>
      </c>
      <c r="AB6" s="243">
        <v>25</v>
      </c>
      <c r="AC6" s="244">
        <v>26</v>
      </c>
      <c r="AD6" s="245">
        <v>27</v>
      </c>
      <c r="AE6" s="243">
        <v>28</v>
      </c>
      <c r="AF6" s="244">
        <v>29</v>
      </c>
      <c r="AG6" s="245">
        <v>30</v>
      </c>
      <c r="AH6" s="243">
        <v>31</v>
      </c>
      <c r="AI6" s="244" t="s">
        <v>78</v>
      </c>
    </row>
    <row r="7" spans="2:35" s="1" customFormat="1" x14ac:dyDescent="0.25">
      <c r="B7" s="163" t="s">
        <v>209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5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</row>
    <row r="8" spans="2:35" x14ac:dyDescent="0.25">
      <c r="B8" s="165" t="s">
        <v>210</v>
      </c>
      <c r="C8" s="165" t="s">
        <v>211</v>
      </c>
      <c r="D8" s="165">
        <v>60</v>
      </c>
      <c r="E8" s="165"/>
      <c r="F8" s="165">
        <v>50</v>
      </c>
      <c r="G8" s="165"/>
      <c r="H8" s="165">
        <v>80</v>
      </c>
      <c r="I8" s="165">
        <v>60</v>
      </c>
      <c r="J8" s="165">
        <v>60</v>
      </c>
      <c r="K8" s="165"/>
      <c r="L8" s="165">
        <v>40</v>
      </c>
      <c r="M8" s="165"/>
      <c r="N8" s="165">
        <v>60</v>
      </c>
      <c r="O8" s="165"/>
      <c r="P8" s="165">
        <v>50</v>
      </c>
      <c r="Q8" s="165"/>
      <c r="R8" s="165">
        <v>70</v>
      </c>
      <c r="S8" s="165">
        <v>60</v>
      </c>
      <c r="T8" s="165">
        <v>60</v>
      </c>
      <c r="U8" s="165"/>
      <c r="V8" s="165">
        <v>60</v>
      </c>
      <c r="W8" s="165"/>
      <c r="X8" s="165">
        <v>60</v>
      </c>
      <c r="Y8" s="165"/>
      <c r="Z8" s="165">
        <v>60</v>
      </c>
      <c r="AA8" s="165"/>
      <c r="AB8" s="165">
        <v>80</v>
      </c>
      <c r="AC8" s="165"/>
      <c r="AD8" s="165">
        <v>35</v>
      </c>
      <c r="AE8" s="165"/>
      <c r="AF8" s="165"/>
      <c r="AG8" s="165"/>
      <c r="AH8" s="165"/>
      <c r="AI8" s="165"/>
    </row>
    <row r="9" spans="2:35" x14ac:dyDescent="0.25">
      <c r="B9" s="165" t="s">
        <v>564</v>
      </c>
      <c r="C9" s="165" t="s">
        <v>215</v>
      </c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</row>
    <row r="10" spans="2:35" x14ac:dyDescent="0.25">
      <c r="B10" s="165" t="s">
        <v>212</v>
      </c>
      <c r="C10" s="165" t="s">
        <v>213</v>
      </c>
      <c r="D10" s="165"/>
      <c r="E10" s="165">
        <v>2</v>
      </c>
      <c r="F10" s="165"/>
      <c r="G10" s="165">
        <v>2</v>
      </c>
      <c r="H10" s="165"/>
      <c r="I10" s="165"/>
      <c r="J10" s="165">
        <v>1.5</v>
      </c>
      <c r="K10" s="165"/>
      <c r="L10" s="165">
        <v>2</v>
      </c>
      <c r="M10" s="165"/>
      <c r="N10" s="165"/>
      <c r="O10" s="165"/>
      <c r="P10" s="165"/>
      <c r="Q10" s="165"/>
      <c r="R10" s="165">
        <v>7</v>
      </c>
      <c r="S10" s="165">
        <v>2</v>
      </c>
      <c r="T10" s="165"/>
      <c r="U10" s="165"/>
      <c r="V10" s="165"/>
      <c r="W10" s="165"/>
      <c r="X10" s="165"/>
      <c r="Y10" s="165"/>
      <c r="Z10" s="165"/>
      <c r="AA10" s="165"/>
      <c r="AB10" s="165">
        <v>8</v>
      </c>
      <c r="AC10" s="165">
        <v>18</v>
      </c>
      <c r="AD10" s="165"/>
      <c r="AE10" s="165">
        <v>8</v>
      </c>
      <c r="AF10" s="165"/>
      <c r="AG10" s="165"/>
      <c r="AH10" s="165"/>
      <c r="AI10" s="165"/>
    </row>
    <row r="11" spans="2:35" x14ac:dyDescent="0.25">
      <c r="B11" s="165" t="s">
        <v>471</v>
      </c>
      <c r="C11" s="165" t="s">
        <v>472</v>
      </c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</row>
    <row r="12" spans="2:35" x14ac:dyDescent="0.25">
      <c r="B12" s="165" t="s">
        <v>214</v>
      </c>
      <c r="C12" s="165" t="s">
        <v>215</v>
      </c>
      <c r="D12" s="165">
        <v>2</v>
      </c>
      <c r="E12" s="165"/>
      <c r="F12" s="165">
        <v>4</v>
      </c>
      <c r="G12" s="165">
        <v>3</v>
      </c>
      <c r="H12" s="165"/>
      <c r="I12" s="165"/>
      <c r="J12" s="165"/>
      <c r="K12" s="165"/>
      <c r="L12" s="165">
        <v>1</v>
      </c>
      <c r="M12" s="165">
        <v>3</v>
      </c>
      <c r="N12" s="165">
        <v>6</v>
      </c>
      <c r="O12" s="165"/>
      <c r="P12" s="165">
        <v>3</v>
      </c>
      <c r="Q12" s="165"/>
      <c r="R12" s="165"/>
      <c r="S12" s="165"/>
      <c r="T12" s="165"/>
      <c r="U12" s="165">
        <v>2</v>
      </c>
      <c r="V12" s="165"/>
      <c r="W12" s="165">
        <v>2</v>
      </c>
      <c r="X12" s="165"/>
      <c r="Y12" s="165"/>
      <c r="Z12" s="165">
        <v>5</v>
      </c>
      <c r="AA12" s="165"/>
      <c r="AB12" s="165"/>
      <c r="AC12" s="165">
        <v>3</v>
      </c>
      <c r="AD12" s="165"/>
      <c r="AE12" s="165">
        <v>4</v>
      </c>
      <c r="AF12" s="165"/>
      <c r="AG12" s="165"/>
      <c r="AH12" s="165"/>
      <c r="AI12" s="165"/>
    </row>
    <row r="13" spans="2:35" x14ac:dyDescent="0.25">
      <c r="B13" s="165" t="s">
        <v>216</v>
      </c>
      <c r="C13" s="165" t="s">
        <v>215</v>
      </c>
      <c r="D13" s="165">
        <v>4</v>
      </c>
      <c r="E13" s="165">
        <v>1</v>
      </c>
      <c r="F13" s="165">
        <v>4</v>
      </c>
      <c r="G13" s="165"/>
      <c r="H13" s="165"/>
      <c r="I13" s="165"/>
      <c r="J13" s="165"/>
      <c r="K13" s="165">
        <v>2</v>
      </c>
      <c r="L13" s="165"/>
      <c r="M13" s="165"/>
      <c r="N13" s="165"/>
      <c r="O13" s="165"/>
      <c r="P13" s="165">
        <v>2</v>
      </c>
      <c r="Q13" s="165"/>
      <c r="R13" s="165">
        <v>1</v>
      </c>
      <c r="S13" s="165">
        <v>7</v>
      </c>
      <c r="T13" s="165"/>
      <c r="U13" s="165"/>
      <c r="V13" s="165"/>
      <c r="W13" s="165"/>
      <c r="X13" s="165"/>
      <c r="Y13" s="165"/>
      <c r="Z13" s="165">
        <v>4</v>
      </c>
      <c r="AA13" s="165"/>
      <c r="AB13" s="165">
        <v>9</v>
      </c>
      <c r="AC13" s="165">
        <v>4</v>
      </c>
      <c r="AD13" s="165"/>
      <c r="AE13" s="165">
        <v>4</v>
      </c>
      <c r="AF13" s="165"/>
      <c r="AG13" s="165"/>
      <c r="AH13" s="165"/>
      <c r="AI13" s="165"/>
    </row>
    <row r="14" spans="2:35" x14ac:dyDescent="0.25">
      <c r="B14" s="165" t="s">
        <v>374</v>
      </c>
      <c r="C14" s="165" t="s">
        <v>215</v>
      </c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</row>
    <row r="15" spans="2:35" x14ac:dyDescent="0.25">
      <c r="B15" s="163" t="s">
        <v>217</v>
      </c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</row>
    <row r="16" spans="2:35" x14ac:dyDescent="0.25">
      <c r="B16" s="165" t="s">
        <v>218</v>
      </c>
      <c r="C16" s="165" t="s">
        <v>219</v>
      </c>
      <c r="D16" s="165"/>
      <c r="E16" s="165"/>
      <c r="F16" s="165"/>
      <c r="G16" s="165"/>
      <c r="H16" s="165"/>
      <c r="I16" s="165"/>
      <c r="J16" s="165"/>
      <c r="K16" s="165"/>
      <c r="L16" s="165">
        <v>3</v>
      </c>
      <c r="M16" s="165"/>
      <c r="N16" s="165">
        <v>3</v>
      </c>
      <c r="O16" s="165"/>
      <c r="P16" s="165">
        <v>3</v>
      </c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</row>
    <row r="17" spans="2:35" x14ac:dyDescent="0.25">
      <c r="B17" s="165" t="s">
        <v>473</v>
      </c>
      <c r="C17" s="165" t="s">
        <v>219</v>
      </c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</row>
    <row r="18" spans="2:35" x14ac:dyDescent="0.25">
      <c r="B18" s="165" t="s">
        <v>565</v>
      </c>
      <c r="C18" s="165" t="s">
        <v>219</v>
      </c>
      <c r="D18" s="165"/>
      <c r="E18" s="165"/>
      <c r="F18" s="165"/>
      <c r="G18" s="165"/>
      <c r="H18" s="165"/>
      <c r="I18" s="165"/>
      <c r="J18" s="165"/>
      <c r="K18" s="165"/>
      <c r="L18" s="165">
        <v>1.5</v>
      </c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</row>
    <row r="19" spans="2:35" x14ac:dyDescent="0.25">
      <c r="B19" s="165" t="s">
        <v>220</v>
      </c>
      <c r="C19" s="165" t="s">
        <v>215</v>
      </c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</row>
    <row r="20" spans="2:35" x14ac:dyDescent="0.25">
      <c r="B20" s="165" t="s">
        <v>221</v>
      </c>
      <c r="C20" s="165" t="s">
        <v>215</v>
      </c>
      <c r="D20" s="165"/>
      <c r="E20" s="165">
        <v>5</v>
      </c>
      <c r="F20" s="165"/>
      <c r="G20" s="165">
        <v>1</v>
      </c>
      <c r="H20" s="165">
        <v>1.5</v>
      </c>
      <c r="I20" s="165"/>
      <c r="J20" s="165"/>
      <c r="K20" s="165"/>
      <c r="L20" s="165">
        <v>2</v>
      </c>
      <c r="M20" s="165">
        <v>2</v>
      </c>
      <c r="N20" s="165"/>
      <c r="O20" s="165">
        <v>4</v>
      </c>
      <c r="P20" s="165"/>
      <c r="Q20" s="165">
        <v>1</v>
      </c>
      <c r="R20" s="165">
        <v>1.5</v>
      </c>
      <c r="S20" s="165"/>
      <c r="T20" s="165"/>
      <c r="U20" s="165"/>
      <c r="V20" s="165">
        <v>3</v>
      </c>
      <c r="W20" s="165">
        <v>1</v>
      </c>
      <c r="X20" s="165"/>
      <c r="Y20" s="165">
        <v>6</v>
      </c>
      <c r="Z20" s="165"/>
      <c r="AA20" s="165">
        <v>1.5</v>
      </c>
      <c r="AB20" s="165">
        <v>1.5</v>
      </c>
      <c r="AC20" s="165"/>
      <c r="AD20" s="165"/>
      <c r="AE20" s="165"/>
      <c r="AF20" s="165"/>
      <c r="AG20" s="165"/>
      <c r="AH20" s="165"/>
      <c r="AI20" s="165"/>
    </row>
    <row r="21" spans="2:35" x14ac:dyDescent="0.25">
      <c r="B21" s="165" t="s">
        <v>222</v>
      </c>
      <c r="C21" s="165" t="s">
        <v>215</v>
      </c>
      <c r="D21" s="165">
        <v>10.5</v>
      </c>
      <c r="E21" s="165">
        <v>1</v>
      </c>
      <c r="F21" s="165">
        <v>2.5</v>
      </c>
      <c r="G21" s="165">
        <v>10</v>
      </c>
      <c r="H21" s="165">
        <v>8</v>
      </c>
      <c r="I21" s="165"/>
      <c r="J21" s="165"/>
      <c r="K21" s="165">
        <v>7.5</v>
      </c>
      <c r="L21" s="165"/>
      <c r="M21" s="165">
        <v>10</v>
      </c>
      <c r="N21" s="165">
        <v>11</v>
      </c>
      <c r="O21" s="165"/>
      <c r="P21" s="165">
        <v>2.5</v>
      </c>
      <c r="Q21" s="165">
        <v>10.5</v>
      </c>
      <c r="R21" s="165">
        <v>8</v>
      </c>
      <c r="S21" s="165"/>
      <c r="T21" s="165"/>
      <c r="U21" s="165">
        <v>8</v>
      </c>
      <c r="V21" s="165"/>
      <c r="W21" s="165">
        <v>10</v>
      </c>
      <c r="X21" s="165">
        <v>10.5</v>
      </c>
      <c r="Y21" s="165"/>
      <c r="Z21" s="165">
        <v>3</v>
      </c>
      <c r="AA21" s="165">
        <v>11.5</v>
      </c>
      <c r="AB21" s="165">
        <v>8.5</v>
      </c>
      <c r="AC21" s="165">
        <v>1.4</v>
      </c>
      <c r="AD21" s="165"/>
      <c r="AE21" s="165">
        <v>8</v>
      </c>
      <c r="AF21" s="165"/>
      <c r="AG21" s="165"/>
      <c r="AH21" s="165"/>
      <c r="AI21" s="165"/>
    </row>
    <row r="22" spans="2:35" x14ac:dyDescent="0.25">
      <c r="B22" s="165" t="s">
        <v>447</v>
      </c>
      <c r="C22" s="165" t="s">
        <v>300</v>
      </c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</row>
    <row r="23" spans="2:35" x14ac:dyDescent="0.25">
      <c r="B23" s="165" t="s">
        <v>448</v>
      </c>
      <c r="C23" s="165" t="s">
        <v>300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</row>
    <row r="24" spans="2:35" x14ac:dyDescent="0.25">
      <c r="B24" s="165" t="s">
        <v>474</v>
      </c>
      <c r="C24" s="165" t="s">
        <v>300</v>
      </c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</row>
    <row r="25" spans="2:35" x14ac:dyDescent="0.25">
      <c r="B25" s="165" t="s">
        <v>449</v>
      </c>
      <c r="C25" s="165" t="s">
        <v>224</v>
      </c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</row>
    <row r="26" spans="2:35" x14ac:dyDescent="0.25">
      <c r="B26" s="165" t="s">
        <v>475</v>
      </c>
      <c r="C26" s="165" t="s">
        <v>224</v>
      </c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</row>
    <row r="27" spans="2:35" x14ac:dyDescent="0.25">
      <c r="B27" s="165" t="s">
        <v>566</v>
      </c>
      <c r="C27" s="165" t="s">
        <v>215</v>
      </c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</row>
    <row r="28" spans="2:35" x14ac:dyDescent="0.25"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</row>
    <row r="29" spans="2:35" x14ac:dyDescent="0.25">
      <c r="B29" s="163" t="s">
        <v>225</v>
      </c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</row>
    <row r="30" spans="2:35" x14ac:dyDescent="0.25">
      <c r="B30" s="165" t="s">
        <v>567</v>
      </c>
      <c r="C30" s="165" t="s">
        <v>215</v>
      </c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</row>
    <row r="31" spans="2:35" x14ac:dyDescent="0.25">
      <c r="B31" s="165" t="s">
        <v>568</v>
      </c>
      <c r="C31" s="165" t="s">
        <v>215</v>
      </c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</row>
    <row r="32" spans="2:35" x14ac:dyDescent="0.25">
      <c r="B32" s="165" t="s">
        <v>569</v>
      </c>
      <c r="C32" s="165" t="s">
        <v>300</v>
      </c>
      <c r="D32" s="165"/>
      <c r="E32" s="165">
        <v>15</v>
      </c>
      <c r="F32" s="165"/>
      <c r="G32" s="165">
        <v>15</v>
      </c>
      <c r="H32" s="165">
        <v>25</v>
      </c>
      <c r="I32" s="165"/>
      <c r="J32" s="165"/>
      <c r="K32" s="165">
        <v>15</v>
      </c>
      <c r="L32" s="165"/>
      <c r="M32" s="165">
        <v>10</v>
      </c>
      <c r="N32" s="165"/>
      <c r="O32" s="165">
        <v>15</v>
      </c>
      <c r="P32" s="165"/>
      <c r="Q32" s="165">
        <v>15</v>
      </c>
      <c r="R32" s="165">
        <v>10</v>
      </c>
      <c r="S32" s="165">
        <v>15</v>
      </c>
      <c r="T32" s="165"/>
      <c r="U32" s="165">
        <v>15</v>
      </c>
      <c r="V32" s="165">
        <v>10</v>
      </c>
      <c r="W32" s="165"/>
      <c r="X32" s="165"/>
      <c r="Y32" s="165">
        <v>10</v>
      </c>
      <c r="Z32" s="165">
        <v>20</v>
      </c>
      <c r="AA32" s="165"/>
      <c r="AB32" s="165">
        <v>10</v>
      </c>
      <c r="AC32" s="165"/>
      <c r="AD32" s="165"/>
      <c r="AE32" s="165">
        <v>15</v>
      </c>
      <c r="AF32" s="165"/>
      <c r="AG32" s="165"/>
      <c r="AH32" s="165"/>
      <c r="AI32" s="165"/>
    </row>
    <row r="33" spans="2:35" x14ac:dyDescent="0.25">
      <c r="B33" s="165" t="s">
        <v>570</v>
      </c>
      <c r="C33" s="165" t="s">
        <v>300</v>
      </c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</row>
    <row r="34" spans="2:35" x14ac:dyDescent="0.25">
      <c r="B34" s="165" t="s">
        <v>571</v>
      </c>
      <c r="C34" s="165" t="s">
        <v>215</v>
      </c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</row>
    <row r="35" spans="2:35" x14ac:dyDescent="0.25">
      <c r="B35" s="165" t="s">
        <v>572</v>
      </c>
      <c r="C35" s="165" t="s">
        <v>215</v>
      </c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</row>
    <row r="36" spans="2:35" x14ac:dyDescent="0.25">
      <c r="B36" s="165" t="s">
        <v>573</v>
      </c>
      <c r="C36" s="165" t="s">
        <v>215</v>
      </c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</row>
    <row r="37" spans="2:35" x14ac:dyDescent="0.25">
      <c r="B37" s="165" t="s">
        <v>476</v>
      </c>
      <c r="C37" s="165" t="s">
        <v>215</v>
      </c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</row>
    <row r="38" spans="2:35" x14ac:dyDescent="0.25">
      <c r="B38" s="165" t="s">
        <v>226</v>
      </c>
      <c r="C38" s="165" t="s">
        <v>215</v>
      </c>
      <c r="D38" s="165"/>
      <c r="E38" s="165">
        <v>0.5</v>
      </c>
      <c r="F38" s="165"/>
      <c r="G38" s="165"/>
      <c r="H38" s="165"/>
      <c r="I38" s="165">
        <v>2.5</v>
      </c>
      <c r="J38" s="165"/>
      <c r="K38" s="165">
        <v>0.5</v>
      </c>
      <c r="L38" s="165"/>
      <c r="M38" s="165"/>
      <c r="N38" s="165">
        <v>0.5</v>
      </c>
      <c r="O38" s="165"/>
      <c r="P38" s="165"/>
      <c r="Q38" s="165"/>
      <c r="R38" s="165"/>
      <c r="S38" s="165">
        <v>2.5</v>
      </c>
      <c r="T38" s="165">
        <v>0.5</v>
      </c>
      <c r="U38" s="165">
        <v>0.5</v>
      </c>
      <c r="V38" s="165"/>
      <c r="W38" s="165"/>
      <c r="X38" s="165"/>
      <c r="Y38" s="165"/>
      <c r="Z38" s="165">
        <v>0.5</v>
      </c>
      <c r="AA38" s="165"/>
      <c r="AB38" s="165"/>
      <c r="AC38" s="165">
        <v>3.5</v>
      </c>
      <c r="AD38" s="165"/>
      <c r="AE38" s="165"/>
      <c r="AF38" s="165"/>
      <c r="AG38" s="165"/>
      <c r="AH38" s="165"/>
      <c r="AI38" s="165"/>
    </row>
    <row r="39" spans="2:35" x14ac:dyDescent="0.25">
      <c r="B39" s="165" t="s">
        <v>477</v>
      </c>
      <c r="C39" s="165" t="s">
        <v>219</v>
      </c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</row>
    <row r="40" spans="2:35" x14ac:dyDescent="0.25">
      <c r="B40" s="165" t="s">
        <v>478</v>
      </c>
      <c r="C40" s="165" t="s">
        <v>215</v>
      </c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</row>
    <row r="41" spans="2:35" x14ac:dyDescent="0.25">
      <c r="B41" s="165" t="s">
        <v>574</v>
      </c>
      <c r="C41" s="165" t="s">
        <v>219</v>
      </c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</row>
    <row r="42" spans="2:35" x14ac:dyDescent="0.25">
      <c r="B42" s="165" t="s">
        <v>575</v>
      </c>
      <c r="C42" s="165" t="s">
        <v>215</v>
      </c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</row>
    <row r="43" spans="2:35" x14ac:dyDescent="0.25">
      <c r="B43" s="165" t="s">
        <v>576</v>
      </c>
      <c r="C43" s="165" t="s">
        <v>300</v>
      </c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</row>
    <row r="44" spans="2:35" x14ac:dyDescent="0.25">
      <c r="B44" s="165" t="s">
        <v>577</v>
      </c>
      <c r="C44" s="165" t="s">
        <v>300</v>
      </c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</row>
    <row r="45" spans="2:35" x14ac:dyDescent="0.25">
      <c r="B45" s="165" t="s">
        <v>578</v>
      </c>
      <c r="C45" s="165" t="s">
        <v>215</v>
      </c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</row>
    <row r="46" spans="2:35" x14ac:dyDescent="0.25">
      <c r="B46" s="165" t="s">
        <v>579</v>
      </c>
      <c r="C46" s="165" t="s">
        <v>215</v>
      </c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</row>
    <row r="47" spans="2:35" x14ac:dyDescent="0.25">
      <c r="B47" s="165" t="s">
        <v>580</v>
      </c>
      <c r="C47" s="165" t="s">
        <v>215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</row>
    <row r="48" spans="2:35" x14ac:dyDescent="0.25">
      <c r="B48" s="163" t="s">
        <v>227</v>
      </c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</row>
    <row r="49" spans="2:35" x14ac:dyDescent="0.25">
      <c r="B49" s="165" t="s">
        <v>228</v>
      </c>
      <c r="C49" s="165" t="s">
        <v>215</v>
      </c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</row>
    <row r="50" spans="2:35" x14ac:dyDescent="0.25">
      <c r="B50" s="165" t="s">
        <v>581</v>
      </c>
      <c r="C50" s="165" t="s">
        <v>230</v>
      </c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</row>
    <row r="51" spans="2:35" x14ac:dyDescent="0.25">
      <c r="B51" s="165" t="s">
        <v>229</v>
      </c>
      <c r="C51" s="165" t="s">
        <v>230</v>
      </c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</row>
    <row r="52" spans="2:35" x14ac:dyDescent="0.25"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</row>
    <row r="53" spans="2:35" x14ac:dyDescent="0.25"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</row>
    <row r="54" spans="2:35" x14ac:dyDescent="0.25">
      <c r="B54" s="163" t="s">
        <v>231</v>
      </c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</row>
    <row r="55" spans="2:35" x14ac:dyDescent="0.25">
      <c r="B55" s="165" t="s">
        <v>232</v>
      </c>
      <c r="C55" s="165" t="s">
        <v>215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</row>
    <row r="56" spans="2:35" x14ac:dyDescent="0.25">
      <c r="B56" s="165" t="s">
        <v>233</v>
      </c>
      <c r="C56" s="165" t="s">
        <v>215</v>
      </c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</row>
    <row r="57" spans="2:35" x14ac:dyDescent="0.25">
      <c r="B57" s="165" t="s">
        <v>582</v>
      </c>
      <c r="C57" s="165" t="s">
        <v>215</v>
      </c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</row>
    <row r="58" spans="2:35" x14ac:dyDescent="0.25">
      <c r="B58" s="165" t="s">
        <v>234</v>
      </c>
      <c r="C58" s="165" t="s">
        <v>235</v>
      </c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</row>
    <row r="59" spans="2:35" x14ac:dyDescent="0.25">
      <c r="B59" s="165" t="s">
        <v>583</v>
      </c>
      <c r="C59" s="165" t="s">
        <v>235</v>
      </c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</row>
    <row r="60" spans="2:35" x14ac:dyDescent="0.25">
      <c r="B60" s="165" t="s">
        <v>236</v>
      </c>
      <c r="C60" s="165" t="s">
        <v>215</v>
      </c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</row>
    <row r="61" spans="2:35" x14ac:dyDescent="0.25">
      <c r="B61" s="165" t="s">
        <v>237</v>
      </c>
      <c r="C61" s="165" t="s">
        <v>219</v>
      </c>
      <c r="D61" s="165">
        <v>430</v>
      </c>
      <c r="E61" s="165">
        <v>45</v>
      </c>
      <c r="F61" s="165">
        <v>150</v>
      </c>
      <c r="G61" s="165">
        <v>190</v>
      </c>
      <c r="H61" s="165"/>
      <c r="I61" s="165">
        <v>360</v>
      </c>
      <c r="J61" s="165">
        <v>190</v>
      </c>
      <c r="K61" s="165">
        <v>150</v>
      </c>
      <c r="L61" s="165">
        <v>365</v>
      </c>
      <c r="M61" s="165">
        <v>195</v>
      </c>
      <c r="N61" s="165">
        <v>355</v>
      </c>
      <c r="O61" s="165">
        <v>110</v>
      </c>
      <c r="P61" s="165">
        <v>135</v>
      </c>
      <c r="Q61" s="165">
        <v>185</v>
      </c>
      <c r="R61" s="165">
        <v>185</v>
      </c>
      <c r="S61" s="165">
        <v>345</v>
      </c>
      <c r="T61" s="165">
        <v>185</v>
      </c>
      <c r="U61" s="165">
        <v>150</v>
      </c>
      <c r="V61" s="165">
        <v>355</v>
      </c>
      <c r="W61" s="165">
        <v>175</v>
      </c>
      <c r="X61" s="165">
        <v>180</v>
      </c>
      <c r="Y61" s="165">
        <v>120</v>
      </c>
      <c r="Z61" s="165">
        <v>145</v>
      </c>
      <c r="AA61" s="165">
        <v>185</v>
      </c>
      <c r="AB61" s="165">
        <v>185</v>
      </c>
      <c r="AC61" s="165">
        <v>200</v>
      </c>
      <c r="AD61" s="165">
        <v>215</v>
      </c>
      <c r="AE61" s="165">
        <v>180</v>
      </c>
      <c r="AF61" s="165"/>
      <c r="AG61" s="165"/>
      <c r="AH61" s="165"/>
      <c r="AI61" s="165"/>
    </row>
    <row r="62" spans="2:35" x14ac:dyDescent="0.25">
      <c r="B62" s="165" t="s">
        <v>238</v>
      </c>
      <c r="C62" s="165" t="s">
        <v>219</v>
      </c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>
        <v>10</v>
      </c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>
        <v>10</v>
      </c>
      <c r="AA62" s="165"/>
      <c r="AB62" s="165"/>
      <c r="AC62" s="165"/>
      <c r="AD62" s="165"/>
      <c r="AE62" s="165"/>
      <c r="AF62" s="165"/>
      <c r="AG62" s="165"/>
      <c r="AH62" s="165"/>
      <c r="AI62" s="165"/>
    </row>
    <row r="63" spans="2:35" x14ac:dyDescent="0.25">
      <c r="B63" s="165" t="s">
        <v>584</v>
      </c>
      <c r="C63" s="165" t="s">
        <v>219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</row>
    <row r="64" spans="2:35" x14ac:dyDescent="0.25">
      <c r="B64" s="165" t="s">
        <v>239</v>
      </c>
      <c r="C64" s="165" t="s">
        <v>219</v>
      </c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</row>
    <row r="65" spans="2:35" x14ac:dyDescent="0.25">
      <c r="B65" s="165" t="s">
        <v>585</v>
      </c>
      <c r="C65" s="165" t="s">
        <v>224</v>
      </c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</row>
    <row r="66" spans="2:35" x14ac:dyDescent="0.25">
      <c r="B66" s="165" t="s">
        <v>240</v>
      </c>
      <c r="C66" s="165" t="s">
        <v>241</v>
      </c>
      <c r="D66" s="165">
        <v>5</v>
      </c>
      <c r="E66" s="165">
        <v>1</v>
      </c>
      <c r="F66" s="165">
        <v>5</v>
      </c>
      <c r="G66" s="165">
        <v>5</v>
      </c>
      <c r="H66" s="165">
        <v>5</v>
      </c>
      <c r="I66" s="165">
        <v>4</v>
      </c>
      <c r="J66" s="165">
        <v>5</v>
      </c>
      <c r="K66" s="165">
        <v>8</v>
      </c>
      <c r="L66" s="165">
        <v>2</v>
      </c>
      <c r="M66" s="165">
        <v>5</v>
      </c>
      <c r="N66" s="165">
        <v>5</v>
      </c>
      <c r="O66" s="165">
        <v>2</v>
      </c>
      <c r="P66" s="165">
        <v>5</v>
      </c>
      <c r="Q66" s="165">
        <v>4</v>
      </c>
      <c r="R66" s="165">
        <v>5</v>
      </c>
      <c r="S66" s="165">
        <v>5</v>
      </c>
      <c r="T66" s="165">
        <v>5</v>
      </c>
      <c r="U66" s="165">
        <v>9</v>
      </c>
      <c r="V66" s="165">
        <v>2</v>
      </c>
      <c r="W66" s="165">
        <v>4</v>
      </c>
      <c r="X66" s="165">
        <v>4</v>
      </c>
      <c r="Y66" s="165">
        <v>1</v>
      </c>
      <c r="Z66" s="165">
        <v>5</v>
      </c>
      <c r="AA66" s="165">
        <v>5</v>
      </c>
      <c r="AB66" s="165">
        <v>4</v>
      </c>
      <c r="AC66" s="165">
        <v>5</v>
      </c>
      <c r="AD66" s="165">
        <v>5</v>
      </c>
      <c r="AE66" s="165">
        <v>9</v>
      </c>
      <c r="AF66" s="165"/>
      <c r="AG66" s="165"/>
      <c r="AH66" s="165"/>
      <c r="AI66" s="165"/>
    </row>
    <row r="67" spans="2:35" x14ac:dyDescent="0.25"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</row>
    <row r="68" spans="2:35" x14ac:dyDescent="0.25">
      <c r="B68" s="163" t="s">
        <v>242</v>
      </c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</row>
    <row r="69" spans="2:35" x14ac:dyDescent="0.25">
      <c r="B69" s="165" t="s">
        <v>358</v>
      </c>
      <c r="C69" s="165" t="s">
        <v>215</v>
      </c>
      <c r="D69" s="246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</row>
    <row r="70" spans="2:35" x14ac:dyDescent="0.25">
      <c r="B70" s="165" t="s">
        <v>356</v>
      </c>
      <c r="C70" s="165" t="s">
        <v>215</v>
      </c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</row>
    <row r="71" spans="2:35" x14ac:dyDescent="0.25">
      <c r="B71" s="165" t="s">
        <v>357</v>
      </c>
      <c r="C71" s="165" t="s">
        <v>215</v>
      </c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</row>
    <row r="72" spans="2:35" x14ac:dyDescent="0.25">
      <c r="B72" s="165" t="s">
        <v>586</v>
      </c>
      <c r="C72" s="165" t="s">
        <v>215</v>
      </c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</row>
    <row r="73" spans="2:35" x14ac:dyDescent="0.25">
      <c r="B73" s="165" t="s">
        <v>587</v>
      </c>
      <c r="C73" s="165" t="s">
        <v>215</v>
      </c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</row>
    <row r="74" spans="2:35" x14ac:dyDescent="0.25">
      <c r="B74" s="165" t="s">
        <v>588</v>
      </c>
      <c r="C74" s="165" t="s">
        <v>215</v>
      </c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</row>
    <row r="75" spans="2:35" x14ac:dyDescent="0.25">
      <c r="B75" s="165" t="s">
        <v>589</v>
      </c>
      <c r="C75" s="165" t="s">
        <v>265</v>
      </c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</row>
    <row r="76" spans="2:35" x14ac:dyDescent="0.25">
      <c r="B76" s="165" t="s">
        <v>364</v>
      </c>
      <c r="C76" s="165" t="s">
        <v>215</v>
      </c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</row>
    <row r="77" spans="2:35" x14ac:dyDescent="0.25">
      <c r="B77" s="165" t="s">
        <v>590</v>
      </c>
      <c r="C77" s="165" t="s">
        <v>219</v>
      </c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</row>
    <row r="78" spans="2:35" x14ac:dyDescent="0.25">
      <c r="B78" s="165" t="s">
        <v>591</v>
      </c>
      <c r="C78" s="165" t="s">
        <v>215</v>
      </c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</row>
    <row r="79" spans="2:35" x14ac:dyDescent="0.25">
      <c r="B79" s="165" t="s">
        <v>359</v>
      </c>
      <c r="C79" s="165" t="s">
        <v>215</v>
      </c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42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</row>
    <row r="80" spans="2:35" x14ac:dyDescent="0.25">
      <c r="B80" s="165" t="s">
        <v>360</v>
      </c>
      <c r="C80" s="165" t="s">
        <v>215</v>
      </c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</row>
    <row r="81" spans="2:35" x14ac:dyDescent="0.25">
      <c r="B81" s="165" t="s">
        <v>592</v>
      </c>
      <c r="C81" s="165" t="s">
        <v>219</v>
      </c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</row>
    <row r="82" spans="2:35" x14ac:dyDescent="0.25">
      <c r="B82" s="165" t="s">
        <v>593</v>
      </c>
      <c r="C82" s="165" t="s">
        <v>215</v>
      </c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</row>
    <row r="83" spans="2:35" x14ac:dyDescent="0.25">
      <c r="B83" s="165" t="s">
        <v>243</v>
      </c>
      <c r="C83" s="165" t="s">
        <v>215</v>
      </c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</row>
    <row r="84" spans="2:35" x14ac:dyDescent="0.25">
      <c r="B84" s="165" t="s">
        <v>594</v>
      </c>
      <c r="C84" s="165" t="s">
        <v>215</v>
      </c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</row>
    <row r="85" spans="2:35" x14ac:dyDescent="0.25">
      <c r="B85" s="165" t="s">
        <v>595</v>
      </c>
      <c r="C85" s="165" t="s">
        <v>215</v>
      </c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</row>
    <row r="86" spans="2:35" x14ac:dyDescent="0.25">
      <c r="B86" s="165" t="s">
        <v>244</v>
      </c>
      <c r="C86" s="165" t="s">
        <v>215</v>
      </c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</row>
    <row r="87" spans="2:35" x14ac:dyDescent="0.25">
      <c r="B87" s="165" t="s">
        <v>245</v>
      </c>
      <c r="C87" s="165" t="s">
        <v>215</v>
      </c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</row>
    <row r="88" spans="2:35" x14ac:dyDescent="0.25">
      <c r="B88" s="165" t="s">
        <v>596</v>
      </c>
      <c r="C88" s="165" t="s">
        <v>224</v>
      </c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</row>
    <row r="89" spans="2:35" x14ac:dyDescent="0.25">
      <c r="B89" s="165" t="s">
        <v>246</v>
      </c>
      <c r="C89" s="165" t="s">
        <v>215</v>
      </c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</row>
    <row r="90" spans="2:35" x14ac:dyDescent="0.25">
      <c r="B90" s="165" t="s">
        <v>361</v>
      </c>
      <c r="C90" s="165" t="s">
        <v>219</v>
      </c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</row>
    <row r="91" spans="2:35" x14ac:dyDescent="0.25">
      <c r="B91" s="165" t="s">
        <v>362</v>
      </c>
      <c r="C91" s="165" t="s">
        <v>363</v>
      </c>
      <c r="D91" s="165"/>
      <c r="E91" s="165"/>
      <c r="F91" s="165"/>
      <c r="G91" s="165"/>
      <c r="H91" s="165"/>
      <c r="I91" s="165"/>
      <c r="J91" s="165">
        <v>1</v>
      </c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</row>
    <row r="92" spans="2:35" x14ac:dyDescent="0.25">
      <c r="B92" s="165" t="s">
        <v>247</v>
      </c>
      <c r="C92" s="165" t="s">
        <v>215</v>
      </c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</row>
    <row r="93" spans="2:35" x14ac:dyDescent="0.25">
      <c r="B93" s="165" t="s">
        <v>597</v>
      </c>
      <c r="C93" s="165" t="s">
        <v>300</v>
      </c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</row>
    <row r="94" spans="2:35" x14ac:dyDescent="0.25">
      <c r="B94" s="165" t="s">
        <v>598</v>
      </c>
      <c r="C94" s="165" t="s">
        <v>215</v>
      </c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</row>
    <row r="95" spans="2:35" x14ac:dyDescent="0.25">
      <c r="B95" s="165" t="s">
        <v>365</v>
      </c>
      <c r="C95" s="165" t="s">
        <v>215</v>
      </c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</row>
    <row r="96" spans="2:35" x14ac:dyDescent="0.25">
      <c r="B96" s="165" t="s">
        <v>599</v>
      </c>
      <c r="C96" s="165" t="s">
        <v>215</v>
      </c>
      <c r="D96" s="165"/>
      <c r="E96" s="165"/>
      <c r="F96" s="165"/>
      <c r="G96" s="165"/>
      <c r="H96" s="165"/>
      <c r="I96" s="165"/>
      <c r="J96" s="165">
        <v>0.5</v>
      </c>
      <c r="K96" s="165"/>
      <c r="L96" s="165"/>
      <c r="M96" s="165"/>
      <c r="N96" s="165"/>
      <c r="O96" s="165"/>
      <c r="P96" s="165"/>
      <c r="Q96" s="165">
        <v>0.5</v>
      </c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</row>
    <row r="97" spans="2:35" x14ac:dyDescent="0.25">
      <c r="B97" s="165" t="s">
        <v>600</v>
      </c>
      <c r="C97" s="165" t="s">
        <v>215</v>
      </c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</row>
    <row r="98" spans="2:35" x14ac:dyDescent="0.25">
      <c r="B98" s="163" t="s">
        <v>248</v>
      </c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</row>
    <row r="99" spans="2:35" x14ac:dyDescent="0.25">
      <c r="B99" s="165" t="s">
        <v>249</v>
      </c>
      <c r="C99" s="165" t="s">
        <v>215</v>
      </c>
      <c r="D99" s="165"/>
      <c r="E99" s="165">
        <v>1</v>
      </c>
      <c r="F99" s="165"/>
      <c r="G99" s="165"/>
      <c r="H99" s="165">
        <v>1</v>
      </c>
      <c r="I99" s="165"/>
      <c r="J99" s="165"/>
      <c r="K99" s="165">
        <v>1</v>
      </c>
      <c r="L99" s="165"/>
      <c r="M99" s="165"/>
      <c r="N99" s="165"/>
      <c r="O99" s="165"/>
      <c r="P99" s="165"/>
      <c r="Q99" s="165"/>
      <c r="R99" s="165"/>
      <c r="S99" s="165">
        <v>0.5</v>
      </c>
      <c r="T99" s="165"/>
      <c r="U99" s="165"/>
      <c r="V99" s="165"/>
      <c r="W99" s="165"/>
      <c r="X99" s="165">
        <v>0.5</v>
      </c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</row>
    <row r="100" spans="2:35" x14ac:dyDescent="0.25">
      <c r="B100" s="165" t="s">
        <v>250</v>
      </c>
      <c r="C100" s="165" t="s">
        <v>215</v>
      </c>
      <c r="D100" s="165"/>
      <c r="E100" s="165"/>
      <c r="F100" s="165"/>
      <c r="G100" s="165"/>
      <c r="H100" s="165">
        <v>1</v>
      </c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>
        <v>1</v>
      </c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</row>
    <row r="101" spans="2:35" x14ac:dyDescent="0.25">
      <c r="B101" s="165" t="s">
        <v>251</v>
      </c>
      <c r="C101" s="165" t="s">
        <v>215</v>
      </c>
      <c r="D101" s="165"/>
      <c r="E101" s="165"/>
      <c r="F101" s="165"/>
      <c r="G101" s="165">
        <v>1</v>
      </c>
      <c r="H101" s="165">
        <v>1</v>
      </c>
      <c r="I101" s="165"/>
      <c r="J101" s="165"/>
      <c r="K101" s="165"/>
      <c r="L101" s="165"/>
      <c r="M101" s="165"/>
      <c r="N101" s="165"/>
      <c r="O101" s="165"/>
      <c r="P101" s="165">
        <v>1</v>
      </c>
      <c r="Q101" s="165"/>
      <c r="R101" s="165"/>
      <c r="S101" s="165"/>
      <c r="T101" s="165"/>
      <c r="U101" s="165"/>
      <c r="V101" s="165"/>
      <c r="W101" s="165"/>
      <c r="X101" s="165"/>
      <c r="Y101" s="165">
        <v>0.5</v>
      </c>
      <c r="Z101" s="165"/>
      <c r="AA101" s="165"/>
      <c r="AB101" s="165"/>
      <c r="AC101" s="165"/>
      <c r="AD101" s="165"/>
      <c r="AE101" s="165">
        <v>0.5</v>
      </c>
      <c r="AF101" s="165"/>
      <c r="AG101" s="165"/>
      <c r="AH101" s="165"/>
      <c r="AI101" s="165"/>
    </row>
    <row r="102" spans="2:35" x14ac:dyDescent="0.25">
      <c r="B102" s="165" t="s">
        <v>252</v>
      </c>
      <c r="C102" s="165" t="s">
        <v>215</v>
      </c>
      <c r="D102" s="165"/>
      <c r="E102" s="165"/>
      <c r="F102" s="165"/>
      <c r="G102" s="165"/>
      <c r="H102" s="165">
        <v>2.5</v>
      </c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>
        <v>1</v>
      </c>
      <c r="AF102" s="165"/>
      <c r="AG102" s="165"/>
      <c r="AH102" s="165"/>
      <c r="AI102" s="165"/>
    </row>
    <row r="103" spans="2:35" x14ac:dyDescent="0.25">
      <c r="B103" s="165" t="s">
        <v>253</v>
      </c>
      <c r="C103" s="165" t="s">
        <v>215</v>
      </c>
      <c r="D103" s="165"/>
      <c r="E103" s="165"/>
      <c r="F103" s="165"/>
      <c r="G103" s="165"/>
      <c r="H103" s="165">
        <v>2.5</v>
      </c>
      <c r="I103" s="165"/>
      <c r="J103" s="165"/>
      <c r="K103" s="165">
        <v>0.5</v>
      </c>
      <c r="L103" s="165"/>
      <c r="M103" s="165"/>
      <c r="N103" s="165"/>
      <c r="O103" s="165"/>
      <c r="P103" s="165"/>
      <c r="Q103" s="165"/>
      <c r="R103" s="165"/>
      <c r="S103" s="165"/>
      <c r="T103" s="165"/>
      <c r="U103" s="165">
        <v>0.5</v>
      </c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>
        <v>1</v>
      </c>
      <c r="AF103" s="165"/>
      <c r="AG103" s="165"/>
      <c r="AH103" s="165"/>
      <c r="AI103" s="165"/>
    </row>
    <row r="104" spans="2:35" x14ac:dyDescent="0.25">
      <c r="B104" s="165" t="s">
        <v>601</v>
      </c>
      <c r="C104" s="165" t="s">
        <v>265</v>
      </c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</row>
    <row r="105" spans="2:35" x14ac:dyDescent="0.25">
      <c r="B105" s="165" t="s">
        <v>254</v>
      </c>
      <c r="C105" s="165" t="s">
        <v>255</v>
      </c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>
        <v>3</v>
      </c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</row>
    <row r="106" spans="2:35" x14ac:dyDescent="0.25">
      <c r="B106" s="165" t="s">
        <v>256</v>
      </c>
      <c r="C106" s="165" t="s">
        <v>215</v>
      </c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</row>
    <row r="107" spans="2:35" x14ac:dyDescent="0.25">
      <c r="B107" s="165" t="s">
        <v>451</v>
      </c>
      <c r="C107" s="165" t="s">
        <v>215</v>
      </c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</row>
    <row r="108" spans="2:35" x14ac:dyDescent="0.25">
      <c r="B108" s="165" t="s">
        <v>257</v>
      </c>
      <c r="C108" s="165" t="s">
        <v>215</v>
      </c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</row>
    <row r="109" spans="2:35" x14ac:dyDescent="0.25">
      <c r="B109" s="165" t="s">
        <v>258</v>
      </c>
      <c r="C109" s="165" t="s">
        <v>215</v>
      </c>
      <c r="D109" s="165"/>
      <c r="E109" s="165">
        <v>0.5</v>
      </c>
      <c r="F109" s="165"/>
      <c r="G109" s="165">
        <v>0.5</v>
      </c>
      <c r="H109" s="165">
        <v>1</v>
      </c>
      <c r="I109" s="165"/>
      <c r="J109" s="165"/>
      <c r="K109" s="165">
        <v>0.5</v>
      </c>
      <c r="L109" s="165"/>
      <c r="M109" s="165"/>
      <c r="N109" s="165"/>
      <c r="O109" s="165"/>
      <c r="P109" s="165"/>
      <c r="Q109" s="165"/>
      <c r="R109" s="165"/>
      <c r="S109" s="165"/>
      <c r="T109" s="165">
        <v>0.5</v>
      </c>
      <c r="U109" s="165"/>
      <c r="V109" s="165"/>
      <c r="W109" s="165"/>
      <c r="X109" s="165"/>
      <c r="Y109" s="165"/>
      <c r="Z109" s="165"/>
      <c r="AA109" s="165"/>
      <c r="AB109" s="165">
        <v>0.5</v>
      </c>
      <c r="AC109" s="165"/>
      <c r="AD109" s="165"/>
      <c r="AE109" s="165"/>
      <c r="AF109" s="165"/>
      <c r="AG109" s="165"/>
      <c r="AH109" s="165"/>
      <c r="AI109" s="165"/>
    </row>
    <row r="110" spans="2:35" x14ac:dyDescent="0.25">
      <c r="B110" s="165" t="s">
        <v>259</v>
      </c>
      <c r="C110" s="165" t="s">
        <v>215</v>
      </c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</row>
    <row r="111" spans="2:35" x14ac:dyDescent="0.25">
      <c r="B111" s="165" t="s">
        <v>260</v>
      </c>
      <c r="C111" s="165" t="s">
        <v>215</v>
      </c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>
        <v>0.25</v>
      </c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</row>
    <row r="112" spans="2:35" x14ac:dyDescent="0.25">
      <c r="B112" s="165" t="s">
        <v>261</v>
      </c>
      <c r="C112" s="165" t="s">
        <v>215</v>
      </c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</row>
    <row r="113" spans="2:35" x14ac:dyDescent="0.25">
      <c r="B113" s="165" t="s">
        <v>262</v>
      </c>
      <c r="C113" s="165" t="s">
        <v>215</v>
      </c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>
        <v>0.25</v>
      </c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</row>
    <row r="114" spans="2:35" x14ac:dyDescent="0.25">
      <c r="B114" s="165" t="s">
        <v>263</v>
      </c>
      <c r="C114" s="165" t="s">
        <v>255</v>
      </c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>
        <v>1</v>
      </c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>
        <v>1</v>
      </c>
      <c r="AF114" s="165"/>
      <c r="AG114" s="165"/>
      <c r="AH114" s="165"/>
      <c r="AI114" s="165"/>
    </row>
    <row r="115" spans="2:35" x14ac:dyDescent="0.25">
      <c r="B115" s="165" t="s">
        <v>264</v>
      </c>
      <c r="C115" s="165" t="s">
        <v>265</v>
      </c>
      <c r="D115" s="165"/>
      <c r="E115" s="165"/>
      <c r="F115" s="165"/>
      <c r="G115" s="165"/>
      <c r="H115" s="165"/>
      <c r="I115" s="165"/>
      <c r="J115" s="165"/>
      <c r="K115" s="165">
        <v>1</v>
      </c>
      <c r="L115" s="165"/>
      <c r="M115" s="165"/>
      <c r="N115" s="165"/>
      <c r="O115" s="165">
        <v>1</v>
      </c>
      <c r="P115" s="165"/>
      <c r="Q115" s="165"/>
      <c r="R115" s="165"/>
      <c r="S115" s="165"/>
      <c r="T115" s="165">
        <v>1</v>
      </c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</row>
    <row r="116" spans="2:35" x14ac:dyDescent="0.25">
      <c r="B116" s="165" t="s">
        <v>266</v>
      </c>
      <c r="C116" s="165" t="s">
        <v>255</v>
      </c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>
        <v>1</v>
      </c>
      <c r="AE116" s="165"/>
      <c r="AF116" s="165"/>
      <c r="AG116" s="165"/>
      <c r="AH116" s="165"/>
      <c r="AI116" s="165"/>
    </row>
    <row r="117" spans="2:35" x14ac:dyDescent="0.25">
      <c r="B117" s="165" t="s">
        <v>267</v>
      </c>
      <c r="C117" s="165" t="s">
        <v>265</v>
      </c>
      <c r="D117" s="165"/>
      <c r="E117" s="165"/>
      <c r="F117" s="165"/>
      <c r="G117" s="165"/>
      <c r="H117" s="165">
        <v>1</v>
      </c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</row>
    <row r="118" spans="2:35" x14ac:dyDescent="0.25">
      <c r="B118" s="165" t="s">
        <v>268</v>
      </c>
      <c r="C118" s="165" t="s">
        <v>215</v>
      </c>
      <c r="D118" s="165"/>
      <c r="E118" s="165">
        <v>1</v>
      </c>
      <c r="F118" s="165"/>
      <c r="G118" s="165"/>
      <c r="H118" s="165"/>
      <c r="I118" s="165"/>
      <c r="J118" s="165"/>
      <c r="K118" s="165"/>
      <c r="L118" s="165"/>
      <c r="M118" s="165"/>
      <c r="N118" s="165"/>
      <c r="O118" s="165">
        <v>0.2</v>
      </c>
      <c r="P118" s="165"/>
      <c r="Q118" s="165"/>
      <c r="R118" s="165"/>
      <c r="S118" s="165"/>
      <c r="T118" s="165"/>
      <c r="U118" s="165"/>
      <c r="V118" s="165"/>
      <c r="W118" s="165"/>
      <c r="X118" s="165"/>
      <c r="Y118" s="165">
        <v>0.5</v>
      </c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</row>
    <row r="119" spans="2:35" x14ac:dyDescent="0.25">
      <c r="B119" s="165" t="s">
        <v>269</v>
      </c>
      <c r="C119" s="165" t="s">
        <v>215</v>
      </c>
      <c r="D119" s="165"/>
      <c r="E119" s="165"/>
      <c r="F119" s="165"/>
      <c r="G119" s="165"/>
      <c r="H119" s="165"/>
      <c r="I119" s="165"/>
      <c r="J119" s="165"/>
      <c r="K119" s="165"/>
      <c r="L119" s="165"/>
      <c r="M119" s="165">
        <v>0.25</v>
      </c>
      <c r="N119" s="165"/>
      <c r="O119" s="165"/>
      <c r="P119" s="165"/>
      <c r="Q119" s="165"/>
      <c r="R119" s="165">
        <v>0.5</v>
      </c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</row>
    <row r="120" spans="2:35" x14ac:dyDescent="0.25">
      <c r="B120" s="165" t="s">
        <v>270</v>
      </c>
      <c r="C120" s="165" t="s">
        <v>215</v>
      </c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</row>
    <row r="121" spans="2:35" x14ac:dyDescent="0.25">
      <c r="B121" s="165" t="s">
        <v>271</v>
      </c>
      <c r="C121" s="165" t="s">
        <v>215</v>
      </c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>
        <v>2</v>
      </c>
      <c r="AC121" s="165"/>
      <c r="AD121" s="165"/>
      <c r="AE121" s="165"/>
      <c r="AF121" s="165"/>
      <c r="AG121" s="165"/>
      <c r="AH121" s="165"/>
      <c r="AI121" s="165"/>
    </row>
    <row r="122" spans="2:35" x14ac:dyDescent="0.25">
      <c r="B122" s="165" t="s">
        <v>272</v>
      </c>
      <c r="C122" s="165" t="s">
        <v>215</v>
      </c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</row>
    <row r="123" spans="2:35" x14ac:dyDescent="0.25">
      <c r="B123" s="165" t="s">
        <v>602</v>
      </c>
      <c r="C123" s="165" t="s">
        <v>215</v>
      </c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</row>
    <row r="124" spans="2:35" x14ac:dyDescent="0.25">
      <c r="B124" s="165" t="s">
        <v>273</v>
      </c>
      <c r="C124" s="165" t="s">
        <v>215</v>
      </c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</row>
    <row r="125" spans="2:35" x14ac:dyDescent="0.25">
      <c r="B125" s="165" t="s">
        <v>603</v>
      </c>
      <c r="C125" s="165" t="s">
        <v>215</v>
      </c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</row>
    <row r="126" spans="2:35" x14ac:dyDescent="0.25">
      <c r="B126" s="165" t="s">
        <v>274</v>
      </c>
      <c r="C126" s="165" t="s">
        <v>215</v>
      </c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</row>
    <row r="127" spans="2:35" x14ac:dyDescent="0.25">
      <c r="B127" s="165" t="s">
        <v>479</v>
      </c>
      <c r="C127" s="165" t="s">
        <v>255</v>
      </c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</row>
    <row r="128" spans="2:35" x14ac:dyDescent="0.25">
      <c r="B128" s="165" t="s">
        <v>275</v>
      </c>
      <c r="C128" s="165" t="s">
        <v>215</v>
      </c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</row>
    <row r="129" spans="2:35" x14ac:dyDescent="0.25">
      <c r="B129" s="165" t="s">
        <v>604</v>
      </c>
      <c r="C129" s="165" t="s">
        <v>255</v>
      </c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</row>
    <row r="130" spans="2:35" x14ac:dyDescent="0.25">
      <c r="B130" s="165" t="s">
        <v>276</v>
      </c>
      <c r="C130" s="165" t="s">
        <v>255</v>
      </c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>
        <v>5</v>
      </c>
      <c r="AF130" s="165"/>
      <c r="AG130" s="165"/>
      <c r="AH130" s="165"/>
      <c r="AI130" s="165"/>
    </row>
    <row r="131" spans="2:35" x14ac:dyDescent="0.25">
      <c r="B131" s="165" t="s">
        <v>277</v>
      </c>
      <c r="C131" s="165" t="s">
        <v>215</v>
      </c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</row>
    <row r="132" spans="2:35" x14ac:dyDescent="0.25">
      <c r="B132" s="165" t="s">
        <v>375</v>
      </c>
      <c r="C132" s="165" t="s">
        <v>265</v>
      </c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</row>
    <row r="133" spans="2:35" x14ac:dyDescent="0.25">
      <c r="B133" s="165" t="s">
        <v>278</v>
      </c>
      <c r="C133" s="165" t="s">
        <v>215</v>
      </c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>
        <v>1</v>
      </c>
      <c r="Q133" s="165">
        <v>2</v>
      </c>
      <c r="R133" s="165"/>
      <c r="S133" s="165"/>
      <c r="T133" s="165"/>
      <c r="U133" s="165"/>
      <c r="V133" s="165"/>
      <c r="W133" s="165">
        <v>1</v>
      </c>
      <c r="X133" s="165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</row>
    <row r="134" spans="2:35" x14ac:dyDescent="0.25">
      <c r="B134" s="165" t="s">
        <v>279</v>
      </c>
      <c r="C134" s="165" t="s">
        <v>215</v>
      </c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</row>
    <row r="135" spans="2:35" x14ac:dyDescent="0.25">
      <c r="B135" s="165" t="s">
        <v>605</v>
      </c>
      <c r="C135" s="165" t="s">
        <v>215</v>
      </c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</row>
    <row r="136" spans="2:35" x14ac:dyDescent="0.25">
      <c r="B136" s="165" t="s">
        <v>280</v>
      </c>
      <c r="C136" s="165" t="s">
        <v>215</v>
      </c>
      <c r="D136" s="165"/>
      <c r="E136" s="165">
        <v>4</v>
      </c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>
        <v>1</v>
      </c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</row>
    <row r="137" spans="2:35" x14ac:dyDescent="0.25">
      <c r="B137" s="165" t="s">
        <v>281</v>
      </c>
      <c r="C137" s="165" t="s">
        <v>215</v>
      </c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</row>
    <row r="138" spans="2:35" x14ac:dyDescent="0.25">
      <c r="B138" s="165" t="s">
        <v>606</v>
      </c>
      <c r="C138" s="165" t="s">
        <v>215</v>
      </c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</row>
    <row r="139" spans="2:35" x14ac:dyDescent="0.25">
      <c r="B139" s="165" t="s">
        <v>282</v>
      </c>
      <c r="C139" s="165" t="s">
        <v>283</v>
      </c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</row>
    <row r="140" spans="2:35" x14ac:dyDescent="0.25">
      <c r="B140" s="165" t="s">
        <v>454</v>
      </c>
      <c r="C140" s="165" t="s">
        <v>255</v>
      </c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</row>
    <row r="141" spans="2:35" x14ac:dyDescent="0.25">
      <c r="B141" s="165" t="s">
        <v>607</v>
      </c>
      <c r="C141" s="165" t="s">
        <v>255</v>
      </c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  <c r="AE141" s="165"/>
      <c r="AF141" s="165"/>
      <c r="AG141" s="165"/>
      <c r="AH141" s="165"/>
      <c r="AI141" s="165"/>
    </row>
    <row r="142" spans="2:35" x14ac:dyDescent="0.25">
      <c r="B142" s="165" t="s">
        <v>284</v>
      </c>
      <c r="C142" s="165" t="s">
        <v>215</v>
      </c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</row>
    <row r="143" spans="2:35" x14ac:dyDescent="0.25">
      <c r="B143" s="165" t="s">
        <v>285</v>
      </c>
      <c r="C143" s="165" t="s">
        <v>215</v>
      </c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  <c r="AD143" s="165"/>
      <c r="AE143" s="165"/>
      <c r="AF143" s="165"/>
      <c r="AG143" s="165"/>
      <c r="AH143" s="165"/>
      <c r="AI143" s="165"/>
    </row>
    <row r="144" spans="2:35" x14ac:dyDescent="0.25">
      <c r="B144" s="165" t="s">
        <v>376</v>
      </c>
      <c r="C144" s="165" t="s">
        <v>215</v>
      </c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  <c r="AE144" s="165"/>
      <c r="AF144" s="165"/>
      <c r="AG144" s="165"/>
      <c r="AH144" s="165"/>
      <c r="AI144" s="165"/>
    </row>
    <row r="145" spans="2:35" x14ac:dyDescent="0.25">
      <c r="B145" s="165" t="s">
        <v>286</v>
      </c>
      <c r="C145" s="165" t="s">
        <v>215</v>
      </c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>
        <v>0.25</v>
      </c>
      <c r="AB145" s="165"/>
      <c r="AC145" s="165"/>
      <c r="AD145" s="165"/>
      <c r="AE145" s="165"/>
      <c r="AF145" s="165"/>
      <c r="AG145" s="165"/>
      <c r="AH145" s="165"/>
      <c r="AI145" s="165"/>
    </row>
    <row r="146" spans="2:35" x14ac:dyDescent="0.25">
      <c r="B146" s="165" t="s">
        <v>287</v>
      </c>
      <c r="C146" s="165" t="s">
        <v>215</v>
      </c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</row>
    <row r="147" spans="2:35" x14ac:dyDescent="0.25">
      <c r="B147" s="165" t="s">
        <v>456</v>
      </c>
      <c r="C147" s="165" t="s">
        <v>215</v>
      </c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</row>
    <row r="148" spans="2:35" x14ac:dyDescent="0.25">
      <c r="B148" s="165" t="s">
        <v>288</v>
      </c>
      <c r="C148" s="165" t="s">
        <v>215</v>
      </c>
      <c r="D148" s="165"/>
      <c r="E148" s="165"/>
      <c r="F148" s="165"/>
      <c r="G148" s="165">
        <v>0.5</v>
      </c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>
        <v>1</v>
      </c>
      <c r="U148" s="165">
        <v>1</v>
      </c>
      <c r="V148" s="165"/>
      <c r="W148" s="165"/>
      <c r="X148" s="165"/>
      <c r="Y148" s="165"/>
      <c r="Z148" s="165"/>
      <c r="AA148" s="165">
        <v>0.5</v>
      </c>
      <c r="AB148" s="165"/>
      <c r="AC148" s="165"/>
      <c r="AD148" s="165"/>
      <c r="AE148" s="165"/>
      <c r="AF148" s="165"/>
      <c r="AG148" s="165"/>
      <c r="AH148" s="165"/>
      <c r="AI148" s="165"/>
    </row>
    <row r="149" spans="2:35" x14ac:dyDescent="0.25">
      <c r="B149" s="165" t="s">
        <v>289</v>
      </c>
      <c r="C149" s="165" t="s">
        <v>215</v>
      </c>
      <c r="D149" s="165"/>
      <c r="E149" s="165">
        <v>1</v>
      </c>
      <c r="F149" s="165"/>
      <c r="G149" s="165">
        <v>0.5</v>
      </c>
      <c r="H149" s="165"/>
      <c r="I149" s="165"/>
      <c r="J149" s="165"/>
      <c r="K149" s="165"/>
      <c r="L149" s="165"/>
      <c r="M149" s="165">
        <v>1</v>
      </c>
      <c r="N149" s="165"/>
      <c r="O149" s="165"/>
      <c r="P149" s="165"/>
      <c r="Q149" s="165"/>
      <c r="R149" s="165"/>
      <c r="S149" s="165"/>
      <c r="T149" s="165"/>
      <c r="U149" s="165"/>
      <c r="V149" s="165"/>
      <c r="W149" s="165">
        <v>1</v>
      </c>
      <c r="X149" s="165"/>
      <c r="Y149" s="165"/>
      <c r="Z149" s="165"/>
      <c r="AA149" s="165">
        <v>1</v>
      </c>
      <c r="AB149" s="165"/>
      <c r="AC149" s="165">
        <v>1</v>
      </c>
      <c r="AD149" s="165"/>
      <c r="AE149" s="165"/>
      <c r="AF149" s="165"/>
      <c r="AG149" s="165"/>
      <c r="AH149" s="165"/>
      <c r="AI149" s="165"/>
    </row>
    <row r="150" spans="2:35" x14ac:dyDescent="0.25">
      <c r="B150" s="165" t="s">
        <v>290</v>
      </c>
      <c r="C150" s="165" t="s">
        <v>215</v>
      </c>
      <c r="D150" s="165">
        <v>5</v>
      </c>
      <c r="E150" s="165">
        <v>8</v>
      </c>
      <c r="F150" s="165"/>
      <c r="G150" s="165"/>
      <c r="H150" s="165">
        <v>8</v>
      </c>
      <c r="I150" s="165">
        <v>8</v>
      </c>
      <c r="J150" s="165"/>
      <c r="K150" s="165"/>
      <c r="L150" s="165"/>
      <c r="M150" s="165"/>
      <c r="N150" s="165">
        <v>5</v>
      </c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>
        <v>10</v>
      </c>
      <c r="Z150" s="165">
        <v>8</v>
      </c>
      <c r="AA150" s="165"/>
      <c r="AB150" s="165"/>
      <c r="AC150" s="165">
        <v>8</v>
      </c>
      <c r="AD150" s="165"/>
      <c r="AE150" s="165"/>
      <c r="AF150" s="165"/>
      <c r="AG150" s="165"/>
      <c r="AH150" s="165"/>
      <c r="AI150" s="165"/>
    </row>
    <row r="151" spans="2:35" x14ac:dyDescent="0.25">
      <c r="B151" s="165" t="s">
        <v>798</v>
      </c>
      <c r="C151" s="165" t="s">
        <v>255</v>
      </c>
      <c r="D151" s="165"/>
      <c r="E151" s="165"/>
      <c r="F151" s="165"/>
      <c r="G151" s="165"/>
      <c r="H151" s="165"/>
      <c r="I151" s="165">
        <v>2</v>
      </c>
      <c r="J151" s="165"/>
      <c r="K151" s="165"/>
      <c r="L151" s="165"/>
      <c r="M151" s="165"/>
      <c r="N151" s="165"/>
      <c r="O151" s="165"/>
      <c r="P151" s="165"/>
      <c r="Q151" s="165"/>
      <c r="R151" s="165"/>
      <c r="S151" s="165">
        <v>5</v>
      </c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>
        <v>2</v>
      </c>
      <c r="AD151" s="165"/>
      <c r="AE151" s="165"/>
      <c r="AF151" s="165"/>
      <c r="AG151" s="165"/>
      <c r="AH151" s="165"/>
      <c r="AI151" s="165"/>
    </row>
    <row r="152" spans="2:35" x14ac:dyDescent="0.25">
      <c r="B152" s="163" t="s">
        <v>291</v>
      </c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</row>
    <row r="153" spans="2:35" x14ac:dyDescent="0.25">
      <c r="B153" s="165" t="s">
        <v>480</v>
      </c>
      <c r="C153" s="165" t="s">
        <v>219</v>
      </c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</row>
    <row r="154" spans="2:35" x14ac:dyDescent="0.25">
      <c r="B154" s="165" t="s">
        <v>377</v>
      </c>
      <c r="C154" s="165" t="s">
        <v>219</v>
      </c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</row>
    <row r="155" spans="2:35" x14ac:dyDescent="0.25">
      <c r="B155" s="165" t="s">
        <v>378</v>
      </c>
      <c r="C155" s="165" t="s">
        <v>219</v>
      </c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</row>
    <row r="156" spans="2:35" x14ac:dyDescent="0.25">
      <c r="B156" s="165" t="s">
        <v>292</v>
      </c>
      <c r="C156" s="165" t="s">
        <v>230</v>
      </c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</row>
    <row r="157" spans="2:35" x14ac:dyDescent="0.25">
      <c r="B157" s="165" t="s">
        <v>481</v>
      </c>
      <c r="C157" s="165" t="s">
        <v>219</v>
      </c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</row>
    <row r="158" spans="2:35" x14ac:dyDescent="0.25">
      <c r="B158" s="165" t="s">
        <v>293</v>
      </c>
      <c r="C158" s="165" t="s">
        <v>219</v>
      </c>
      <c r="D158" s="165"/>
      <c r="E158" s="165"/>
      <c r="F158" s="165"/>
      <c r="G158" s="165"/>
      <c r="H158" s="165"/>
      <c r="I158" s="165"/>
      <c r="J158" s="165"/>
      <c r="K158" s="165">
        <v>1</v>
      </c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>
        <v>1</v>
      </c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</row>
    <row r="159" spans="2:35" x14ac:dyDescent="0.25">
      <c r="B159" s="165" t="s">
        <v>482</v>
      </c>
      <c r="C159" s="165" t="s">
        <v>265</v>
      </c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>
        <v>1</v>
      </c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</row>
    <row r="160" spans="2:35" x14ac:dyDescent="0.25">
      <c r="B160" s="165" t="s">
        <v>1149</v>
      </c>
      <c r="C160" s="165" t="s">
        <v>265</v>
      </c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>
        <v>1</v>
      </c>
      <c r="Q160" s="165"/>
      <c r="R160" s="165"/>
      <c r="S160" s="165">
        <v>1</v>
      </c>
      <c r="T160" s="165"/>
      <c r="U160" s="165"/>
      <c r="V160" s="165"/>
      <c r="W160" s="165"/>
      <c r="X160" s="165"/>
      <c r="Y160" s="165"/>
      <c r="Z160" s="165">
        <v>1</v>
      </c>
      <c r="AA160" s="165">
        <v>1</v>
      </c>
      <c r="AB160" s="165">
        <v>1</v>
      </c>
      <c r="AC160" s="165"/>
      <c r="AD160" s="165"/>
      <c r="AE160" s="165">
        <v>1</v>
      </c>
      <c r="AF160" s="165"/>
      <c r="AG160" s="165"/>
      <c r="AH160" s="165"/>
      <c r="AI160" s="165"/>
    </row>
    <row r="161" spans="2:35" x14ac:dyDescent="0.25"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</row>
    <row r="162" spans="2:35" x14ac:dyDescent="0.25">
      <c r="B162" s="163" t="s">
        <v>294</v>
      </c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</row>
    <row r="163" spans="2:35" x14ac:dyDescent="0.25">
      <c r="B163" s="165" t="s">
        <v>608</v>
      </c>
      <c r="C163" s="165" t="s">
        <v>300</v>
      </c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</row>
    <row r="164" spans="2:35" x14ac:dyDescent="0.25">
      <c r="B164" s="165" t="s">
        <v>295</v>
      </c>
      <c r="C164" s="165" t="s">
        <v>219</v>
      </c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</row>
    <row r="165" spans="2:35" x14ac:dyDescent="0.25">
      <c r="B165" s="165" t="s">
        <v>366</v>
      </c>
      <c r="C165" s="165" t="s">
        <v>367</v>
      </c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  <c r="AE165" s="165"/>
      <c r="AF165" s="165"/>
      <c r="AG165" s="165"/>
      <c r="AH165" s="165"/>
      <c r="AI165" s="165"/>
    </row>
    <row r="166" spans="2:35" x14ac:dyDescent="0.25">
      <c r="B166" s="165" t="s">
        <v>483</v>
      </c>
      <c r="C166" s="165" t="s">
        <v>297</v>
      </c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</row>
    <row r="167" spans="2:35" x14ac:dyDescent="0.25">
      <c r="B167" s="165" t="s">
        <v>609</v>
      </c>
      <c r="C167" s="165" t="s">
        <v>224</v>
      </c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</row>
    <row r="168" spans="2:35" x14ac:dyDescent="0.25">
      <c r="B168" s="165" t="s">
        <v>610</v>
      </c>
      <c r="C168" s="165" t="s">
        <v>224</v>
      </c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  <c r="AE168" s="165"/>
      <c r="AF168" s="165"/>
      <c r="AG168" s="165"/>
      <c r="AH168" s="165"/>
      <c r="AI168" s="165"/>
    </row>
    <row r="169" spans="2:35" x14ac:dyDescent="0.25">
      <c r="B169" s="165" t="s">
        <v>611</v>
      </c>
      <c r="C169" s="165" t="s">
        <v>265</v>
      </c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</row>
    <row r="170" spans="2:35" x14ac:dyDescent="0.25">
      <c r="B170" s="165" t="s">
        <v>97</v>
      </c>
      <c r="C170" s="165" t="s">
        <v>612</v>
      </c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</row>
    <row r="171" spans="2:35" x14ac:dyDescent="0.25">
      <c r="B171" s="165" t="s">
        <v>379</v>
      </c>
      <c r="C171" s="165" t="s">
        <v>367</v>
      </c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</row>
    <row r="172" spans="2:35" x14ac:dyDescent="0.25">
      <c r="B172" s="165" t="s">
        <v>613</v>
      </c>
      <c r="C172" s="165" t="s">
        <v>219</v>
      </c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</row>
    <row r="173" spans="2:35" x14ac:dyDescent="0.25">
      <c r="B173" s="165" t="s">
        <v>614</v>
      </c>
      <c r="C173" s="165" t="s">
        <v>215</v>
      </c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5"/>
      <c r="AH173" s="165"/>
      <c r="AI173" s="165"/>
    </row>
    <row r="174" spans="2:35" x14ac:dyDescent="0.25">
      <c r="B174" s="165" t="s">
        <v>615</v>
      </c>
      <c r="C174" s="165" t="s">
        <v>616</v>
      </c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5"/>
      <c r="AH174" s="165"/>
      <c r="AI174" s="165"/>
    </row>
    <row r="175" spans="2:35" x14ac:dyDescent="0.25">
      <c r="B175" s="165" t="s">
        <v>296</v>
      </c>
      <c r="C175" s="165" t="s">
        <v>297</v>
      </c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5"/>
      <c r="AH175" s="165"/>
      <c r="AI175" s="165"/>
    </row>
    <row r="176" spans="2:35" x14ac:dyDescent="0.25">
      <c r="B176" s="165" t="s">
        <v>617</v>
      </c>
      <c r="C176" s="165" t="s">
        <v>297</v>
      </c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</row>
    <row r="177" spans="2:35" x14ac:dyDescent="0.25">
      <c r="B177" s="165" t="s">
        <v>618</v>
      </c>
      <c r="C177" s="165" t="s">
        <v>265</v>
      </c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</row>
    <row r="178" spans="2:35" x14ac:dyDescent="0.25">
      <c r="B178" s="165" t="s">
        <v>619</v>
      </c>
      <c r="C178" s="165" t="s">
        <v>297</v>
      </c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</row>
    <row r="179" spans="2:35" x14ac:dyDescent="0.25">
      <c r="B179" s="165" t="s">
        <v>620</v>
      </c>
      <c r="C179" s="165" t="s">
        <v>215</v>
      </c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</row>
    <row r="180" spans="2:35" x14ac:dyDescent="0.25">
      <c r="B180" s="165" t="s">
        <v>620</v>
      </c>
      <c r="C180" s="165" t="s">
        <v>300</v>
      </c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  <c r="AE180" s="165"/>
      <c r="AF180" s="165"/>
      <c r="AG180" s="165"/>
      <c r="AH180" s="165"/>
      <c r="AI180" s="165"/>
    </row>
    <row r="181" spans="2:35" x14ac:dyDescent="0.25">
      <c r="B181" s="165" t="s">
        <v>298</v>
      </c>
      <c r="C181" s="165" t="s">
        <v>215</v>
      </c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  <c r="AE181" s="165"/>
      <c r="AF181" s="165"/>
      <c r="AG181" s="165"/>
      <c r="AH181" s="165"/>
      <c r="AI181" s="165"/>
    </row>
    <row r="182" spans="2:35" x14ac:dyDescent="0.25">
      <c r="B182" s="165" t="s">
        <v>797</v>
      </c>
      <c r="C182" s="165" t="s">
        <v>265</v>
      </c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  <c r="AF182" s="165"/>
      <c r="AG182" s="165"/>
      <c r="AH182" s="165"/>
      <c r="AI182" s="165"/>
    </row>
    <row r="183" spans="2:35" x14ac:dyDescent="0.25">
      <c r="B183" s="165" t="s">
        <v>299</v>
      </c>
      <c r="C183" s="165" t="s">
        <v>300</v>
      </c>
      <c r="D183" s="165"/>
      <c r="E183" s="165"/>
      <c r="F183" s="165">
        <v>1</v>
      </c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</row>
    <row r="184" spans="2:35" x14ac:dyDescent="0.25">
      <c r="B184" s="165" t="s">
        <v>301</v>
      </c>
      <c r="C184" s="165" t="s">
        <v>235</v>
      </c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>
        <v>1</v>
      </c>
      <c r="AD184" s="165"/>
      <c r="AE184" s="165"/>
      <c r="AF184" s="165"/>
      <c r="AG184" s="165"/>
      <c r="AH184" s="165"/>
      <c r="AI184" s="165"/>
    </row>
    <row r="185" spans="2:35" x14ac:dyDescent="0.25">
      <c r="B185" s="165" t="s">
        <v>302</v>
      </c>
      <c r="C185" s="165" t="s">
        <v>265</v>
      </c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  <c r="AF185" s="165"/>
      <c r="AG185" s="165"/>
      <c r="AH185" s="165"/>
      <c r="AI185" s="165"/>
    </row>
    <row r="186" spans="2:35" x14ac:dyDescent="0.25">
      <c r="B186" s="165" t="s">
        <v>368</v>
      </c>
      <c r="C186" s="165" t="s">
        <v>219</v>
      </c>
      <c r="D186" s="165">
        <v>15</v>
      </c>
      <c r="E186" s="165"/>
      <c r="F186" s="165"/>
      <c r="G186" s="165"/>
      <c r="H186" s="165"/>
      <c r="I186" s="165"/>
      <c r="J186" s="165"/>
      <c r="K186" s="165"/>
      <c r="L186" s="165"/>
      <c r="M186" s="165"/>
      <c r="N186" s="165">
        <v>20</v>
      </c>
      <c r="O186" s="165"/>
      <c r="P186" s="165"/>
      <c r="Q186" s="165"/>
      <c r="R186" s="165"/>
      <c r="S186" s="165"/>
      <c r="T186" s="165"/>
      <c r="U186" s="165"/>
      <c r="V186" s="165"/>
      <c r="W186" s="165"/>
      <c r="X186" s="165">
        <v>20</v>
      </c>
      <c r="Y186" s="165"/>
      <c r="Z186" s="165"/>
      <c r="AA186" s="165"/>
      <c r="AB186" s="165"/>
      <c r="AC186" s="165"/>
      <c r="AD186" s="165"/>
      <c r="AE186" s="165">
        <v>10</v>
      </c>
      <c r="AF186" s="165"/>
      <c r="AG186" s="165"/>
      <c r="AH186" s="165"/>
      <c r="AI186" s="165"/>
    </row>
    <row r="187" spans="2:35" x14ac:dyDescent="0.25">
      <c r="B187" s="165" t="s">
        <v>303</v>
      </c>
      <c r="C187" s="165" t="s">
        <v>265</v>
      </c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</row>
    <row r="188" spans="2:35" x14ac:dyDescent="0.25">
      <c r="B188" s="165" t="s">
        <v>304</v>
      </c>
      <c r="C188" s="165" t="s">
        <v>265</v>
      </c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</row>
    <row r="189" spans="2:35" x14ac:dyDescent="0.25">
      <c r="B189" s="165" t="s">
        <v>305</v>
      </c>
      <c r="C189" s="165" t="s">
        <v>265</v>
      </c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</row>
    <row r="190" spans="2:35" x14ac:dyDescent="0.25">
      <c r="B190" s="165" t="s">
        <v>306</v>
      </c>
      <c r="C190" s="165" t="s">
        <v>265</v>
      </c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</row>
    <row r="191" spans="2:35" x14ac:dyDescent="0.25">
      <c r="B191" s="165" t="s">
        <v>308</v>
      </c>
      <c r="C191" s="165" t="s">
        <v>219</v>
      </c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</row>
    <row r="192" spans="2:35" x14ac:dyDescent="0.25">
      <c r="B192" s="165" t="s">
        <v>621</v>
      </c>
      <c r="C192" s="165" t="s">
        <v>265</v>
      </c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  <c r="AE192" s="165"/>
      <c r="AF192" s="165"/>
      <c r="AG192" s="165"/>
      <c r="AH192" s="165"/>
      <c r="AI192" s="165"/>
    </row>
    <row r="193" spans="2:35" x14ac:dyDescent="0.25">
      <c r="B193" s="165" t="s">
        <v>622</v>
      </c>
      <c r="C193" s="165" t="s">
        <v>215</v>
      </c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</row>
    <row r="194" spans="2:35" x14ac:dyDescent="0.25">
      <c r="B194" s="165" t="s">
        <v>309</v>
      </c>
      <c r="C194" s="165" t="s">
        <v>265</v>
      </c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</row>
    <row r="195" spans="2:35" x14ac:dyDescent="0.25">
      <c r="B195" s="165" t="s">
        <v>623</v>
      </c>
      <c r="C195" s="165" t="s">
        <v>297</v>
      </c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</row>
    <row r="196" spans="2:35" x14ac:dyDescent="0.25">
      <c r="B196" s="165" t="s">
        <v>624</v>
      </c>
      <c r="C196" s="165" t="s">
        <v>265</v>
      </c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</row>
    <row r="197" spans="2:35" x14ac:dyDescent="0.25">
      <c r="B197" s="165" t="s">
        <v>625</v>
      </c>
      <c r="C197" s="165" t="s">
        <v>297</v>
      </c>
      <c r="D197" s="165"/>
      <c r="E197" s="165"/>
      <c r="F197" s="165"/>
      <c r="G197" s="165">
        <v>1</v>
      </c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</row>
    <row r="198" spans="2:35" x14ac:dyDescent="0.25">
      <c r="B198" s="165" t="s">
        <v>310</v>
      </c>
      <c r="C198" s="165" t="s">
        <v>215</v>
      </c>
      <c r="D198" s="165"/>
      <c r="E198" s="165"/>
      <c r="F198" s="165"/>
      <c r="G198" s="165"/>
      <c r="H198" s="165"/>
      <c r="I198" s="165"/>
      <c r="J198" s="165">
        <v>1</v>
      </c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>
        <v>1</v>
      </c>
      <c r="AE198" s="165"/>
      <c r="AF198" s="165"/>
      <c r="AG198" s="165"/>
      <c r="AH198" s="165"/>
      <c r="AI198" s="165"/>
    </row>
    <row r="199" spans="2:35" x14ac:dyDescent="0.25">
      <c r="B199" s="165" t="s">
        <v>311</v>
      </c>
      <c r="C199" s="165" t="s">
        <v>215</v>
      </c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</row>
    <row r="200" spans="2:35" x14ac:dyDescent="0.25">
      <c r="B200" s="165" t="s">
        <v>312</v>
      </c>
      <c r="C200" s="165" t="s">
        <v>215</v>
      </c>
      <c r="D200" s="165"/>
      <c r="E200" s="165"/>
      <c r="F200" s="165"/>
      <c r="G200" s="165">
        <v>1</v>
      </c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</row>
    <row r="201" spans="2:35" x14ac:dyDescent="0.25">
      <c r="B201" s="165" t="s">
        <v>313</v>
      </c>
      <c r="C201" s="165" t="s">
        <v>215</v>
      </c>
      <c r="D201" s="165"/>
      <c r="E201" s="165"/>
      <c r="F201" s="165"/>
      <c r="G201" s="165"/>
      <c r="H201" s="165"/>
      <c r="I201" s="165"/>
      <c r="J201" s="165"/>
      <c r="K201" s="165">
        <v>2</v>
      </c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>
        <v>2</v>
      </c>
      <c r="AE201" s="165"/>
      <c r="AF201" s="165"/>
      <c r="AG201" s="165"/>
      <c r="AH201" s="165"/>
      <c r="AI201" s="165"/>
    </row>
    <row r="202" spans="2:35" x14ac:dyDescent="0.25">
      <c r="B202" s="165" t="s">
        <v>314</v>
      </c>
      <c r="C202" s="165" t="s">
        <v>219</v>
      </c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</row>
    <row r="203" spans="2:35" x14ac:dyDescent="0.25">
      <c r="B203" s="165" t="s">
        <v>626</v>
      </c>
      <c r="C203" s="165" t="s">
        <v>265</v>
      </c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</row>
    <row r="204" spans="2:35" x14ac:dyDescent="0.25">
      <c r="B204" s="165" t="s">
        <v>627</v>
      </c>
      <c r="C204" s="165" t="s">
        <v>219</v>
      </c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</row>
    <row r="205" spans="2:35" x14ac:dyDescent="0.25">
      <c r="B205" s="163" t="s">
        <v>315</v>
      </c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</row>
    <row r="206" spans="2:35" x14ac:dyDescent="0.25">
      <c r="B206" s="165" t="s">
        <v>316</v>
      </c>
      <c r="C206" s="165" t="s">
        <v>300</v>
      </c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</row>
    <row r="207" spans="2:35" x14ac:dyDescent="0.25">
      <c r="B207" s="165" t="s">
        <v>317</v>
      </c>
      <c r="C207" s="165" t="s">
        <v>318</v>
      </c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</row>
    <row r="208" spans="2:35" x14ac:dyDescent="0.25">
      <c r="B208" s="165" t="s">
        <v>319</v>
      </c>
      <c r="C208" s="165" t="s">
        <v>230</v>
      </c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>
        <v>20</v>
      </c>
      <c r="P208" s="165"/>
      <c r="Q208" s="165"/>
      <c r="R208" s="165"/>
      <c r="S208" s="165"/>
      <c r="T208" s="165"/>
      <c r="U208" s="165"/>
      <c r="V208" s="165"/>
      <c r="W208" s="165">
        <v>20</v>
      </c>
      <c r="X208" s="165"/>
      <c r="Y208" s="165"/>
      <c r="Z208" s="165"/>
      <c r="AA208" s="165"/>
      <c r="AB208" s="165"/>
      <c r="AC208" s="165"/>
      <c r="AD208" s="165"/>
      <c r="AE208" s="165">
        <v>20</v>
      </c>
      <c r="AF208" s="165"/>
      <c r="AG208" s="165"/>
      <c r="AH208" s="165"/>
      <c r="AI208" s="165"/>
    </row>
    <row r="209" spans="2:35" x14ac:dyDescent="0.25">
      <c r="B209" s="165" t="s">
        <v>460</v>
      </c>
      <c r="C209" s="165" t="s">
        <v>215</v>
      </c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</row>
    <row r="210" spans="2:35" x14ac:dyDescent="0.25">
      <c r="B210" s="165" t="s">
        <v>461</v>
      </c>
      <c r="C210" s="165" t="s">
        <v>219</v>
      </c>
      <c r="D210" s="165"/>
      <c r="E210" s="102"/>
      <c r="F210" s="165"/>
      <c r="G210" s="165"/>
      <c r="H210" s="102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</row>
    <row r="211" spans="2:35" x14ac:dyDescent="0.25">
      <c r="B211" s="165" t="s">
        <v>320</v>
      </c>
      <c r="C211" s="165" t="s">
        <v>318</v>
      </c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</row>
    <row r="212" spans="2:35" x14ac:dyDescent="0.25">
      <c r="B212" s="165" t="s">
        <v>321</v>
      </c>
      <c r="C212" s="165" t="s">
        <v>318</v>
      </c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</row>
    <row r="213" spans="2:35" x14ac:dyDescent="0.25">
      <c r="B213" s="165" t="s">
        <v>322</v>
      </c>
      <c r="C213" s="165" t="s">
        <v>318</v>
      </c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</row>
    <row r="214" spans="2:35" x14ac:dyDescent="0.25">
      <c r="B214" s="165" t="s">
        <v>463</v>
      </c>
      <c r="C214" s="165" t="s">
        <v>265</v>
      </c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</row>
    <row r="215" spans="2:35" x14ac:dyDescent="0.25">
      <c r="B215" s="165" t="s">
        <v>464</v>
      </c>
      <c r="C215" s="165" t="s">
        <v>265</v>
      </c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</row>
    <row r="216" spans="2:35" x14ac:dyDescent="0.25">
      <c r="B216" s="42" t="s">
        <v>465</v>
      </c>
      <c r="C216" s="42" t="s">
        <v>297</v>
      </c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</row>
    <row r="217" spans="2:35" x14ac:dyDescent="0.25">
      <c r="B217" s="165" t="s">
        <v>323</v>
      </c>
      <c r="C217" s="165" t="s">
        <v>215</v>
      </c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</row>
    <row r="218" spans="2:35" x14ac:dyDescent="0.25">
      <c r="B218" s="165" t="s">
        <v>324</v>
      </c>
      <c r="C218" s="165" t="s">
        <v>318</v>
      </c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</row>
    <row r="219" spans="2:35" x14ac:dyDescent="0.25">
      <c r="B219" s="165" t="s">
        <v>325</v>
      </c>
      <c r="C219" s="165" t="s">
        <v>318</v>
      </c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</row>
    <row r="220" spans="2:35" x14ac:dyDescent="0.25">
      <c r="B220" s="165" t="s">
        <v>466</v>
      </c>
      <c r="C220" s="165" t="s">
        <v>318</v>
      </c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</row>
    <row r="221" spans="2:35" x14ac:dyDescent="0.25">
      <c r="B221" s="165" t="s">
        <v>326</v>
      </c>
      <c r="C221" s="165" t="s">
        <v>215</v>
      </c>
      <c r="D221" s="165"/>
      <c r="E221" s="165">
        <v>1</v>
      </c>
      <c r="F221" s="165"/>
      <c r="G221" s="165"/>
      <c r="H221" s="165"/>
      <c r="I221" s="165"/>
      <c r="J221" s="165"/>
      <c r="K221" s="165">
        <v>1</v>
      </c>
      <c r="L221" s="165"/>
      <c r="M221" s="165"/>
      <c r="N221" s="165"/>
      <c r="O221" s="165"/>
      <c r="P221" s="165"/>
      <c r="Q221" s="165"/>
      <c r="R221" s="165"/>
      <c r="S221" s="165">
        <v>1</v>
      </c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</row>
    <row r="222" spans="2:35" x14ac:dyDescent="0.25">
      <c r="B222" s="165" t="s">
        <v>327</v>
      </c>
      <c r="C222" s="165" t="s">
        <v>318</v>
      </c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</row>
    <row r="223" spans="2:35" x14ac:dyDescent="0.25">
      <c r="B223" s="165" t="s">
        <v>328</v>
      </c>
      <c r="C223" s="165" t="s">
        <v>215</v>
      </c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</row>
    <row r="224" spans="2:35" x14ac:dyDescent="0.25">
      <c r="B224" s="165" t="s">
        <v>329</v>
      </c>
      <c r="C224" s="165" t="s">
        <v>215</v>
      </c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</row>
    <row r="225" spans="2:35" x14ac:dyDescent="0.25">
      <c r="B225" s="165" t="s">
        <v>330</v>
      </c>
      <c r="C225" s="165" t="s">
        <v>215</v>
      </c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</row>
    <row r="226" spans="2:35" x14ac:dyDescent="0.25">
      <c r="B226" s="165" t="s">
        <v>331</v>
      </c>
      <c r="C226" s="165" t="s">
        <v>215</v>
      </c>
      <c r="D226" s="165"/>
      <c r="E226" s="165">
        <v>1</v>
      </c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</row>
    <row r="227" spans="2:35" x14ac:dyDescent="0.25">
      <c r="B227" s="165" t="s">
        <v>332</v>
      </c>
      <c r="C227" s="165" t="s">
        <v>215</v>
      </c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</row>
    <row r="228" spans="2:35" x14ac:dyDescent="0.25">
      <c r="B228" s="165" t="s">
        <v>333</v>
      </c>
      <c r="C228" s="165" t="s">
        <v>215</v>
      </c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5"/>
      <c r="AH228" s="165"/>
      <c r="AI228" s="165"/>
    </row>
    <row r="229" spans="2:35" x14ac:dyDescent="0.25">
      <c r="B229" s="165" t="s">
        <v>334</v>
      </c>
      <c r="C229" s="165" t="s">
        <v>215</v>
      </c>
      <c r="D229" s="165"/>
      <c r="E229" s="165">
        <v>1</v>
      </c>
      <c r="F229" s="165"/>
      <c r="G229" s="165"/>
      <c r="H229" s="165"/>
      <c r="I229" s="165"/>
      <c r="J229" s="165"/>
      <c r="K229" s="165">
        <v>1</v>
      </c>
      <c r="L229" s="165"/>
      <c r="M229" s="165"/>
      <c r="N229" s="165"/>
      <c r="O229" s="165"/>
      <c r="P229" s="165"/>
      <c r="Q229" s="165"/>
      <c r="R229" s="165"/>
      <c r="S229" s="165">
        <v>1</v>
      </c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5"/>
      <c r="AH229" s="165"/>
      <c r="AI229" s="165"/>
    </row>
    <row r="230" spans="2:35" x14ac:dyDescent="0.25">
      <c r="B230" s="165" t="s">
        <v>335</v>
      </c>
      <c r="C230" s="165" t="s">
        <v>297</v>
      </c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65"/>
      <c r="AI230" s="165"/>
    </row>
    <row r="231" spans="2:35" x14ac:dyDescent="0.25">
      <c r="B231" s="165" t="s">
        <v>336</v>
      </c>
      <c r="C231" s="165" t="s">
        <v>255</v>
      </c>
      <c r="D231" s="165"/>
      <c r="E231" s="165"/>
      <c r="F231" s="165"/>
      <c r="G231" s="165"/>
      <c r="H231" s="165"/>
      <c r="I231" s="165"/>
      <c r="J231" s="165">
        <v>1</v>
      </c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65"/>
      <c r="AI231" s="165"/>
    </row>
    <row r="232" spans="2:35" x14ac:dyDescent="0.25">
      <c r="B232" s="165" t="s">
        <v>337</v>
      </c>
      <c r="C232" s="42" t="s">
        <v>215</v>
      </c>
      <c r="D232" s="165"/>
      <c r="E232" s="165"/>
      <c r="F232" s="165"/>
      <c r="G232" s="165"/>
      <c r="H232" s="165"/>
      <c r="I232" s="165"/>
      <c r="J232" s="165">
        <v>1</v>
      </c>
      <c r="K232" s="165"/>
      <c r="L232" s="165"/>
      <c r="M232" s="165"/>
      <c r="N232" s="165"/>
      <c r="O232" s="165">
        <v>1</v>
      </c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65"/>
      <c r="AI232" s="165"/>
    </row>
    <row r="233" spans="2:35" x14ac:dyDescent="0.25">
      <c r="B233" s="165" t="s">
        <v>467</v>
      </c>
      <c r="C233" s="165" t="s">
        <v>265</v>
      </c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  <c r="AE233" s="165"/>
      <c r="AF233" s="165"/>
      <c r="AG233" s="165"/>
      <c r="AH233" s="165"/>
      <c r="AI233" s="165"/>
    </row>
    <row r="234" spans="2:35" x14ac:dyDescent="0.25">
      <c r="B234" s="165" t="s">
        <v>338</v>
      </c>
      <c r="C234" s="165" t="s">
        <v>215</v>
      </c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>
        <v>0.25</v>
      </c>
      <c r="U234" s="165"/>
      <c r="V234" s="165"/>
      <c r="W234" s="165"/>
      <c r="X234" s="165"/>
      <c r="Y234" s="165"/>
      <c r="Z234" s="165"/>
      <c r="AA234" s="165"/>
      <c r="AB234" s="165"/>
      <c r="AC234" s="165"/>
      <c r="AD234" s="165"/>
      <c r="AE234" s="165"/>
      <c r="AF234" s="165"/>
      <c r="AG234" s="165"/>
      <c r="AH234" s="165"/>
      <c r="AI234" s="165"/>
    </row>
    <row r="235" spans="2:35" x14ac:dyDescent="0.25">
      <c r="B235" s="165" t="s">
        <v>468</v>
      </c>
      <c r="C235" s="165" t="s">
        <v>265</v>
      </c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  <c r="AD235" s="165"/>
      <c r="AE235" s="165"/>
      <c r="AF235" s="165"/>
      <c r="AG235" s="165"/>
      <c r="AH235" s="165"/>
      <c r="AI235" s="165"/>
    </row>
    <row r="236" spans="2:35" x14ac:dyDescent="0.25">
      <c r="B236" s="165" t="s">
        <v>339</v>
      </c>
      <c r="C236" s="165" t="s">
        <v>300</v>
      </c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  <c r="AD236" s="165"/>
      <c r="AE236" s="165"/>
      <c r="AF236" s="165"/>
      <c r="AG236" s="165"/>
      <c r="AH236" s="165"/>
      <c r="AI236" s="165"/>
    </row>
    <row r="237" spans="2:35" x14ac:dyDescent="0.25">
      <c r="B237" s="42" t="s">
        <v>340</v>
      </c>
      <c r="C237" s="42" t="s">
        <v>215</v>
      </c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  <c r="AD237" s="165"/>
      <c r="AE237" s="165"/>
      <c r="AF237" s="165"/>
      <c r="AG237" s="165"/>
      <c r="AH237" s="165"/>
      <c r="AI237" s="165"/>
    </row>
    <row r="238" spans="2:35" x14ac:dyDescent="0.25">
      <c r="B238" s="165" t="s">
        <v>628</v>
      </c>
      <c r="C238" s="165" t="s">
        <v>318</v>
      </c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  <c r="AI238" s="165"/>
    </row>
    <row r="239" spans="2:35" x14ac:dyDescent="0.25">
      <c r="B239" s="165" t="s">
        <v>1150</v>
      </c>
      <c r="C239" s="165" t="s">
        <v>265</v>
      </c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>
        <v>1</v>
      </c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</row>
    <row r="240" spans="2:35" x14ac:dyDescent="0.25">
      <c r="B240" s="163" t="s">
        <v>341</v>
      </c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  <c r="AE240" s="164"/>
      <c r="AF240" s="164"/>
      <c r="AG240" s="164"/>
      <c r="AH240" s="164"/>
      <c r="AI240" s="164"/>
    </row>
    <row r="241" spans="2:35" x14ac:dyDescent="0.25">
      <c r="B241" s="165" t="s">
        <v>629</v>
      </c>
      <c r="C241" s="165" t="s">
        <v>219</v>
      </c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  <c r="AE241" s="165"/>
      <c r="AF241" s="165"/>
      <c r="AG241" s="165"/>
      <c r="AH241" s="165"/>
      <c r="AI241" s="165"/>
    </row>
    <row r="242" spans="2:35" x14ac:dyDescent="0.25">
      <c r="B242" s="165" t="s">
        <v>630</v>
      </c>
      <c r="C242" s="165" t="s">
        <v>219</v>
      </c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  <c r="AD242" s="165"/>
      <c r="AE242" s="165"/>
      <c r="AF242" s="165"/>
      <c r="AG242" s="165"/>
      <c r="AH242" s="165"/>
      <c r="AI242" s="165"/>
    </row>
    <row r="243" spans="2:35" x14ac:dyDescent="0.25">
      <c r="B243" s="165" t="s">
        <v>631</v>
      </c>
      <c r="C243" s="165" t="s">
        <v>219</v>
      </c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  <c r="AC243" s="165"/>
      <c r="AD243" s="165"/>
      <c r="AE243" s="165"/>
      <c r="AF243" s="165"/>
      <c r="AG243" s="165"/>
      <c r="AH243" s="165"/>
      <c r="AI243" s="165"/>
    </row>
    <row r="244" spans="2:35" x14ac:dyDescent="0.25">
      <c r="B244" s="165" t="s">
        <v>632</v>
      </c>
      <c r="C244" s="165" t="s">
        <v>297</v>
      </c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  <c r="AD244" s="165"/>
      <c r="AE244" s="165"/>
      <c r="AF244" s="165"/>
      <c r="AG244" s="165"/>
      <c r="AH244" s="165"/>
      <c r="AI244" s="165"/>
    </row>
    <row r="245" spans="2:35" x14ac:dyDescent="0.25">
      <c r="B245" s="165" t="s">
        <v>633</v>
      </c>
      <c r="C245" s="165" t="s">
        <v>543</v>
      </c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  <c r="AE245" s="165"/>
      <c r="AF245" s="165"/>
      <c r="AG245" s="165"/>
      <c r="AH245" s="165"/>
      <c r="AI245" s="165"/>
    </row>
    <row r="246" spans="2:35" x14ac:dyDescent="0.25">
      <c r="B246" s="165" t="s">
        <v>634</v>
      </c>
      <c r="C246" s="165" t="s">
        <v>219</v>
      </c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  <c r="AC246" s="165"/>
      <c r="AD246" s="165"/>
      <c r="AE246" s="165"/>
      <c r="AF246" s="165"/>
      <c r="AG246" s="165"/>
      <c r="AH246" s="165"/>
      <c r="AI246" s="165"/>
    </row>
    <row r="247" spans="2:35" x14ac:dyDescent="0.25">
      <c r="B247" s="165" t="s">
        <v>635</v>
      </c>
      <c r="C247" s="165" t="s">
        <v>300</v>
      </c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  <c r="AD247" s="165"/>
      <c r="AE247" s="165"/>
      <c r="AF247" s="165"/>
      <c r="AG247" s="165"/>
      <c r="AH247" s="165"/>
      <c r="AI247" s="165"/>
    </row>
    <row r="248" spans="2:35" x14ac:dyDescent="0.25">
      <c r="B248" s="165" t="s">
        <v>636</v>
      </c>
      <c r="C248" s="165" t="s">
        <v>297</v>
      </c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  <c r="AC248" s="165"/>
      <c r="AD248" s="165"/>
      <c r="AE248" s="165"/>
      <c r="AF248" s="165"/>
      <c r="AG248" s="165"/>
      <c r="AH248" s="165"/>
      <c r="AI248" s="165"/>
    </row>
    <row r="249" spans="2:35" x14ac:dyDescent="0.25">
      <c r="B249" s="165" t="s">
        <v>637</v>
      </c>
      <c r="C249" s="165" t="s">
        <v>348</v>
      </c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  <c r="AC249" s="165"/>
      <c r="AD249" s="165"/>
      <c r="AE249" s="165"/>
      <c r="AF249" s="165"/>
      <c r="AG249" s="165"/>
      <c r="AH249" s="165"/>
      <c r="AI249" s="165"/>
    </row>
    <row r="250" spans="2:35" x14ac:dyDescent="0.25">
      <c r="B250" s="165" t="s">
        <v>638</v>
      </c>
      <c r="C250" s="165" t="s">
        <v>219</v>
      </c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  <c r="AC250" s="165"/>
      <c r="AD250" s="165"/>
      <c r="AE250" s="165"/>
      <c r="AF250" s="165"/>
      <c r="AG250" s="165"/>
      <c r="AH250" s="165"/>
      <c r="AI250" s="165"/>
    </row>
    <row r="251" spans="2:35" x14ac:dyDescent="0.25">
      <c r="B251" s="165" t="s">
        <v>639</v>
      </c>
      <c r="C251" s="165" t="s">
        <v>297</v>
      </c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  <c r="AC251" s="165"/>
      <c r="AD251" s="165"/>
      <c r="AE251" s="165"/>
      <c r="AF251" s="165"/>
      <c r="AG251" s="165"/>
      <c r="AH251" s="165"/>
      <c r="AI251" s="165"/>
    </row>
    <row r="252" spans="2:35" x14ac:dyDescent="0.25">
      <c r="B252" s="42" t="s">
        <v>640</v>
      </c>
      <c r="C252" s="165" t="s">
        <v>219</v>
      </c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  <c r="AC252" s="165"/>
      <c r="AD252" s="165"/>
      <c r="AE252" s="165"/>
      <c r="AF252" s="165"/>
      <c r="AG252" s="165"/>
      <c r="AH252" s="165"/>
      <c r="AI252" s="165"/>
    </row>
    <row r="253" spans="2:35" x14ac:dyDescent="0.25">
      <c r="B253" s="42" t="s">
        <v>641</v>
      </c>
      <c r="C253" s="165" t="s">
        <v>219</v>
      </c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  <c r="AE253" s="165"/>
      <c r="AF253" s="165"/>
      <c r="AG253" s="165"/>
      <c r="AH253" s="165"/>
      <c r="AI253" s="165"/>
    </row>
    <row r="254" spans="2:35" x14ac:dyDescent="0.25">
      <c r="B254" s="165" t="s">
        <v>642</v>
      </c>
      <c r="C254" s="165" t="s">
        <v>219</v>
      </c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  <c r="AE254" s="165"/>
      <c r="AF254" s="165"/>
      <c r="AG254" s="165"/>
      <c r="AH254" s="165"/>
      <c r="AI254" s="165"/>
    </row>
    <row r="255" spans="2:35" x14ac:dyDescent="0.25">
      <c r="B255" s="165" t="s">
        <v>643</v>
      </c>
      <c r="C255" s="165" t="s">
        <v>265</v>
      </c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  <c r="AD255" s="165"/>
      <c r="AE255" s="165"/>
      <c r="AF255" s="165"/>
      <c r="AG255" s="165"/>
      <c r="AH255" s="165"/>
      <c r="AI255" s="165"/>
    </row>
    <row r="256" spans="2:35" x14ac:dyDescent="0.25">
      <c r="B256" s="165" t="s">
        <v>644</v>
      </c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  <c r="AD256" s="165"/>
      <c r="AE256" s="165"/>
      <c r="AF256" s="165"/>
      <c r="AG256" s="165"/>
      <c r="AH256" s="165"/>
      <c r="AI256" s="165"/>
    </row>
    <row r="257" spans="2:35" x14ac:dyDescent="0.25">
      <c r="B257" s="165" t="s">
        <v>645</v>
      </c>
      <c r="C257" s="165" t="s">
        <v>297</v>
      </c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  <c r="AD257" s="165"/>
      <c r="AE257" s="165"/>
      <c r="AF257" s="165"/>
      <c r="AG257" s="165"/>
      <c r="AH257" s="165"/>
      <c r="AI257" s="165"/>
    </row>
    <row r="258" spans="2:35" x14ac:dyDescent="0.25">
      <c r="B258" s="165" t="s">
        <v>646</v>
      </c>
      <c r="C258" s="165" t="s">
        <v>647</v>
      </c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  <c r="AD258" s="165"/>
      <c r="AE258" s="165"/>
      <c r="AF258" s="165"/>
      <c r="AG258" s="165"/>
      <c r="AH258" s="165"/>
      <c r="AI258" s="165"/>
    </row>
    <row r="259" spans="2:35" x14ac:dyDescent="0.25">
      <c r="B259" s="165" t="s">
        <v>648</v>
      </c>
      <c r="C259" s="165" t="s">
        <v>219</v>
      </c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  <c r="AC259" s="165"/>
      <c r="AD259" s="165"/>
      <c r="AE259" s="165"/>
      <c r="AF259" s="165"/>
      <c r="AG259" s="165"/>
      <c r="AH259" s="165"/>
      <c r="AI259" s="165"/>
    </row>
    <row r="260" spans="2:35" x14ac:dyDescent="0.25">
      <c r="B260" s="165" t="s">
        <v>649</v>
      </c>
      <c r="C260" s="165" t="s">
        <v>650</v>
      </c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  <c r="AD260" s="165"/>
      <c r="AE260" s="165"/>
      <c r="AF260" s="165"/>
      <c r="AG260" s="165"/>
      <c r="AH260" s="165"/>
      <c r="AI260" s="165"/>
    </row>
    <row r="261" spans="2:35" x14ac:dyDescent="0.25">
      <c r="B261" s="165" t="s">
        <v>651</v>
      </c>
      <c r="C261" s="165" t="s">
        <v>300</v>
      </c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  <c r="AD261" s="165"/>
      <c r="AE261" s="165"/>
      <c r="AF261" s="165"/>
      <c r="AG261" s="165"/>
      <c r="AH261" s="165"/>
      <c r="AI261" s="165"/>
    </row>
    <row r="262" spans="2:35" x14ac:dyDescent="0.25">
      <c r="B262" s="165" t="s">
        <v>652</v>
      </c>
      <c r="C262" s="165" t="s">
        <v>348</v>
      </c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5"/>
    </row>
    <row r="263" spans="2:35" x14ac:dyDescent="0.25">
      <c r="B263" s="165" t="s">
        <v>342</v>
      </c>
      <c r="C263" s="165" t="s">
        <v>300</v>
      </c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5"/>
    </row>
    <row r="264" spans="2:35" x14ac:dyDescent="0.25">
      <c r="B264" s="165" t="s">
        <v>653</v>
      </c>
      <c r="C264" s="165" t="s">
        <v>219</v>
      </c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5"/>
      <c r="AD264" s="165"/>
      <c r="AE264" s="165"/>
      <c r="AF264" s="165"/>
      <c r="AG264" s="165"/>
      <c r="AH264" s="165"/>
      <c r="AI264" s="165"/>
    </row>
    <row r="265" spans="2:35" x14ac:dyDescent="0.25">
      <c r="B265" s="165" t="s">
        <v>654</v>
      </c>
      <c r="C265" s="165" t="s">
        <v>655</v>
      </c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5"/>
      <c r="AD265" s="165"/>
      <c r="AE265" s="165"/>
      <c r="AF265" s="165"/>
      <c r="AG265" s="165"/>
      <c r="AH265" s="165"/>
      <c r="AI265" s="165"/>
    </row>
    <row r="266" spans="2:35" x14ac:dyDescent="0.25">
      <c r="B266" s="165" t="s">
        <v>656</v>
      </c>
      <c r="C266" s="165" t="s">
        <v>219</v>
      </c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  <c r="AD266" s="165"/>
      <c r="AE266" s="165"/>
      <c r="AF266" s="165"/>
      <c r="AG266" s="165"/>
      <c r="AH266" s="165"/>
      <c r="AI266" s="165"/>
    </row>
    <row r="267" spans="2:35" x14ac:dyDescent="0.25">
      <c r="B267" s="165" t="s">
        <v>657</v>
      </c>
      <c r="C267" s="165" t="s">
        <v>265</v>
      </c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  <c r="AE267" s="165"/>
      <c r="AF267" s="165"/>
      <c r="AG267" s="165"/>
      <c r="AH267" s="165"/>
      <c r="AI267" s="165"/>
    </row>
    <row r="268" spans="2:35" x14ac:dyDescent="0.25">
      <c r="B268" s="165" t="s">
        <v>658</v>
      </c>
      <c r="C268" s="165" t="s">
        <v>265</v>
      </c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  <c r="AD268" s="165"/>
      <c r="AE268" s="165"/>
      <c r="AF268" s="165"/>
      <c r="AG268" s="165"/>
      <c r="AH268" s="165"/>
      <c r="AI268" s="165"/>
    </row>
    <row r="269" spans="2:35" x14ac:dyDescent="0.25">
      <c r="B269" s="165" t="s">
        <v>659</v>
      </c>
      <c r="C269" s="165" t="s">
        <v>219</v>
      </c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  <c r="AD269" s="165"/>
      <c r="AE269" s="165"/>
      <c r="AF269" s="165"/>
      <c r="AG269" s="165"/>
      <c r="AH269" s="165"/>
      <c r="AI269" s="165"/>
    </row>
    <row r="270" spans="2:35" x14ac:dyDescent="0.25">
      <c r="B270" s="165" t="s">
        <v>660</v>
      </c>
      <c r="C270" s="165" t="s">
        <v>300</v>
      </c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5"/>
      <c r="AD270" s="165"/>
      <c r="AE270" s="165"/>
      <c r="AF270" s="165"/>
      <c r="AG270" s="165"/>
      <c r="AH270" s="165"/>
      <c r="AI270" s="165"/>
    </row>
    <row r="271" spans="2:35" x14ac:dyDescent="0.25">
      <c r="B271" s="165" t="s">
        <v>344</v>
      </c>
      <c r="C271" s="165" t="s">
        <v>300</v>
      </c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5"/>
      <c r="AD271" s="165"/>
      <c r="AE271" s="165"/>
      <c r="AF271" s="165"/>
      <c r="AG271" s="165"/>
      <c r="AH271" s="165"/>
      <c r="AI271" s="165"/>
    </row>
    <row r="272" spans="2:35" x14ac:dyDescent="0.25">
      <c r="B272" s="165" t="s">
        <v>661</v>
      </c>
      <c r="C272" s="165" t="s">
        <v>300</v>
      </c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5"/>
      <c r="AD272" s="165"/>
      <c r="AE272" s="165"/>
      <c r="AF272" s="165"/>
      <c r="AG272" s="165"/>
      <c r="AH272" s="165"/>
      <c r="AI272" s="165"/>
    </row>
    <row r="273" spans="2:35" x14ac:dyDescent="0.25">
      <c r="B273" s="165" t="s">
        <v>662</v>
      </c>
      <c r="C273" s="165" t="s">
        <v>300</v>
      </c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5"/>
      <c r="AD273" s="165"/>
      <c r="AE273" s="165"/>
      <c r="AF273" s="165"/>
      <c r="AG273" s="165"/>
      <c r="AH273" s="165"/>
      <c r="AI273" s="165"/>
    </row>
    <row r="274" spans="2:35" x14ac:dyDescent="0.25">
      <c r="B274" s="165" t="s">
        <v>663</v>
      </c>
      <c r="C274" s="165" t="s">
        <v>219</v>
      </c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5"/>
      <c r="AD274" s="165"/>
      <c r="AE274" s="165"/>
      <c r="AF274" s="165"/>
      <c r="AG274" s="165"/>
      <c r="AH274" s="165"/>
      <c r="AI274" s="165"/>
    </row>
    <row r="275" spans="2:35" x14ac:dyDescent="0.25">
      <c r="B275" s="165" t="s">
        <v>664</v>
      </c>
      <c r="C275" s="165" t="s">
        <v>224</v>
      </c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  <c r="AE275" s="165"/>
      <c r="AF275" s="165"/>
      <c r="AG275" s="165"/>
      <c r="AH275" s="165"/>
      <c r="AI275" s="165"/>
    </row>
    <row r="276" spans="2:35" x14ac:dyDescent="0.25">
      <c r="B276" s="165" t="s">
        <v>665</v>
      </c>
      <c r="C276" s="165" t="s">
        <v>224</v>
      </c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5"/>
      <c r="AD276" s="165"/>
      <c r="AE276" s="165"/>
      <c r="AF276" s="165"/>
      <c r="AG276" s="165"/>
      <c r="AH276" s="165"/>
      <c r="AI276" s="165"/>
    </row>
    <row r="277" spans="2:35" x14ac:dyDescent="0.25">
      <c r="B277" s="165" t="s">
        <v>666</v>
      </c>
      <c r="C277" s="165" t="s">
        <v>219</v>
      </c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  <c r="AD277" s="165"/>
      <c r="AE277" s="165"/>
      <c r="AF277" s="165"/>
      <c r="AG277" s="165"/>
      <c r="AH277" s="165"/>
      <c r="AI277" s="165"/>
    </row>
    <row r="278" spans="2:35" x14ac:dyDescent="0.25">
      <c r="B278" s="165" t="s">
        <v>667</v>
      </c>
      <c r="C278" s="165" t="s">
        <v>219</v>
      </c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5"/>
      <c r="AH278" s="165"/>
      <c r="AI278" s="165"/>
    </row>
    <row r="279" spans="2:35" x14ac:dyDescent="0.25">
      <c r="B279" s="165" t="s">
        <v>668</v>
      </c>
      <c r="C279" s="165" t="s">
        <v>219</v>
      </c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5"/>
      <c r="AH279" s="165"/>
      <c r="AI279" s="165"/>
    </row>
    <row r="280" spans="2:35" x14ac:dyDescent="0.25">
      <c r="B280" s="165" t="s">
        <v>669</v>
      </c>
      <c r="C280" s="165" t="s">
        <v>219</v>
      </c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165"/>
      <c r="AI280" s="165"/>
    </row>
    <row r="281" spans="2:35" x14ac:dyDescent="0.25">
      <c r="B281" s="165" t="s">
        <v>670</v>
      </c>
      <c r="C281" s="165" t="s">
        <v>300</v>
      </c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</row>
    <row r="282" spans="2:35" x14ac:dyDescent="0.25">
      <c r="B282" s="165" t="s">
        <v>671</v>
      </c>
      <c r="C282" s="165" t="s">
        <v>219</v>
      </c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5"/>
      <c r="AH282" s="165"/>
      <c r="AI282" s="165"/>
    </row>
    <row r="283" spans="2:35" x14ac:dyDescent="0.25">
      <c r="B283" s="165" t="s">
        <v>672</v>
      </c>
      <c r="C283" s="165" t="s">
        <v>219</v>
      </c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5"/>
      <c r="AH283" s="165"/>
      <c r="AI283" s="165"/>
    </row>
    <row r="284" spans="2:35" x14ac:dyDescent="0.25">
      <c r="B284" s="165" t="s">
        <v>673</v>
      </c>
      <c r="C284" s="165" t="s">
        <v>235</v>
      </c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5"/>
      <c r="AH284" s="165"/>
      <c r="AI284" s="165"/>
    </row>
    <row r="285" spans="2:35" x14ac:dyDescent="0.25">
      <c r="B285" s="165" t="s">
        <v>674</v>
      </c>
      <c r="C285" s="165" t="s">
        <v>235</v>
      </c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5"/>
      <c r="AH285" s="165"/>
      <c r="AI285" s="165"/>
    </row>
    <row r="286" spans="2:35" x14ac:dyDescent="0.25">
      <c r="B286" s="165" t="s">
        <v>345</v>
      </c>
      <c r="C286" s="165" t="s">
        <v>300</v>
      </c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  <c r="AD286" s="165"/>
      <c r="AE286" s="165"/>
      <c r="AF286" s="165"/>
      <c r="AG286" s="165"/>
      <c r="AH286" s="165"/>
      <c r="AI286" s="165"/>
    </row>
    <row r="287" spans="2:35" x14ac:dyDescent="0.25">
      <c r="B287" s="165" t="s">
        <v>675</v>
      </c>
      <c r="C287" s="165" t="s">
        <v>300</v>
      </c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  <c r="AE287" s="165"/>
      <c r="AF287" s="165"/>
      <c r="AG287" s="165"/>
      <c r="AH287" s="165"/>
      <c r="AI287" s="165"/>
    </row>
    <row r="288" spans="2:35" x14ac:dyDescent="0.25">
      <c r="B288" s="165" t="s">
        <v>676</v>
      </c>
      <c r="C288" s="165" t="s">
        <v>300</v>
      </c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  <c r="AD288" s="165"/>
      <c r="AE288" s="165"/>
      <c r="AF288" s="165"/>
      <c r="AG288" s="165"/>
      <c r="AH288" s="165"/>
      <c r="AI288" s="165"/>
    </row>
    <row r="289" spans="2:35" x14ac:dyDescent="0.25">
      <c r="B289" s="165" t="s">
        <v>677</v>
      </c>
      <c r="C289" s="165" t="s">
        <v>300</v>
      </c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5"/>
      <c r="AD289" s="165"/>
      <c r="AE289" s="165"/>
      <c r="AF289" s="165"/>
      <c r="AG289" s="165"/>
      <c r="AH289" s="165"/>
      <c r="AI289" s="165"/>
    </row>
    <row r="290" spans="2:35" x14ac:dyDescent="0.25">
      <c r="B290" s="165" t="s">
        <v>678</v>
      </c>
      <c r="C290" s="165" t="s">
        <v>300</v>
      </c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  <c r="AD290" s="165"/>
      <c r="AE290" s="165"/>
      <c r="AF290" s="165"/>
      <c r="AG290" s="165"/>
      <c r="AH290" s="165"/>
      <c r="AI290" s="165"/>
    </row>
    <row r="291" spans="2:35" x14ac:dyDescent="0.25">
      <c r="B291" s="165" t="s">
        <v>679</v>
      </c>
      <c r="C291" s="165" t="s">
        <v>300</v>
      </c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  <c r="AE291" s="165"/>
      <c r="AF291" s="165"/>
      <c r="AG291" s="165"/>
      <c r="AH291" s="165"/>
      <c r="AI291" s="165"/>
    </row>
    <row r="292" spans="2:35" x14ac:dyDescent="0.25">
      <c r="B292" s="165" t="s">
        <v>680</v>
      </c>
      <c r="C292" s="165" t="s">
        <v>300</v>
      </c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  <c r="AD292" s="165"/>
      <c r="AE292" s="165"/>
      <c r="AF292" s="165"/>
      <c r="AG292" s="165"/>
      <c r="AH292" s="165"/>
      <c r="AI292" s="165"/>
    </row>
    <row r="293" spans="2:35" x14ac:dyDescent="0.25">
      <c r="B293" s="165" t="s">
        <v>681</v>
      </c>
      <c r="C293" s="165" t="s">
        <v>300</v>
      </c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  <c r="AD293" s="165"/>
      <c r="AE293" s="165"/>
      <c r="AF293" s="165"/>
      <c r="AG293" s="165"/>
      <c r="AH293" s="165"/>
      <c r="AI293" s="165"/>
    </row>
    <row r="294" spans="2:35" x14ac:dyDescent="0.25">
      <c r="B294" s="165" t="s">
        <v>682</v>
      </c>
      <c r="C294" s="165" t="s">
        <v>300</v>
      </c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  <c r="AD294" s="165"/>
      <c r="AE294" s="165"/>
      <c r="AF294" s="165"/>
      <c r="AG294" s="165"/>
      <c r="AH294" s="165"/>
      <c r="AI294" s="165"/>
    </row>
    <row r="295" spans="2:35" x14ac:dyDescent="0.25">
      <c r="B295" s="165" t="s">
        <v>683</v>
      </c>
      <c r="C295" s="165" t="s">
        <v>300</v>
      </c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  <c r="AD295" s="165"/>
      <c r="AE295" s="165"/>
      <c r="AF295" s="165"/>
      <c r="AG295" s="165"/>
      <c r="AH295" s="165"/>
      <c r="AI295" s="165"/>
    </row>
    <row r="296" spans="2:35" x14ac:dyDescent="0.25">
      <c r="B296" s="165" t="s">
        <v>684</v>
      </c>
      <c r="C296" s="165" t="s">
        <v>300</v>
      </c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  <c r="AD296" s="165"/>
      <c r="AE296" s="165"/>
      <c r="AF296" s="165"/>
      <c r="AG296" s="165"/>
      <c r="AH296" s="165"/>
      <c r="AI296" s="165"/>
    </row>
    <row r="297" spans="2:35" x14ac:dyDescent="0.25">
      <c r="B297" s="165" t="s">
        <v>685</v>
      </c>
      <c r="C297" s="165" t="s">
        <v>300</v>
      </c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  <c r="AD297" s="165"/>
      <c r="AE297" s="165"/>
      <c r="AF297" s="165"/>
      <c r="AG297" s="165"/>
      <c r="AH297" s="165"/>
      <c r="AI297" s="165"/>
    </row>
    <row r="298" spans="2:35" x14ac:dyDescent="0.25">
      <c r="B298" s="184" t="s">
        <v>370</v>
      </c>
      <c r="C298" s="165" t="s">
        <v>211</v>
      </c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  <c r="AD298" s="165"/>
      <c r="AE298" s="165"/>
      <c r="AF298" s="165"/>
      <c r="AG298" s="165"/>
      <c r="AH298" s="165"/>
      <c r="AI298" s="165"/>
    </row>
    <row r="299" spans="2:35" x14ac:dyDescent="0.25">
      <c r="B299" s="165" t="s">
        <v>686</v>
      </c>
      <c r="C299" s="165" t="s">
        <v>224</v>
      </c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5"/>
      <c r="AD299" s="165"/>
      <c r="AE299" s="165"/>
      <c r="AF299" s="165"/>
      <c r="AG299" s="165"/>
      <c r="AH299" s="165"/>
      <c r="AI299" s="165"/>
    </row>
    <row r="300" spans="2:35" x14ac:dyDescent="0.25">
      <c r="B300" s="165" t="s">
        <v>687</v>
      </c>
      <c r="C300" s="165" t="s">
        <v>219</v>
      </c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  <c r="AD300" s="165"/>
      <c r="AE300" s="165"/>
      <c r="AF300" s="165"/>
      <c r="AG300" s="165"/>
      <c r="AH300" s="165"/>
      <c r="AI300" s="165"/>
    </row>
    <row r="301" spans="2:35" x14ac:dyDescent="0.25">
      <c r="B301" s="165" t="s">
        <v>688</v>
      </c>
      <c r="C301" s="165" t="s">
        <v>219</v>
      </c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5"/>
      <c r="AD301" s="165"/>
      <c r="AE301" s="165"/>
      <c r="AF301" s="165"/>
      <c r="AG301" s="165"/>
      <c r="AH301" s="165"/>
      <c r="AI301" s="165"/>
    </row>
    <row r="302" spans="2:35" x14ac:dyDescent="0.25">
      <c r="B302" s="165" t="s">
        <v>346</v>
      </c>
      <c r="C302" s="165" t="s">
        <v>224</v>
      </c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  <c r="AC302" s="165"/>
      <c r="AD302" s="165"/>
      <c r="AE302" s="165"/>
      <c r="AF302" s="165"/>
      <c r="AG302" s="165"/>
      <c r="AH302" s="165"/>
      <c r="AI302" s="165"/>
    </row>
    <row r="303" spans="2:35" x14ac:dyDescent="0.25">
      <c r="B303" s="165" t="s">
        <v>689</v>
      </c>
      <c r="C303" s="165" t="s">
        <v>224</v>
      </c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5"/>
      <c r="AD303" s="165"/>
      <c r="AE303" s="165"/>
      <c r="AF303" s="165"/>
      <c r="AG303" s="165"/>
      <c r="AH303" s="165"/>
      <c r="AI303" s="165"/>
    </row>
    <row r="304" spans="2:35" x14ac:dyDescent="0.25">
      <c r="B304" s="165" t="s">
        <v>347</v>
      </c>
      <c r="C304" s="165" t="s">
        <v>348</v>
      </c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5"/>
      <c r="AD304" s="165"/>
      <c r="AE304" s="165"/>
      <c r="AF304" s="165"/>
      <c r="AG304" s="165"/>
      <c r="AH304" s="165"/>
      <c r="AI304" s="165"/>
    </row>
    <row r="305" spans="2:35" x14ac:dyDescent="0.25">
      <c r="B305" s="165" t="s">
        <v>690</v>
      </c>
      <c r="C305" s="165" t="s">
        <v>348</v>
      </c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  <c r="AD305" s="165"/>
      <c r="AE305" s="165"/>
      <c r="AF305" s="165"/>
      <c r="AG305" s="165"/>
      <c r="AH305" s="165"/>
      <c r="AI305" s="165"/>
    </row>
    <row r="306" spans="2:35" x14ac:dyDescent="0.25">
      <c r="B306" s="165" t="s">
        <v>691</v>
      </c>
      <c r="C306" s="165" t="s">
        <v>692</v>
      </c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  <c r="AD306" s="165"/>
      <c r="AE306" s="165"/>
      <c r="AF306" s="165"/>
      <c r="AG306" s="165"/>
      <c r="AH306" s="165"/>
      <c r="AI306" s="165"/>
    </row>
    <row r="307" spans="2:35" x14ac:dyDescent="0.25">
      <c r="B307" s="165" t="s">
        <v>693</v>
      </c>
      <c r="C307" s="165" t="s">
        <v>348</v>
      </c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  <c r="AD307" s="165"/>
      <c r="AE307" s="165"/>
      <c r="AF307" s="165"/>
      <c r="AG307" s="165"/>
      <c r="AH307" s="165"/>
      <c r="AI307" s="165"/>
    </row>
    <row r="308" spans="2:35" x14ac:dyDescent="0.25">
      <c r="B308" s="165" t="s">
        <v>694</v>
      </c>
      <c r="C308" s="165" t="s">
        <v>219</v>
      </c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5"/>
      <c r="AD308" s="165"/>
      <c r="AE308" s="165"/>
      <c r="AF308" s="165"/>
      <c r="AG308" s="165"/>
      <c r="AH308" s="165"/>
      <c r="AI308" s="165"/>
    </row>
    <row r="309" spans="2:35" x14ac:dyDescent="0.25">
      <c r="B309" s="165" t="s">
        <v>695</v>
      </c>
      <c r="C309" s="165" t="s">
        <v>219</v>
      </c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5"/>
      <c r="AD309" s="165"/>
      <c r="AE309" s="165"/>
      <c r="AF309" s="165"/>
      <c r="AG309" s="165"/>
      <c r="AH309" s="165"/>
      <c r="AI309" s="165"/>
    </row>
    <row r="310" spans="2:35" x14ac:dyDescent="0.25">
      <c r="B310" s="165" t="s">
        <v>696</v>
      </c>
      <c r="C310" s="165" t="s">
        <v>219</v>
      </c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5"/>
      <c r="AD310" s="165"/>
      <c r="AE310" s="165"/>
      <c r="AF310" s="165"/>
      <c r="AG310" s="165"/>
      <c r="AH310" s="165"/>
      <c r="AI310" s="165"/>
    </row>
    <row r="311" spans="2:35" x14ac:dyDescent="0.25">
      <c r="B311" s="165" t="s">
        <v>697</v>
      </c>
      <c r="C311" s="165" t="s">
        <v>219</v>
      </c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  <c r="AD311" s="165"/>
      <c r="AE311" s="165"/>
      <c r="AF311" s="165"/>
      <c r="AG311" s="165"/>
      <c r="AH311" s="165"/>
      <c r="AI311" s="165"/>
    </row>
    <row r="312" spans="2:35" x14ac:dyDescent="0.25">
      <c r="B312" s="165" t="s">
        <v>698</v>
      </c>
      <c r="C312" s="165" t="s">
        <v>219</v>
      </c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  <c r="AD312" s="165"/>
      <c r="AE312" s="165"/>
      <c r="AF312" s="165"/>
      <c r="AG312" s="165"/>
      <c r="AH312" s="165"/>
      <c r="AI312" s="165"/>
    </row>
    <row r="313" spans="2:35" x14ac:dyDescent="0.25">
      <c r="B313" s="165" t="s">
        <v>699</v>
      </c>
      <c r="C313" s="165" t="s">
        <v>224</v>
      </c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  <c r="AD313" s="165"/>
      <c r="AE313" s="165"/>
      <c r="AF313" s="165"/>
      <c r="AG313" s="165"/>
      <c r="AH313" s="165"/>
      <c r="AI313" s="165"/>
    </row>
    <row r="314" spans="2:35" x14ac:dyDescent="0.25">
      <c r="B314" s="165" t="s">
        <v>700</v>
      </c>
      <c r="C314" s="165" t="s">
        <v>300</v>
      </c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5"/>
    </row>
    <row r="315" spans="2:35" x14ac:dyDescent="0.25">
      <c r="B315" s="165" t="s">
        <v>701</v>
      </c>
      <c r="C315" s="165" t="s">
        <v>219</v>
      </c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5"/>
    </row>
    <row r="316" spans="2:35" x14ac:dyDescent="0.25">
      <c r="B316" s="165" t="s">
        <v>702</v>
      </c>
      <c r="C316" s="165" t="s">
        <v>219</v>
      </c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  <c r="AD316" s="165"/>
      <c r="AE316" s="165"/>
      <c r="AF316" s="165"/>
      <c r="AG316" s="165"/>
      <c r="AH316" s="165"/>
      <c r="AI316" s="165"/>
    </row>
    <row r="317" spans="2:35" x14ac:dyDescent="0.25">
      <c r="B317" s="165" t="s">
        <v>703</v>
      </c>
      <c r="C317" s="165" t="s">
        <v>219</v>
      </c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  <c r="AD317" s="165"/>
      <c r="AE317" s="165"/>
      <c r="AF317" s="165"/>
      <c r="AG317" s="165"/>
      <c r="AH317" s="165"/>
      <c r="AI317" s="165"/>
    </row>
    <row r="318" spans="2:35" x14ac:dyDescent="0.25">
      <c r="B318" s="165" t="s">
        <v>704</v>
      </c>
      <c r="C318" s="165" t="s">
        <v>300</v>
      </c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  <c r="AD318" s="165"/>
      <c r="AE318" s="165"/>
      <c r="AF318" s="165"/>
      <c r="AG318" s="165"/>
      <c r="AH318" s="165"/>
      <c r="AI318" s="165"/>
    </row>
    <row r="319" spans="2:35" x14ac:dyDescent="0.25">
      <c r="B319" s="165" t="s">
        <v>349</v>
      </c>
      <c r="C319" s="165" t="s">
        <v>300</v>
      </c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  <c r="AD319" s="165"/>
      <c r="AE319" s="165"/>
      <c r="AF319" s="165"/>
      <c r="AG319" s="165"/>
      <c r="AH319" s="165"/>
      <c r="AI319" s="165"/>
    </row>
    <row r="320" spans="2:35" x14ac:dyDescent="0.25">
      <c r="B320" s="165" t="s">
        <v>350</v>
      </c>
      <c r="C320" s="165" t="s">
        <v>224</v>
      </c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5"/>
      <c r="AD320" s="165"/>
      <c r="AE320" s="165"/>
      <c r="AF320" s="165"/>
      <c r="AG320" s="165"/>
      <c r="AH320" s="165"/>
      <c r="AI320" s="165"/>
    </row>
    <row r="321" spans="2:35" x14ac:dyDescent="0.25">
      <c r="B321" s="165" t="s">
        <v>354</v>
      </c>
      <c r="C321" s="165" t="s">
        <v>224</v>
      </c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  <c r="AD321" s="165"/>
      <c r="AE321" s="165"/>
      <c r="AF321" s="165"/>
      <c r="AG321" s="165"/>
      <c r="AH321" s="165"/>
      <c r="AI321" s="165"/>
    </row>
    <row r="322" spans="2:35" x14ac:dyDescent="0.25">
      <c r="B322" s="165" t="s">
        <v>705</v>
      </c>
      <c r="C322" s="165" t="s">
        <v>219</v>
      </c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  <c r="AD322" s="165"/>
      <c r="AE322" s="165"/>
      <c r="AF322" s="165"/>
      <c r="AG322" s="165"/>
      <c r="AH322" s="165"/>
      <c r="AI322" s="165"/>
    </row>
    <row r="323" spans="2:35" x14ac:dyDescent="0.25">
      <c r="B323" s="165" t="s">
        <v>484</v>
      </c>
      <c r="C323" s="165" t="s">
        <v>219</v>
      </c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  <c r="AD323" s="165"/>
      <c r="AE323" s="165"/>
      <c r="AF323" s="165"/>
      <c r="AG323" s="165"/>
      <c r="AH323" s="165"/>
      <c r="AI323" s="165"/>
    </row>
    <row r="324" spans="2:35" x14ac:dyDescent="0.25">
      <c r="B324" s="83" t="s">
        <v>485</v>
      </c>
      <c r="C324" s="83" t="s">
        <v>219</v>
      </c>
      <c r="D324" s="165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165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</row>
    <row r="325" spans="2:35" x14ac:dyDescent="0.25">
      <c r="B325" s="83" t="s">
        <v>706</v>
      </c>
      <c r="C325" s="83" t="s">
        <v>219</v>
      </c>
      <c r="D325" s="165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165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</row>
    <row r="326" spans="2:35" x14ac:dyDescent="0.25">
      <c r="B326" s="83" t="s">
        <v>486</v>
      </c>
      <c r="C326" s="83" t="s">
        <v>219</v>
      </c>
      <c r="D326" s="165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165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</row>
    <row r="327" spans="2:35" x14ac:dyDescent="0.25">
      <c r="B327" s="165" t="s">
        <v>487</v>
      </c>
      <c r="C327" s="165" t="s">
        <v>219</v>
      </c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5"/>
      <c r="AD327" s="165"/>
      <c r="AE327" s="165"/>
      <c r="AF327" s="165"/>
      <c r="AG327" s="165"/>
      <c r="AH327" s="165"/>
      <c r="AI327" s="165"/>
    </row>
    <row r="328" spans="2:35" x14ac:dyDescent="0.25"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</row>
    <row r="329" spans="2:35" x14ac:dyDescent="0.25">
      <c r="B329" s="152" t="s">
        <v>707</v>
      </c>
      <c r="C329" s="153"/>
      <c r="D329" s="153"/>
    </row>
    <row r="331" spans="2:35" x14ac:dyDescent="0.25">
      <c r="B331" s="408" t="s">
        <v>203</v>
      </c>
      <c r="C331" s="408" t="s">
        <v>204</v>
      </c>
      <c r="D331" s="405" t="s">
        <v>5</v>
      </c>
      <c r="E331" s="406"/>
      <c r="F331" s="406"/>
      <c r="G331" s="406"/>
      <c r="H331" s="406"/>
      <c r="I331" s="406"/>
      <c r="J331" s="406"/>
      <c r="K331" s="406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  <c r="AA331" s="406"/>
      <c r="AB331" s="406"/>
      <c r="AC331" s="406"/>
      <c r="AD331" s="406"/>
      <c r="AE331" s="406"/>
      <c r="AF331" s="406"/>
      <c r="AG331" s="406"/>
      <c r="AH331" s="406"/>
      <c r="AI331" s="406"/>
    </row>
    <row r="332" spans="2:35" x14ac:dyDescent="0.25">
      <c r="B332" s="409"/>
      <c r="C332" s="409"/>
      <c r="D332" s="402" t="s">
        <v>563</v>
      </c>
      <c r="E332" s="403"/>
      <c r="F332" s="403"/>
      <c r="G332" s="403"/>
      <c r="H332" s="403"/>
      <c r="I332" s="403"/>
      <c r="J332" s="403"/>
      <c r="K332" s="403"/>
      <c r="L332" s="403"/>
      <c r="M332" s="403"/>
      <c r="N332" s="403"/>
      <c r="O332" s="403"/>
      <c r="P332" s="403"/>
      <c r="Q332" s="403"/>
      <c r="R332" s="403"/>
      <c r="S332" s="403"/>
      <c r="T332" s="403"/>
      <c r="U332" s="403"/>
      <c r="V332" s="403"/>
      <c r="W332" s="403"/>
      <c r="X332" s="403"/>
      <c r="Y332" s="403"/>
      <c r="Z332" s="403"/>
      <c r="AA332" s="403"/>
      <c r="AB332" s="403"/>
      <c r="AC332" s="403"/>
      <c r="AD332" s="403"/>
      <c r="AE332" s="403"/>
      <c r="AF332" s="403"/>
      <c r="AG332" s="403"/>
      <c r="AH332" s="403"/>
      <c r="AI332" s="403"/>
    </row>
    <row r="333" spans="2:35" s="1" customFormat="1" x14ac:dyDescent="0.25">
      <c r="B333" s="410"/>
      <c r="C333" s="410"/>
      <c r="D333" s="243">
        <v>1</v>
      </c>
      <c r="E333" s="244">
        <v>2</v>
      </c>
      <c r="F333" s="245">
        <v>3</v>
      </c>
      <c r="G333" s="243">
        <v>4</v>
      </c>
      <c r="H333" s="244">
        <v>5</v>
      </c>
      <c r="I333" s="245">
        <v>6</v>
      </c>
      <c r="J333" s="243">
        <v>7</v>
      </c>
      <c r="K333" s="244">
        <v>8</v>
      </c>
      <c r="L333" s="245">
        <v>9</v>
      </c>
      <c r="M333" s="243">
        <v>10</v>
      </c>
      <c r="N333" s="244">
        <v>11</v>
      </c>
      <c r="O333" s="245">
        <v>12</v>
      </c>
      <c r="P333" s="243">
        <v>13</v>
      </c>
      <c r="Q333" s="244">
        <v>14</v>
      </c>
      <c r="R333" s="245">
        <v>15</v>
      </c>
      <c r="S333" s="243">
        <v>16</v>
      </c>
      <c r="T333" s="244">
        <v>17</v>
      </c>
      <c r="U333" s="245">
        <v>18</v>
      </c>
      <c r="V333" s="243">
        <v>19</v>
      </c>
      <c r="W333" s="244">
        <v>20</v>
      </c>
      <c r="X333" s="245">
        <v>21</v>
      </c>
      <c r="Y333" s="243">
        <v>22</v>
      </c>
      <c r="Z333" s="244">
        <v>23</v>
      </c>
      <c r="AA333" s="245">
        <v>24</v>
      </c>
      <c r="AB333" s="243">
        <v>25</v>
      </c>
      <c r="AC333" s="244">
        <v>26</v>
      </c>
      <c r="AD333" s="245">
        <v>27</v>
      </c>
      <c r="AE333" s="243">
        <v>28</v>
      </c>
      <c r="AF333" s="244">
        <v>29</v>
      </c>
      <c r="AG333" s="245">
        <v>30</v>
      </c>
      <c r="AH333" s="243">
        <v>31</v>
      </c>
      <c r="AI333" s="244" t="s">
        <v>78</v>
      </c>
    </row>
    <row r="334" spans="2:35" x14ac:dyDescent="0.25">
      <c r="B334" s="163" t="s">
        <v>209</v>
      </c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54"/>
      <c r="V334" s="164"/>
      <c r="W334" s="164"/>
      <c r="X334" s="164"/>
      <c r="Y334" s="164"/>
      <c r="Z334" s="164"/>
      <c r="AA334" s="164"/>
      <c r="AB334" s="164"/>
      <c r="AC334" s="164"/>
      <c r="AD334" s="164"/>
      <c r="AE334" s="164"/>
      <c r="AF334" s="164"/>
      <c r="AG334" s="164"/>
      <c r="AH334" s="164"/>
      <c r="AI334" s="164"/>
    </row>
    <row r="335" spans="2:35" x14ac:dyDescent="0.25">
      <c r="B335" s="165" t="s">
        <v>210</v>
      </c>
      <c r="C335" s="165" t="s">
        <v>211</v>
      </c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5"/>
      <c r="AH335" s="165"/>
      <c r="AI335" s="165"/>
    </row>
    <row r="336" spans="2:35" x14ac:dyDescent="0.25">
      <c r="B336" s="165" t="s">
        <v>564</v>
      </c>
      <c r="C336" s="165" t="s">
        <v>215</v>
      </c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5"/>
      <c r="AH336" s="165"/>
      <c r="AI336" s="165"/>
    </row>
    <row r="337" spans="2:35" x14ac:dyDescent="0.25">
      <c r="B337" s="165" t="s">
        <v>212</v>
      </c>
      <c r="C337" s="165" t="s">
        <v>213</v>
      </c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5"/>
      <c r="AH337" s="165"/>
      <c r="AI337" s="165"/>
    </row>
    <row r="338" spans="2:35" x14ac:dyDescent="0.25">
      <c r="B338" s="165" t="s">
        <v>471</v>
      </c>
      <c r="C338" s="165" t="s">
        <v>472</v>
      </c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5"/>
      <c r="AH338" s="165"/>
      <c r="AI338" s="165"/>
    </row>
    <row r="339" spans="2:35" x14ac:dyDescent="0.25">
      <c r="B339" s="165" t="s">
        <v>214</v>
      </c>
      <c r="C339" s="165" t="s">
        <v>215</v>
      </c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  <c r="AD339" s="165"/>
      <c r="AE339" s="165"/>
      <c r="AF339" s="165"/>
      <c r="AG339" s="165"/>
      <c r="AH339" s="165"/>
      <c r="AI339" s="165"/>
    </row>
    <row r="340" spans="2:35" x14ac:dyDescent="0.25">
      <c r="B340" s="165" t="s">
        <v>216</v>
      </c>
      <c r="C340" s="165" t="s">
        <v>215</v>
      </c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  <c r="AD340" s="165"/>
      <c r="AE340" s="165"/>
      <c r="AF340" s="165"/>
      <c r="AG340" s="165"/>
      <c r="AH340" s="165"/>
      <c r="AI340" s="165"/>
    </row>
    <row r="341" spans="2:35" x14ac:dyDescent="0.25">
      <c r="B341" s="165" t="s">
        <v>374</v>
      </c>
      <c r="C341" s="165" t="s">
        <v>215</v>
      </c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  <c r="AD341" s="165"/>
      <c r="AE341" s="165"/>
      <c r="AF341" s="165"/>
      <c r="AG341" s="165"/>
      <c r="AH341" s="165"/>
      <c r="AI341" s="165"/>
    </row>
    <row r="342" spans="2:35" x14ac:dyDescent="0.25">
      <c r="B342" s="163" t="s">
        <v>217</v>
      </c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  <c r="AD342" s="164"/>
      <c r="AE342" s="164"/>
      <c r="AF342" s="164"/>
      <c r="AG342" s="164"/>
      <c r="AH342" s="164"/>
      <c r="AI342" s="164"/>
    </row>
    <row r="343" spans="2:35" x14ac:dyDescent="0.25">
      <c r="B343" s="165" t="s">
        <v>218</v>
      </c>
      <c r="C343" s="165" t="s">
        <v>219</v>
      </c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  <c r="AD343" s="165"/>
      <c r="AE343" s="165"/>
      <c r="AF343" s="165"/>
      <c r="AG343" s="165"/>
      <c r="AH343" s="165"/>
      <c r="AI343" s="165"/>
    </row>
    <row r="344" spans="2:35" x14ac:dyDescent="0.25">
      <c r="B344" s="165" t="s">
        <v>473</v>
      </c>
      <c r="C344" s="165" t="s">
        <v>219</v>
      </c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  <c r="AD344" s="165"/>
      <c r="AE344" s="165"/>
      <c r="AF344" s="165"/>
      <c r="AG344" s="165"/>
      <c r="AH344" s="165"/>
      <c r="AI344" s="165"/>
    </row>
    <row r="345" spans="2:35" x14ac:dyDescent="0.25">
      <c r="B345" s="165" t="s">
        <v>565</v>
      </c>
      <c r="C345" s="165" t="s">
        <v>219</v>
      </c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5"/>
      <c r="AD345" s="165"/>
      <c r="AE345" s="165"/>
      <c r="AF345" s="165"/>
      <c r="AG345" s="165"/>
      <c r="AH345" s="165"/>
      <c r="AI345" s="165"/>
    </row>
    <row r="346" spans="2:35" x14ac:dyDescent="0.25">
      <c r="B346" s="165" t="s">
        <v>220</v>
      </c>
      <c r="C346" s="165" t="s">
        <v>215</v>
      </c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5"/>
      <c r="AD346" s="165"/>
      <c r="AE346" s="165"/>
      <c r="AF346" s="165"/>
      <c r="AG346" s="165"/>
      <c r="AH346" s="165"/>
      <c r="AI346" s="165"/>
    </row>
    <row r="347" spans="2:35" x14ac:dyDescent="0.25">
      <c r="B347" s="165" t="s">
        <v>221</v>
      </c>
      <c r="C347" s="165" t="s">
        <v>215</v>
      </c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5"/>
      <c r="AD347" s="165"/>
      <c r="AE347" s="165"/>
      <c r="AF347" s="165"/>
      <c r="AG347" s="165"/>
      <c r="AH347" s="165"/>
      <c r="AI347" s="165"/>
    </row>
    <row r="348" spans="2:35" x14ac:dyDescent="0.25">
      <c r="B348" s="165" t="s">
        <v>222</v>
      </c>
      <c r="C348" s="165" t="s">
        <v>215</v>
      </c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5"/>
      <c r="AD348" s="165"/>
      <c r="AE348" s="165"/>
      <c r="AF348" s="165"/>
      <c r="AG348" s="165"/>
      <c r="AH348" s="165"/>
      <c r="AI348" s="165"/>
    </row>
    <row r="349" spans="2:35" x14ac:dyDescent="0.25">
      <c r="B349" s="165" t="s">
        <v>447</v>
      </c>
      <c r="C349" s="165" t="s">
        <v>300</v>
      </c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  <c r="AC349" s="165"/>
      <c r="AD349" s="165"/>
      <c r="AE349" s="165"/>
      <c r="AF349" s="165"/>
      <c r="AG349" s="165"/>
      <c r="AH349" s="165"/>
      <c r="AI349" s="165"/>
    </row>
    <row r="350" spans="2:35" x14ac:dyDescent="0.25">
      <c r="B350" s="165" t="s">
        <v>448</v>
      </c>
      <c r="C350" s="165" t="s">
        <v>300</v>
      </c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  <c r="AC350" s="165"/>
      <c r="AD350" s="165"/>
      <c r="AE350" s="165"/>
      <c r="AF350" s="165"/>
      <c r="AG350" s="165"/>
      <c r="AH350" s="165"/>
      <c r="AI350" s="165"/>
    </row>
    <row r="351" spans="2:35" x14ac:dyDescent="0.25">
      <c r="B351" s="165" t="s">
        <v>474</v>
      </c>
      <c r="C351" s="165" t="s">
        <v>300</v>
      </c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  <c r="AC351" s="165"/>
      <c r="AD351" s="165"/>
      <c r="AE351" s="165"/>
      <c r="AF351" s="165"/>
      <c r="AG351" s="165"/>
      <c r="AH351" s="165"/>
      <c r="AI351" s="165"/>
    </row>
    <row r="352" spans="2:35" x14ac:dyDescent="0.25">
      <c r="B352" s="165" t="s">
        <v>449</v>
      </c>
      <c r="C352" s="165" t="s">
        <v>224</v>
      </c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  <c r="AC352" s="165"/>
      <c r="AD352" s="165"/>
      <c r="AE352" s="165"/>
      <c r="AF352" s="165"/>
      <c r="AG352" s="165"/>
      <c r="AH352" s="165"/>
      <c r="AI352" s="165"/>
    </row>
    <row r="353" spans="2:35" x14ac:dyDescent="0.25">
      <c r="B353" s="165" t="s">
        <v>475</v>
      </c>
      <c r="C353" s="165" t="s">
        <v>224</v>
      </c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  <c r="AA353" s="165"/>
      <c r="AB353" s="165"/>
      <c r="AC353" s="165"/>
      <c r="AD353" s="165"/>
      <c r="AE353" s="165"/>
      <c r="AF353" s="165"/>
      <c r="AG353" s="165"/>
      <c r="AH353" s="165"/>
      <c r="AI353" s="165"/>
    </row>
    <row r="354" spans="2:35" x14ac:dyDescent="0.25">
      <c r="B354" s="165" t="s">
        <v>566</v>
      </c>
      <c r="C354" s="165" t="s">
        <v>215</v>
      </c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  <c r="AC354" s="165"/>
      <c r="AD354" s="165"/>
      <c r="AE354" s="165"/>
      <c r="AF354" s="165"/>
      <c r="AG354" s="165"/>
      <c r="AH354" s="165"/>
      <c r="AI354" s="165"/>
    </row>
    <row r="355" spans="2:35" x14ac:dyDescent="0.25"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  <c r="AC355" s="165"/>
      <c r="AD355" s="165"/>
      <c r="AE355" s="165"/>
      <c r="AF355" s="165"/>
      <c r="AG355" s="165"/>
      <c r="AH355" s="165"/>
      <c r="AI355" s="165"/>
    </row>
    <row r="356" spans="2:35" x14ac:dyDescent="0.25">
      <c r="B356" s="163" t="s">
        <v>225</v>
      </c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  <c r="AD356" s="164"/>
      <c r="AE356" s="164"/>
      <c r="AF356" s="164"/>
      <c r="AG356" s="164"/>
      <c r="AH356" s="164"/>
      <c r="AI356" s="164"/>
    </row>
    <row r="357" spans="2:35" x14ac:dyDescent="0.25">
      <c r="B357" s="165" t="s">
        <v>567</v>
      </c>
      <c r="C357" s="165" t="s">
        <v>215</v>
      </c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  <c r="AC357" s="165"/>
      <c r="AD357" s="165"/>
      <c r="AE357" s="165"/>
      <c r="AF357" s="165"/>
      <c r="AG357" s="165"/>
      <c r="AH357" s="165"/>
      <c r="AI357" s="165"/>
    </row>
    <row r="358" spans="2:35" x14ac:dyDescent="0.25">
      <c r="B358" s="165" t="s">
        <v>568</v>
      </c>
      <c r="C358" s="165" t="s">
        <v>215</v>
      </c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  <c r="AC358" s="165"/>
      <c r="AD358" s="165"/>
      <c r="AE358" s="165"/>
      <c r="AF358" s="165"/>
      <c r="AG358" s="165"/>
      <c r="AH358" s="165"/>
      <c r="AI358" s="165"/>
    </row>
    <row r="359" spans="2:35" x14ac:dyDescent="0.25">
      <c r="B359" s="165" t="s">
        <v>569</v>
      </c>
      <c r="C359" s="165" t="s">
        <v>300</v>
      </c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  <c r="AC359" s="165"/>
      <c r="AD359" s="165"/>
      <c r="AE359" s="165"/>
      <c r="AF359" s="165"/>
      <c r="AG359" s="165"/>
      <c r="AH359" s="165"/>
      <c r="AI359" s="165"/>
    </row>
    <row r="360" spans="2:35" x14ac:dyDescent="0.25">
      <c r="B360" s="165" t="s">
        <v>570</v>
      </c>
      <c r="C360" s="165" t="s">
        <v>300</v>
      </c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  <c r="AC360" s="165"/>
      <c r="AD360" s="165"/>
      <c r="AE360" s="165"/>
      <c r="AF360" s="165"/>
      <c r="AG360" s="165"/>
      <c r="AH360" s="165"/>
      <c r="AI360" s="165"/>
    </row>
    <row r="361" spans="2:35" x14ac:dyDescent="0.25">
      <c r="B361" s="165" t="s">
        <v>571</v>
      </c>
      <c r="C361" s="165" t="s">
        <v>215</v>
      </c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  <c r="AC361" s="165"/>
      <c r="AD361" s="165"/>
      <c r="AE361" s="165"/>
      <c r="AF361" s="165"/>
      <c r="AG361" s="165"/>
      <c r="AH361" s="165"/>
      <c r="AI361" s="165"/>
    </row>
    <row r="362" spans="2:35" x14ac:dyDescent="0.25">
      <c r="B362" s="165" t="s">
        <v>572</v>
      </c>
      <c r="C362" s="165" t="s">
        <v>215</v>
      </c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  <c r="AA362" s="165"/>
      <c r="AB362" s="165"/>
      <c r="AC362" s="165"/>
      <c r="AD362" s="165"/>
      <c r="AE362" s="165"/>
      <c r="AF362" s="165"/>
      <c r="AG362" s="165"/>
      <c r="AH362" s="165"/>
      <c r="AI362" s="165"/>
    </row>
    <row r="363" spans="2:35" x14ac:dyDescent="0.25">
      <c r="B363" s="165" t="s">
        <v>573</v>
      </c>
      <c r="C363" s="165" t="s">
        <v>215</v>
      </c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5"/>
      <c r="AD363" s="165"/>
      <c r="AE363" s="165"/>
      <c r="AF363" s="165"/>
      <c r="AG363" s="165"/>
      <c r="AH363" s="165"/>
      <c r="AI363" s="165"/>
    </row>
    <row r="364" spans="2:35" x14ac:dyDescent="0.25">
      <c r="B364" s="165" t="s">
        <v>476</v>
      </c>
      <c r="C364" s="165" t="s">
        <v>215</v>
      </c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  <c r="AC364" s="165"/>
      <c r="AD364" s="165"/>
      <c r="AE364" s="165"/>
      <c r="AF364" s="165"/>
      <c r="AG364" s="165"/>
      <c r="AH364" s="165"/>
      <c r="AI364" s="165"/>
    </row>
    <row r="365" spans="2:35" x14ac:dyDescent="0.25">
      <c r="B365" s="165" t="s">
        <v>226</v>
      </c>
      <c r="C365" s="165" t="s">
        <v>215</v>
      </c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  <c r="AC365" s="165"/>
      <c r="AD365" s="165"/>
      <c r="AE365" s="165"/>
      <c r="AF365" s="165"/>
      <c r="AG365" s="165"/>
      <c r="AH365" s="165"/>
      <c r="AI365" s="165"/>
    </row>
    <row r="366" spans="2:35" x14ac:dyDescent="0.25">
      <c r="B366" s="165" t="s">
        <v>477</v>
      </c>
      <c r="C366" s="165" t="s">
        <v>219</v>
      </c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5"/>
    </row>
    <row r="367" spans="2:35" x14ac:dyDescent="0.25">
      <c r="B367" s="165" t="s">
        <v>478</v>
      </c>
      <c r="C367" s="165" t="s">
        <v>215</v>
      </c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5"/>
    </row>
    <row r="368" spans="2:35" x14ac:dyDescent="0.25">
      <c r="B368" s="165" t="s">
        <v>574</v>
      </c>
      <c r="C368" s="165" t="s">
        <v>219</v>
      </c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  <c r="AC368" s="165"/>
      <c r="AD368" s="165"/>
      <c r="AE368" s="165"/>
      <c r="AF368" s="165"/>
      <c r="AG368" s="165"/>
      <c r="AH368" s="165"/>
      <c r="AI368" s="165"/>
    </row>
    <row r="369" spans="2:35" x14ac:dyDescent="0.25">
      <c r="B369" s="165" t="s">
        <v>575</v>
      </c>
      <c r="C369" s="165" t="s">
        <v>215</v>
      </c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  <c r="AC369" s="165"/>
      <c r="AD369" s="165"/>
      <c r="AE369" s="165"/>
      <c r="AF369" s="165"/>
      <c r="AG369" s="165"/>
      <c r="AH369" s="165"/>
      <c r="AI369" s="165"/>
    </row>
    <row r="370" spans="2:35" x14ac:dyDescent="0.25">
      <c r="B370" s="165" t="s">
        <v>576</v>
      </c>
      <c r="C370" s="165" t="s">
        <v>300</v>
      </c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  <c r="AC370" s="165"/>
      <c r="AD370" s="165"/>
      <c r="AE370" s="165"/>
      <c r="AF370" s="165"/>
      <c r="AG370" s="165"/>
      <c r="AH370" s="165"/>
      <c r="AI370" s="165"/>
    </row>
    <row r="371" spans="2:35" x14ac:dyDescent="0.25">
      <c r="B371" s="165" t="s">
        <v>577</v>
      </c>
      <c r="C371" s="165" t="s">
        <v>300</v>
      </c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  <c r="AC371" s="165"/>
      <c r="AD371" s="165"/>
      <c r="AE371" s="165"/>
      <c r="AF371" s="165"/>
      <c r="AG371" s="165"/>
      <c r="AH371" s="165"/>
      <c r="AI371" s="165"/>
    </row>
    <row r="372" spans="2:35" x14ac:dyDescent="0.25">
      <c r="B372" s="165" t="s">
        <v>578</v>
      </c>
      <c r="C372" s="165" t="s">
        <v>215</v>
      </c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  <c r="AC372" s="165"/>
      <c r="AD372" s="165"/>
      <c r="AE372" s="165"/>
      <c r="AF372" s="165"/>
      <c r="AG372" s="165"/>
      <c r="AH372" s="165"/>
      <c r="AI372" s="165"/>
    </row>
    <row r="373" spans="2:35" x14ac:dyDescent="0.25">
      <c r="B373" s="165" t="s">
        <v>579</v>
      </c>
      <c r="C373" s="165" t="s">
        <v>215</v>
      </c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  <c r="AC373" s="165"/>
      <c r="AD373" s="165"/>
      <c r="AE373" s="165"/>
      <c r="AF373" s="165"/>
      <c r="AG373" s="165"/>
      <c r="AH373" s="165"/>
      <c r="AI373" s="165"/>
    </row>
    <row r="374" spans="2:35" x14ac:dyDescent="0.25">
      <c r="B374" s="165" t="s">
        <v>580</v>
      </c>
      <c r="C374" s="165" t="s">
        <v>215</v>
      </c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  <c r="AC374" s="165"/>
      <c r="AD374" s="165"/>
      <c r="AE374" s="165"/>
      <c r="AF374" s="165"/>
      <c r="AG374" s="165"/>
      <c r="AH374" s="165"/>
      <c r="AI374" s="165"/>
    </row>
    <row r="375" spans="2:35" x14ac:dyDescent="0.25">
      <c r="B375" s="163" t="s">
        <v>227</v>
      </c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  <c r="AD375" s="164"/>
      <c r="AE375" s="164"/>
      <c r="AF375" s="164"/>
      <c r="AG375" s="164"/>
      <c r="AH375" s="164"/>
      <c r="AI375" s="164"/>
    </row>
    <row r="376" spans="2:35" x14ac:dyDescent="0.25">
      <c r="B376" s="165" t="s">
        <v>228</v>
      </c>
      <c r="C376" s="165" t="s">
        <v>215</v>
      </c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  <c r="AC376" s="165"/>
      <c r="AD376" s="165"/>
      <c r="AE376" s="165"/>
      <c r="AF376" s="165"/>
      <c r="AG376" s="165"/>
      <c r="AH376" s="165"/>
      <c r="AI376" s="165"/>
    </row>
    <row r="377" spans="2:35" x14ac:dyDescent="0.25">
      <c r="B377" s="165" t="s">
        <v>581</v>
      </c>
      <c r="C377" s="165" t="s">
        <v>230</v>
      </c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  <c r="AC377" s="165"/>
      <c r="AD377" s="165"/>
      <c r="AE377" s="165"/>
      <c r="AF377" s="165"/>
      <c r="AG377" s="165"/>
      <c r="AH377" s="165"/>
      <c r="AI377" s="165"/>
    </row>
    <row r="378" spans="2:35" x14ac:dyDescent="0.25">
      <c r="B378" s="165" t="s">
        <v>229</v>
      </c>
      <c r="C378" s="165" t="s">
        <v>230</v>
      </c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  <c r="AC378" s="165"/>
      <c r="AD378" s="165"/>
      <c r="AE378" s="165"/>
      <c r="AF378" s="165"/>
      <c r="AG378" s="165"/>
      <c r="AH378" s="165"/>
      <c r="AI378" s="165"/>
    </row>
    <row r="379" spans="2:35" x14ac:dyDescent="0.25"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  <c r="AC379" s="165"/>
      <c r="AD379" s="165"/>
      <c r="AE379" s="165"/>
      <c r="AF379" s="165"/>
      <c r="AG379" s="165"/>
      <c r="AH379" s="165"/>
      <c r="AI379" s="165"/>
    </row>
    <row r="380" spans="2:35" x14ac:dyDescent="0.25"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  <c r="AC380" s="165"/>
      <c r="AD380" s="165"/>
      <c r="AE380" s="165"/>
      <c r="AF380" s="165"/>
      <c r="AG380" s="165"/>
      <c r="AH380" s="165"/>
      <c r="AI380" s="165"/>
    </row>
    <row r="381" spans="2:35" x14ac:dyDescent="0.25">
      <c r="B381" s="163" t="s">
        <v>231</v>
      </c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  <c r="AD381" s="164"/>
      <c r="AE381" s="164"/>
      <c r="AF381" s="164"/>
      <c r="AG381" s="164"/>
      <c r="AH381" s="164"/>
      <c r="AI381" s="164"/>
    </row>
    <row r="382" spans="2:35" x14ac:dyDescent="0.25"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  <c r="AC382" s="165"/>
      <c r="AD382" s="165"/>
      <c r="AE382" s="165"/>
      <c r="AF382" s="165"/>
      <c r="AG382" s="165"/>
      <c r="AH382" s="165"/>
      <c r="AI382" s="165"/>
    </row>
    <row r="383" spans="2:35" x14ac:dyDescent="0.25">
      <c r="B383" s="163" t="s">
        <v>242</v>
      </c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  <c r="AD383" s="164"/>
      <c r="AE383" s="164"/>
      <c r="AF383" s="164"/>
      <c r="AG383" s="164"/>
      <c r="AH383" s="164"/>
      <c r="AI383" s="164"/>
    </row>
    <row r="384" spans="2:35" x14ac:dyDescent="0.25">
      <c r="B384" s="165" t="s">
        <v>358</v>
      </c>
      <c r="C384" s="165" t="s">
        <v>215</v>
      </c>
      <c r="D384" s="246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5"/>
      <c r="AH384" s="165"/>
      <c r="AI384" s="165"/>
    </row>
    <row r="385" spans="2:35" x14ac:dyDescent="0.25">
      <c r="B385" s="165" t="s">
        <v>356</v>
      </c>
      <c r="C385" s="165" t="s">
        <v>215</v>
      </c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5"/>
      <c r="AH385" s="165"/>
      <c r="AI385" s="165"/>
    </row>
    <row r="386" spans="2:35" x14ac:dyDescent="0.25">
      <c r="B386" s="165" t="s">
        <v>357</v>
      </c>
      <c r="C386" s="165" t="s">
        <v>215</v>
      </c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5"/>
      <c r="AH386" s="165"/>
      <c r="AI386" s="165"/>
    </row>
    <row r="387" spans="2:35" x14ac:dyDescent="0.25">
      <c r="B387" s="165" t="s">
        <v>586</v>
      </c>
      <c r="C387" s="165" t="s">
        <v>215</v>
      </c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5"/>
      <c r="AH387" s="165"/>
      <c r="AI387" s="165"/>
    </row>
    <row r="388" spans="2:35" x14ac:dyDescent="0.25">
      <c r="B388" s="165" t="s">
        <v>587</v>
      </c>
      <c r="C388" s="165" t="s">
        <v>215</v>
      </c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5"/>
      <c r="AH388" s="165"/>
      <c r="AI388" s="165"/>
    </row>
    <row r="389" spans="2:35" x14ac:dyDescent="0.25">
      <c r="B389" s="165" t="s">
        <v>588</v>
      </c>
      <c r="C389" s="165" t="s">
        <v>215</v>
      </c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5"/>
      <c r="AH389" s="165"/>
      <c r="AI389" s="165"/>
    </row>
    <row r="390" spans="2:35" x14ac:dyDescent="0.25">
      <c r="B390" s="165" t="s">
        <v>589</v>
      </c>
      <c r="C390" s="165" t="s">
        <v>265</v>
      </c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5"/>
      <c r="AH390" s="165"/>
      <c r="AI390" s="165"/>
    </row>
    <row r="391" spans="2:35" x14ac:dyDescent="0.25">
      <c r="B391" s="165" t="s">
        <v>364</v>
      </c>
      <c r="C391" s="165" t="s">
        <v>215</v>
      </c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5"/>
      <c r="AH391" s="165"/>
      <c r="AI391" s="165"/>
    </row>
    <row r="392" spans="2:35" x14ac:dyDescent="0.25">
      <c r="B392" s="165" t="s">
        <v>590</v>
      </c>
      <c r="C392" s="165" t="s">
        <v>219</v>
      </c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  <c r="AA392" s="165"/>
      <c r="AB392" s="165"/>
      <c r="AC392" s="165"/>
      <c r="AD392" s="165"/>
      <c r="AE392" s="165"/>
      <c r="AF392" s="165"/>
      <c r="AG392" s="165"/>
      <c r="AH392" s="165"/>
      <c r="AI392" s="165"/>
    </row>
    <row r="393" spans="2:35" x14ac:dyDescent="0.25">
      <c r="B393" s="165" t="s">
        <v>591</v>
      </c>
      <c r="C393" s="165" t="s">
        <v>215</v>
      </c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  <c r="AA393" s="165"/>
      <c r="AB393" s="165"/>
      <c r="AC393" s="165"/>
      <c r="AD393" s="165"/>
      <c r="AE393" s="165"/>
      <c r="AF393" s="165"/>
      <c r="AG393" s="165"/>
      <c r="AH393" s="165"/>
      <c r="AI393" s="165"/>
    </row>
    <row r="394" spans="2:35" x14ac:dyDescent="0.25">
      <c r="B394" s="165" t="s">
        <v>359</v>
      </c>
      <c r="C394" s="165" t="s">
        <v>215</v>
      </c>
      <c r="D394" s="165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42"/>
      <c r="X394" s="165"/>
      <c r="Y394" s="165"/>
      <c r="Z394" s="165"/>
      <c r="AA394" s="165"/>
      <c r="AB394" s="165"/>
      <c r="AC394" s="165"/>
      <c r="AD394" s="165"/>
      <c r="AE394" s="165"/>
      <c r="AF394" s="165"/>
      <c r="AG394" s="165"/>
      <c r="AH394" s="165"/>
      <c r="AI394" s="165"/>
    </row>
    <row r="395" spans="2:35" x14ac:dyDescent="0.25">
      <c r="B395" s="165" t="s">
        <v>360</v>
      </c>
      <c r="C395" s="165" t="s">
        <v>215</v>
      </c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  <c r="AA395" s="165"/>
      <c r="AB395" s="165"/>
      <c r="AC395" s="165"/>
      <c r="AD395" s="165"/>
      <c r="AE395" s="165"/>
      <c r="AF395" s="165"/>
      <c r="AG395" s="165"/>
      <c r="AH395" s="165"/>
      <c r="AI395" s="165"/>
    </row>
    <row r="396" spans="2:35" x14ac:dyDescent="0.25">
      <c r="B396" s="165" t="s">
        <v>592</v>
      </c>
      <c r="C396" s="165" t="s">
        <v>219</v>
      </c>
      <c r="D396" s="165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  <c r="AA396" s="165"/>
      <c r="AB396" s="165"/>
      <c r="AC396" s="165"/>
      <c r="AD396" s="165"/>
      <c r="AE396" s="165"/>
      <c r="AF396" s="165"/>
      <c r="AG396" s="165"/>
      <c r="AH396" s="165"/>
      <c r="AI396" s="165"/>
    </row>
    <row r="397" spans="2:35" x14ac:dyDescent="0.25">
      <c r="B397" s="165" t="s">
        <v>593</v>
      </c>
      <c r="C397" s="165" t="s">
        <v>215</v>
      </c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  <c r="AA397" s="165"/>
      <c r="AB397" s="165"/>
      <c r="AC397" s="165"/>
      <c r="AD397" s="165"/>
      <c r="AE397" s="165"/>
      <c r="AF397" s="165"/>
      <c r="AG397" s="165"/>
      <c r="AH397" s="165"/>
      <c r="AI397" s="165"/>
    </row>
    <row r="398" spans="2:35" x14ac:dyDescent="0.25">
      <c r="B398" s="165" t="s">
        <v>243</v>
      </c>
      <c r="C398" s="165" t="s">
        <v>215</v>
      </c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  <c r="AA398" s="165"/>
      <c r="AB398" s="165"/>
      <c r="AC398" s="165"/>
      <c r="AD398" s="165"/>
      <c r="AE398" s="165"/>
      <c r="AF398" s="165"/>
      <c r="AG398" s="165"/>
      <c r="AH398" s="165"/>
      <c r="AI398" s="165"/>
    </row>
    <row r="399" spans="2:35" x14ac:dyDescent="0.25">
      <c r="B399" s="165" t="s">
        <v>594</v>
      </c>
      <c r="C399" s="165" t="s">
        <v>215</v>
      </c>
      <c r="D399" s="165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  <c r="AA399" s="165"/>
      <c r="AB399" s="165"/>
      <c r="AC399" s="165"/>
      <c r="AD399" s="165"/>
      <c r="AE399" s="165"/>
      <c r="AF399" s="165"/>
      <c r="AG399" s="165"/>
      <c r="AH399" s="165"/>
      <c r="AI399" s="165"/>
    </row>
    <row r="400" spans="2:35" x14ac:dyDescent="0.25">
      <c r="B400" s="165" t="s">
        <v>595</v>
      </c>
      <c r="C400" s="165" t="s">
        <v>215</v>
      </c>
      <c r="D400" s="165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  <c r="AA400" s="165"/>
      <c r="AB400" s="165"/>
      <c r="AC400" s="165"/>
      <c r="AD400" s="165"/>
      <c r="AE400" s="165"/>
      <c r="AF400" s="165"/>
      <c r="AG400" s="165"/>
      <c r="AH400" s="165"/>
      <c r="AI400" s="165"/>
    </row>
    <row r="401" spans="2:35" x14ac:dyDescent="0.25">
      <c r="B401" s="165" t="s">
        <v>244</v>
      </c>
      <c r="C401" s="165" t="s">
        <v>215</v>
      </c>
      <c r="D401" s="165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  <c r="AA401" s="165"/>
      <c r="AB401" s="165"/>
      <c r="AC401" s="165"/>
      <c r="AD401" s="165"/>
      <c r="AE401" s="165"/>
      <c r="AF401" s="165"/>
      <c r="AG401" s="165"/>
      <c r="AH401" s="165"/>
      <c r="AI401" s="165"/>
    </row>
    <row r="402" spans="2:35" x14ac:dyDescent="0.25">
      <c r="B402" s="165" t="s">
        <v>245</v>
      </c>
      <c r="C402" s="165" t="s">
        <v>215</v>
      </c>
      <c r="D402" s="165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  <c r="AA402" s="165"/>
      <c r="AB402" s="165"/>
      <c r="AC402" s="165"/>
      <c r="AD402" s="165"/>
      <c r="AE402" s="165"/>
      <c r="AF402" s="165"/>
      <c r="AG402" s="165"/>
      <c r="AH402" s="165"/>
      <c r="AI402" s="165"/>
    </row>
    <row r="403" spans="2:35" x14ac:dyDescent="0.25">
      <c r="B403" s="165" t="s">
        <v>596</v>
      </c>
      <c r="C403" s="165" t="s">
        <v>224</v>
      </c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  <c r="AA403" s="165"/>
      <c r="AB403" s="165"/>
      <c r="AC403" s="165"/>
      <c r="AD403" s="165"/>
      <c r="AE403" s="165"/>
      <c r="AF403" s="165"/>
      <c r="AG403" s="165"/>
      <c r="AH403" s="165"/>
      <c r="AI403" s="165"/>
    </row>
    <row r="404" spans="2:35" x14ac:dyDescent="0.25">
      <c r="B404" s="165" t="s">
        <v>246</v>
      </c>
      <c r="C404" s="165" t="s">
        <v>215</v>
      </c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  <c r="AA404" s="165"/>
      <c r="AB404" s="165"/>
      <c r="AC404" s="165"/>
      <c r="AD404" s="165"/>
      <c r="AE404" s="165"/>
      <c r="AF404" s="165"/>
      <c r="AG404" s="165"/>
      <c r="AH404" s="165"/>
      <c r="AI404" s="165"/>
    </row>
    <row r="405" spans="2:35" x14ac:dyDescent="0.25">
      <c r="B405" s="165" t="s">
        <v>361</v>
      </c>
      <c r="C405" s="165" t="s">
        <v>219</v>
      </c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  <c r="AA405" s="165"/>
      <c r="AB405" s="165"/>
      <c r="AC405" s="165"/>
      <c r="AD405" s="165"/>
      <c r="AE405" s="165"/>
      <c r="AF405" s="165"/>
      <c r="AG405" s="165"/>
      <c r="AH405" s="165"/>
      <c r="AI405" s="165"/>
    </row>
    <row r="406" spans="2:35" x14ac:dyDescent="0.25">
      <c r="B406" s="165" t="s">
        <v>362</v>
      </c>
      <c r="C406" s="165" t="s">
        <v>363</v>
      </c>
      <c r="D406" s="165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  <c r="AA406" s="165"/>
      <c r="AB406" s="165"/>
      <c r="AC406" s="165"/>
      <c r="AD406" s="165"/>
      <c r="AE406" s="165"/>
      <c r="AF406" s="165"/>
      <c r="AG406" s="165"/>
      <c r="AH406" s="165"/>
      <c r="AI406" s="165"/>
    </row>
    <row r="407" spans="2:35" x14ac:dyDescent="0.25">
      <c r="B407" s="165" t="s">
        <v>247</v>
      </c>
      <c r="C407" s="165" t="s">
        <v>215</v>
      </c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  <c r="AA407" s="165"/>
      <c r="AB407" s="165"/>
      <c r="AC407" s="165"/>
      <c r="AD407" s="165"/>
      <c r="AE407" s="165"/>
      <c r="AF407" s="165"/>
      <c r="AG407" s="165"/>
      <c r="AH407" s="165"/>
      <c r="AI407" s="165"/>
    </row>
    <row r="408" spans="2:35" x14ac:dyDescent="0.25">
      <c r="B408" s="165" t="s">
        <v>597</v>
      </c>
      <c r="C408" s="165" t="s">
        <v>300</v>
      </c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  <c r="AA408" s="165"/>
      <c r="AB408" s="165"/>
      <c r="AC408" s="165"/>
      <c r="AD408" s="165"/>
      <c r="AE408" s="165"/>
      <c r="AF408" s="165"/>
      <c r="AG408" s="165"/>
      <c r="AH408" s="165"/>
      <c r="AI408" s="165"/>
    </row>
    <row r="409" spans="2:35" x14ac:dyDescent="0.25">
      <c r="B409" s="165" t="s">
        <v>598</v>
      </c>
      <c r="C409" s="165" t="s">
        <v>215</v>
      </c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  <c r="AA409" s="165"/>
      <c r="AB409" s="165"/>
      <c r="AC409" s="165"/>
      <c r="AD409" s="165"/>
      <c r="AE409" s="165"/>
      <c r="AF409" s="165"/>
      <c r="AG409" s="165"/>
      <c r="AH409" s="165"/>
      <c r="AI409" s="165"/>
    </row>
    <row r="410" spans="2:35" x14ac:dyDescent="0.25">
      <c r="B410" s="165" t="s">
        <v>365</v>
      </c>
      <c r="C410" s="165" t="s">
        <v>215</v>
      </c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  <c r="AA410" s="165"/>
      <c r="AB410" s="165"/>
      <c r="AC410" s="165"/>
      <c r="AD410" s="165"/>
      <c r="AE410" s="165"/>
      <c r="AF410" s="165"/>
      <c r="AG410" s="165"/>
      <c r="AH410" s="165"/>
      <c r="AI410" s="165"/>
    </row>
    <row r="411" spans="2:35" x14ac:dyDescent="0.25">
      <c r="B411" s="165" t="s">
        <v>599</v>
      </c>
      <c r="C411" s="165" t="s">
        <v>215</v>
      </c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  <c r="AA411" s="165"/>
      <c r="AB411" s="165"/>
      <c r="AC411" s="165"/>
      <c r="AD411" s="165"/>
      <c r="AE411" s="165"/>
      <c r="AF411" s="165"/>
      <c r="AG411" s="165"/>
      <c r="AH411" s="165"/>
      <c r="AI411" s="165"/>
    </row>
    <row r="412" spans="2:35" x14ac:dyDescent="0.25">
      <c r="B412" s="165" t="s">
        <v>600</v>
      </c>
      <c r="C412" s="165" t="s">
        <v>215</v>
      </c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  <c r="AA412" s="165"/>
      <c r="AB412" s="165"/>
      <c r="AC412" s="165"/>
      <c r="AD412" s="165"/>
      <c r="AE412" s="165"/>
      <c r="AF412" s="165"/>
      <c r="AG412" s="165"/>
      <c r="AH412" s="165"/>
      <c r="AI412" s="165"/>
    </row>
    <row r="413" spans="2:35" x14ac:dyDescent="0.25">
      <c r="B413" s="163" t="s">
        <v>248</v>
      </c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  <c r="AD413" s="164"/>
      <c r="AE413" s="164"/>
      <c r="AF413" s="164"/>
      <c r="AG413" s="164"/>
      <c r="AH413" s="164"/>
      <c r="AI413" s="164"/>
    </row>
    <row r="414" spans="2:35" x14ac:dyDescent="0.25">
      <c r="B414" s="165" t="s">
        <v>249</v>
      </c>
      <c r="C414" s="165" t="s">
        <v>215</v>
      </c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  <c r="AA414" s="165"/>
      <c r="AB414" s="165"/>
      <c r="AC414" s="165"/>
      <c r="AD414" s="165"/>
      <c r="AE414" s="165"/>
      <c r="AF414" s="165"/>
      <c r="AG414" s="165"/>
      <c r="AH414" s="165"/>
      <c r="AI414" s="165"/>
    </row>
    <row r="415" spans="2:35" x14ac:dyDescent="0.25">
      <c r="B415" s="165" t="s">
        <v>250</v>
      </c>
      <c r="C415" s="165" t="s">
        <v>215</v>
      </c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  <c r="AA415" s="165"/>
      <c r="AB415" s="165"/>
      <c r="AC415" s="165"/>
      <c r="AD415" s="165"/>
      <c r="AE415" s="165"/>
      <c r="AF415" s="165"/>
      <c r="AG415" s="165"/>
      <c r="AH415" s="165"/>
      <c r="AI415" s="165"/>
    </row>
    <row r="416" spans="2:35" x14ac:dyDescent="0.25">
      <c r="B416" s="165" t="s">
        <v>251</v>
      </c>
      <c r="C416" s="165" t="s">
        <v>215</v>
      </c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  <c r="AA416" s="165"/>
      <c r="AB416" s="165"/>
      <c r="AC416" s="165"/>
      <c r="AD416" s="165"/>
      <c r="AE416" s="165"/>
      <c r="AF416" s="165"/>
      <c r="AG416" s="165"/>
      <c r="AH416" s="165"/>
      <c r="AI416" s="165"/>
    </row>
    <row r="417" spans="2:35" x14ac:dyDescent="0.25">
      <c r="B417" s="165" t="s">
        <v>252</v>
      </c>
      <c r="C417" s="165" t="s">
        <v>215</v>
      </c>
      <c r="D417" s="165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  <c r="AA417" s="165"/>
      <c r="AB417" s="165"/>
      <c r="AC417" s="165"/>
      <c r="AD417" s="165"/>
      <c r="AE417" s="165"/>
      <c r="AF417" s="165"/>
      <c r="AG417" s="165"/>
      <c r="AH417" s="165"/>
      <c r="AI417" s="165"/>
    </row>
    <row r="418" spans="2:35" x14ac:dyDescent="0.25">
      <c r="B418" s="165" t="s">
        <v>253</v>
      </c>
      <c r="C418" s="165" t="s">
        <v>215</v>
      </c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5"/>
    </row>
    <row r="419" spans="2:35" x14ac:dyDescent="0.25">
      <c r="B419" s="165" t="s">
        <v>601</v>
      </c>
      <c r="C419" s="165" t="s">
        <v>265</v>
      </c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5"/>
    </row>
    <row r="420" spans="2:35" x14ac:dyDescent="0.25">
      <c r="B420" s="165" t="s">
        <v>254</v>
      </c>
      <c r="C420" s="165" t="s">
        <v>255</v>
      </c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  <c r="AA420" s="165"/>
      <c r="AB420" s="165"/>
      <c r="AC420" s="165"/>
      <c r="AD420" s="165"/>
      <c r="AE420" s="165"/>
      <c r="AF420" s="165"/>
      <c r="AG420" s="165"/>
      <c r="AH420" s="165"/>
      <c r="AI420" s="165"/>
    </row>
    <row r="421" spans="2:35" x14ac:dyDescent="0.25">
      <c r="B421" s="165" t="s">
        <v>256</v>
      </c>
      <c r="C421" s="165" t="s">
        <v>215</v>
      </c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  <c r="AA421" s="165"/>
      <c r="AB421" s="165"/>
      <c r="AC421" s="165"/>
      <c r="AD421" s="165"/>
      <c r="AE421" s="165"/>
      <c r="AF421" s="165"/>
      <c r="AG421" s="165"/>
      <c r="AH421" s="165"/>
      <c r="AI421" s="165"/>
    </row>
    <row r="422" spans="2:35" x14ac:dyDescent="0.25">
      <c r="B422" s="165" t="s">
        <v>451</v>
      </c>
      <c r="C422" s="165" t="s">
        <v>215</v>
      </c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  <c r="AA422" s="165"/>
      <c r="AB422" s="165"/>
      <c r="AC422" s="165"/>
      <c r="AD422" s="165"/>
      <c r="AE422" s="165"/>
      <c r="AF422" s="165"/>
      <c r="AG422" s="165"/>
      <c r="AH422" s="165"/>
      <c r="AI422" s="165"/>
    </row>
    <row r="423" spans="2:35" x14ac:dyDescent="0.25">
      <c r="B423" s="165" t="s">
        <v>257</v>
      </c>
      <c r="C423" s="165" t="s">
        <v>215</v>
      </c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  <c r="AA423" s="165"/>
      <c r="AB423" s="165"/>
      <c r="AC423" s="165"/>
      <c r="AD423" s="165"/>
      <c r="AE423" s="165"/>
      <c r="AF423" s="165"/>
      <c r="AG423" s="165"/>
      <c r="AH423" s="165"/>
      <c r="AI423" s="165"/>
    </row>
    <row r="424" spans="2:35" x14ac:dyDescent="0.25">
      <c r="B424" s="165" t="s">
        <v>258</v>
      </c>
      <c r="C424" s="165" t="s">
        <v>215</v>
      </c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  <c r="AA424" s="165"/>
      <c r="AB424" s="165"/>
      <c r="AC424" s="165"/>
      <c r="AD424" s="165"/>
      <c r="AE424" s="165"/>
      <c r="AF424" s="165"/>
      <c r="AG424" s="165"/>
      <c r="AH424" s="165"/>
      <c r="AI424" s="165"/>
    </row>
    <row r="425" spans="2:35" x14ac:dyDescent="0.25">
      <c r="B425" s="165" t="s">
        <v>259</v>
      </c>
      <c r="C425" s="165" t="s">
        <v>215</v>
      </c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  <c r="AA425" s="165"/>
      <c r="AB425" s="165"/>
      <c r="AC425" s="165"/>
      <c r="AD425" s="165"/>
      <c r="AE425" s="165"/>
      <c r="AF425" s="165"/>
      <c r="AG425" s="165"/>
      <c r="AH425" s="165"/>
      <c r="AI425" s="165"/>
    </row>
    <row r="426" spans="2:35" x14ac:dyDescent="0.25">
      <c r="B426" s="165" t="s">
        <v>260</v>
      </c>
      <c r="C426" s="165" t="s">
        <v>215</v>
      </c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  <c r="AA426" s="165"/>
      <c r="AB426" s="165"/>
      <c r="AC426" s="165"/>
      <c r="AD426" s="165"/>
      <c r="AE426" s="165"/>
      <c r="AF426" s="165"/>
      <c r="AG426" s="165"/>
      <c r="AH426" s="165"/>
      <c r="AI426" s="165"/>
    </row>
    <row r="427" spans="2:35" x14ac:dyDescent="0.25">
      <c r="B427" s="165" t="s">
        <v>261</v>
      </c>
      <c r="C427" s="165" t="s">
        <v>215</v>
      </c>
      <c r="D427" s="165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  <c r="AA427" s="165"/>
      <c r="AB427" s="165"/>
      <c r="AC427" s="165"/>
      <c r="AD427" s="165"/>
      <c r="AE427" s="165"/>
      <c r="AF427" s="165"/>
      <c r="AG427" s="165"/>
      <c r="AH427" s="165"/>
      <c r="AI427" s="165"/>
    </row>
    <row r="428" spans="2:35" x14ac:dyDescent="0.25">
      <c r="B428" s="165" t="s">
        <v>262</v>
      </c>
      <c r="C428" s="165" t="s">
        <v>215</v>
      </c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  <c r="AA428" s="165"/>
      <c r="AB428" s="165"/>
      <c r="AC428" s="165"/>
      <c r="AD428" s="165"/>
      <c r="AE428" s="165"/>
      <c r="AF428" s="165"/>
      <c r="AG428" s="165"/>
      <c r="AH428" s="165"/>
      <c r="AI428" s="165"/>
    </row>
    <row r="429" spans="2:35" x14ac:dyDescent="0.25">
      <c r="B429" s="165" t="s">
        <v>263</v>
      </c>
      <c r="C429" s="165" t="s">
        <v>255</v>
      </c>
      <c r="D429" s="165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  <c r="AA429" s="165"/>
      <c r="AB429" s="165"/>
      <c r="AC429" s="165"/>
      <c r="AD429" s="165"/>
      <c r="AE429" s="165"/>
      <c r="AF429" s="165"/>
      <c r="AG429" s="165"/>
      <c r="AH429" s="165"/>
      <c r="AI429" s="165"/>
    </row>
    <row r="430" spans="2:35" x14ac:dyDescent="0.25">
      <c r="B430" s="165" t="s">
        <v>264</v>
      </c>
      <c r="C430" s="165" t="s">
        <v>265</v>
      </c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  <c r="AA430" s="165"/>
      <c r="AB430" s="165"/>
      <c r="AC430" s="165"/>
      <c r="AD430" s="165"/>
      <c r="AE430" s="165"/>
      <c r="AF430" s="165"/>
      <c r="AG430" s="165"/>
      <c r="AH430" s="165"/>
      <c r="AI430" s="165"/>
    </row>
    <row r="431" spans="2:35" x14ac:dyDescent="0.25">
      <c r="B431" s="165" t="s">
        <v>266</v>
      </c>
      <c r="C431" s="165" t="s">
        <v>255</v>
      </c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  <c r="AA431" s="165"/>
      <c r="AB431" s="165"/>
      <c r="AC431" s="165"/>
      <c r="AD431" s="165"/>
      <c r="AE431" s="165"/>
      <c r="AF431" s="165"/>
      <c r="AG431" s="165"/>
      <c r="AH431" s="165"/>
      <c r="AI431" s="165"/>
    </row>
    <row r="432" spans="2:35" x14ac:dyDescent="0.25">
      <c r="B432" s="165" t="s">
        <v>267</v>
      </c>
      <c r="C432" s="165" t="s">
        <v>265</v>
      </c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  <c r="AA432" s="165"/>
      <c r="AB432" s="165"/>
      <c r="AC432" s="165"/>
      <c r="AD432" s="165"/>
      <c r="AE432" s="165"/>
      <c r="AF432" s="165"/>
      <c r="AG432" s="165"/>
      <c r="AH432" s="165"/>
      <c r="AI432" s="165"/>
    </row>
    <row r="433" spans="2:35" x14ac:dyDescent="0.25">
      <c r="B433" s="165" t="s">
        <v>268</v>
      </c>
      <c r="C433" s="165" t="s">
        <v>215</v>
      </c>
      <c r="D433" s="165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  <c r="AA433" s="165"/>
      <c r="AB433" s="165"/>
      <c r="AC433" s="165"/>
      <c r="AD433" s="165"/>
      <c r="AE433" s="165"/>
      <c r="AF433" s="165"/>
      <c r="AG433" s="165"/>
      <c r="AH433" s="165"/>
      <c r="AI433" s="165"/>
    </row>
    <row r="434" spans="2:35" x14ac:dyDescent="0.25">
      <c r="B434" s="165" t="s">
        <v>269</v>
      </c>
      <c r="C434" s="165" t="s">
        <v>215</v>
      </c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  <c r="AA434" s="165"/>
      <c r="AB434" s="165"/>
      <c r="AC434" s="165"/>
      <c r="AD434" s="165"/>
      <c r="AE434" s="165"/>
      <c r="AF434" s="165"/>
      <c r="AG434" s="165"/>
      <c r="AH434" s="165"/>
      <c r="AI434" s="165"/>
    </row>
    <row r="435" spans="2:35" x14ac:dyDescent="0.25">
      <c r="B435" s="165" t="s">
        <v>270</v>
      </c>
      <c r="C435" s="165" t="s">
        <v>215</v>
      </c>
      <c r="D435" s="165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  <c r="AA435" s="165"/>
      <c r="AB435" s="165"/>
      <c r="AC435" s="165"/>
      <c r="AD435" s="165"/>
      <c r="AE435" s="165"/>
      <c r="AF435" s="165"/>
      <c r="AG435" s="165"/>
      <c r="AH435" s="165"/>
      <c r="AI435" s="165"/>
    </row>
    <row r="436" spans="2:35" x14ac:dyDescent="0.25">
      <c r="B436" s="165" t="s">
        <v>271</v>
      </c>
      <c r="C436" s="165" t="s">
        <v>215</v>
      </c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  <c r="AA436" s="165"/>
      <c r="AB436" s="165"/>
      <c r="AC436" s="165"/>
      <c r="AD436" s="165"/>
      <c r="AE436" s="165"/>
      <c r="AF436" s="165"/>
      <c r="AG436" s="165"/>
      <c r="AH436" s="165"/>
      <c r="AI436" s="165"/>
    </row>
    <row r="437" spans="2:35" x14ac:dyDescent="0.25">
      <c r="B437" s="165" t="s">
        <v>272</v>
      </c>
      <c r="C437" s="165" t="s">
        <v>215</v>
      </c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5"/>
      <c r="AH437" s="165"/>
      <c r="AI437" s="165"/>
    </row>
    <row r="438" spans="2:35" x14ac:dyDescent="0.25">
      <c r="B438" s="165" t="s">
        <v>602</v>
      </c>
      <c r="C438" s="165" t="s">
        <v>215</v>
      </c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5"/>
      <c r="AH438" s="165"/>
      <c r="AI438" s="165"/>
    </row>
    <row r="439" spans="2:35" x14ac:dyDescent="0.25">
      <c r="B439" s="165" t="s">
        <v>273</v>
      </c>
      <c r="C439" s="165" t="s">
        <v>215</v>
      </c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5"/>
      <c r="AH439" s="165"/>
      <c r="AI439" s="165"/>
    </row>
    <row r="440" spans="2:35" x14ac:dyDescent="0.25">
      <c r="B440" s="165" t="s">
        <v>603</v>
      </c>
      <c r="C440" s="165" t="s">
        <v>215</v>
      </c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5"/>
      <c r="AH440" s="165"/>
      <c r="AI440" s="165"/>
    </row>
    <row r="441" spans="2:35" x14ac:dyDescent="0.25">
      <c r="B441" s="165" t="s">
        <v>274</v>
      </c>
      <c r="C441" s="165" t="s">
        <v>215</v>
      </c>
      <c r="D441" s="165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5"/>
      <c r="AH441" s="165"/>
      <c r="AI441" s="165"/>
    </row>
    <row r="442" spans="2:35" x14ac:dyDescent="0.25">
      <c r="B442" s="165" t="s">
        <v>479</v>
      </c>
      <c r="C442" s="165" t="s">
        <v>255</v>
      </c>
      <c r="D442" s="165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5"/>
      <c r="AH442" s="165"/>
      <c r="AI442" s="165"/>
    </row>
    <row r="443" spans="2:35" x14ac:dyDescent="0.25">
      <c r="B443" s="165" t="s">
        <v>275</v>
      </c>
      <c r="C443" s="165" t="s">
        <v>215</v>
      </c>
      <c r="D443" s="165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5"/>
      <c r="AH443" s="165"/>
      <c r="AI443" s="165"/>
    </row>
    <row r="444" spans="2:35" x14ac:dyDescent="0.25">
      <c r="B444" s="165" t="s">
        <v>604</v>
      </c>
      <c r="C444" s="165" t="s">
        <v>255</v>
      </c>
      <c r="D444" s="165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5"/>
      <c r="AH444" s="165"/>
      <c r="AI444" s="165"/>
    </row>
    <row r="445" spans="2:35" x14ac:dyDescent="0.25">
      <c r="B445" s="165" t="s">
        <v>276</v>
      </c>
      <c r="C445" s="165" t="s">
        <v>255</v>
      </c>
      <c r="D445" s="165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  <c r="AA445" s="165"/>
      <c r="AB445" s="165"/>
      <c r="AC445" s="165"/>
      <c r="AD445" s="165"/>
      <c r="AE445" s="165"/>
      <c r="AF445" s="165"/>
      <c r="AG445" s="165"/>
      <c r="AH445" s="165"/>
      <c r="AI445" s="165"/>
    </row>
    <row r="446" spans="2:35" x14ac:dyDescent="0.25">
      <c r="B446" s="165" t="s">
        <v>277</v>
      </c>
      <c r="C446" s="165" t="s">
        <v>215</v>
      </c>
      <c r="D446" s="165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  <c r="AA446" s="165"/>
      <c r="AB446" s="165"/>
      <c r="AC446" s="165"/>
      <c r="AD446" s="165"/>
      <c r="AE446" s="165"/>
      <c r="AF446" s="165"/>
      <c r="AG446" s="165"/>
      <c r="AH446" s="165"/>
      <c r="AI446" s="165"/>
    </row>
    <row r="447" spans="2:35" x14ac:dyDescent="0.25">
      <c r="B447" s="165" t="s">
        <v>375</v>
      </c>
      <c r="C447" s="165" t="s">
        <v>265</v>
      </c>
      <c r="D447" s="165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  <c r="AA447" s="165"/>
      <c r="AB447" s="165"/>
      <c r="AC447" s="165"/>
      <c r="AD447" s="165"/>
      <c r="AE447" s="165"/>
      <c r="AF447" s="165"/>
      <c r="AG447" s="165"/>
      <c r="AH447" s="165"/>
      <c r="AI447" s="165"/>
    </row>
    <row r="448" spans="2:35" x14ac:dyDescent="0.25">
      <c r="B448" s="165" t="s">
        <v>278</v>
      </c>
      <c r="C448" s="165" t="s">
        <v>215</v>
      </c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  <c r="AA448" s="165"/>
      <c r="AB448" s="165"/>
      <c r="AC448" s="165"/>
      <c r="AD448" s="165"/>
      <c r="AE448" s="165"/>
      <c r="AF448" s="165"/>
      <c r="AG448" s="165"/>
      <c r="AH448" s="165"/>
      <c r="AI448" s="165"/>
    </row>
    <row r="449" spans="2:35" x14ac:dyDescent="0.25">
      <c r="B449" s="165" t="s">
        <v>279</v>
      </c>
      <c r="C449" s="165" t="s">
        <v>215</v>
      </c>
      <c r="D449" s="165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  <c r="AA449" s="165"/>
      <c r="AB449" s="165"/>
      <c r="AC449" s="165"/>
      <c r="AD449" s="165"/>
      <c r="AE449" s="165"/>
      <c r="AF449" s="165"/>
      <c r="AG449" s="165"/>
      <c r="AH449" s="165"/>
      <c r="AI449" s="165"/>
    </row>
    <row r="450" spans="2:35" x14ac:dyDescent="0.25">
      <c r="B450" s="165" t="s">
        <v>605</v>
      </c>
      <c r="C450" s="165" t="s">
        <v>215</v>
      </c>
      <c r="D450" s="165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  <c r="AA450" s="165"/>
      <c r="AB450" s="165"/>
      <c r="AC450" s="165"/>
      <c r="AD450" s="165"/>
      <c r="AE450" s="165"/>
      <c r="AF450" s="165"/>
      <c r="AG450" s="165"/>
      <c r="AH450" s="165"/>
      <c r="AI450" s="165"/>
    </row>
    <row r="451" spans="2:35" x14ac:dyDescent="0.25">
      <c r="B451" s="165" t="s">
        <v>280</v>
      </c>
      <c r="C451" s="165" t="s">
        <v>215</v>
      </c>
      <c r="D451" s="165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  <c r="AA451" s="165"/>
      <c r="AB451" s="165"/>
      <c r="AC451" s="165"/>
      <c r="AD451" s="165"/>
      <c r="AE451" s="165"/>
      <c r="AF451" s="165"/>
      <c r="AG451" s="165"/>
      <c r="AH451" s="165"/>
      <c r="AI451" s="165"/>
    </row>
    <row r="452" spans="2:35" x14ac:dyDescent="0.25">
      <c r="B452" s="165" t="s">
        <v>281</v>
      </c>
      <c r="C452" s="165" t="s">
        <v>215</v>
      </c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  <c r="AA452" s="165"/>
      <c r="AB452" s="165"/>
      <c r="AC452" s="165"/>
      <c r="AD452" s="165"/>
      <c r="AE452" s="165"/>
      <c r="AF452" s="165"/>
      <c r="AG452" s="165"/>
      <c r="AH452" s="165"/>
      <c r="AI452" s="165"/>
    </row>
    <row r="453" spans="2:35" x14ac:dyDescent="0.25">
      <c r="B453" s="165" t="s">
        <v>606</v>
      </c>
      <c r="C453" s="165" t="s">
        <v>215</v>
      </c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  <c r="AA453" s="165"/>
      <c r="AB453" s="165"/>
      <c r="AC453" s="165"/>
      <c r="AD453" s="165"/>
      <c r="AE453" s="165"/>
      <c r="AF453" s="165"/>
      <c r="AG453" s="165"/>
      <c r="AH453" s="165"/>
      <c r="AI453" s="165"/>
    </row>
    <row r="454" spans="2:35" x14ac:dyDescent="0.25">
      <c r="B454" s="165" t="s">
        <v>454</v>
      </c>
      <c r="C454" s="165" t="s">
        <v>255</v>
      </c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  <c r="AA454" s="165"/>
      <c r="AB454" s="165"/>
      <c r="AC454" s="165"/>
      <c r="AD454" s="165"/>
      <c r="AE454" s="165"/>
      <c r="AF454" s="165"/>
      <c r="AG454" s="165"/>
      <c r="AH454" s="165"/>
      <c r="AI454" s="165"/>
    </row>
    <row r="455" spans="2:35" x14ac:dyDescent="0.25">
      <c r="B455" s="165" t="s">
        <v>607</v>
      </c>
      <c r="C455" s="165" t="s">
        <v>255</v>
      </c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  <c r="AA455" s="165"/>
      <c r="AB455" s="165"/>
      <c r="AC455" s="165"/>
      <c r="AD455" s="165"/>
      <c r="AE455" s="165"/>
      <c r="AF455" s="165"/>
      <c r="AG455" s="165"/>
      <c r="AH455" s="165"/>
      <c r="AI455" s="165"/>
    </row>
    <row r="456" spans="2:35" x14ac:dyDescent="0.25">
      <c r="B456" s="165" t="s">
        <v>284</v>
      </c>
      <c r="C456" s="165" t="s">
        <v>215</v>
      </c>
      <c r="D456" s="165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  <c r="AA456" s="165"/>
      <c r="AB456" s="165"/>
      <c r="AC456" s="165"/>
      <c r="AD456" s="165"/>
      <c r="AE456" s="165"/>
      <c r="AF456" s="165"/>
      <c r="AG456" s="165"/>
      <c r="AH456" s="165"/>
      <c r="AI456" s="165"/>
    </row>
    <row r="457" spans="2:35" x14ac:dyDescent="0.25">
      <c r="B457" s="165" t="s">
        <v>285</v>
      </c>
      <c r="C457" s="165" t="s">
        <v>215</v>
      </c>
      <c r="D457" s="165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  <c r="AA457" s="165"/>
      <c r="AB457" s="165"/>
      <c r="AC457" s="165"/>
      <c r="AD457" s="165"/>
      <c r="AE457" s="165"/>
      <c r="AF457" s="165"/>
      <c r="AG457" s="165"/>
      <c r="AH457" s="165"/>
      <c r="AI457" s="165"/>
    </row>
    <row r="458" spans="2:35" x14ac:dyDescent="0.25">
      <c r="B458" s="165" t="s">
        <v>376</v>
      </c>
      <c r="C458" s="165" t="s">
        <v>215</v>
      </c>
      <c r="D458" s="165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  <c r="AA458" s="165"/>
      <c r="AB458" s="165"/>
      <c r="AC458" s="165"/>
      <c r="AD458" s="165"/>
      <c r="AE458" s="165"/>
      <c r="AF458" s="165"/>
      <c r="AG458" s="165"/>
      <c r="AH458" s="165"/>
      <c r="AI458" s="165"/>
    </row>
    <row r="459" spans="2:35" x14ac:dyDescent="0.25">
      <c r="B459" s="165" t="s">
        <v>286</v>
      </c>
      <c r="C459" s="165" t="s">
        <v>215</v>
      </c>
      <c r="D459" s="165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  <c r="AA459" s="165"/>
      <c r="AB459" s="165"/>
      <c r="AC459" s="165"/>
      <c r="AD459" s="165"/>
      <c r="AE459" s="165"/>
      <c r="AF459" s="165"/>
      <c r="AG459" s="165"/>
      <c r="AH459" s="165"/>
      <c r="AI459" s="165"/>
    </row>
    <row r="460" spans="2:35" x14ac:dyDescent="0.25">
      <c r="B460" s="165" t="s">
        <v>290</v>
      </c>
      <c r="C460" s="165" t="s">
        <v>215</v>
      </c>
      <c r="D460" s="165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  <c r="AA460" s="165"/>
      <c r="AB460" s="165"/>
      <c r="AC460" s="165"/>
      <c r="AD460" s="165"/>
      <c r="AE460" s="165"/>
      <c r="AF460" s="165"/>
      <c r="AG460" s="165"/>
      <c r="AH460" s="165"/>
      <c r="AI460" s="165"/>
    </row>
    <row r="461" spans="2:35" x14ac:dyDescent="0.25">
      <c r="B461" s="165"/>
      <c r="C461" s="165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  <c r="AA461" s="165"/>
      <c r="AB461" s="165"/>
      <c r="AC461" s="165"/>
      <c r="AD461" s="165"/>
      <c r="AE461" s="165"/>
      <c r="AF461" s="165"/>
      <c r="AG461" s="165"/>
      <c r="AH461" s="165"/>
      <c r="AI461" s="165"/>
    </row>
    <row r="462" spans="2:35" x14ac:dyDescent="0.25">
      <c r="B462" s="163" t="s">
        <v>291</v>
      </c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  <c r="AD462" s="164"/>
      <c r="AE462" s="164"/>
      <c r="AF462" s="164"/>
      <c r="AG462" s="164"/>
      <c r="AH462" s="164"/>
      <c r="AI462" s="164"/>
    </row>
    <row r="463" spans="2:35" x14ac:dyDescent="0.25">
      <c r="B463" s="165" t="s">
        <v>480</v>
      </c>
      <c r="C463" s="165" t="s">
        <v>219</v>
      </c>
      <c r="D463" s="165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  <c r="AA463" s="165"/>
      <c r="AB463" s="165"/>
      <c r="AC463" s="165"/>
      <c r="AD463" s="165"/>
      <c r="AE463" s="165"/>
      <c r="AF463" s="165"/>
      <c r="AG463" s="165"/>
      <c r="AH463" s="165"/>
      <c r="AI463" s="165"/>
    </row>
    <row r="464" spans="2:35" x14ac:dyDescent="0.25">
      <c r="B464" s="165" t="s">
        <v>377</v>
      </c>
      <c r="C464" s="165" t="s">
        <v>219</v>
      </c>
      <c r="D464" s="165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  <c r="AA464" s="165"/>
      <c r="AB464" s="165"/>
      <c r="AC464" s="165"/>
      <c r="AD464" s="165"/>
      <c r="AE464" s="165"/>
      <c r="AF464" s="165"/>
      <c r="AG464" s="165"/>
      <c r="AH464" s="165"/>
      <c r="AI464" s="165"/>
    </row>
    <row r="465" spans="2:35" x14ac:dyDescent="0.25">
      <c r="B465" s="165" t="s">
        <v>378</v>
      </c>
      <c r="C465" s="165" t="s">
        <v>219</v>
      </c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  <c r="AA465" s="165"/>
      <c r="AB465" s="165"/>
      <c r="AC465" s="165"/>
      <c r="AD465" s="165"/>
      <c r="AE465" s="165"/>
      <c r="AF465" s="165"/>
      <c r="AG465" s="165"/>
      <c r="AH465" s="165"/>
      <c r="AI465" s="165"/>
    </row>
    <row r="466" spans="2:35" x14ac:dyDescent="0.25">
      <c r="B466" s="165" t="s">
        <v>292</v>
      </c>
      <c r="C466" s="165" t="s">
        <v>230</v>
      </c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  <c r="AA466" s="165"/>
      <c r="AB466" s="165"/>
      <c r="AC466" s="165"/>
      <c r="AD466" s="165"/>
      <c r="AE466" s="165"/>
      <c r="AF466" s="165"/>
      <c r="AG466" s="165"/>
      <c r="AH466" s="165"/>
      <c r="AI466" s="165"/>
    </row>
    <row r="467" spans="2:35" x14ac:dyDescent="0.25">
      <c r="B467" s="165"/>
      <c r="C467" s="165"/>
      <c r="D467" s="165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  <c r="AA467" s="165"/>
      <c r="AB467" s="165"/>
      <c r="AC467" s="165"/>
      <c r="AD467" s="165"/>
      <c r="AE467" s="165"/>
      <c r="AF467" s="165"/>
      <c r="AG467" s="165"/>
      <c r="AH467" s="165"/>
      <c r="AI467" s="165"/>
    </row>
    <row r="468" spans="2:35" x14ac:dyDescent="0.25">
      <c r="B468" s="165"/>
      <c r="C468" s="165"/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  <c r="AA468" s="165"/>
      <c r="AB468" s="165"/>
      <c r="AC468" s="165"/>
      <c r="AD468" s="165"/>
      <c r="AE468" s="165"/>
      <c r="AF468" s="165"/>
      <c r="AG468" s="165"/>
      <c r="AH468" s="165"/>
      <c r="AI468" s="165"/>
    </row>
    <row r="469" spans="2:35" x14ac:dyDescent="0.25">
      <c r="B469" s="163" t="s">
        <v>294</v>
      </c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  <c r="AD469" s="164"/>
      <c r="AE469" s="164"/>
      <c r="AF469" s="164"/>
      <c r="AG469" s="164"/>
      <c r="AH469" s="164"/>
      <c r="AI469" s="164"/>
    </row>
    <row r="470" spans="2:35" x14ac:dyDescent="0.25">
      <c r="B470" s="165" t="s">
        <v>366</v>
      </c>
      <c r="C470" s="165" t="s">
        <v>367</v>
      </c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5"/>
    </row>
    <row r="472" spans="2:35" x14ac:dyDescent="0.25">
      <c r="B472" s="254" t="s">
        <v>971</v>
      </c>
    </row>
    <row r="474" spans="2:35" x14ac:dyDescent="0.25">
      <c r="B474" s="408" t="s">
        <v>203</v>
      </c>
      <c r="C474" s="408" t="s">
        <v>204</v>
      </c>
      <c r="D474" s="405" t="s">
        <v>5</v>
      </c>
      <c r="E474" s="406"/>
      <c r="F474" s="406"/>
      <c r="G474" s="406"/>
      <c r="H474" s="406"/>
      <c r="I474" s="406"/>
      <c r="J474" s="406"/>
      <c r="K474" s="406"/>
      <c r="L474" s="406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  <c r="AA474" s="406"/>
      <c r="AB474" s="406"/>
      <c r="AC474" s="406"/>
      <c r="AD474" s="406"/>
      <c r="AE474" s="406"/>
      <c r="AF474" s="406"/>
      <c r="AG474" s="406"/>
      <c r="AH474" s="406"/>
      <c r="AI474" s="406"/>
    </row>
    <row r="475" spans="2:35" x14ac:dyDescent="0.25">
      <c r="B475" s="409"/>
      <c r="C475" s="409"/>
      <c r="D475" s="402" t="s">
        <v>563</v>
      </c>
      <c r="E475" s="403"/>
      <c r="F475" s="403"/>
      <c r="G475" s="403"/>
      <c r="H475" s="403"/>
      <c r="I475" s="403"/>
      <c r="J475" s="403"/>
      <c r="K475" s="403"/>
      <c r="L475" s="403"/>
      <c r="M475" s="403"/>
      <c r="N475" s="403"/>
      <c r="O475" s="403"/>
      <c r="P475" s="403"/>
      <c r="Q475" s="403"/>
      <c r="R475" s="403"/>
      <c r="S475" s="403"/>
      <c r="T475" s="403"/>
      <c r="U475" s="403"/>
      <c r="V475" s="403"/>
      <c r="W475" s="403"/>
      <c r="X475" s="403"/>
      <c r="Y475" s="403"/>
      <c r="Z475" s="403"/>
      <c r="AA475" s="403"/>
      <c r="AB475" s="403"/>
      <c r="AC475" s="403"/>
      <c r="AD475" s="403"/>
      <c r="AE475" s="403"/>
      <c r="AF475" s="403"/>
      <c r="AG475" s="403"/>
      <c r="AH475" s="403"/>
      <c r="AI475" s="403"/>
    </row>
    <row r="476" spans="2:35" s="1" customFormat="1" x14ac:dyDescent="0.25">
      <c r="B476" s="410"/>
      <c r="C476" s="410"/>
      <c r="D476" s="243">
        <v>1</v>
      </c>
      <c r="E476" s="244">
        <v>2</v>
      </c>
      <c r="F476" s="245">
        <v>3</v>
      </c>
      <c r="G476" s="243">
        <v>4</v>
      </c>
      <c r="H476" s="244">
        <v>5</v>
      </c>
      <c r="I476" s="245">
        <v>6</v>
      </c>
      <c r="J476" s="243">
        <v>7</v>
      </c>
      <c r="K476" s="244">
        <v>8</v>
      </c>
      <c r="L476" s="245">
        <v>9</v>
      </c>
      <c r="M476" s="243">
        <v>10</v>
      </c>
      <c r="N476" s="244">
        <v>11</v>
      </c>
      <c r="O476" s="245">
        <v>12</v>
      </c>
      <c r="P476" s="243">
        <v>13</v>
      </c>
      <c r="Q476" s="244">
        <v>14</v>
      </c>
      <c r="R476" s="245">
        <v>15</v>
      </c>
      <c r="S476" s="243">
        <v>16</v>
      </c>
      <c r="T476" s="244">
        <v>17</v>
      </c>
      <c r="U476" s="245">
        <v>18</v>
      </c>
      <c r="V476" s="243">
        <v>19</v>
      </c>
      <c r="W476" s="244">
        <v>20</v>
      </c>
      <c r="X476" s="245">
        <v>21</v>
      </c>
      <c r="Y476" s="243">
        <v>22</v>
      </c>
      <c r="Z476" s="244">
        <v>23</v>
      </c>
      <c r="AA476" s="245">
        <v>24</v>
      </c>
      <c r="AB476" s="243">
        <v>25</v>
      </c>
      <c r="AC476" s="244">
        <v>26</v>
      </c>
      <c r="AD476" s="245">
        <v>27</v>
      </c>
      <c r="AE476" s="243">
        <v>28</v>
      </c>
      <c r="AF476" s="244">
        <v>29</v>
      </c>
      <c r="AG476" s="245">
        <v>30</v>
      </c>
      <c r="AH476" s="243">
        <v>31</v>
      </c>
      <c r="AI476" s="244" t="s">
        <v>78</v>
      </c>
    </row>
    <row r="477" spans="2:35" x14ac:dyDescent="0.25">
      <c r="B477" s="165" t="s">
        <v>972</v>
      </c>
      <c r="C477" s="165" t="s">
        <v>215</v>
      </c>
      <c r="D477" s="165"/>
      <c r="E477" s="165"/>
      <c r="F477" s="165"/>
      <c r="G477" s="165"/>
      <c r="H477" s="165">
        <v>2</v>
      </c>
      <c r="I477" s="165">
        <v>2</v>
      </c>
      <c r="J477" s="165">
        <v>16</v>
      </c>
      <c r="K477" s="165">
        <v>4</v>
      </c>
      <c r="L477" s="165"/>
      <c r="M477" s="165">
        <v>12</v>
      </c>
      <c r="N477" s="165"/>
      <c r="O477" s="165"/>
      <c r="P477" s="165"/>
      <c r="Q477" s="165">
        <v>4</v>
      </c>
      <c r="R477" s="165"/>
      <c r="S477" s="165">
        <v>2</v>
      </c>
      <c r="T477" s="165">
        <v>16</v>
      </c>
      <c r="U477" s="165">
        <v>5</v>
      </c>
      <c r="V477" s="165">
        <v>2</v>
      </c>
      <c r="W477" s="165">
        <v>10</v>
      </c>
      <c r="X477" s="165">
        <v>2</v>
      </c>
      <c r="Y477" s="165"/>
      <c r="Z477" s="165"/>
      <c r="AA477" s="165">
        <v>6</v>
      </c>
      <c r="AB477" s="165"/>
      <c r="AC477" s="165"/>
      <c r="AD477" s="165">
        <v>14</v>
      </c>
      <c r="AE477" s="165"/>
      <c r="AF477" s="165"/>
      <c r="AG477" s="165"/>
      <c r="AH477" s="165"/>
      <c r="AI477" s="165"/>
    </row>
    <row r="478" spans="2:35" x14ac:dyDescent="0.25">
      <c r="B478" s="165" t="s">
        <v>973</v>
      </c>
      <c r="C478" s="165" t="s">
        <v>215</v>
      </c>
      <c r="D478" s="165"/>
      <c r="E478" s="165"/>
      <c r="F478" s="165"/>
      <c r="G478" s="165"/>
      <c r="H478" s="165"/>
      <c r="I478" s="165">
        <v>8</v>
      </c>
      <c r="J478" s="165">
        <v>4</v>
      </c>
      <c r="K478" s="165">
        <v>8</v>
      </c>
      <c r="L478" s="165"/>
      <c r="M478" s="165">
        <v>4</v>
      </c>
      <c r="N478" s="165"/>
      <c r="O478" s="165">
        <v>10</v>
      </c>
      <c r="P478" s="165"/>
      <c r="Q478" s="165"/>
      <c r="R478" s="165"/>
      <c r="S478" s="165">
        <v>4</v>
      </c>
      <c r="T478" s="165">
        <v>4</v>
      </c>
      <c r="U478" s="165">
        <v>4</v>
      </c>
      <c r="V478" s="165"/>
      <c r="W478" s="165">
        <v>4</v>
      </c>
      <c r="X478" s="165">
        <v>4</v>
      </c>
      <c r="Y478" s="165">
        <v>10</v>
      </c>
      <c r="Z478" s="165"/>
      <c r="AA478" s="165"/>
      <c r="AB478" s="165"/>
      <c r="AC478" s="165"/>
      <c r="AD478" s="165"/>
      <c r="AE478" s="165"/>
      <c r="AF478" s="165"/>
      <c r="AG478" s="165"/>
      <c r="AH478" s="165"/>
      <c r="AI478" s="165"/>
    </row>
    <row r="479" spans="2:35" x14ac:dyDescent="0.25">
      <c r="B479" s="250" t="s">
        <v>974</v>
      </c>
      <c r="C479" s="42" t="s">
        <v>213</v>
      </c>
      <c r="D479" s="42"/>
      <c r="E479" s="42"/>
      <c r="F479" s="42"/>
      <c r="G479" s="42"/>
      <c r="H479" s="42">
        <v>25</v>
      </c>
      <c r="I479" s="42">
        <v>18</v>
      </c>
      <c r="J479" s="42"/>
      <c r="K479" s="42">
        <v>5</v>
      </c>
      <c r="L479" s="42">
        <v>18</v>
      </c>
      <c r="M479" s="42"/>
      <c r="N479" s="42"/>
      <c r="O479" s="42">
        <v>15</v>
      </c>
      <c r="P479" s="42"/>
      <c r="Q479" s="42">
        <v>18</v>
      </c>
      <c r="R479" s="42"/>
      <c r="S479" s="42">
        <v>21</v>
      </c>
      <c r="T479" s="42">
        <v>2</v>
      </c>
      <c r="U479" s="42">
        <v>8</v>
      </c>
      <c r="V479" s="42">
        <v>18</v>
      </c>
      <c r="W479" s="42"/>
      <c r="X479" s="42"/>
      <c r="Y479" s="42">
        <v>18</v>
      </c>
      <c r="Z479" s="42"/>
      <c r="AA479" s="42">
        <v>20</v>
      </c>
      <c r="AB479" s="42"/>
      <c r="AC479" s="42"/>
      <c r="AD479" s="42">
        <v>2</v>
      </c>
      <c r="AE479" s="42"/>
      <c r="AF479" s="42"/>
      <c r="AG479" s="42"/>
      <c r="AH479" s="42"/>
      <c r="AI479" s="42"/>
    </row>
    <row r="481" spans="2:35" x14ac:dyDescent="0.25">
      <c r="B481" s="152" t="s">
        <v>708</v>
      </c>
      <c r="C481" s="153"/>
      <c r="D481" s="153"/>
    </row>
    <row r="483" spans="2:35" x14ac:dyDescent="0.25">
      <c r="B483" s="408" t="s">
        <v>203</v>
      </c>
      <c r="C483" s="408" t="s">
        <v>204</v>
      </c>
      <c r="D483" s="405" t="s">
        <v>5</v>
      </c>
      <c r="E483" s="406"/>
      <c r="F483" s="406"/>
      <c r="G483" s="406"/>
      <c r="H483" s="406"/>
      <c r="I483" s="406"/>
      <c r="J483" s="406"/>
      <c r="K483" s="406"/>
      <c r="L483" s="406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  <c r="AA483" s="406"/>
      <c r="AB483" s="406"/>
      <c r="AC483" s="406"/>
      <c r="AD483" s="406"/>
      <c r="AE483" s="406"/>
      <c r="AF483" s="406"/>
      <c r="AG483" s="406"/>
      <c r="AH483" s="406"/>
      <c r="AI483" s="406"/>
    </row>
    <row r="484" spans="2:35" x14ac:dyDescent="0.25">
      <c r="B484" s="409"/>
      <c r="C484" s="409"/>
      <c r="D484" s="402" t="s">
        <v>563</v>
      </c>
      <c r="E484" s="403"/>
      <c r="F484" s="403"/>
      <c r="G484" s="403"/>
      <c r="H484" s="403"/>
      <c r="I484" s="403"/>
      <c r="J484" s="403"/>
      <c r="K484" s="403"/>
      <c r="L484" s="403"/>
      <c r="M484" s="403"/>
      <c r="N484" s="403"/>
      <c r="O484" s="403"/>
      <c r="P484" s="403"/>
      <c r="Q484" s="403"/>
      <c r="R484" s="403"/>
      <c r="S484" s="403"/>
      <c r="T484" s="403"/>
      <c r="U484" s="403"/>
      <c r="V484" s="403"/>
      <c r="W484" s="403"/>
      <c r="X484" s="403"/>
      <c r="Y484" s="403"/>
      <c r="Z484" s="403"/>
      <c r="AA484" s="403"/>
      <c r="AB484" s="403"/>
      <c r="AC484" s="403"/>
      <c r="AD484" s="403"/>
      <c r="AE484" s="403"/>
      <c r="AF484" s="403"/>
      <c r="AG484" s="403"/>
      <c r="AH484" s="403"/>
      <c r="AI484" s="403"/>
    </row>
    <row r="485" spans="2:35" s="1" customFormat="1" x14ac:dyDescent="0.25">
      <c r="B485" s="410"/>
      <c r="C485" s="410"/>
      <c r="D485" s="243">
        <v>1</v>
      </c>
      <c r="E485" s="244">
        <v>2</v>
      </c>
      <c r="F485" s="245">
        <v>3</v>
      </c>
      <c r="G485" s="243">
        <v>4</v>
      </c>
      <c r="H485" s="244">
        <v>5</v>
      </c>
      <c r="I485" s="245">
        <v>6</v>
      </c>
      <c r="J485" s="243">
        <v>7</v>
      </c>
      <c r="K485" s="244">
        <v>8</v>
      </c>
      <c r="L485" s="245">
        <v>9</v>
      </c>
      <c r="M485" s="243">
        <v>10</v>
      </c>
      <c r="N485" s="244">
        <v>11</v>
      </c>
      <c r="O485" s="245">
        <v>12</v>
      </c>
      <c r="P485" s="243">
        <v>13</v>
      </c>
      <c r="Q485" s="244">
        <v>14</v>
      </c>
      <c r="R485" s="245">
        <v>15</v>
      </c>
      <c r="S485" s="243">
        <v>16</v>
      </c>
      <c r="T485" s="244">
        <v>17</v>
      </c>
      <c r="U485" s="245">
        <v>18</v>
      </c>
      <c r="V485" s="243">
        <v>19</v>
      </c>
      <c r="W485" s="244">
        <v>20</v>
      </c>
      <c r="X485" s="245">
        <v>21</v>
      </c>
      <c r="Y485" s="243">
        <v>22</v>
      </c>
      <c r="Z485" s="244">
        <v>23</v>
      </c>
      <c r="AA485" s="245">
        <v>24</v>
      </c>
      <c r="AB485" s="243">
        <v>25</v>
      </c>
      <c r="AC485" s="244">
        <v>26</v>
      </c>
      <c r="AD485" s="245">
        <v>27</v>
      </c>
      <c r="AE485" s="243">
        <v>28</v>
      </c>
      <c r="AF485" s="244">
        <v>29</v>
      </c>
      <c r="AG485" s="245">
        <v>30</v>
      </c>
      <c r="AH485" s="243">
        <v>31</v>
      </c>
      <c r="AI485" s="244" t="s">
        <v>78</v>
      </c>
    </row>
    <row r="486" spans="2:35" s="1" customFormat="1" x14ac:dyDescent="0.25">
      <c r="B486" s="163" t="s">
        <v>209</v>
      </c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54"/>
      <c r="V486" s="164"/>
      <c r="W486" s="164"/>
      <c r="X486" s="164"/>
      <c r="Y486" s="164"/>
      <c r="Z486" s="164"/>
      <c r="AA486" s="164"/>
      <c r="AB486" s="164"/>
      <c r="AC486" s="164"/>
      <c r="AD486" s="164"/>
      <c r="AE486" s="164"/>
      <c r="AF486" s="164"/>
      <c r="AG486" s="164"/>
      <c r="AH486" s="164"/>
      <c r="AI486" s="164"/>
    </row>
    <row r="487" spans="2:35" x14ac:dyDescent="0.25">
      <c r="B487" s="165" t="s">
        <v>210</v>
      </c>
      <c r="C487" s="165" t="s">
        <v>211</v>
      </c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  <c r="AA487" s="165"/>
      <c r="AB487" s="165"/>
      <c r="AC487" s="165"/>
      <c r="AD487" s="165"/>
      <c r="AE487" s="165"/>
      <c r="AF487" s="165"/>
      <c r="AG487" s="165"/>
      <c r="AH487" s="165"/>
      <c r="AI487" s="165"/>
    </row>
    <row r="488" spans="2:35" x14ac:dyDescent="0.25">
      <c r="B488" s="165" t="s">
        <v>212</v>
      </c>
      <c r="C488" s="165" t="s">
        <v>213</v>
      </c>
      <c r="D488" s="165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  <c r="AA488" s="165"/>
      <c r="AB488" s="165"/>
      <c r="AC488" s="165"/>
      <c r="AD488" s="165"/>
      <c r="AE488" s="165"/>
      <c r="AF488" s="165"/>
      <c r="AG488" s="165"/>
      <c r="AH488" s="165"/>
      <c r="AI488" s="165"/>
    </row>
    <row r="489" spans="2:35" x14ac:dyDescent="0.25">
      <c r="B489" s="165" t="s">
        <v>214</v>
      </c>
      <c r="C489" s="165" t="s">
        <v>215</v>
      </c>
      <c r="D489" s="165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  <c r="AA489" s="165"/>
      <c r="AB489" s="165"/>
      <c r="AC489" s="165"/>
      <c r="AD489" s="165"/>
      <c r="AE489" s="165"/>
      <c r="AF489" s="165"/>
      <c r="AG489" s="165"/>
      <c r="AH489" s="165"/>
      <c r="AI489" s="165"/>
    </row>
    <row r="490" spans="2:35" x14ac:dyDescent="0.25">
      <c r="B490" s="165" t="s">
        <v>216</v>
      </c>
      <c r="C490" s="165" t="s">
        <v>215</v>
      </c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5"/>
      <c r="AH490" s="165"/>
      <c r="AI490" s="165"/>
    </row>
    <row r="491" spans="2:35" x14ac:dyDescent="0.25">
      <c r="B491" s="163" t="s">
        <v>217</v>
      </c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  <c r="AD491" s="164"/>
      <c r="AE491" s="164"/>
      <c r="AF491" s="164"/>
      <c r="AG491" s="164"/>
      <c r="AH491" s="164"/>
      <c r="AI491" s="164"/>
    </row>
    <row r="492" spans="2:35" x14ac:dyDescent="0.25">
      <c r="B492" s="165" t="s">
        <v>218</v>
      </c>
      <c r="C492" s="165" t="s">
        <v>265</v>
      </c>
      <c r="D492" s="165"/>
      <c r="E492" s="165"/>
      <c r="F492" s="165"/>
      <c r="G492" s="165">
        <v>4</v>
      </c>
      <c r="H492" s="165"/>
      <c r="I492" s="165"/>
      <c r="J492" s="165"/>
      <c r="K492" s="165">
        <v>1</v>
      </c>
      <c r="L492" s="165"/>
      <c r="M492" s="165"/>
      <c r="N492" s="165"/>
      <c r="O492" s="165"/>
      <c r="P492" s="165">
        <v>1</v>
      </c>
      <c r="Q492" s="165"/>
      <c r="R492" s="165"/>
      <c r="S492" s="165"/>
      <c r="T492" s="165"/>
      <c r="U492" s="165"/>
      <c r="V492" s="165">
        <v>4</v>
      </c>
      <c r="W492" s="165">
        <v>2</v>
      </c>
      <c r="X492" s="165"/>
      <c r="Y492" s="165">
        <v>1</v>
      </c>
      <c r="Z492" s="165">
        <v>4</v>
      </c>
      <c r="AA492" s="165"/>
      <c r="AB492" s="165"/>
      <c r="AC492" s="165"/>
      <c r="AD492" s="165"/>
      <c r="AE492" s="165"/>
      <c r="AF492" s="165"/>
      <c r="AG492" s="165"/>
      <c r="AH492" s="165"/>
      <c r="AI492" s="165"/>
    </row>
    <row r="493" spans="2:35" x14ac:dyDescent="0.25">
      <c r="B493" s="165" t="s">
        <v>565</v>
      </c>
      <c r="C493" s="165" t="s">
        <v>219</v>
      </c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>
        <v>2</v>
      </c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5"/>
      <c r="AH493" s="165"/>
      <c r="AI493" s="165"/>
    </row>
    <row r="494" spans="2:35" x14ac:dyDescent="0.25">
      <c r="B494" s="165" t="s">
        <v>220</v>
      </c>
      <c r="C494" s="165" t="s">
        <v>215</v>
      </c>
      <c r="D494" s="165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5"/>
      <c r="AH494" s="165"/>
      <c r="AI494" s="165"/>
    </row>
    <row r="495" spans="2:35" x14ac:dyDescent="0.25">
      <c r="B495" s="165" t="s">
        <v>221</v>
      </c>
      <c r="C495" s="165" t="s">
        <v>215</v>
      </c>
      <c r="D495" s="165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5"/>
      <c r="AH495" s="165"/>
      <c r="AI495" s="165"/>
    </row>
    <row r="496" spans="2:35" x14ac:dyDescent="0.25">
      <c r="B496" s="165" t="s">
        <v>222</v>
      </c>
      <c r="C496" s="165" t="s">
        <v>215</v>
      </c>
      <c r="D496" s="165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5"/>
      <c r="AH496" s="165"/>
      <c r="AI496" s="165"/>
    </row>
    <row r="497" spans="2:35" x14ac:dyDescent="0.25">
      <c r="B497" s="165" t="s">
        <v>449</v>
      </c>
      <c r="C497" s="165" t="s">
        <v>224</v>
      </c>
      <c r="D497" s="165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5"/>
      <c r="AH497" s="165"/>
      <c r="AI497" s="165"/>
    </row>
    <row r="498" spans="2:35" x14ac:dyDescent="0.25">
      <c r="B498" s="165" t="s">
        <v>475</v>
      </c>
      <c r="C498" s="165" t="s">
        <v>224</v>
      </c>
      <c r="D498" s="165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  <c r="AA498" s="165"/>
      <c r="AB498" s="165"/>
      <c r="AC498" s="165"/>
      <c r="AD498" s="165"/>
      <c r="AE498" s="165"/>
      <c r="AF498" s="165"/>
      <c r="AG498" s="165"/>
      <c r="AH498" s="165"/>
      <c r="AI498" s="165"/>
    </row>
    <row r="499" spans="2:35" x14ac:dyDescent="0.25">
      <c r="B499" s="165"/>
      <c r="C499" s="165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  <c r="AA499" s="165"/>
      <c r="AB499" s="165"/>
      <c r="AC499" s="165"/>
      <c r="AD499" s="165"/>
      <c r="AE499" s="165"/>
      <c r="AF499" s="165"/>
      <c r="AG499" s="165"/>
      <c r="AH499" s="165"/>
      <c r="AI499" s="165"/>
    </row>
    <row r="500" spans="2:35" x14ac:dyDescent="0.25">
      <c r="B500" s="163" t="s">
        <v>225</v>
      </c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  <c r="AD500" s="164"/>
      <c r="AE500" s="164"/>
      <c r="AF500" s="164"/>
      <c r="AG500" s="164"/>
      <c r="AH500" s="164"/>
      <c r="AI500" s="164"/>
    </row>
    <row r="501" spans="2:35" x14ac:dyDescent="0.25">
      <c r="B501" s="165" t="s">
        <v>476</v>
      </c>
      <c r="C501" s="165" t="s">
        <v>215</v>
      </c>
      <c r="D501" s="165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  <c r="AA501" s="165"/>
      <c r="AB501" s="165"/>
      <c r="AC501" s="165"/>
      <c r="AD501" s="165"/>
      <c r="AE501" s="165"/>
      <c r="AF501" s="165"/>
      <c r="AG501" s="165"/>
      <c r="AH501" s="165"/>
      <c r="AI501" s="165"/>
    </row>
    <row r="502" spans="2:35" x14ac:dyDescent="0.25">
      <c r="B502" s="165" t="s">
        <v>226</v>
      </c>
      <c r="C502" s="165" t="s">
        <v>215</v>
      </c>
      <c r="D502" s="165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  <c r="AA502" s="165"/>
      <c r="AB502" s="165"/>
      <c r="AC502" s="165"/>
      <c r="AD502" s="165"/>
      <c r="AE502" s="165"/>
      <c r="AF502" s="165"/>
      <c r="AG502" s="165"/>
      <c r="AH502" s="165"/>
      <c r="AI502" s="165"/>
    </row>
    <row r="503" spans="2:35" x14ac:dyDescent="0.25">
      <c r="B503" s="165"/>
      <c r="C503" s="165"/>
      <c r="D503" s="165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  <c r="AA503" s="165"/>
      <c r="AB503" s="165"/>
      <c r="AC503" s="165"/>
      <c r="AD503" s="165"/>
      <c r="AE503" s="165"/>
      <c r="AF503" s="165"/>
      <c r="AG503" s="165"/>
      <c r="AH503" s="165"/>
      <c r="AI503" s="165"/>
    </row>
    <row r="504" spans="2:35" x14ac:dyDescent="0.25">
      <c r="B504" s="163" t="s">
        <v>227</v>
      </c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  <c r="AD504" s="164"/>
      <c r="AE504" s="164"/>
      <c r="AF504" s="164"/>
      <c r="AG504" s="164"/>
      <c r="AH504" s="164"/>
      <c r="AI504" s="164"/>
    </row>
    <row r="505" spans="2:35" x14ac:dyDescent="0.25">
      <c r="B505" s="165" t="s">
        <v>228</v>
      </c>
      <c r="C505" s="165" t="s">
        <v>215</v>
      </c>
      <c r="D505" s="165">
        <v>25</v>
      </c>
      <c r="E505" s="165">
        <v>23</v>
      </c>
      <c r="F505" s="165">
        <v>11</v>
      </c>
      <c r="G505" s="165">
        <v>12</v>
      </c>
      <c r="H505" s="165">
        <v>15</v>
      </c>
      <c r="I505" s="165">
        <v>11</v>
      </c>
      <c r="J505" s="165">
        <v>21</v>
      </c>
      <c r="K505" s="165">
        <v>19</v>
      </c>
      <c r="L505" s="165">
        <v>8</v>
      </c>
      <c r="M505" s="165">
        <v>20</v>
      </c>
      <c r="N505" s="165">
        <v>18</v>
      </c>
      <c r="O505" s="165">
        <v>28</v>
      </c>
      <c r="P505" s="165">
        <v>18</v>
      </c>
      <c r="Q505" s="165">
        <v>11</v>
      </c>
      <c r="R505" s="165">
        <v>16</v>
      </c>
      <c r="S505" s="165">
        <v>8</v>
      </c>
      <c r="T505" s="165">
        <v>22</v>
      </c>
      <c r="U505" s="165">
        <v>23</v>
      </c>
      <c r="V505" s="165">
        <v>11</v>
      </c>
      <c r="W505" s="165">
        <v>20</v>
      </c>
      <c r="X505" s="165">
        <v>23</v>
      </c>
      <c r="Y505" s="165">
        <v>26</v>
      </c>
      <c r="Z505" s="165">
        <v>21</v>
      </c>
      <c r="AA505" s="165">
        <v>13</v>
      </c>
      <c r="AB505" s="165">
        <v>16</v>
      </c>
      <c r="AC505" s="165">
        <v>8</v>
      </c>
      <c r="AD505" s="165">
        <v>22</v>
      </c>
      <c r="AE505" s="165">
        <v>19</v>
      </c>
      <c r="AF505" s="165"/>
      <c r="AG505" s="165"/>
      <c r="AH505" s="165"/>
      <c r="AI505" s="165"/>
    </row>
    <row r="506" spans="2:35" x14ac:dyDescent="0.25">
      <c r="B506" s="165" t="s">
        <v>229</v>
      </c>
      <c r="C506" s="165" t="s">
        <v>230</v>
      </c>
      <c r="D506" s="165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  <c r="AA506" s="165"/>
      <c r="AB506" s="165"/>
      <c r="AC506" s="165"/>
      <c r="AD506" s="165"/>
      <c r="AE506" s="165"/>
      <c r="AF506" s="165"/>
      <c r="AG506" s="165"/>
      <c r="AH506" s="165"/>
      <c r="AI506" s="165"/>
    </row>
    <row r="507" spans="2:35" x14ac:dyDescent="0.25">
      <c r="B507" s="165"/>
      <c r="C507" s="165"/>
      <c r="D507" s="165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  <c r="AA507" s="165"/>
      <c r="AB507" s="165"/>
      <c r="AC507" s="165"/>
      <c r="AD507" s="165"/>
      <c r="AE507" s="165"/>
      <c r="AF507" s="165"/>
      <c r="AG507" s="165"/>
      <c r="AH507" s="165"/>
      <c r="AI507" s="165"/>
    </row>
    <row r="508" spans="2:35" x14ac:dyDescent="0.25">
      <c r="B508" s="163" t="s">
        <v>231</v>
      </c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  <c r="AD508" s="164"/>
      <c r="AE508" s="164"/>
      <c r="AF508" s="164"/>
      <c r="AG508" s="164"/>
      <c r="AH508" s="164"/>
      <c r="AI508" s="164"/>
    </row>
    <row r="509" spans="2:35" x14ac:dyDescent="0.25">
      <c r="B509" s="165" t="s">
        <v>232</v>
      </c>
      <c r="C509" s="165" t="s">
        <v>215</v>
      </c>
      <c r="D509" s="165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  <c r="AA509" s="165"/>
      <c r="AB509" s="165"/>
      <c r="AC509" s="165"/>
      <c r="AD509" s="165"/>
      <c r="AE509" s="165"/>
      <c r="AF509" s="165"/>
      <c r="AG509" s="165"/>
      <c r="AH509" s="165"/>
      <c r="AI509" s="165"/>
    </row>
    <row r="510" spans="2:35" x14ac:dyDescent="0.25">
      <c r="B510" s="165" t="s">
        <v>233</v>
      </c>
      <c r="C510" s="165" t="s">
        <v>215</v>
      </c>
      <c r="D510" s="165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  <c r="AA510" s="165"/>
      <c r="AB510" s="165"/>
      <c r="AC510" s="165"/>
      <c r="AD510" s="165"/>
      <c r="AE510" s="165"/>
      <c r="AF510" s="165"/>
      <c r="AG510" s="165"/>
      <c r="AH510" s="165"/>
      <c r="AI510" s="165"/>
    </row>
    <row r="511" spans="2:35" x14ac:dyDescent="0.25">
      <c r="B511" s="165" t="s">
        <v>582</v>
      </c>
      <c r="C511" s="165" t="s">
        <v>215</v>
      </c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>
        <v>1</v>
      </c>
      <c r="V511" s="165"/>
      <c r="W511" s="165"/>
      <c r="X511" s="165"/>
      <c r="Y511" s="165"/>
      <c r="Z511" s="165"/>
      <c r="AA511" s="165"/>
      <c r="AB511" s="165"/>
      <c r="AC511" s="165"/>
      <c r="AD511" s="165"/>
      <c r="AE511" s="165"/>
      <c r="AF511" s="165"/>
      <c r="AG511" s="165"/>
      <c r="AH511" s="165"/>
      <c r="AI511" s="165"/>
    </row>
    <row r="512" spans="2:35" x14ac:dyDescent="0.25">
      <c r="B512" s="165" t="s">
        <v>234</v>
      </c>
      <c r="C512" s="165" t="s">
        <v>235</v>
      </c>
      <c r="D512" s="165">
        <v>1</v>
      </c>
      <c r="E512" s="165"/>
      <c r="F512" s="165"/>
      <c r="G512" s="165"/>
      <c r="H512" s="165"/>
      <c r="I512" s="165"/>
      <c r="J512" s="165"/>
      <c r="K512" s="165">
        <v>1</v>
      </c>
      <c r="L512" s="165"/>
      <c r="M512" s="165"/>
      <c r="N512" s="165"/>
      <c r="O512" s="165">
        <v>1</v>
      </c>
      <c r="P512" s="165"/>
      <c r="Q512" s="165"/>
      <c r="R512" s="165"/>
      <c r="S512" s="165"/>
      <c r="T512" s="165"/>
      <c r="U512" s="165"/>
      <c r="V512" s="165"/>
      <c r="W512" s="165"/>
      <c r="X512" s="165"/>
      <c r="Y512" s="165">
        <v>1</v>
      </c>
      <c r="Z512" s="165"/>
      <c r="AA512" s="165"/>
      <c r="AB512" s="165"/>
      <c r="AC512" s="165"/>
      <c r="AD512" s="165"/>
      <c r="AE512" s="165"/>
      <c r="AF512" s="165"/>
      <c r="AG512" s="165"/>
      <c r="AH512" s="165"/>
      <c r="AI512" s="165"/>
    </row>
    <row r="513" spans="2:35" x14ac:dyDescent="0.25">
      <c r="B513" s="165" t="s">
        <v>236</v>
      </c>
      <c r="C513" s="165" t="s">
        <v>215</v>
      </c>
      <c r="D513" s="165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  <c r="AA513" s="165"/>
      <c r="AB513" s="165"/>
      <c r="AC513" s="165"/>
      <c r="AD513" s="165"/>
      <c r="AE513" s="165"/>
      <c r="AF513" s="165"/>
      <c r="AG513" s="165"/>
      <c r="AH513" s="165"/>
      <c r="AI513" s="165"/>
    </row>
    <row r="514" spans="2:35" x14ac:dyDescent="0.25">
      <c r="B514" s="165" t="s">
        <v>237</v>
      </c>
      <c r="C514" s="165" t="s">
        <v>219</v>
      </c>
      <c r="D514" s="165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  <c r="AA514" s="165"/>
      <c r="AB514" s="165"/>
      <c r="AC514" s="165"/>
      <c r="AD514" s="165"/>
      <c r="AE514" s="165"/>
      <c r="AF514" s="165"/>
      <c r="AG514" s="165"/>
      <c r="AH514" s="165"/>
      <c r="AI514" s="165"/>
    </row>
    <row r="515" spans="2:35" x14ac:dyDescent="0.25">
      <c r="B515" s="165" t="s">
        <v>238</v>
      </c>
      <c r="C515" s="165" t="s">
        <v>219</v>
      </c>
      <c r="D515" s="165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  <c r="AA515" s="165"/>
      <c r="AB515" s="165"/>
      <c r="AC515" s="165"/>
      <c r="AD515" s="165"/>
      <c r="AE515" s="165"/>
      <c r="AF515" s="165"/>
      <c r="AG515" s="165"/>
      <c r="AH515" s="165"/>
      <c r="AI515" s="165"/>
    </row>
    <row r="516" spans="2:35" x14ac:dyDescent="0.25">
      <c r="B516" s="165" t="s">
        <v>240</v>
      </c>
      <c r="C516" s="165" t="s">
        <v>241</v>
      </c>
      <c r="D516" s="165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  <c r="AA516" s="165"/>
      <c r="AB516" s="165"/>
      <c r="AC516" s="165"/>
      <c r="AD516" s="165"/>
      <c r="AE516" s="165"/>
      <c r="AF516" s="165"/>
      <c r="AG516" s="165"/>
      <c r="AH516" s="165"/>
      <c r="AI516" s="165"/>
    </row>
    <row r="517" spans="2:35" x14ac:dyDescent="0.25">
      <c r="B517" s="165"/>
      <c r="C517" s="165"/>
      <c r="D517" s="165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  <c r="AA517" s="165"/>
      <c r="AB517" s="165"/>
      <c r="AC517" s="165"/>
      <c r="AD517" s="165"/>
      <c r="AE517" s="165"/>
      <c r="AF517" s="165"/>
      <c r="AG517" s="165"/>
      <c r="AH517" s="165"/>
      <c r="AI517" s="165"/>
    </row>
    <row r="518" spans="2:35" x14ac:dyDescent="0.25">
      <c r="B518" s="163" t="s">
        <v>242</v>
      </c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  <c r="AD518" s="164"/>
      <c r="AE518" s="164"/>
      <c r="AF518" s="164"/>
      <c r="AG518" s="164"/>
      <c r="AH518" s="164"/>
      <c r="AI518" s="164"/>
    </row>
    <row r="519" spans="2:35" x14ac:dyDescent="0.25">
      <c r="B519" s="165" t="s">
        <v>361</v>
      </c>
      <c r="C519" s="165" t="s">
        <v>219</v>
      </c>
      <c r="D519" s="165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  <c r="AA519" s="165"/>
      <c r="AB519" s="165"/>
      <c r="AC519" s="165"/>
      <c r="AD519" s="165"/>
      <c r="AE519" s="165"/>
      <c r="AF519" s="165"/>
      <c r="AG519" s="165"/>
      <c r="AH519" s="165"/>
      <c r="AI519" s="165"/>
    </row>
    <row r="520" spans="2:35" x14ac:dyDescent="0.25">
      <c r="B520" s="165" t="s">
        <v>362</v>
      </c>
      <c r="C520" s="165" t="s">
        <v>363</v>
      </c>
      <c r="D520" s="165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  <c r="AA520" s="165"/>
      <c r="AB520" s="165"/>
      <c r="AC520" s="165"/>
      <c r="AD520" s="165"/>
      <c r="AE520" s="165"/>
      <c r="AF520" s="165"/>
      <c r="AG520" s="165"/>
      <c r="AH520" s="165"/>
      <c r="AI520" s="165"/>
    </row>
    <row r="521" spans="2:35" x14ac:dyDescent="0.25">
      <c r="B521" s="165" t="s">
        <v>599</v>
      </c>
      <c r="C521" s="165" t="s">
        <v>215</v>
      </c>
      <c r="D521" s="165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  <c r="AA521" s="165"/>
      <c r="AB521" s="165"/>
      <c r="AC521" s="165"/>
      <c r="AD521" s="165"/>
      <c r="AE521" s="165"/>
      <c r="AF521" s="165"/>
      <c r="AG521" s="165"/>
      <c r="AH521" s="165"/>
      <c r="AI521" s="165"/>
    </row>
    <row r="522" spans="2:35" x14ac:dyDescent="0.25">
      <c r="B522" s="165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5"/>
    </row>
    <row r="523" spans="2:35" x14ac:dyDescent="0.25">
      <c r="B523" s="163" t="s">
        <v>248</v>
      </c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  <c r="AD523" s="164"/>
      <c r="AE523" s="164"/>
      <c r="AF523" s="164"/>
      <c r="AG523" s="164"/>
      <c r="AH523" s="164"/>
      <c r="AI523" s="164"/>
    </row>
    <row r="524" spans="2:35" x14ac:dyDescent="0.25">
      <c r="B524" s="165" t="s">
        <v>249</v>
      </c>
      <c r="C524" s="165" t="s">
        <v>215</v>
      </c>
      <c r="D524" s="165"/>
      <c r="E524" s="165"/>
      <c r="F524" s="165"/>
      <c r="G524" s="165"/>
      <c r="H524" s="165"/>
      <c r="I524" s="165">
        <v>1</v>
      </c>
      <c r="J524" s="165"/>
      <c r="K524" s="165"/>
      <c r="L524" s="165"/>
      <c r="M524" s="165"/>
      <c r="N524" s="165">
        <v>1</v>
      </c>
      <c r="O524" s="165"/>
      <c r="P524" s="165"/>
      <c r="Q524" s="165"/>
      <c r="R524" s="165">
        <v>1</v>
      </c>
      <c r="S524" s="165"/>
      <c r="T524" s="165"/>
      <c r="U524" s="165">
        <v>0.5</v>
      </c>
      <c r="V524" s="165"/>
      <c r="W524" s="165"/>
      <c r="X524" s="165"/>
      <c r="Y524" s="165">
        <v>1</v>
      </c>
      <c r="Z524" s="165"/>
      <c r="AA524" s="165"/>
      <c r="AB524" s="165"/>
      <c r="AC524" s="165">
        <v>0.5</v>
      </c>
      <c r="AD524" s="165"/>
      <c r="AE524" s="165"/>
      <c r="AF524" s="165"/>
      <c r="AG524" s="165"/>
      <c r="AH524" s="165"/>
      <c r="AI524" s="165"/>
    </row>
    <row r="525" spans="2:35" x14ac:dyDescent="0.25">
      <c r="B525" s="165" t="s">
        <v>250</v>
      </c>
      <c r="C525" s="165" t="s">
        <v>215</v>
      </c>
      <c r="D525" s="165">
        <v>1</v>
      </c>
      <c r="E525" s="165">
        <v>1</v>
      </c>
      <c r="F525" s="165"/>
      <c r="G525" s="165"/>
      <c r="H525" s="165"/>
      <c r="I525" s="165"/>
      <c r="J525" s="165">
        <v>1</v>
      </c>
      <c r="K525" s="165"/>
      <c r="L525" s="165">
        <v>1</v>
      </c>
      <c r="M525" s="165"/>
      <c r="N525" s="165">
        <v>1</v>
      </c>
      <c r="O525" s="165">
        <v>1</v>
      </c>
      <c r="P525" s="165"/>
      <c r="Q525" s="165">
        <v>1</v>
      </c>
      <c r="R525" s="165"/>
      <c r="S525" s="165">
        <v>1</v>
      </c>
      <c r="T525" s="165"/>
      <c r="U525" s="165"/>
      <c r="V525" s="165">
        <v>1</v>
      </c>
      <c r="W525" s="165"/>
      <c r="X525" s="165">
        <v>1</v>
      </c>
      <c r="Y525" s="165"/>
      <c r="Z525" s="165">
        <v>1</v>
      </c>
      <c r="AA525" s="165">
        <v>1</v>
      </c>
      <c r="AB525" s="165"/>
      <c r="AC525" s="165">
        <v>1</v>
      </c>
      <c r="AD525" s="165">
        <v>1</v>
      </c>
      <c r="AE525" s="165">
        <v>1</v>
      </c>
      <c r="AF525" s="165"/>
      <c r="AG525" s="165"/>
      <c r="AH525" s="165"/>
      <c r="AI525" s="165"/>
    </row>
    <row r="526" spans="2:35" x14ac:dyDescent="0.25">
      <c r="B526" s="165" t="s">
        <v>251</v>
      </c>
      <c r="C526" s="165" t="s">
        <v>215</v>
      </c>
      <c r="D526" s="165">
        <v>0.5</v>
      </c>
      <c r="E526" s="165">
        <v>0.5</v>
      </c>
      <c r="F526" s="165">
        <v>0.5</v>
      </c>
      <c r="G526" s="165">
        <v>1</v>
      </c>
      <c r="H526" s="165"/>
      <c r="I526" s="165">
        <v>0.5</v>
      </c>
      <c r="J526" s="165">
        <v>0.5</v>
      </c>
      <c r="K526" s="165"/>
      <c r="L526" s="165">
        <v>1</v>
      </c>
      <c r="M526" s="165">
        <v>0.5</v>
      </c>
      <c r="N526" s="165">
        <v>1</v>
      </c>
      <c r="O526" s="165"/>
      <c r="P526" s="165"/>
      <c r="Q526" s="165"/>
      <c r="R526" s="165">
        <v>0.5</v>
      </c>
      <c r="S526" s="165">
        <v>1</v>
      </c>
      <c r="T526" s="165">
        <v>0.5</v>
      </c>
      <c r="U526" s="165">
        <v>0.5</v>
      </c>
      <c r="V526" s="165">
        <v>0.5</v>
      </c>
      <c r="W526" s="165"/>
      <c r="X526" s="165"/>
      <c r="Y526" s="165">
        <v>0.5</v>
      </c>
      <c r="Z526" s="165">
        <v>0.5</v>
      </c>
      <c r="AA526" s="165">
        <v>0.5</v>
      </c>
      <c r="AB526" s="165">
        <v>0.5</v>
      </c>
      <c r="AC526" s="165"/>
      <c r="AD526" s="165"/>
      <c r="AE526" s="165"/>
      <c r="AF526" s="165"/>
      <c r="AG526" s="165"/>
      <c r="AH526" s="165"/>
      <c r="AI526" s="165"/>
    </row>
    <row r="527" spans="2:35" x14ac:dyDescent="0.25">
      <c r="B527" s="165" t="s">
        <v>252</v>
      </c>
      <c r="C527" s="165" t="s">
        <v>215</v>
      </c>
      <c r="D527" s="165">
        <v>2.5</v>
      </c>
      <c r="E527" s="165"/>
      <c r="F527" s="165">
        <v>2.5</v>
      </c>
      <c r="G527" s="165"/>
      <c r="H527" s="165"/>
      <c r="I527" s="165"/>
      <c r="J527" s="165">
        <v>2.5</v>
      </c>
      <c r="K527" s="165"/>
      <c r="L527" s="165">
        <v>2.5</v>
      </c>
      <c r="M527" s="165"/>
      <c r="N527" s="165">
        <v>2.5</v>
      </c>
      <c r="O527" s="165"/>
      <c r="P527" s="165">
        <v>2</v>
      </c>
      <c r="Q527" s="165">
        <v>0.5</v>
      </c>
      <c r="R527" s="165">
        <v>2.5</v>
      </c>
      <c r="S527" s="165"/>
      <c r="T527" s="165">
        <v>2.5</v>
      </c>
      <c r="U527" s="165"/>
      <c r="V527" s="165">
        <v>2.5</v>
      </c>
      <c r="W527" s="165"/>
      <c r="X527" s="165">
        <v>2.5</v>
      </c>
      <c r="Y527" s="165"/>
      <c r="Z527" s="165">
        <v>2.5</v>
      </c>
      <c r="AA527" s="165"/>
      <c r="AB527" s="165">
        <v>2.5</v>
      </c>
      <c r="AC527" s="165"/>
      <c r="AD527" s="165"/>
      <c r="AE527" s="165">
        <v>2.5</v>
      </c>
      <c r="AF527" s="165"/>
      <c r="AG527" s="165"/>
      <c r="AH527" s="165"/>
      <c r="AI527" s="165"/>
    </row>
    <row r="528" spans="2:35" x14ac:dyDescent="0.25">
      <c r="B528" s="165" t="s">
        <v>253</v>
      </c>
      <c r="C528" s="165" t="s">
        <v>215</v>
      </c>
      <c r="D528" s="165">
        <v>2.5</v>
      </c>
      <c r="E528" s="165"/>
      <c r="F528" s="165">
        <v>2.5</v>
      </c>
      <c r="G528" s="165"/>
      <c r="H528" s="165"/>
      <c r="I528" s="165"/>
      <c r="J528" s="165">
        <v>2.5</v>
      </c>
      <c r="K528" s="165"/>
      <c r="L528" s="165">
        <v>2.5</v>
      </c>
      <c r="M528" s="165"/>
      <c r="N528" s="165">
        <v>2.5</v>
      </c>
      <c r="O528" s="165"/>
      <c r="P528" s="165">
        <v>2</v>
      </c>
      <c r="Q528" s="165">
        <v>0.5</v>
      </c>
      <c r="R528" s="165">
        <v>2.5</v>
      </c>
      <c r="S528" s="165"/>
      <c r="T528" s="165">
        <v>2.5</v>
      </c>
      <c r="U528" s="165"/>
      <c r="V528" s="165">
        <v>2.5</v>
      </c>
      <c r="W528" s="165"/>
      <c r="X528" s="165">
        <v>2.5</v>
      </c>
      <c r="Y528" s="165"/>
      <c r="Z528" s="165">
        <v>2.5</v>
      </c>
      <c r="AA528" s="165"/>
      <c r="AB528" s="165">
        <v>2.5</v>
      </c>
      <c r="AC528" s="165"/>
      <c r="AD528" s="165"/>
      <c r="AE528" s="165">
        <v>2.5</v>
      </c>
      <c r="AF528" s="165"/>
      <c r="AG528" s="165"/>
      <c r="AH528" s="165"/>
      <c r="AI528" s="165"/>
    </row>
    <row r="529" spans="2:35" x14ac:dyDescent="0.25">
      <c r="B529" s="165" t="s">
        <v>254</v>
      </c>
      <c r="C529" s="165" t="s">
        <v>255</v>
      </c>
      <c r="D529" s="165"/>
      <c r="E529" s="165"/>
      <c r="F529" s="165"/>
      <c r="G529" s="165"/>
      <c r="H529" s="165"/>
      <c r="I529" s="165"/>
      <c r="J529" s="165">
        <v>3</v>
      </c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  <c r="AA529" s="165"/>
      <c r="AB529" s="165"/>
      <c r="AC529" s="165"/>
      <c r="AD529" s="165">
        <v>3</v>
      </c>
      <c r="AE529" s="165"/>
      <c r="AF529" s="165"/>
      <c r="AG529" s="165"/>
      <c r="AH529" s="165"/>
      <c r="AI529" s="165"/>
    </row>
    <row r="530" spans="2:35" x14ac:dyDescent="0.25">
      <c r="B530" s="165" t="s">
        <v>256</v>
      </c>
      <c r="C530" s="165" t="s">
        <v>215</v>
      </c>
      <c r="D530" s="165"/>
      <c r="E530" s="165">
        <v>4</v>
      </c>
      <c r="F530" s="165"/>
      <c r="G530" s="165"/>
      <c r="H530" s="165"/>
      <c r="I530" s="165"/>
      <c r="J530" s="165">
        <v>3</v>
      </c>
      <c r="K530" s="165">
        <v>3</v>
      </c>
      <c r="L530" s="165"/>
      <c r="M530" s="165"/>
      <c r="N530" s="165"/>
      <c r="O530" s="165">
        <v>5</v>
      </c>
      <c r="P530" s="165"/>
      <c r="Q530" s="165"/>
      <c r="R530" s="165"/>
      <c r="S530" s="165"/>
      <c r="T530" s="165">
        <v>3</v>
      </c>
      <c r="U530" s="165">
        <v>2</v>
      </c>
      <c r="V530" s="165"/>
      <c r="W530" s="165"/>
      <c r="X530" s="165"/>
      <c r="Y530" s="165">
        <v>3</v>
      </c>
      <c r="Z530" s="165"/>
      <c r="AA530" s="165"/>
      <c r="AB530" s="165"/>
      <c r="AC530" s="165"/>
      <c r="AD530" s="165">
        <v>3</v>
      </c>
      <c r="AE530" s="165">
        <v>3.5</v>
      </c>
      <c r="AF530" s="165"/>
      <c r="AG530" s="165"/>
      <c r="AH530" s="165"/>
      <c r="AI530" s="165"/>
    </row>
    <row r="531" spans="2:35" x14ac:dyDescent="0.25">
      <c r="B531" s="165" t="s">
        <v>257</v>
      </c>
      <c r="C531" s="165" t="s">
        <v>215</v>
      </c>
      <c r="D531" s="165"/>
      <c r="E531" s="165"/>
      <c r="F531" s="165">
        <v>4</v>
      </c>
      <c r="G531" s="165">
        <v>2.5</v>
      </c>
      <c r="H531" s="165">
        <v>6</v>
      </c>
      <c r="I531" s="165"/>
      <c r="J531" s="165"/>
      <c r="K531" s="165">
        <v>3</v>
      </c>
      <c r="L531" s="165"/>
      <c r="M531" s="165">
        <v>3</v>
      </c>
      <c r="N531" s="165"/>
      <c r="O531" s="165"/>
      <c r="P531" s="165"/>
      <c r="Q531" s="165">
        <v>4</v>
      </c>
      <c r="R531" s="165">
        <v>7.5</v>
      </c>
      <c r="S531" s="165"/>
      <c r="T531" s="165"/>
      <c r="U531" s="165"/>
      <c r="V531" s="165">
        <v>4</v>
      </c>
      <c r="W531" s="165">
        <v>1</v>
      </c>
      <c r="X531" s="165"/>
      <c r="Y531" s="165"/>
      <c r="Z531" s="165">
        <v>4</v>
      </c>
      <c r="AA531" s="165">
        <v>3.5</v>
      </c>
      <c r="AB531" s="165">
        <v>7</v>
      </c>
      <c r="AC531" s="165"/>
      <c r="AD531" s="165"/>
      <c r="AE531" s="165"/>
      <c r="AF531" s="165"/>
      <c r="AG531" s="165"/>
      <c r="AH531" s="165"/>
      <c r="AI531" s="165"/>
    </row>
    <row r="532" spans="2:35" x14ac:dyDescent="0.25">
      <c r="B532" s="165" t="s">
        <v>258</v>
      </c>
      <c r="C532" s="165" t="s">
        <v>215</v>
      </c>
      <c r="D532" s="165"/>
      <c r="E532" s="165"/>
      <c r="F532" s="165"/>
      <c r="G532" s="165"/>
      <c r="H532" s="165"/>
      <c r="I532" s="165"/>
      <c r="J532" s="165"/>
      <c r="K532" s="165"/>
      <c r="L532" s="165">
        <v>1</v>
      </c>
      <c r="M532" s="165"/>
      <c r="N532" s="165"/>
      <c r="O532" s="165"/>
      <c r="P532" s="165">
        <v>1</v>
      </c>
      <c r="Q532" s="165"/>
      <c r="R532" s="165"/>
      <c r="S532" s="165"/>
      <c r="T532" s="165"/>
      <c r="U532" s="165"/>
      <c r="V532" s="165">
        <v>0.5</v>
      </c>
      <c r="W532" s="165">
        <v>1</v>
      </c>
      <c r="X532" s="165"/>
      <c r="Y532" s="165"/>
      <c r="Z532" s="165"/>
      <c r="AA532" s="165"/>
      <c r="AB532" s="165"/>
      <c r="AC532" s="165"/>
      <c r="AD532" s="165"/>
      <c r="AE532" s="165"/>
      <c r="AF532" s="165"/>
      <c r="AG532" s="165"/>
      <c r="AH532" s="165"/>
      <c r="AI532" s="165"/>
    </row>
    <row r="533" spans="2:35" x14ac:dyDescent="0.25">
      <c r="B533" s="165" t="s">
        <v>259</v>
      </c>
      <c r="C533" s="165" t="s">
        <v>215</v>
      </c>
      <c r="D533" s="165"/>
      <c r="E533" s="165"/>
      <c r="F533" s="165"/>
      <c r="G533" s="165"/>
      <c r="H533" s="165"/>
      <c r="I533" s="165"/>
      <c r="J533" s="165"/>
      <c r="K533" s="165"/>
      <c r="L533" s="165"/>
      <c r="M533" s="165">
        <v>0.25</v>
      </c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>
        <v>0.25</v>
      </c>
      <c r="AA533" s="165"/>
      <c r="AB533" s="165"/>
      <c r="AC533" s="165"/>
      <c r="AD533" s="165"/>
      <c r="AE533" s="165"/>
      <c r="AF533" s="165"/>
      <c r="AG533" s="165"/>
      <c r="AH533" s="165"/>
      <c r="AI533" s="165"/>
    </row>
    <row r="534" spans="2:35" x14ac:dyDescent="0.25">
      <c r="B534" s="165" t="s">
        <v>260</v>
      </c>
      <c r="C534" s="165" t="s">
        <v>215</v>
      </c>
      <c r="D534" s="165"/>
      <c r="E534" s="165"/>
      <c r="F534" s="165">
        <v>0.25</v>
      </c>
      <c r="G534" s="165"/>
      <c r="H534" s="165"/>
      <c r="I534" s="165">
        <v>0.25</v>
      </c>
      <c r="J534" s="165"/>
      <c r="K534" s="165"/>
      <c r="L534" s="165"/>
      <c r="M534" s="165">
        <v>0.25</v>
      </c>
      <c r="N534" s="165"/>
      <c r="O534" s="165"/>
      <c r="P534" s="165">
        <v>0.25</v>
      </c>
      <c r="Q534" s="165"/>
      <c r="R534" s="165"/>
      <c r="S534" s="165"/>
      <c r="T534" s="165"/>
      <c r="U534" s="165">
        <v>0.25</v>
      </c>
      <c r="V534" s="165"/>
      <c r="W534" s="165">
        <v>0.25</v>
      </c>
      <c r="X534" s="165"/>
      <c r="Y534" s="165"/>
      <c r="Z534" s="165">
        <v>0.25</v>
      </c>
      <c r="AA534" s="165"/>
      <c r="AB534" s="165"/>
      <c r="AC534" s="165">
        <v>0.25</v>
      </c>
      <c r="AD534" s="165"/>
      <c r="AE534" s="165"/>
      <c r="AF534" s="165"/>
      <c r="AG534" s="165"/>
      <c r="AH534" s="165"/>
      <c r="AI534" s="165"/>
    </row>
    <row r="535" spans="2:35" x14ac:dyDescent="0.25">
      <c r="B535" s="165" t="s">
        <v>262</v>
      </c>
      <c r="C535" s="165" t="s">
        <v>215</v>
      </c>
      <c r="D535" s="165"/>
      <c r="E535" s="165"/>
      <c r="F535" s="165">
        <v>0.25</v>
      </c>
      <c r="G535" s="165"/>
      <c r="H535" s="165"/>
      <c r="I535" s="165">
        <v>0.25</v>
      </c>
      <c r="J535" s="165"/>
      <c r="K535" s="165"/>
      <c r="L535" s="165"/>
      <c r="M535" s="165">
        <v>0.25</v>
      </c>
      <c r="N535" s="165"/>
      <c r="O535" s="165"/>
      <c r="P535" s="165">
        <v>0.25</v>
      </c>
      <c r="Q535" s="165"/>
      <c r="R535" s="165"/>
      <c r="S535" s="165"/>
      <c r="T535" s="165"/>
      <c r="U535" s="165">
        <v>0.25</v>
      </c>
      <c r="V535" s="165"/>
      <c r="W535" s="165"/>
      <c r="X535" s="165"/>
      <c r="Y535" s="165"/>
      <c r="Z535" s="165"/>
      <c r="AA535" s="165"/>
      <c r="AB535" s="165"/>
      <c r="AC535" s="165">
        <v>0.25</v>
      </c>
      <c r="AD535" s="165"/>
      <c r="AE535" s="165"/>
      <c r="AF535" s="165"/>
      <c r="AG535" s="165"/>
      <c r="AH535" s="165"/>
      <c r="AI535" s="165"/>
    </row>
    <row r="536" spans="2:35" x14ac:dyDescent="0.25">
      <c r="B536" s="165" t="s">
        <v>263</v>
      </c>
      <c r="C536" s="165" t="s">
        <v>255</v>
      </c>
      <c r="D536" s="165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  <c r="AA536" s="165"/>
      <c r="AB536" s="165"/>
      <c r="AC536" s="165"/>
      <c r="AD536" s="165"/>
      <c r="AE536" s="165"/>
      <c r="AF536" s="165"/>
      <c r="AG536" s="165"/>
      <c r="AH536" s="165"/>
      <c r="AI536" s="165"/>
    </row>
    <row r="537" spans="2:35" x14ac:dyDescent="0.25">
      <c r="B537" s="165" t="s">
        <v>264</v>
      </c>
      <c r="C537" s="165" t="s">
        <v>265</v>
      </c>
      <c r="D537" s="165"/>
      <c r="E537" s="165">
        <v>1</v>
      </c>
      <c r="F537" s="165"/>
      <c r="G537" s="165"/>
      <c r="H537" s="165">
        <v>1</v>
      </c>
      <c r="I537" s="165"/>
      <c r="J537" s="165"/>
      <c r="K537" s="165"/>
      <c r="L537" s="165">
        <v>1</v>
      </c>
      <c r="M537" s="165"/>
      <c r="N537" s="165"/>
      <c r="O537" s="165"/>
      <c r="P537" s="165"/>
      <c r="Q537" s="165">
        <v>1</v>
      </c>
      <c r="R537" s="165"/>
      <c r="S537" s="165"/>
      <c r="T537" s="165"/>
      <c r="U537" s="165"/>
      <c r="V537" s="165">
        <v>1</v>
      </c>
      <c r="W537" s="165"/>
      <c r="X537" s="165"/>
      <c r="Y537" s="165"/>
      <c r="Z537" s="165"/>
      <c r="AA537" s="165">
        <v>1</v>
      </c>
      <c r="AB537" s="165"/>
      <c r="AC537" s="165"/>
      <c r="AD537" s="165"/>
      <c r="AE537" s="165"/>
      <c r="AF537" s="165"/>
      <c r="AG537" s="165"/>
      <c r="AH537" s="165"/>
      <c r="AI537" s="165"/>
    </row>
    <row r="538" spans="2:35" x14ac:dyDescent="0.25">
      <c r="B538" s="165" t="s">
        <v>266</v>
      </c>
      <c r="C538" s="165" t="s">
        <v>255</v>
      </c>
      <c r="D538" s="165"/>
      <c r="E538" s="165"/>
      <c r="F538" s="165"/>
      <c r="G538" s="165"/>
      <c r="H538" s="165"/>
      <c r="I538" s="165"/>
      <c r="J538" s="165"/>
      <c r="K538" s="165"/>
      <c r="L538" s="165"/>
      <c r="M538" s="165">
        <v>1</v>
      </c>
      <c r="N538" s="165"/>
      <c r="O538" s="165"/>
      <c r="P538" s="165"/>
      <c r="Q538" s="165"/>
      <c r="R538" s="165"/>
      <c r="S538" s="165"/>
      <c r="T538" s="165"/>
      <c r="U538" s="165"/>
      <c r="V538" s="165">
        <v>1</v>
      </c>
      <c r="W538" s="165"/>
      <c r="X538" s="165"/>
      <c r="Y538" s="165"/>
      <c r="Z538" s="165"/>
      <c r="AA538" s="165"/>
      <c r="AB538" s="165"/>
      <c r="AC538" s="165"/>
      <c r="AD538" s="165"/>
      <c r="AE538" s="165"/>
      <c r="AF538" s="165"/>
      <c r="AG538" s="165"/>
      <c r="AH538" s="165"/>
      <c r="AI538" s="165"/>
    </row>
    <row r="539" spans="2:35" x14ac:dyDescent="0.25">
      <c r="B539" s="165" t="s">
        <v>267</v>
      </c>
      <c r="C539" s="165" t="s">
        <v>265</v>
      </c>
      <c r="D539" s="165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>
        <v>1</v>
      </c>
      <c r="S539" s="165"/>
      <c r="T539" s="165"/>
      <c r="U539" s="165"/>
      <c r="V539" s="165"/>
      <c r="W539" s="165"/>
      <c r="X539" s="165"/>
      <c r="Y539" s="165"/>
      <c r="Z539" s="165"/>
      <c r="AA539" s="165"/>
      <c r="AB539" s="165"/>
      <c r="AC539" s="165"/>
      <c r="AD539" s="165">
        <v>1</v>
      </c>
      <c r="AE539" s="165"/>
      <c r="AF539" s="165"/>
      <c r="AG539" s="165"/>
      <c r="AH539" s="165"/>
      <c r="AI539" s="165"/>
    </row>
    <row r="540" spans="2:35" x14ac:dyDescent="0.25">
      <c r="B540" s="165" t="s">
        <v>268</v>
      </c>
      <c r="C540" s="165" t="s">
        <v>215</v>
      </c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  <c r="AA540" s="165"/>
      <c r="AB540" s="165"/>
      <c r="AC540" s="165"/>
      <c r="AD540" s="165"/>
      <c r="AE540" s="165"/>
      <c r="AF540" s="165"/>
      <c r="AG540" s="165"/>
      <c r="AH540" s="165"/>
      <c r="AI540" s="165"/>
    </row>
    <row r="541" spans="2:35" x14ac:dyDescent="0.25">
      <c r="B541" s="165" t="s">
        <v>269</v>
      </c>
      <c r="C541" s="165" t="s">
        <v>215</v>
      </c>
      <c r="D541" s="165"/>
      <c r="E541" s="165"/>
      <c r="F541" s="165">
        <v>0.25</v>
      </c>
      <c r="G541" s="165"/>
      <c r="H541" s="165"/>
      <c r="I541" s="165"/>
      <c r="J541" s="165">
        <v>0.25</v>
      </c>
      <c r="K541" s="165"/>
      <c r="L541" s="165"/>
      <c r="M541" s="165"/>
      <c r="N541" s="165"/>
      <c r="O541" s="165"/>
      <c r="P541" s="165">
        <v>0.5</v>
      </c>
      <c r="Q541" s="165"/>
      <c r="R541" s="165"/>
      <c r="S541" s="165"/>
      <c r="T541" s="165"/>
      <c r="U541" s="165"/>
      <c r="V541" s="165"/>
      <c r="W541" s="165">
        <v>0.5</v>
      </c>
      <c r="X541" s="165"/>
      <c r="Y541" s="165"/>
      <c r="Z541" s="165">
        <v>0.5</v>
      </c>
      <c r="AA541" s="165"/>
      <c r="AB541" s="165"/>
      <c r="AC541" s="165"/>
      <c r="AD541" s="165"/>
      <c r="AE541" s="165"/>
      <c r="AF541" s="165"/>
      <c r="AG541" s="165"/>
      <c r="AH541" s="165"/>
      <c r="AI541" s="165"/>
    </row>
    <row r="542" spans="2:35" x14ac:dyDescent="0.25">
      <c r="B542" s="165" t="s">
        <v>270</v>
      </c>
      <c r="C542" s="165" t="s">
        <v>215</v>
      </c>
      <c r="D542" s="165"/>
      <c r="E542" s="165"/>
      <c r="F542" s="165"/>
      <c r="G542" s="165"/>
      <c r="H542" s="165"/>
      <c r="I542" s="165">
        <v>2.5</v>
      </c>
      <c r="J542" s="165"/>
      <c r="K542" s="165"/>
      <c r="L542" s="165"/>
      <c r="M542" s="165"/>
      <c r="N542" s="165"/>
      <c r="O542" s="165"/>
      <c r="P542" s="165"/>
      <c r="Q542" s="165"/>
      <c r="R542" s="165"/>
      <c r="S542" s="165">
        <v>3</v>
      </c>
      <c r="T542" s="165"/>
      <c r="U542" s="165"/>
      <c r="V542" s="165"/>
      <c r="W542" s="165"/>
      <c r="X542" s="165"/>
      <c r="Y542" s="165"/>
      <c r="Z542" s="165"/>
      <c r="AA542" s="165"/>
      <c r="AB542" s="165"/>
      <c r="AC542" s="165">
        <v>2.5</v>
      </c>
      <c r="AD542" s="165"/>
      <c r="AE542" s="165"/>
      <c r="AF542" s="165"/>
      <c r="AG542" s="165"/>
      <c r="AH542" s="165"/>
      <c r="AI542" s="165"/>
    </row>
    <row r="543" spans="2:35" x14ac:dyDescent="0.25">
      <c r="B543" s="165" t="s">
        <v>271</v>
      </c>
      <c r="C543" s="165" t="s">
        <v>215</v>
      </c>
      <c r="D543" s="165">
        <v>2</v>
      </c>
      <c r="E543" s="165">
        <v>2</v>
      </c>
      <c r="F543" s="165"/>
      <c r="G543" s="165"/>
      <c r="H543" s="165">
        <v>4</v>
      </c>
      <c r="I543" s="165">
        <v>3.5</v>
      </c>
      <c r="J543" s="165">
        <v>2</v>
      </c>
      <c r="K543" s="165">
        <v>2.5</v>
      </c>
      <c r="L543" s="165">
        <v>3</v>
      </c>
      <c r="M543" s="165"/>
      <c r="N543" s="165">
        <v>2</v>
      </c>
      <c r="O543" s="165">
        <v>3.5</v>
      </c>
      <c r="P543" s="165"/>
      <c r="Q543" s="165">
        <v>3</v>
      </c>
      <c r="R543" s="165">
        <v>4</v>
      </c>
      <c r="S543" s="165">
        <v>5</v>
      </c>
      <c r="T543" s="165">
        <v>2.5</v>
      </c>
      <c r="U543" s="165">
        <v>1</v>
      </c>
      <c r="V543" s="165">
        <v>2.5</v>
      </c>
      <c r="W543" s="165"/>
      <c r="X543" s="165">
        <v>2</v>
      </c>
      <c r="Y543" s="165">
        <v>2</v>
      </c>
      <c r="Z543" s="165"/>
      <c r="AA543" s="165">
        <v>2</v>
      </c>
      <c r="AB543" s="165">
        <v>4</v>
      </c>
      <c r="AC543" s="165">
        <v>2</v>
      </c>
      <c r="AD543" s="165">
        <v>2.2999999999999998</v>
      </c>
      <c r="AE543" s="165">
        <v>1</v>
      </c>
      <c r="AF543" s="165"/>
      <c r="AG543" s="165"/>
      <c r="AH543" s="165"/>
      <c r="AI543" s="165"/>
    </row>
    <row r="544" spans="2:35" x14ac:dyDescent="0.25">
      <c r="B544" s="165" t="s">
        <v>272</v>
      </c>
      <c r="C544" s="165" t="s">
        <v>215</v>
      </c>
      <c r="D544" s="165"/>
      <c r="E544" s="165"/>
      <c r="F544" s="165">
        <v>4</v>
      </c>
      <c r="G544" s="165">
        <v>2</v>
      </c>
      <c r="H544" s="165"/>
      <c r="I544" s="165"/>
      <c r="J544" s="165"/>
      <c r="K544" s="165"/>
      <c r="L544" s="165"/>
      <c r="M544" s="165"/>
      <c r="N544" s="165"/>
      <c r="O544" s="165"/>
      <c r="P544" s="165">
        <v>3.5</v>
      </c>
      <c r="Q544" s="165">
        <v>2</v>
      </c>
      <c r="R544" s="165"/>
      <c r="S544" s="165"/>
      <c r="T544" s="165"/>
      <c r="U544" s="165"/>
      <c r="V544" s="165"/>
      <c r="W544" s="165"/>
      <c r="X544" s="165"/>
      <c r="Y544" s="165"/>
      <c r="Z544" s="165">
        <v>2.5</v>
      </c>
      <c r="AA544" s="165">
        <v>2.5</v>
      </c>
      <c r="AB544" s="165"/>
      <c r="AC544" s="165"/>
      <c r="AD544" s="165"/>
      <c r="AE544" s="165"/>
      <c r="AF544" s="165"/>
      <c r="AG544" s="165"/>
      <c r="AH544" s="165"/>
      <c r="AI544" s="165"/>
    </row>
    <row r="545" spans="2:35" x14ac:dyDescent="0.25">
      <c r="B545" s="165" t="s">
        <v>273</v>
      </c>
      <c r="C545" s="165" t="s">
        <v>215</v>
      </c>
      <c r="D545" s="165"/>
      <c r="E545" s="165"/>
      <c r="F545" s="165"/>
      <c r="G545" s="165">
        <v>1</v>
      </c>
      <c r="H545" s="165"/>
      <c r="I545" s="165"/>
      <c r="J545" s="165"/>
      <c r="K545" s="165">
        <v>1</v>
      </c>
      <c r="L545" s="165"/>
      <c r="M545" s="165"/>
      <c r="N545" s="165"/>
      <c r="O545" s="165">
        <v>1</v>
      </c>
      <c r="P545" s="165"/>
      <c r="Q545" s="165"/>
      <c r="R545" s="165"/>
      <c r="S545" s="165">
        <v>1</v>
      </c>
      <c r="T545" s="165"/>
      <c r="U545" s="165"/>
      <c r="V545" s="165"/>
      <c r="W545" s="165"/>
      <c r="X545" s="165"/>
      <c r="Y545" s="165">
        <v>1</v>
      </c>
      <c r="Z545" s="165"/>
      <c r="AA545" s="165">
        <v>1</v>
      </c>
      <c r="AB545" s="165"/>
      <c r="AC545" s="165"/>
      <c r="AD545" s="165"/>
      <c r="AE545" s="165"/>
      <c r="AF545" s="165"/>
      <c r="AG545" s="165"/>
      <c r="AH545" s="165"/>
      <c r="AI545" s="165"/>
    </row>
    <row r="546" spans="2:35" x14ac:dyDescent="0.25">
      <c r="B546" s="165" t="s">
        <v>274</v>
      </c>
      <c r="C546" s="165" t="s">
        <v>215</v>
      </c>
      <c r="D546" s="165"/>
      <c r="E546" s="165">
        <v>4</v>
      </c>
      <c r="F546" s="165"/>
      <c r="G546" s="165"/>
      <c r="H546" s="165">
        <v>4</v>
      </c>
      <c r="I546" s="165"/>
      <c r="J546" s="165"/>
      <c r="K546" s="165">
        <v>0.5</v>
      </c>
      <c r="L546" s="165"/>
      <c r="M546" s="165"/>
      <c r="N546" s="165"/>
      <c r="O546" s="165">
        <v>4.5</v>
      </c>
      <c r="P546" s="165"/>
      <c r="Q546" s="165"/>
      <c r="R546" s="165">
        <v>4</v>
      </c>
      <c r="S546" s="165"/>
      <c r="T546" s="165"/>
      <c r="U546" s="165"/>
      <c r="V546" s="165"/>
      <c r="W546" s="165"/>
      <c r="X546" s="165"/>
      <c r="Y546" s="165">
        <v>3.5</v>
      </c>
      <c r="Z546" s="165"/>
      <c r="AA546" s="165"/>
      <c r="AB546" s="165">
        <v>4</v>
      </c>
      <c r="AC546" s="165"/>
      <c r="AD546" s="165"/>
      <c r="AE546" s="165"/>
      <c r="AF546" s="165"/>
      <c r="AG546" s="165"/>
      <c r="AH546" s="165"/>
      <c r="AI546" s="165"/>
    </row>
    <row r="547" spans="2:35" x14ac:dyDescent="0.25">
      <c r="B547" s="165" t="s">
        <v>275</v>
      </c>
      <c r="C547" s="165" t="s">
        <v>215</v>
      </c>
      <c r="D547" s="165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5"/>
      <c r="AH547" s="165"/>
      <c r="AI547" s="165"/>
    </row>
    <row r="548" spans="2:35" x14ac:dyDescent="0.25">
      <c r="B548" s="165" t="s">
        <v>276</v>
      </c>
      <c r="C548" s="165" t="s">
        <v>255</v>
      </c>
      <c r="D548" s="165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5"/>
      <c r="AH548" s="165"/>
      <c r="AI548" s="165"/>
    </row>
    <row r="549" spans="2:35" x14ac:dyDescent="0.25">
      <c r="B549" s="165" t="s">
        <v>277</v>
      </c>
      <c r="C549" s="165" t="s">
        <v>215</v>
      </c>
      <c r="D549" s="165">
        <v>3</v>
      </c>
      <c r="E549" s="165"/>
      <c r="F549" s="165"/>
      <c r="G549" s="165"/>
      <c r="H549" s="165"/>
      <c r="I549" s="165"/>
      <c r="J549" s="165"/>
      <c r="K549" s="165"/>
      <c r="L549" s="165"/>
      <c r="M549" s="165"/>
      <c r="N549" s="165">
        <v>2.5</v>
      </c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5"/>
      <c r="AH549" s="165"/>
      <c r="AI549" s="165"/>
    </row>
    <row r="550" spans="2:35" x14ac:dyDescent="0.25">
      <c r="B550" s="165" t="s">
        <v>375</v>
      </c>
      <c r="C550" s="165" t="s">
        <v>265</v>
      </c>
      <c r="D550" s="165"/>
      <c r="E550" s="165"/>
      <c r="F550" s="165"/>
      <c r="G550" s="165"/>
      <c r="H550" s="165"/>
      <c r="I550" s="165"/>
      <c r="J550" s="165">
        <v>2</v>
      </c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  <c r="AA550" s="165"/>
      <c r="AB550" s="165"/>
      <c r="AC550" s="165"/>
      <c r="AD550" s="165">
        <v>2</v>
      </c>
      <c r="AE550" s="165"/>
      <c r="AF550" s="165"/>
      <c r="AG550" s="165"/>
      <c r="AH550" s="165"/>
      <c r="AI550" s="165"/>
    </row>
    <row r="551" spans="2:35" x14ac:dyDescent="0.25">
      <c r="B551" s="165" t="s">
        <v>278</v>
      </c>
      <c r="C551" s="165" t="s">
        <v>215</v>
      </c>
      <c r="D551" s="165">
        <v>8</v>
      </c>
      <c r="E551" s="165"/>
      <c r="F551" s="165"/>
      <c r="G551" s="165"/>
      <c r="H551" s="165">
        <v>1</v>
      </c>
      <c r="I551" s="165">
        <v>3</v>
      </c>
      <c r="J551" s="165"/>
      <c r="K551" s="165">
        <v>3</v>
      </c>
      <c r="L551" s="165">
        <v>2</v>
      </c>
      <c r="M551" s="165">
        <v>1</v>
      </c>
      <c r="N551" s="165">
        <v>8</v>
      </c>
      <c r="O551" s="165">
        <v>5</v>
      </c>
      <c r="P551" s="165"/>
      <c r="Q551" s="165"/>
      <c r="R551" s="165"/>
      <c r="S551" s="165">
        <v>3</v>
      </c>
      <c r="T551" s="165"/>
      <c r="U551" s="165">
        <v>4</v>
      </c>
      <c r="V551" s="165">
        <v>3</v>
      </c>
      <c r="W551" s="165"/>
      <c r="X551" s="165">
        <v>8</v>
      </c>
      <c r="Y551" s="165">
        <v>5</v>
      </c>
      <c r="Z551" s="165">
        <v>1</v>
      </c>
      <c r="AA551" s="165"/>
      <c r="AB551" s="165"/>
      <c r="AC551" s="165">
        <v>4</v>
      </c>
      <c r="AD551" s="165"/>
      <c r="AE551" s="165">
        <v>4</v>
      </c>
      <c r="AF551" s="165"/>
      <c r="AG551" s="165"/>
      <c r="AH551" s="165"/>
      <c r="AI551" s="165"/>
    </row>
    <row r="552" spans="2:35" x14ac:dyDescent="0.25">
      <c r="B552" s="165" t="s">
        <v>279</v>
      </c>
      <c r="C552" s="165" t="s">
        <v>215</v>
      </c>
      <c r="D552" s="165"/>
      <c r="E552" s="165"/>
      <c r="F552" s="165"/>
      <c r="G552" s="165">
        <v>1</v>
      </c>
      <c r="H552" s="165"/>
      <c r="I552" s="165"/>
      <c r="J552" s="165"/>
      <c r="K552" s="165"/>
      <c r="L552" s="165"/>
      <c r="M552" s="165"/>
      <c r="N552" s="165"/>
      <c r="O552" s="165"/>
      <c r="P552" s="165"/>
      <c r="Q552" s="165">
        <v>1.8</v>
      </c>
      <c r="R552" s="165"/>
      <c r="S552" s="165"/>
      <c r="T552" s="165"/>
      <c r="U552" s="165"/>
      <c r="V552" s="165"/>
      <c r="W552" s="165"/>
      <c r="X552" s="165"/>
      <c r="Y552" s="165"/>
      <c r="Z552" s="165">
        <v>0.5</v>
      </c>
      <c r="AA552" s="165"/>
      <c r="AB552" s="165"/>
      <c r="AC552" s="165"/>
      <c r="AD552" s="165"/>
      <c r="AE552" s="165"/>
      <c r="AF552" s="165"/>
      <c r="AG552" s="165"/>
      <c r="AH552" s="165"/>
      <c r="AI552" s="165"/>
    </row>
    <row r="553" spans="2:35" x14ac:dyDescent="0.25">
      <c r="B553" s="165" t="s">
        <v>605</v>
      </c>
      <c r="C553" s="165" t="s">
        <v>215</v>
      </c>
      <c r="D553" s="165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  <c r="AA553" s="165"/>
      <c r="AB553" s="165"/>
      <c r="AC553" s="165"/>
      <c r="AD553" s="165"/>
      <c r="AE553" s="165"/>
      <c r="AF553" s="165"/>
      <c r="AG553" s="165"/>
      <c r="AH553" s="165"/>
      <c r="AI553" s="165"/>
    </row>
    <row r="554" spans="2:35" x14ac:dyDescent="0.25">
      <c r="B554" s="165" t="s">
        <v>280</v>
      </c>
      <c r="C554" s="165" t="s">
        <v>215</v>
      </c>
      <c r="D554" s="165"/>
      <c r="E554" s="165"/>
      <c r="F554" s="165"/>
      <c r="G554" s="165"/>
      <c r="H554" s="165">
        <v>4</v>
      </c>
      <c r="I554" s="165"/>
      <c r="J554" s="165">
        <v>4</v>
      </c>
      <c r="K554" s="165">
        <v>4</v>
      </c>
      <c r="L554" s="165"/>
      <c r="M554" s="165"/>
      <c r="N554" s="165"/>
      <c r="O554" s="165">
        <v>5</v>
      </c>
      <c r="P554" s="165"/>
      <c r="Q554" s="165"/>
      <c r="R554" s="165">
        <v>4</v>
      </c>
      <c r="S554" s="165"/>
      <c r="T554" s="165"/>
      <c r="U554" s="165"/>
      <c r="V554" s="165"/>
      <c r="W554" s="165"/>
      <c r="X554" s="165"/>
      <c r="Y554" s="165">
        <v>4</v>
      </c>
      <c r="Z554" s="165"/>
      <c r="AA554" s="165"/>
      <c r="AB554" s="165">
        <v>4</v>
      </c>
      <c r="AC554" s="165"/>
      <c r="AD554" s="165">
        <v>3</v>
      </c>
      <c r="AE554" s="165"/>
      <c r="AF554" s="165"/>
      <c r="AG554" s="165"/>
      <c r="AH554" s="165"/>
      <c r="AI554" s="165"/>
    </row>
    <row r="555" spans="2:35" x14ac:dyDescent="0.25">
      <c r="B555" s="165" t="s">
        <v>281</v>
      </c>
      <c r="C555" s="165" t="s">
        <v>215</v>
      </c>
      <c r="D555" s="165"/>
      <c r="E555" s="165"/>
      <c r="F555" s="165">
        <v>4</v>
      </c>
      <c r="G555" s="165"/>
      <c r="H555" s="165"/>
      <c r="I555" s="165"/>
      <c r="J555" s="165"/>
      <c r="K555" s="165">
        <v>5</v>
      </c>
      <c r="L555" s="165"/>
      <c r="M555" s="165"/>
      <c r="N555" s="165"/>
      <c r="O555" s="165"/>
      <c r="P555" s="165">
        <v>4.5</v>
      </c>
      <c r="Q555" s="165"/>
      <c r="R555" s="165"/>
      <c r="S555" s="165"/>
      <c r="T555" s="165"/>
      <c r="U555" s="165">
        <v>4</v>
      </c>
      <c r="V555" s="165"/>
      <c r="W555" s="165"/>
      <c r="X555" s="165"/>
      <c r="Y555" s="165"/>
      <c r="Z555" s="165">
        <v>4</v>
      </c>
      <c r="AA555" s="165"/>
      <c r="AB555" s="165"/>
      <c r="AC555" s="165"/>
      <c r="AD555" s="165"/>
      <c r="AE555" s="165">
        <v>4</v>
      </c>
      <c r="AF555" s="165"/>
      <c r="AG555" s="165"/>
      <c r="AH555" s="165"/>
      <c r="AI555" s="165"/>
    </row>
    <row r="556" spans="2:35" x14ac:dyDescent="0.25">
      <c r="B556" s="165" t="s">
        <v>606</v>
      </c>
      <c r="C556" s="165" t="s">
        <v>215</v>
      </c>
      <c r="D556" s="165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  <c r="AA556" s="165"/>
      <c r="AB556" s="165"/>
      <c r="AC556" s="165"/>
      <c r="AD556" s="165"/>
      <c r="AE556" s="165"/>
      <c r="AF556" s="165"/>
      <c r="AG556" s="165"/>
      <c r="AH556" s="165"/>
      <c r="AI556" s="165"/>
    </row>
    <row r="557" spans="2:35" x14ac:dyDescent="0.25">
      <c r="B557" s="165" t="s">
        <v>282</v>
      </c>
      <c r="C557" s="165" t="s">
        <v>283</v>
      </c>
      <c r="D557" s="165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  <c r="AA557" s="165"/>
      <c r="AB557" s="165"/>
      <c r="AC557" s="165"/>
      <c r="AD557" s="165"/>
      <c r="AE557" s="165"/>
      <c r="AF557" s="165"/>
      <c r="AG557" s="165"/>
      <c r="AH557" s="165"/>
      <c r="AI557" s="165"/>
    </row>
    <row r="558" spans="2:35" x14ac:dyDescent="0.25">
      <c r="B558" s="165" t="s">
        <v>284</v>
      </c>
      <c r="C558" s="165" t="s">
        <v>215</v>
      </c>
      <c r="D558" s="165">
        <v>3</v>
      </c>
      <c r="E558" s="165"/>
      <c r="F558" s="165"/>
      <c r="G558" s="165"/>
      <c r="H558" s="165"/>
      <c r="I558" s="165"/>
      <c r="J558" s="165"/>
      <c r="K558" s="165"/>
      <c r="L558" s="165"/>
      <c r="M558" s="165"/>
      <c r="N558" s="165">
        <v>3</v>
      </c>
      <c r="O558" s="165"/>
      <c r="P558" s="165"/>
      <c r="Q558" s="165"/>
      <c r="R558" s="165"/>
      <c r="S558" s="165"/>
      <c r="T558" s="165"/>
      <c r="U558" s="165"/>
      <c r="V558" s="165"/>
      <c r="W558" s="165"/>
      <c r="X558" s="165">
        <v>3</v>
      </c>
      <c r="Y558" s="165"/>
      <c r="Z558" s="165"/>
      <c r="AA558" s="165"/>
      <c r="AB558" s="165"/>
      <c r="AC558" s="165"/>
      <c r="AD558" s="165"/>
      <c r="AE558" s="165"/>
      <c r="AF558" s="165"/>
      <c r="AG558" s="165"/>
      <c r="AH558" s="165"/>
      <c r="AI558" s="165"/>
    </row>
    <row r="559" spans="2:35" x14ac:dyDescent="0.25">
      <c r="B559" s="165" t="s">
        <v>285</v>
      </c>
      <c r="C559" s="165" t="s">
        <v>215</v>
      </c>
      <c r="D559" s="165">
        <v>0.5</v>
      </c>
      <c r="E559" s="165"/>
      <c r="F559" s="165">
        <v>0.5</v>
      </c>
      <c r="G559" s="165"/>
      <c r="H559" s="165"/>
      <c r="I559" s="165">
        <v>0.5</v>
      </c>
      <c r="J559" s="165"/>
      <c r="K559" s="165"/>
      <c r="L559" s="165"/>
      <c r="M559" s="165"/>
      <c r="N559" s="165">
        <v>0.5</v>
      </c>
      <c r="O559" s="165">
        <v>0.5</v>
      </c>
      <c r="P559" s="165"/>
      <c r="Q559" s="165">
        <v>0.5</v>
      </c>
      <c r="R559" s="165"/>
      <c r="S559" s="165">
        <v>0.5</v>
      </c>
      <c r="T559" s="165"/>
      <c r="U559" s="165"/>
      <c r="V559" s="165">
        <v>0.5</v>
      </c>
      <c r="W559" s="165">
        <v>0.5</v>
      </c>
      <c r="X559" s="165">
        <v>0.5</v>
      </c>
      <c r="Y559" s="165"/>
      <c r="Z559" s="165">
        <v>0.5</v>
      </c>
      <c r="AA559" s="165">
        <v>0.5</v>
      </c>
      <c r="AB559" s="165">
        <v>0.5</v>
      </c>
      <c r="AC559" s="165"/>
      <c r="AD559" s="165">
        <v>0.5</v>
      </c>
      <c r="AE559" s="165"/>
      <c r="AF559" s="165"/>
      <c r="AG559" s="165"/>
      <c r="AH559" s="165"/>
      <c r="AI559" s="165"/>
    </row>
    <row r="560" spans="2:35" x14ac:dyDescent="0.25">
      <c r="B560" s="165" t="s">
        <v>286</v>
      </c>
      <c r="C560" s="165" t="s">
        <v>215</v>
      </c>
      <c r="D560" s="165"/>
      <c r="E560" s="165"/>
      <c r="F560" s="165"/>
      <c r="G560" s="165"/>
      <c r="H560" s="165"/>
      <c r="I560" s="165"/>
      <c r="J560" s="165"/>
      <c r="K560" s="165">
        <v>1.5</v>
      </c>
      <c r="L560" s="165"/>
      <c r="M560" s="165"/>
      <c r="N560" s="165"/>
      <c r="O560" s="165"/>
      <c r="P560" s="165"/>
      <c r="Q560" s="165"/>
      <c r="R560" s="165"/>
      <c r="S560" s="165"/>
      <c r="T560" s="165"/>
      <c r="U560" s="165">
        <v>2</v>
      </c>
      <c r="V560" s="165"/>
      <c r="W560" s="165"/>
      <c r="X560" s="165"/>
      <c r="Y560" s="165"/>
      <c r="Z560" s="165"/>
      <c r="AA560" s="165"/>
      <c r="AB560" s="165"/>
      <c r="AC560" s="165"/>
      <c r="AD560" s="165"/>
      <c r="AE560" s="165">
        <v>2</v>
      </c>
      <c r="AF560" s="165"/>
      <c r="AG560" s="165"/>
      <c r="AH560" s="165"/>
      <c r="AI560" s="165"/>
    </row>
    <row r="561" spans="2:35" x14ac:dyDescent="0.25">
      <c r="B561" s="165" t="s">
        <v>287</v>
      </c>
      <c r="C561" s="165" t="s">
        <v>215</v>
      </c>
      <c r="D561" s="165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  <c r="AA561" s="165"/>
      <c r="AB561" s="165"/>
      <c r="AC561" s="165"/>
      <c r="AD561" s="165"/>
      <c r="AE561" s="165"/>
      <c r="AF561" s="165"/>
      <c r="AG561" s="165"/>
      <c r="AH561" s="165"/>
      <c r="AI561" s="165"/>
    </row>
    <row r="562" spans="2:35" x14ac:dyDescent="0.25">
      <c r="B562" s="165" t="s">
        <v>288</v>
      </c>
      <c r="C562" s="165" t="s">
        <v>215</v>
      </c>
      <c r="D562" s="165"/>
      <c r="E562" s="165">
        <v>1</v>
      </c>
      <c r="F562" s="165"/>
      <c r="G562" s="165">
        <v>0.5</v>
      </c>
      <c r="H562" s="165"/>
      <c r="I562" s="165"/>
      <c r="J562" s="165">
        <v>0.5</v>
      </c>
      <c r="K562" s="165"/>
      <c r="L562" s="165"/>
      <c r="M562" s="165"/>
      <c r="N562" s="165">
        <v>1</v>
      </c>
      <c r="O562" s="165"/>
      <c r="P562" s="165"/>
      <c r="Q562" s="165"/>
      <c r="R562" s="165"/>
      <c r="S562" s="165">
        <v>0.5</v>
      </c>
      <c r="T562" s="165"/>
      <c r="U562" s="165"/>
      <c r="V562" s="165"/>
      <c r="W562" s="165"/>
      <c r="X562" s="165">
        <v>1</v>
      </c>
      <c r="Y562" s="165"/>
      <c r="Z562" s="165"/>
      <c r="AA562" s="165"/>
      <c r="AB562" s="165"/>
      <c r="AC562" s="165"/>
      <c r="AD562" s="165"/>
      <c r="AE562" s="165">
        <v>1</v>
      </c>
      <c r="AF562" s="165"/>
      <c r="AG562" s="165"/>
      <c r="AH562" s="165"/>
      <c r="AI562" s="165"/>
    </row>
    <row r="563" spans="2:35" x14ac:dyDescent="0.25">
      <c r="B563" s="165" t="s">
        <v>289</v>
      </c>
      <c r="C563" s="165" t="s">
        <v>215</v>
      </c>
      <c r="D563" s="165"/>
      <c r="E563" s="165"/>
      <c r="F563" s="165"/>
      <c r="G563" s="165"/>
      <c r="H563" s="165"/>
      <c r="I563" s="165"/>
      <c r="J563" s="165"/>
      <c r="K563" s="165">
        <v>1</v>
      </c>
      <c r="L563" s="165"/>
      <c r="M563" s="165"/>
      <c r="N563" s="165"/>
      <c r="O563" s="165">
        <v>0.5</v>
      </c>
      <c r="P563" s="165">
        <v>1</v>
      </c>
      <c r="Q563" s="165"/>
      <c r="R563" s="165"/>
      <c r="S563" s="165"/>
      <c r="T563" s="165"/>
      <c r="U563" s="165">
        <v>1</v>
      </c>
      <c r="V563" s="165"/>
      <c r="W563" s="165"/>
      <c r="X563" s="165"/>
      <c r="Y563" s="165"/>
      <c r="Z563" s="165"/>
      <c r="AA563" s="165"/>
      <c r="AB563" s="165"/>
      <c r="AC563" s="165"/>
      <c r="AD563" s="165"/>
      <c r="AE563" s="165">
        <v>1</v>
      </c>
      <c r="AF563" s="165"/>
      <c r="AG563" s="165"/>
      <c r="AH563" s="165"/>
      <c r="AI563" s="165"/>
    </row>
    <row r="564" spans="2:35" x14ac:dyDescent="0.25">
      <c r="B564" s="165" t="s">
        <v>290</v>
      </c>
      <c r="C564" s="165" t="s">
        <v>215</v>
      </c>
      <c r="D564" s="165"/>
      <c r="E564" s="165"/>
      <c r="F564" s="165">
        <v>8</v>
      </c>
      <c r="G564" s="165">
        <v>7.5</v>
      </c>
      <c r="H564" s="165"/>
      <c r="I564" s="165"/>
      <c r="J564" s="165">
        <v>8</v>
      </c>
      <c r="K564" s="165">
        <v>7</v>
      </c>
      <c r="L564" s="165">
        <v>12</v>
      </c>
      <c r="M564" s="165">
        <v>10</v>
      </c>
      <c r="N564" s="165"/>
      <c r="O564" s="165">
        <v>12</v>
      </c>
      <c r="P564" s="165">
        <v>9.5</v>
      </c>
      <c r="Q564" s="165">
        <v>8.5</v>
      </c>
      <c r="R564" s="165">
        <v>7.5</v>
      </c>
      <c r="S564" s="165">
        <v>8</v>
      </c>
      <c r="T564" s="165"/>
      <c r="U564" s="165">
        <v>8</v>
      </c>
      <c r="V564" s="165">
        <v>9</v>
      </c>
      <c r="W564" s="165">
        <v>10</v>
      </c>
      <c r="X564" s="165">
        <v>5</v>
      </c>
      <c r="Y564" s="165"/>
      <c r="Z564" s="165"/>
      <c r="AA564" s="165">
        <v>8</v>
      </c>
      <c r="AB564" s="165"/>
      <c r="AC564" s="165"/>
      <c r="AD564" s="165">
        <v>7</v>
      </c>
      <c r="AE564" s="165">
        <v>9</v>
      </c>
      <c r="AF564" s="165"/>
      <c r="AG564" s="165"/>
      <c r="AH564" s="165"/>
      <c r="AI564" s="165"/>
    </row>
    <row r="565" spans="2:35" x14ac:dyDescent="0.25">
      <c r="B565" s="165"/>
      <c r="C565" s="165"/>
      <c r="D565" s="165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  <c r="AA565" s="165"/>
      <c r="AB565" s="165"/>
      <c r="AC565" s="165"/>
      <c r="AD565" s="165"/>
      <c r="AE565" s="165"/>
      <c r="AF565" s="165"/>
      <c r="AG565" s="165"/>
      <c r="AH565" s="165"/>
      <c r="AI565" s="165"/>
    </row>
    <row r="566" spans="2:35" x14ac:dyDescent="0.25">
      <c r="B566" s="163" t="s">
        <v>291</v>
      </c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  <c r="AD566" s="164"/>
      <c r="AE566" s="164"/>
      <c r="AF566" s="164"/>
      <c r="AG566" s="164"/>
      <c r="AH566" s="164"/>
      <c r="AI566" s="164"/>
    </row>
    <row r="567" spans="2:35" x14ac:dyDescent="0.25">
      <c r="B567" s="165" t="s">
        <v>480</v>
      </c>
      <c r="C567" s="165" t="s">
        <v>219</v>
      </c>
      <c r="D567" s="165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  <c r="AA567" s="165"/>
      <c r="AB567" s="165"/>
      <c r="AC567" s="165"/>
      <c r="AD567" s="165"/>
      <c r="AE567" s="165"/>
      <c r="AF567" s="165"/>
      <c r="AG567" s="165"/>
      <c r="AH567" s="165"/>
      <c r="AI567" s="165"/>
    </row>
    <row r="568" spans="2:35" x14ac:dyDescent="0.25">
      <c r="B568" s="165" t="s">
        <v>378</v>
      </c>
      <c r="C568" s="165" t="s">
        <v>219</v>
      </c>
      <c r="D568" s="165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  <c r="AA568" s="165"/>
      <c r="AB568" s="165"/>
      <c r="AC568" s="165"/>
      <c r="AD568" s="165"/>
      <c r="AE568" s="165"/>
      <c r="AF568" s="165"/>
      <c r="AG568" s="165"/>
      <c r="AH568" s="165"/>
      <c r="AI568" s="165"/>
    </row>
    <row r="569" spans="2:35" x14ac:dyDescent="0.25">
      <c r="B569" s="165" t="s">
        <v>292</v>
      </c>
      <c r="C569" s="165" t="s">
        <v>230</v>
      </c>
      <c r="D569" s="165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  <c r="AA569" s="165"/>
      <c r="AB569" s="165"/>
      <c r="AC569" s="165"/>
      <c r="AD569" s="165"/>
      <c r="AE569" s="165"/>
      <c r="AF569" s="165"/>
      <c r="AG569" s="165"/>
      <c r="AH569" s="165"/>
      <c r="AI569" s="165"/>
    </row>
    <row r="570" spans="2:35" x14ac:dyDescent="0.25">
      <c r="B570" s="165" t="s">
        <v>293</v>
      </c>
      <c r="C570" s="165" t="s">
        <v>219</v>
      </c>
      <c r="D570" s="165"/>
      <c r="E570" s="165"/>
      <c r="F570" s="165"/>
      <c r="G570" s="165"/>
      <c r="H570" s="165">
        <v>1</v>
      </c>
      <c r="I570" s="165"/>
      <c r="J570" s="165">
        <v>2</v>
      </c>
      <c r="K570" s="165">
        <v>2</v>
      </c>
      <c r="L570" s="165"/>
      <c r="M570" s="165">
        <v>1</v>
      </c>
      <c r="N570" s="165"/>
      <c r="O570" s="165">
        <v>2</v>
      </c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  <c r="AA570" s="165"/>
      <c r="AB570" s="165"/>
      <c r="AC570" s="165">
        <v>2</v>
      </c>
      <c r="AD570" s="165">
        <v>1</v>
      </c>
      <c r="AE570" s="165"/>
      <c r="AF570" s="165"/>
      <c r="AG570" s="165"/>
      <c r="AH570" s="165"/>
      <c r="AI570" s="165"/>
    </row>
    <row r="571" spans="2:35" x14ac:dyDescent="0.25">
      <c r="B571" s="165" t="s">
        <v>482</v>
      </c>
      <c r="C571" s="165" t="s">
        <v>265</v>
      </c>
      <c r="D571" s="165">
        <v>1</v>
      </c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  <c r="AA571" s="165"/>
      <c r="AB571" s="165"/>
      <c r="AC571" s="165"/>
      <c r="AD571" s="165"/>
      <c r="AE571" s="165"/>
      <c r="AF571" s="165"/>
      <c r="AG571" s="165"/>
      <c r="AH571" s="165"/>
      <c r="AI571" s="165"/>
    </row>
    <row r="572" spans="2:35" x14ac:dyDescent="0.25">
      <c r="B572" s="165"/>
      <c r="C572" s="165"/>
      <c r="D572" s="165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  <c r="AA572" s="165"/>
      <c r="AB572" s="165"/>
      <c r="AC572" s="165"/>
      <c r="AD572" s="165"/>
      <c r="AE572" s="165"/>
      <c r="AF572" s="165"/>
      <c r="AG572" s="165"/>
      <c r="AH572" s="165"/>
      <c r="AI572" s="165"/>
    </row>
    <row r="573" spans="2:35" x14ac:dyDescent="0.25">
      <c r="B573" s="165"/>
      <c r="C573" s="165"/>
      <c r="D573" s="165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  <c r="AA573" s="165"/>
      <c r="AB573" s="165"/>
      <c r="AC573" s="165"/>
      <c r="AD573" s="165"/>
      <c r="AE573" s="165"/>
      <c r="AF573" s="165"/>
      <c r="AG573" s="165"/>
      <c r="AH573" s="165"/>
      <c r="AI573" s="165"/>
    </row>
    <row r="574" spans="2:35" x14ac:dyDescent="0.25">
      <c r="B574" s="163" t="s">
        <v>294</v>
      </c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  <c r="AD574" s="164"/>
      <c r="AE574" s="164"/>
      <c r="AF574" s="164"/>
      <c r="AG574" s="164"/>
      <c r="AH574" s="164"/>
      <c r="AI574" s="164"/>
    </row>
    <row r="575" spans="2:35" x14ac:dyDescent="0.25">
      <c r="B575" s="165" t="s">
        <v>295</v>
      </c>
      <c r="C575" s="165" t="s">
        <v>219</v>
      </c>
      <c r="D575" s="165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  <c r="AA575" s="165"/>
      <c r="AB575" s="165"/>
      <c r="AC575" s="165"/>
      <c r="AD575" s="165"/>
      <c r="AE575" s="165"/>
      <c r="AF575" s="165"/>
      <c r="AG575" s="165"/>
      <c r="AH575" s="165"/>
      <c r="AI575" s="165"/>
    </row>
    <row r="576" spans="2:35" x14ac:dyDescent="0.25">
      <c r="B576" s="165" t="s">
        <v>613</v>
      </c>
      <c r="C576" s="165" t="s">
        <v>219</v>
      </c>
      <c r="D576" s="165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  <c r="AA576" s="165"/>
      <c r="AB576" s="165"/>
      <c r="AC576" s="165"/>
      <c r="AD576" s="165"/>
      <c r="AE576" s="165"/>
      <c r="AF576" s="165"/>
      <c r="AG576" s="165"/>
      <c r="AH576" s="165"/>
      <c r="AI576" s="165"/>
    </row>
    <row r="577" spans="2:35" x14ac:dyDescent="0.25">
      <c r="B577" s="165" t="s">
        <v>614</v>
      </c>
      <c r="C577" s="165" t="s">
        <v>215</v>
      </c>
      <c r="D577" s="165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  <c r="AA577" s="165"/>
      <c r="AB577" s="165"/>
      <c r="AC577" s="165"/>
      <c r="AD577" s="165"/>
      <c r="AE577" s="165"/>
      <c r="AF577" s="165"/>
      <c r="AG577" s="165"/>
      <c r="AH577" s="165"/>
      <c r="AI577" s="165"/>
    </row>
    <row r="578" spans="2:35" x14ac:dyDescent="0.25">
      <c r="B578" s="165" t="s">
        <v>296</v>
      </c>
      <c r="C578" s="165" t="s">
        <v>297</v>
      </c>
      <c r="D578" s="165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  <c r="AA578" s="165"/>
      <c r="AB578" s="165"/>
      <c r="AC578" s="165"/>
      <c r="AD578" s="165"/>
      <c r="AE578" s="165"/>
      <c r="AF578" s="165"/>
      <c r="AG578" s="165"/>
      <c r="AH578" s="165"/>
      <c r="AI578" s="165"/>
    </row>
    <row r="579" spans="2:35" x14ac:dyDescent="0.25">
      <c r="B579" s="165" t="s">
        <v>617</v>
      </c>
      <c r="C579" s="165" t="s">
        <v>297</v>
      </c>
      <c r="D579" s="165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  <c r="AA579" s="165"/>
      <c r="AB579" s="165"/>
      <c r="AC579" s="165"/>
      <c r="AD579" s="165"/>
      <c r="AE579" s="165"/>
      <c r="AF579" s="165"/>
      <c r="AG579" s="165"/>
      <c r="AH579" s="165"/>
      <c r="AI579" s="165"/>
    </row>
    <row r="580" spans="2:35" x14ac:dyDescent="0.25">
      <c r="B580" s="165" t="s">
        <v>618</v>
      </c>
      <c r="C580" s="165" t="s">
        <v>265</v>
      </c>
      <c r="D580" s="165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  <c r="AA580" s="165"/>
      <c r="AB580" s="165"/>
      <c r="AC580" s="165"/>
      <c r="AD580" s="165"/>
      <c r="AE580" s="165"/>
      <c r="AF580" s="165"/>
      <c r="AG580" s="165"/>
      <c r="AH580" s="165"/>
      <c r="AI580" s="165"/>
    </row>
    <row r="581" spans="2:35" x14ac:dyDescent="0.25">
      <c r="B581" s="165" t="s">
        <v>619</v>
      </c>
      <c r="C581" s="165" t="s">
        <v>297</v>
      </c>
      <c r="D581" s="165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  <c r="AA581" s="165"/>
      <c r="AB581" s="165"/>
      <c r="AC581" s="165"/>
      <c r="AD581" s="165"/>
      <c r="AE581" s="165"/>
      <c r="AF581" s="165"/>
      <c r="AG581" s="165"/>
      <c r="AH581" s="165"/>
      <c r="AI581" s="165"/>
    </row>
    <row r="582" spans="2:35" x14ac:dyDescent="0.25">
      <c r="B582" s="165" t="s">
        <v>797</v>
      </c>
      <c r="C582" s="165" t="s">
        <v>265</v>
      </c>
      <c r="D582" s="165">
        <v>2</v>
      </c>
      <c r="E582" s="165"/>
      <c r="F582" s="165"/>
      <c r="G582" s="165"/>
      <c r="H582" s="165"/>
      <c r="I582" s="165">
        <v>1</v>
      </c>
      <c r="J582" s="165"/>
      <c r="K582" s="165"/>
      <c r="L582" s="165"/>
      <c r="M582" s="165">
        <v>2</v>
      </c>
      <c r="N582" s="165"/>
      <c r="O582" s="165"/>
      <c r="P582" s="165"/>
      <c r="Q582" s="165"/>
      <c r="R582" s="165"/>
      <c r="S582" s="165"/>
      <c r="T582" s="165"/>
      <c r="U582" s="165"/>
      <c r="V582" s="165"/>
      <c r="W582" s="165">
        <v>2</v>
      </c>
      <c r="X582" s="165"/>
      <c r="Y582" s="165"/>
      <c r="Z582" s="165"/>
      <c r="AA582" s="165"/>
      <c r="AB582" s="165">
        <v>2</v>
      </c>
      <c r="AC582" s="165"/>
      <c r="AD582" s="165"/>
      <c r="AE582" s="165"/>
      <c r="AF582" s="165"/>
      <c r="AG582" s="165"/>
      <c r="AH582" s="165"/>
      <c r="AI582" s="165"/>
    </row>
    <row r="583" spans="2:35" x14ac:dyDescent="0.25">
      <c r="B583" s="165" t="s">
        <v>620</v>
      </c>
      <c r="C583" s="165" t="s">
        <v>215</v>
      </c>
      <c r="D583" s="165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  <c r="AA583" s="165"/>
      <c r="AB583" s="165"/>
      <c r="AC583" s="165"/>
      <c r="AD583" s="165"/>
      <c r="AE583" s="165"/>
      <c r="AF583" s="165"/>
      <c r="AG583" s="165"/>
      <c r="AH583" s="165"/>
      <c r="AI583" s="165"/>
    </row>
    <row r="584" spans="2:35" x14ac:dyDescent="0.25">
      <c r="B584" s="165" t="s">
        <v>620</v>
      </c>
      <c r="C584" s="165" t="s">
        <v>300</v>
      </c>
      <c r="D584" s="165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  <c r="AA584" s="165"/>
      <c r="AB584" s="165"/>
      <c r="AC584" s="165"/>
      <c r="AD584" s="165"/>
      <c r="AE584" s="165"/>
      <c r="AF584" s="165"/>
      <c r="AG584" s="165"/>
      <c r="AH584" s="165"/>
      <c r="AI584" s="165"/>
    </row>
    <row r="585" spans="2:35" x14ac:dyDescent="0.25">
      <c r="B585" s="165" t="s">
        <v>298</v>
      </c>
      <c r="C585" s="165" t="s">
        <v>215</v>
      </c>
      <c r="D585" s="165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>
        <v>1</v>
      </c>
      <c r="O585" s="165"/>
      <c r="P585" s="165"/>
      <c r="Q585" s="165"/>
      <c r="R585" s="165"/>
      <c r="S585" s="165"/>
      <c r="T585" s="165"/>
      <c r="U585" s="165"/>
      <c r="V585" s="165"/>
      <c r="W585" s="165">
        <v>1</v>
      </c>
      <c r="X585" s="165"/>
      <c r="Y585" s="165"/>
      <c r="Z585" s="165"/>
      <c r="AA585" s="165"/>
      <c r="AB585" s="165"/>
      <c r="AC585" s="165"/>
      <c r="AD585" s="165"/>
      <c r="AE585" s="165"/>
      <c r="AF585" s="165"/>
      <c r="AG585" s="165"/>
      <c r="AH585" s="165"/>
      <c r="AI585" s="165"/>
    </row>
    <row r="586" spans="2:35" x14ac:dyDescent="0.25">
      <c r="B586" s="165" t="s">
        <v>299</v>
      </c>
      <c r="C586" s="165" t="s">
        <v>300</v>
      </c>
      <c r="D586" s="165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  <c r="AA586" s="165"/>
      <c r="AB586" s="165"/>
      <c r="AC586" s="165"/>
      <c r="AD586" s="165"/>
      <c r="AE586" s="165"/>
      <c r="AF586" s="165"/>
      <c r="AG586" s="165"/>
      <c r="AH586" s="165"/>
      <c r="AI586" s="165"/>
    </row>
    <row r="587" spans="2:35" x14ac:dyDescent="0.25">
      <c r="B587" s="165" t="s">
        <v>301</v>
      </c>
      <c r="C587" s="165" t="s">
        <v>235</v>
      </c>
      <c r="D587" s="165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>
        <v>2</v>
      </c>
      <c r="S587" s="165">
        <v>1</v>
      </c>
      <c r="T587" s="165"/>
      <c r="U587" s="165"/>
      <c r="V587" s="165"/>
      <c r="W587" s="165"/>
      <c r="X587" s="165"/>
      <c r="Y587" s="165"/>
      <c r="Z587" s="165"/>
      <c r="AA587" s="165"/>
      <c r="AB587" s="165"/>
      <c r="AC587" s="165">
        <v>2</v>
      </c>
      <c r="AD587" s="165"/>
      <c r="AE587" s="165"/>
      <c r="AF587" s="165"/>
      <c r="AG587" s="165"/>
      <c r="AH587" s="165"/>
      <c r="AI587" s="165"/>
    </row>
    <row r="588" spans="2:35" x14ac:dyDescent="0.25">
      <c r="B588" s="165" t="s">
        <v>302</v>
      </c>
      <c r="C588" s="165" t="s">
        <v>265</v>
      </c>
      <c r="D588" s="165"/>
      <c r="E588" s="165"/>
      <c r="F588" s="165">
        <v>1</v>
      </c>
      <c r="G588" s="165"/>
      <c r="H588" s="165"/>
      <c r="I588" s="165">
        <v>1</v>
      </c>
      <c r="J588" s="165">
        <v>1</v>
      </c>
      <c r="K588" s="165"/>
      <c r="L588" s="165">
        <v>1</v>
      </c>
      <c r="M588" s="165"/>
      <c r="N588" s="165"/>
      <c r="O588" s="165">
        <v>1</v>
      </c>
      <c r="P588" s="165"/>
      <c r="Q588" s="165"/>
      <c r="R588" s="165">
        <v>1</v>
      </c>
      <c r="S588" s="165">
        <v>1</v>
      </c>
      <c r="T588" s="165"/>
      <c r="U588" s="165"/>
      <c r="V588" s="165"/>
      <c r="W588" s="165">
        <v>1</v>
      </c>
      <c r="X588" s="165"/>
      <c r="Y588" s="165">
        <v>1</v>
      </c>
      <c r="Z588" s="165"/>
      <c r="AA588" s="165"/>
      <c r="AB588" s="165"/>
      <c r="AC588" s="165">
        <v>1</v>
      </c>
      <c r="AD588" s="165"/>
      <c r="AE588" s="165"/>
      <c r="AF588" s="165"/>
      <c r="AG588" s="165"/>
      <c r="AH588" s="165"/>
      <c r="AI588" s="165"/>
    </row>
    <row r="589" spans="2:35" x14ac:dyDescent="0.25">
      <c r="B589" s="165" t="s">
        <v>368</v>
      </c>
      <c r="C589" s="165" t="s">
        <v>219</v>
      </c>
      <c r="D589" s="165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  <c r="AA589" s="165"/>
      <c r="AB589" s="165"/>
      <c r="AC589" s="165"/>
      <c r="AD589" s="165"/>
      <c r="AE589" s="165"/>
      <c r="AF589" s="165"/>
      <c r="AG589" s="165"/>
      <c r="AH589" s="165"/>
      <c r="AI589" s="165"/>
    </row>
    <row r="590" spans="2:35" x14ac:dyDescent="0.25">
      <c r="B590" s="165" t="s">
        <v>303</v>
      </c>
      <c r="C590" s="165" t="s">
        <v>265</v>
      </c>
      <c r="D590" s="165">
        <v>1</v>
      </c>
      <c r="E590" s="165"/>
      <c r="F590" s="165"/>
      <c r="G590" s="165"/>
      <c r="H590" s="165"/>
      <c r="I590" s="165"/>
      <c r="J590" s="165"/>
      <c r="K590" s="165">
        <v>1</v>
      </c>
      <c r="L590" s="165"/>
      <c r="M590" s="165">
        <v>2</v>
      </c>
      <c r="N590" s="165"/>
      <c r="O590" s="165">
        <v>1</v>
      </c>
      <c r="P590" s="165"/>
      <c r="Q590" s="165">
        <v>1</v>
      </c>
      <c r="R590" s="165"/>
      <c r="S590" s="165"/>
      <c r="T590" s="165"/>
      <c r="U590" s="165">
        <v>1</v>
      </c>
      <c r="V590" s="165"/>
      <c r="W590" s="165">
        <v>1</v>
      </c>
      <c r="X590" s="165"/>
      <c r="Y590" s="165"/>
      <c r="Z590" s="165"/>
      <c r="AA590" s="165"/>
      <c r="AB590" s="165"/>
      <c r="AC590" s="165"/>
      <c r="AD590" s="165">
        <v>1</v>
      </c>
      <c r="AE590" s="165"/>
      <c r="AF590" s="165"/>
      <c r="AG590" s="165"/>
      <c r="AH590" s="165"/>
      <c r="AI590" s="165"/>
    </row>
    <row r="591" spans="2:35" x14ac:dyDescent="0.25">
      <c r="B591" s="165" t="s">
        <v>304</v>
      </c>
      <c r="C591" s="165" t="s">
        <v>265</v>
      </c>
      <c r="D591" s="165">
        <v>1</v>
      </c>
      <c r="E591" s="165"/>
      <c r="F591" s="165">
        <v>1</v>
      </c>
      <c r="G591" s="165"/>
      <c r="H591" s="165"/>
      <c r="I591" s="165"/>
      <c r="J591" s="165">
        <v>1</v>
      </c>
      <c r="K591" s="165">
        <v>4</v>
      </c>
      <c r="L591" s="165"/>
      <c r="M591" s="165"/>
      <c r="N591" s="165"/>
      <c r="O591" s="165">
        <v>1</v>
      </c>
      <c r="P591" s="165"/>
      <c r="Q591" s="165"/>
      <c r="R591" s="165"/>
      <c r="S591" s="165">
        <v>1</v>
      </c>
      <c r="T591" s="165"/>
      <c r="U591" s="165">
        <v>4</v>
      </c>
      <c r="V591" s="165"/>
      <c r="W591" s="165"/>
      <c r="X591" s="165"/>
      <c r="Y591" s="165">
        <v>1</v>
      </c>
      <c r="Z591" s="165"/>
      <c r="AA591" s="165">
        <v>1</v>
      </c>
      <c r="AB591" s="165"/>
      <c r="AC591" s="165">
        <v>1</v>
      </c>
      <c r="AD591" s="165"/>
      <c r="AE591" s="165"/>
      <c r="AF591" s="165"/>
      <c r="AG591" s="165"/>
      <c r="AH591" s="165"/>
      <c r="AI591" s="165"/>
    </row>
    <row r="592" spans="2:35" x14ac:dyDescent="0.25">
      <c r="B592" s="165" t="s">
        <v>305</v>
      </c>
      <c r="C592" s="165" t="s">
        <v>265</v>
      </c>
      <c r="D592" s="165"/>
      <c r="E592" s="165"/>
      <c r="F592" s="165"/>
      <c r="G592" s="165"/>
      <c r="H592" s="165"/>
      <c r="I592" s="165"/>
      <c r="J592" s="165"/>
      <c r="K592" s="165">
        <v>1</v>
      </c>
      <c r="L592" s="165"/>
      <c r="M592" s="165"/>
      <c r="N592" s="165"/>
      <c r="O592" s="165"/>
      <c r="P592" s="165"/>
      <c r="Q592" s="165"/>
      <c r="R592" s="165"/>
      <c r="S592" s="165"/>
      <c r="T592" s="165"/>
      <c r="U592" s="165">
        <v>1</v>
      </c>
      <c r="V592" s="165"/>
      <c r="W592" s="165"/>
      <c r="X592" s="165"/>
      <c r="Y592" s="165"/>
      <c r="Z592" s="165"/>
      <c r="AA592" s="165"/>
      <c r="AB592" s="165"/>
      <c r="AC592" s="165"/>
      <c r="AD592" s="165"/>
      <c r="AE592" s="165"/>
      <c r="AF592" s="165"/>
      <c r="AG592" s="165"/>
      <c r="AH592" s="165"/>
      <c r="AI592" s="165"/>
    </row>
    <row r="593" spans="2:35" x14ac:dyDescent="0.25">
      <c r="B593" s="165" t="s">
        <v>306</v>
      </c>
      <c r="C593" s="165" t="s">
        <v>265</v>
      </c>
      <c r="D593" s="165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  <c r="AA593" s="165"/>
      <c r="AB593" s="165"/>
      <c r="AC593" s="165"/>
      <c r="AD593" s="165"/>
      <c r="AE593" s="165"/>
      <c r="AF593" s="165"/>
      <c r="AG593" s="165"/>
      <c r="AH593" s="165"/>
      <c r="AI593" s="165"/>
    </row>
    <row r="594" spans="2:35" x14ac:dyDescent="0.25">
      <c r="B594" s="165" t="s">
        <v>308</v>
      </c>
      <c r="C594" s="165" t="s">
        <v>219</v>
      </c>
      <c r="D594" s="165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  <c r="AA594" s="165"/>
      <c r="AB594" s="165"/>
      <c r="AC594" s="165"/>
      <c r="AD594" s="165"/>
      <c r="AE594" s="165"/>
      <c r="AF594" s="165"/>
      <c r="AG594" s="165"/>
      <c r="AH594" s="165"/>
      <c r="AI594" s="165"/>
    </row>
    <row r="595" spans="2:35" x14ac:dyDescent="0.25">
      <c r="B595" s="165" t="s">
        <v>621</v>
      </c>
      <c r="C595" s="165" t="s">
        <v>265</v>
      </c>
      <c r="D595" s="165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  <c r="AA595" s="165"/>
      <c r="AB595" s="165"/>
      <c r="AC595" s="165"/>
      <c r="AD595" s="165"/>
      <c r="AE595" s="165"/>
      <c r="AF595" s="165"/>
      <c r="AG595" s="165"/>
      <c r="AH595" s="165"/>
      <c r="AI595" s="165"/>
    </row>
    <row r="596" spans="2:35" x14ac:dyDescent="0.25">
      <c r="B596" s="165" t="s">
        <v>622</v>
      </c>
      <c r="C596" s="165" t="s">
        <v>215</v>
      </c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5"/>
      <c r="AH596" s="165"/>
      <c r="AI596" s="165"/>
    </row>
    <row r="597" spans="2:35" x14ac:dyDescent="0.25">
      <c r="B597" s="165" t="s">
        <v>309</v>
      </c>
      <c r="C597" s="165" t="s">
        <v>265</v>
      </c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>
        <v>1</v>
      </c>
      <c r="O597" s="165"/>
      <c r="P597" s="165"/>
      <c r="Q597" s="165"/>
      <c r="R597" s="165"/>
      <c r="S597" s="165"/>
      <c r="T597" s="165">
        <v>1</v>
      </c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5"/>
      <c r="AH597" s="165"/>
      <c r="AI597" s="165"/>
    </row>
    <row r="598" spans="2:35" x14ac:dyDescent="0.25">
      <c r="B598" s="165" t="s">
        <v>623</v>
      </c>
      <c r="C598" s="165" t="s">
        <v>297</v>
      </c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5"/>
      <c r="AH598" s="165"/>
      <c r="AI598" s="165"/>
    </row>
    <row r="599" spans="2:35" x14ac:dyDescent="0.25">
      <c r="B599" s="165" t="s">
        <v>624</v>
      </c>
      <c r="C599" s="165" t="s">
        <v>265</v>
      </c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5"/>
      <c r="AH599" s="165"/>
      <c r="AI599" s="165"/>
    </row>
    <row r="600" spans="2:35" x14ac:dyDescent="0.25">
      <c r="B600" s="165" t="s">
        <v>625</v>
      </c>
      <c r="C600" s="165" t="s">
        <v>297</v>
      </c>
      <c r="D600" s="165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5"/>
      <c r="AH600" s="165"/>
      <c r="AI600" s="165"/>
    </row>
    <row r="601" spans="2:35" x14ac:dyDescent="0.25">
      <c r="B601" s="165" t="s">
        <v>310</v>
      </c>
      <c r="C601" s="165" t="s">
        <v>215</v>
      </c>
      <c r="D601" s="165">
        <v>1</v>
      </c>
      <c r="E601" s="165"/>
      <c r="F601" s="165"/>
      <c r="G601" s="165"/>
      <c r="H601" s="165"/>
      <c r="I601" s="165"/>
      <c r="J601" s="165"/>
      <c r="K601" s="165"/>
      <c r="L601" s="165">
        <v>1</v>
      </c>
      <c r="M601" s="165">
        <v>1</v>
      </c>
      <c r="N601" s="165"/>
      <c r="O601" s="165">
        <v>1</v>
      </c>
      <c r="P601" s="165"/>
      <c r="Q601" s="165">
        <v>1</v>
      </c>
      <c r="R601" s="165"/>
      <c r="S601" s="165">
        <v>1</v>
      </c>
      <c r="T601" s="165"/>
      <c r="U601" s="165">
        <v>1</v>
      </c>
      <c r="V601" s="165"/>
      <c r="W601" s="165">
        <v>1</v>
      </c>
      <c r="X601" s="165">
        <v>1</v>
      </c>
      <c r="Y601" s="165">
        <v>1</v>
      </c>
      <c r="Z601" s="165">
        <v>1</v>
      </c>
      <c r="AA601" s="165">
        <v>1</v>
      </c>
      <c r="AB601" s="165">
        <v>1</v>
      </c>
      <c r="AC601" s="165"/>
      <c r="AD601" s="165"/>
      <c r="AE601" s="165"/>
      <c r="AF601" s="165"/>
      <c r="AG601" s="165"/>
      <c r="AH601" s="165"/>
      <c r="AI601" s="165"/>
    </row>
    <row r="602" spans="2:35" x14ac:dyDescent="0.25">
      <c r="B602" s="165" t="s">
        <v>311</v>
      </c>
      <c r="C602" s="165" t="s">
        <v>215</v>
      </c>
      <c r="D602" s="165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5"/>
      <c r="AH602" s="165"/>
      <c r="AI602" s="165"/>
    </row>
    <row r="603" spans="2:35" x14ac:dyDescent="0.25">
      <c r="B603" s="165" t="s">
        <v>312</v>
      </c>
      <c r="C603" s="165" t="s">
        <v>215</v>
      </c>
      <c r="D603" s="165"/>
      <c r="E603" s="165"/>
      <c r="F603" s="165"/>
      <c r="G603" s="165"/>
      <c r="H603" s="165"/>
      <c r="I603" s="165"/>
      <c r="J603" s="165">
        <v>1</v>
      </c>
      <c r="K603" s="165"/>
      <c r="L603" s="165"/>
      <c r="M603" s="165"/>
      <c r="N603" s="165"/>
      <c r="O603" s="165"/>
      <c r="P603" s="165"/>
      <c r="Q603" s="165"/>
      <c r="R603" s="165">
        <v>2</v>
      </c>
      <c r="S603" s="165"/>
      <c r="T603" s="165"/>
      <c r="U603" s="165"/>
      <c r="V603" s="165"/>
      <c r="W603" s="165"/>
      <c r="X603" s="165"/>
      <c r="Y603" s="165">
        <v>1</v>
      </c>
      <c r="Z603" s="165"/>
      <c r="AA603" s="165"/>
      <c r="AB603" s="165"/>
      <c r="AC603" s="165"/>
      <c r="AD603" s="165"/>
      <c r="AE603" s="165"/>
      <c r="AF603" s="165"/>
      <c r="AG603" s="165"/>
      <c r="AH603" s="165"/>
      <c r="AI603" s="165"/>
    </row>
    <row r="604" spans="2:35" x14ac:dyDescent="0.25">
      <c r="B604" s="165" t="s">
        <v>313</v>
      </c>
      <c r="C604" s="165" t="s">
        <v>215</v>
      </c>
      <c r="D604" s="165">
        <v>3</v>
      </c>
      <c r="E604" s="165"/>
      <c r="F604" s="165"/>
      <c r="G604" s="165">
        <v>1</v>
      </c>
      <c r="H604" s="165"/>
      <c r="I604" s="165"/>
      <c r="J604" s="165">
        <v>2</v>
      </c>
      <c r="K604" s="165"/>
      <c r="L604" s="165"/>
      <c r="M604" s="165">
        <v>2</v>
      </c>
      <c r="N604" s="165"/>
      <c r="O604" s="165">
        <v>2</v>
      </c>
      <c r="P604" s="165"/>
      <c r="Q604" s="165">
        <v>2</v>
      </c>
      <c r="R604" s="165">
        <v>2</v>
      </c>
      <c r="S604" s="165">
        <v>2</v>
      </c>
      <c r="T604" s="165"/>
      <c r="U604" s="165">
        <v>2</v>
      </c>
      <c r="V604" s="165"/>
      <c r="W604" s="165">
        <v>2</v>
      </c>
      <c r="X604" s="165">
        <v>1</v>
      </c>
      <c r="Y604" s="165"/>
      <c r="Z604" s="165"/>
      <c r="AA604" s="165">
        <v>2</v>
      </c>
      <c r="AB604" s="165">
        <v>1</v>
      </c>
      <c r="AC604" s="165"/>
      <c r="AD604" s="165"/>
      <c r="AE604" s="165"/>
      <c r="AF604" s="165"/>
      <c r="AG604" s="165"/>
      <c r="AH604" s="165"/>
      <c r="AI604" s="165"/>
    </row>
    <row r="605" spans="2:35" x14ac:dyDescent="0.25">
      <c r="B605" s="165" t="s">
        <v>314</v>
      </c>
      <c r="C605" s="165" t="s">
        <v>219</v>
      </c>
      <c r="D605" s="165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  <c r="AA605" s="165"/>
      <c r="AB605" s="165"/>
      <c r="AC605" s="165"/>
      <c r="AD605" s="165"/>
      <c r="AE605" s="165"/>
      <c r="AF605" s="165"/>
      <c r="AG605" s="165"/>
      <c r="AH605" s="165"/>
      <c r="AI605" s="165"/>
    </row>
    <row r="606" spans="2:35" x14ac:dyDescent="0.25">
      <c r="B606" s="165" t="s">
        <v>626</v>
      </c>
      <c r="C606" s="165" t="s">
        <v>265</v>
      </c>
      <c r="D606" s="165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  <c r="AA606" s="165"/>
      <c r="AB606" s="165"/>
      <c r="AC606" s="165"/>
      <c r="AD606" s="165"/>
      <c r="AE606" s="165"/>
      <c r="AF606" s="165"/>
      <c r="AG606" s="165"/>
      <c r="AH606" s="165"/>
      <c r="AI606" s="165"/>
    </row>
    <row r="607" spans="2:35" x14ac:dyDescent="0.25">
      <c r="B607" s="165" t="s">
        <v>627</v>
      </c>
      <c r="C607" s="165" t="s">
        <v>219</v>
      </c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  <c r="AA607" s="165"/>
      <c r="AB607" s="165"/>
      <c r="AC607" s="165"/>
      <c r="AD607" s="165"/>
      <c r="AE607" s="165"/>
      <c r="AF607" s="165"/>
      <c r="AG607" s="165"/>
      <c r="AH607" s="165"/>
      <c r="AI607" s="165"/>
    </row>
    <row r="608" spans="2:35" x14ac:dyDescent="0.25">
      <c r="B608" s="163" t="s">
        <v>315</v>
      </c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  <c r="AD608" s="164"/>
      <c r="AE608" s="164"/>
      <c r="AF608" s="164"/>
      <c r="AG608" s="164"/>
      <c r="AH608" s="164"/>
      <c r="AI608" s="164"/>
    </row>
    <row r="609" spans="2:35" x14ac:dyDescent="0.25">
      <c r="B609" s="165" t="s">
        <v>316</v>
      </c>
      <c r="C609" s="165" t="s">
        <v>300</v>
      </c>
      <c r="D609" s="165">
        <v>1</v>
      </c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>
        <v>1</v>
      </c>
      <c r="S609" s="165"/>
      <c r="T609" s="165"/>
      <c r="U609" s="165"/>
      <c r="V609" s="165"/>
      <c r="W609" s="165"/>
      <c r="X609" s="165"/>
      <c r="Y609" s="165"/>
      <c r="Z609" s="165"/>
      <c r="AA609" s="165"/>
      <c r="AB609" s="165"/>
      <c r="AC609" s="165"/>
      <c r="AD609" s="165"/>
      <c r="AE609" s="165"/>
      <c r="AF609" s="165"/>
      <c r="AG609" s="165"/>
      <c r="AH609" s="165"/>
      <c r="AI609" s="165"/>
    </row>
    <row r="610" spans="2:35" x14ac:dyDescent="0.25">
      <c r="B610" s="165" t="s">
        <v>317</v>
      </c>
      <c r="C610" s="165" t="s">
        <v>318</v>
      </c>
      <c r="D610" s="165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  <c r="AA610" s="165"/>
      <c r="AB610" s="165"/>
      <c r="AC610" s="165"/>
      <c r="AD610" s="165"/>
      <c r="AE610" s="165"/>
      <c r="AF610" s="165"/>
      <c r="AG610" s="165"/>
      <c r="AH610" s="165"/>
      <c r="AI610" s="165"/>
    </row>
    <row r="611" spans="2:35" x14ac:dyDescent="0.25">
      <c r="B611" s="165" t="s">
        <v>319</v>
      </c>
      <c r="C611" s="165" t="s">
        <v>230</v>
      </c>
      <c r="D611" s="165">
        <v>20</v>
      </c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  <c r="AA611" s="165"/>
      <c r="AB611" s="165"/>
      <c r="AC611" s="165"/>
      <c r="AD611" s="165"/>
      <c r="AE611" s="165">
        <v>20</v>
      </c>
      <c r="AF611" s="165"/>
      <c r="AG611" s="165"/>
      <c r="AH611" s="165"/>
      <c r="AI611" s="165"/>
    </row>
    <row r="612" spans="2:35" x14ac:dyDescent="0.25">
      <c r="B612" s="165" t="s">
        <v>460</v>
      </c>
      <c r="C612" s="165" t="s">
        <v>215</v>
      </c>
      <c r="D612" s="165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  <c r="AA612" s="165"/>
      <c r="AB612" s="165"/>
      <c r="AC612" s="165"/>
      <c r="AD612" s="165"/>
      <c r="AE612" s="165"/>
      <c r="AF612" s="165"/>
      <c r="AG612" s="165"/>
      <c r="AH612" s="165"/>
      <c r="AI612" s="165"/>
    </row>
    <row r="613" spans="2:35" x14ac:dyDescent="0.25">
      <c r="B613" s="165" t="s">
        <v>461</v>
      </c>
      <c r="C613" s="165" t="s">
        <v>219</v>
      </c>
      <c r="D613" s="165"/>
      <c r="E613" s="102"/>
      <c r="F613" s="165"/>
      <c r="G613" s="165"/>
      <c r="H613" s="102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  <c r="AA613" s="165"/>
      <c r="AB613" s="165"/>
      <c r="AC613" s="165"/>
      <c r="AD613" s="165"/>
      <c r="AE613" s="165"/>
      <c r="AF613" s="165"/>
      <c r="AG613" s="165"/>
      <c r="AH613" s="165"/>
      <c r="AI613" s="165"/>
    </row>
    <row r="614" spans="2:35" x14ac:dyDescent="0.25">
      <c r="B614" s="165" t="s">
        <v>320</v>
      </c>
      <c r="C614" s="165" t="s">
        <v>318</v>
      </c>
      <c r="D614" s="165"/>
      <c r="E614" s="165"/>
      <c r="F614" s="165">
        <v>0.1</v>
      </c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>
        <v>1</v>
      </c>
      <c r="R614" s="165"/>
      <c r="S614" s="165"/>
      <c r="T614" s="165"/>
      <c r="U614" s="165"/>
      <c r="V614" s="165"/>
      <c r="W614" s="165"/>
      <c r="X614" s="165"/>
      <c r="Y614" s="165"/>
      <c r="Z614" s="165"/>
      <c r="AA614" s="165"/>
      <c r="AB614" s="165"/>
      <c r="AC614" s="165"/>
      <c r="AD614" s="165"/>
      <c r="AE614" s="165"/>
      <c r="AF614" s="165"/>
      <c r="AG614" s="165"/>
      <c r="AH614" s="165"/>
      <c r="AI614" s="165"/>
    </row>
    <row r="615" spans="2:35" x14ac:dyDescent="0.25">
      <c r="B615" s="165" t="s">
        <v>321</v>
      </c>
      <c r="C615" s="165" t="s">
        <v>318</v>
      </c>
      <c r="D615" s="165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>
        <v>1</v>
      </c>
      <c r="R615" s="165"/>
      <c r="S615" s="165"/>
      <c r="T615" s="165"/>
      <c r="U615" s="165"/>
      <c r="V615" s="165"/>
      <c r="W615" s="165"/>
      <c r="X615" s="165"/>
      <c r="Y615" s="165"/>
      <c r="Z615" s="165"/>
      <c r="AA615" s="165"/>
      <c r="AB615" s="165"/>
      <c r="AC615" s="165">
        <v>0.1</v>
      </c>
      <c r="AD615" s="165"/>
      <c r="AE615" s="165"/>
      <c r="AF615" s="165"/>
      <c r="AG615" s="165"/>
      <c r="AH615" s="165"/>
      <c r="AI615" s="165"/>
    </row>
    <row r="616" spans="2:35" x14ac:dyDescent="0.25">
      <c r="B616" s="165" t="s">
        <v>322</v>
      </c>
      <c r="C616" s="165" t="s">
        <v>318</v>
      </c>
      <c r="D616" s="165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  <c r="AA616" s="165"/>
      <c r="AB616" s="165"/>
      <c r="AC616" s="165"/>
      <c r="AD616" s="165"/>
      <c r="AE616" s="165"/>
      <c r="AF616" s="165"/>
      <c r="AG616" s="165"/>
      <c r="AH616" s="165"/>
      <c r="AI616" s="165"/>
    </row>
    <row r="617" spans="2:35" x14ac:dyDescent="0.25">
      <c r="B617" s="165" t="s">
        <v>463</v>
      </c>
      <c r="C617" s="165" t="s">
        <v>265</v>
      </c>
      <c r="D617" s="165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  <c r="AA617" s="165"/>
      <c r="AB617" s="165"/>
      <c r="AC617" s="165"/>
      <c r="AD617" s="165"/>
      <c r="AE617" s="165"/>
      <c r="AF617" s="165"/>
      <c r="AG617" s="165"/>
      <c r="AH617" s="165"/>
      <c r="AI617" s="165"/>
    </row>
    <row r="618" spans="2:35" x14ac:dyDescent="0.25">
      <c r="B618" s="165" t="s">
        <v>464</v>
      </c>
      <c r="C618" s="165" t="s">
        <v>265</v>
      </c>
      <c r="D618" s="165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  <c r="AA618" s="165"/>
      <c r="AB618" s="165"/>
      <c r="AC618" s="165"/>
      <c r="AD618" s="165"/>
      <c r="AE618" s="165"/>
      <c r="AF618" s="165"/>
      <c r="AG618" s="165"/>
      <c r="AH618" s="165"/>
      <c r="AI618" s="165"/>
    </row>
    <row r="619" spans="2:35" x14ac:dyDescent="0.25">
      <c r="B619" s="42" t="s">
        <v>465</v>
      </c>
      <c r="C619" s="42" t="s">
        <v>297</v>
      </c>
      <c r="D619" s="165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  <c r="AA619" s="165"/>
      <c r="AB619" s="165"/>
      <c r="AC619" s="165"/>
      <c r="AD619" s="165"/>
      <c r="AE619" s="165"/>
      <c r="AF619" s="165"/>
      <c r="AG619" s="165"/>
      <c r="AH619" s="165"/>
      <c r="AI619" s="165"/>
    </row>
    <row r="620" spans="2:35" x14ac:dyDescent="0.25">
      <c r="B620" s="165" t="s">
        <v>323</v>
      </c>
      <c r="C620" s="165" t="s">
        <v>215</v>
      </c>
      <c r="D620" s="165"/>
      <c r="E620" s="165"/>
      <c r="F620" s="165"/>
      <c r="G620" s="165"/>
      <c r="H620" s="165"/>
      <c r="I620" s="165"/>
      <c r="J620" s="165"/>
      <c r="K620" s="165"/>
      <c r="L620" s="165"/>
      <c r="M620" s="165">
        <v>1</v>
      </c>
      <c r="N620" s="165"/>
      <c r="O620" s="165"/>
      <c r="P620" s="165"/>
      <c r="Q620" s="165">
        <v>1</v>
      </c>
      <c r="R620" s="165"/>
      <c r="S620" s="165">
        <v>1</v>
      </c>
      <c r="T620" s="165"/>
      <c r="U620" s="165"/>
      <c r="V620" s="165"/>
      <c r="W620" s="165">
        <v>1</v>
      </c>
      <c r="X620" s="165"/>
      <c r="Y620" s="165"/>
      <c r="Z620" s="165">
        <v>1</v>
      </c>
      <c r="AA620" s="165"/>
      <c r="AB620" s="165">
        <v>1</v>
      </c>
      <c r="AC620" s="165"/>
      <c r="AD620" s="165"/>
      <c r="AE620" s="165"/>
      <c r="AF620" s="165"/>
      <c r="AG620" s="165"/>
      <c r="AH620" s="165"/>
      <c r="AI620" s="165"/>
    </row>
    <row r="621" spans="2:35" x14ac:dyDescent="0.25">
      <c r="B621" s="165" t="s">
        <v>324</v>
      </c>
      <c r="C621" s="165" t="s">
        <v>318</v>
      </c>
      <c r="D621" s="165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>
        <v>0.1</v>
      </c>
      <c r="X621" s="165"/>
      <c r="Y621" s="165"/>
      <c r="Z621" s="165"/>
      <c r="AA621" s="165"/>
      <c r="AB621" s="165"/>
      <c r="AC621" s="165"/>
      <c r="AD621" s="165"/>
      <c r="AE621" s="165"/>
      <c r="AF621" s="165"/>
      <c r="AG621" s="165"/>
      <c r="AH621" s="165"/>
      <c r="AI621" s="165"/>
    </row>
    <row r="622" spans="2:35" x14ac:dyDescent="0.25">
      <c r="B622" s="165" t="s">
        <v>325</v>
      </c>
      <c r="C622" s="165" t="s">
        <v>318</v>
      </c>
      <c r="D622" s="165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>
        <v>1</v>
      </c>
      <c r="R622" s="165"/>
      <c r="S622" s="165"/>
      <c r="T622" s="165"/>
      <c r="U622" s="165"/>
      <c r="V622" s="165"/>
      <c r="W622" s="165">
        <v>0.25</v>
      </c>
      <c r="X622" s="165"/>
      <c r="Y622" s="165"/>
      <c r="Z622" s="165"/>
      <c r="AA622" s="165"/>
      <c r="AB622" s="165"/>
      <c r="AC622" s="165"/>
      <c r="AD622" s="165"/>
      <c r="AE622" s="165"/>
      <c r="AF622" s="165"/>
      <c r="AG622" s="165"/>
      <c r="AH622" s="165"/>
      <c r="AI622" s="165"/>
    </row>
    <row r="623" spans="2:35" x14ac:dyDescent="0.25">
      <c r="B623" s="165" t="s">
        <v>466</v>
      </c>
      <c r="C623" s="165" t="s">
        <v>318</v>
      </c>
      <c r="D623" s="165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  <c r="AA623" s="165"/>
      <c r="AB623" s="165"/>
      <c r="AC623" s="165"/>
      <c r="AD623" s="165"/>
      <c r="AE623" s="165"/>
      <c r="AF623" s="165"/>
      <c r="AG623" s="165"/>
      <c r="AH623" s="165"/>
      <c r="AI623" s="165"/>
    </row>
    <row r="624" spans="2:35" x14ac:dyDescent="0.25">
      <c r="B624" s="165" t="s">
        <v>326</v>
      </c>
      <c r="C624" s="165" t="s">
        <v>215</v>
      </c>
      <c r="D624" s="165"/>
      <c r="E624" s="165"/>
      <c r="F624" s="165"/>
      <c r="G624" s="165"/>
      <c r="H624" s="165">
        <v>1</v>
      </c>
      <c r="I624" s="165"/>
      <c r="J624" s="165"/>
      <c r="K624" s="165"/>
      <c r="L624" s="165"/>
      <c r="M624" s="165"/>
      <c r="N624" s="165">
        <v>1</v>
      </c>
      <c r="O624" s="165"/>
      <c r="P624" s="165"/>
      <c r="Q624" s="165">
        <v>1</v>
      </c>
      <c r="R624" s="165"/>
      <c r="S624" s="165"/>
      <c r="T624" s="165"/>
      <c r="U624" s="165"/>
      <c r="V624" s="165">
        <v>1</v>
      </c>
      <c r="W624" s="165"/>
      <c r="X624" s="165">
        <v>0.25</v>
      </c>
      <c r="Y624" s="165"/>
      <c r="Z624" s="165">
        <v>1</v>
      </c>
      <c r="AA624" s="165"/>
      <c r="AB624" s="165"/>
      <c r="AC624" s="165">
        <v>1</v>
      </c>
      <c r="AD624" s="165"/>
      <c r="AE624" s="165">
        <v>1</v>
      </c>
      <c r="AF624" s="165"/>
      <c r="AG624" s="165"/>
      <c r="AH624" s="165"/>
      <c r="AI624" s="165"/>
    </row>
    <row r="625" spans="2:35" x14ac:dyDescent="0.25">
      <c r="B625" s="165" t="s">
        <v>327</v>
      </c>
      <c r="C625" s="165" t="s">
        <v>318</v>
      </c>
      <c r="D625" s="165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  <c r="AA625" s="165"/>
      <c r="AB625" s="165"/>
      <c r="AC625" s="165"/>
      <c r="AD625" s="165"/>
      <c r="AE625" s="165"/>
      <c r="AF625" s="165"/>
      <c r="AG625" s="165"/>
      <c r="AH625" s="165"/>
      <c r="AI625" s="165"/>
    </row>
    <row r="626" spans="2:35" x14ac:dyDescent="0.25">
      <c r="B626" s="165" t="s">
        <v>328</v>
      </c>
      <c r="C626" s="165" t="s">
        <v>215</v>
      </c>
      <c r="D626" s="165"/>
      <c r="E626" s="165"/>
      <c r="F626" s="165"/>
      <c r="G626" s="165"/>
      <c r="H626" s="165"/>
      <c r="I626" s="165">
        <v>1</v>
      </c>
      <c r="J626" s="165">
        <v>1</v>
      </c>
      <c r="K626" s="165"/>
      <c r="L626" s="165">
        <v>1</v>
      </c>
      <c r="M626" s="165"/>
      <c r="N626" s="165"/>
      <c r="O626" s="165">
        <v>1</v>
      </c>
      <c r="P626" s="165"/>
      <c r="Q626" s="165"/>
      <c r="R626" s="165">
        <v>1</v>
      </c>
      <c r="S626" s="165"/>
      <c r="T626" s="165">
        <v>1</v>
      </c>
      <c r="U626" s="165">
        <v>1</v>
      </c>
      <c r="V626" s="165"/>
      <c r="W626" s="165">
        <v>1</v>
      </c>
      <c r="X626" s="165"/>
      <c r="Y626" s="165"/>
      <c r="Z626" s="165">
        <v>1</v>
      </c>
      <c r="AA626" s="165"/>
      <c r="AB626" s="165">
        <v>1</v>
      </c>
      <c r="AC626" s="165"/>
      <c r="AD626" s="165">
        <v>1</v>
      </c>
      <c r="AE626" s="165"/>
      <c r="AF626" s="165"/>
      <c r="AG626" s="165"/>
      <c r="AH626" s="165"/>
      <c r="AI626" s="165"/>
    </row>
    <row r="627" spans="2:35" x14ac:dyDescent="0.25">
      <c r="B627" s="165" t="s">
        <v>329</v>
      </c>
      <c r="C627" s="165" t="s">
        <v>215</v>
      </c>
      <c r="D627" s="165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>
        <v>0.5</v>
      </c>
      <c r="Y627" s="165"/>
      <c r="Z627" s="165"/>
      <c r="AA627" s="165"/>
      <c r="AB627" s="165"/>
      <c r="AC627" s="165"/>
      <c r="AD627" s="165"/>
      <c r="AE627" s="165"/>
      <c r="AF627" s="165"/>
      <c r="AG627" s="165"/>
      <c r="AH627" s="165"/>
      <c r="AI627" s="165"/>
    </row>
    <row r="628" spans="2:35" x14ac:dyDescent="0.25">
      <c r="B628" s="165" t="s">
        <v>330</v>
      </c>
      <c r="C628" s="165" t="s">
        <v>215</v>
      </c>
      <c r="D628" s="165">
        <v>0.25</v>
      </c>
      <c r="E628" s="165"/>
      <c r="F628" s="165"/>
      <c r="G628" s="165"/>
      <c r="H628" s="165"/>
      <c r="I628" s="165"/>
      <c r="J628" s="165"/>
      <c r="K628" s="165">
        <v>0.25</v>
      </c>
      <c r="L628" s="165"/>
      <c r="M628" s="165"/>
      <c r="N628" s="165"/>
      <c r="O628" s="165"/>
      <c r="P628" s="165"/>
      <c r="Q628" s="165">
        <v>0.5</v>
      </c>
      <c r="R628" s="165"/>
      <c r="S628" s="165"/>
      <c r="T628" s="165"/>
      <c r="U628" s="165"/>
      <c r="V628" s="165"/>
      <c r="W628" s="165">
        <v>0.25</v>
      </c>
      <c r="X628" s="165"/>
      <c r="Y628" s="165"/>
      <c r="Z628" s="165"/>
      <c r="AA628" s="165"/>
      <c r="AB628" s="165"/>
      <c r="AC628" s="165">
        <v>0.5</v>
      </c>
      <c r="AD628" s="165"/>
      <c r="AE628" s="165"/>
      <c r="AF628" s="165"/>
      <c r="AG628" s="165"/>
      <c r="AH628" s="165"/>
      <c r="AI628" s="165"/>
    </row>
    <row r="629" spans="2:35" x14ac:dyDescent="0.25">
      <c r="B629" s="165" t="s">
        <v>331</v>
      </c>
      <c r="C629" s="165" t="s">
        <v>215</v>
      </c>
      <c r="D629" s="165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>
        <v>1</v>
      </c>
      <c r="R629" s="165"/>
      <c r="S629" s="165"/>
      <c r="T629" s="165"/>
      <c r="U629" s="165"/>
      <c r="V629" s="165"/>
      <c r="W629" s="165"/>
      <c r="X629" s="165">
        <v>0.5</v>
      </c>
      <c r="Y629" s="165"/>
      <c r="Z629" s="165"/>
      <c r="AA629" s="165"/>
      <c r="AB629" s="165"/>
      <c r="AC629" s="165">
        <v>1</v>
      </c>
      <c r="AD629" s="165"/>
      <c r="AE629" s="165"/>
      <c r="AF629" s="165"/>
      <c r="AG629" s="165"/>
      <c r="AH629" s="165"/>
      <c r="AI629" s="165"/>
    </row>
    <row r="630" spans="2:35" x14ac:dyDescent="0.25">
      <c r="B630" s="165" t="s">
        <v>332</v>
      </c>
      <c r="C630" s="165" t="s">
        <v>215</v>
      </c>
      <c r="D630" s="165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>
        <v>0.25</v>
      </c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  <c r="AA630" s="165"/>
      <c r="AB630" s="165"/>
      <c r="AC630" s="165">
        <v>0.25</v>
      </c>
      <c r="AD630" s="165"/>
      <c r="AE630" s="165"/>
      <c r="AF630" s="165"/>
      <c r="AG630" s="165"/>
      <c r="AH630" s="165"/>
      <c r="AI630" s="165"/>
    </row>
    <row r="631" spans="2:35" x14ac:dyDescent="0.25">
      <c r="B631" s="165" t="s">
        <v>333</v>
      </c>
      <c r="C631" s="165" t="s">
        <v>215</v>
      </c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  <c r="AA631" s="165"/>
      <c r="AB631" s="165"/>
      <c r="AC631" s="165"/>
      <c r="AD631" s="165"/>
      <c r="AE631" s="165"/>
      <c r="AF631" s="165"/>
      <c r="AG631" s="165"/>
      <c r="AH631" s="165"/>
      <c r="AI631" s="165"/>
    </row>
    <row r="632" spans="2:35" x14ac:dyDescent="0.25">
      <c r="B632" s="165" t="s">
        <v>334</v>
      </c>
      <c r="C632" s="165" t="s">
        <v>215</v>
      </c>
      <c r="D632" s="165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>
        <v>1</v>
      </c>
      <c r="O632" s="165"/>
      <c r="P632" s="165"/>
      <c r="Q632" s="165">
        <v>1</v>
      </c>
      <c r="R632" s="165"/>
      <c r="S632" s="165"/>
      <c r="T632" s="165"/>
      <c r="U632" s="165"/>
      <c r="V632" s="165">
        <v>1</v>
      </c>
      <c r="W632" s="165"/>
      <c r="X632" s="165">
        <v>0.5</v>
      </c>
      <c r="Y632" s="165"/>
      <c r="Z632" s="165"/>
      <c r="AA632" s="165"/>
      <c r="AB632" s="165">
        <v>1</v>
      </c>
      <c r="AC632" s="165"/>
      <c r="AD632" s="165"/>
      <c r="AE632" s="165">
        <v>1</v>
      </c>
      <c r="AF632" s="165"/>
      <c r="AG632" s="165"/>
      <c r="AH632" s="165"/>
      <c r="AI632" s="165"/>
    </row>
    <row r="633" spans="2:35" x14ac:dyDescent="0.25">
      <c r="B633" s="165" t="s">
        <v>335</v>
      </c>
      <c r="C633" s="165" t="s">
        <v>297</v>
      </c>
      <c r="D633" s="165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  <c r="AA633" s="165"/>
      <c r="AB633" s="165"/>
      <c r="AC633" s="165"/>
      <c r="AD633" s="165"/>
      <c r="AE633" s="165"/>
      <c r="AF633" s="165"/>
      <c r="AG633" s="165"/>
      <c r="AH633" s="165"/>
      <c r="AI633" s="165"/>
    </row>
    <row r="634" spans="2:35" x14ac:dyDescent="0.25">
      <c r="B634" s="165" t="s">
        <v>336</v>
      </c>
      <c r="C634" s="165" t="s">
        <v>255</v>
      </c>
      <c r="D634" s="165">
        <v>1</v>
      </c>
      <c r="E634" s="165"/>
      <c r="F634" s="165">
        <v>1</v>
      </c>
      <c r="G634" s="165"/>
      <c r="H634" s="165"/>
      <c r="I634" s="165"/>
      <c r="J634" s="165"/>
      <c r="K634" s="165"/>
      <c r="L634" s="165"/>
      <c r="M634" s="165"/>
      <c r="N634" s="165">
        <v>1</v>
      </c>
      <c r="O634" s="165"/>
      <c r="P634" s="165"/>
      <c r="Q634" s="165"/>
      <c r="R634" s="165">
        <v>1</v>
      </c>
      <c r="S634" s="165"/>
      <c r="T634" s="165"/>
      <c r="U634" s="165"/>
      <c r="V634" s="165"/>
      <c r="X634" s="165"/>
      <c r="Y634" s="165"/>
      <c r="Z634" s="165"/>
      <c r="AA634" s="165">
        <v>1</v>
      </c>
      <c r="AB634" s="165"/>
      <c r="AC634" s="165">
        <v>1</v>
      </c>
      <c r="AD634" s="165"/>
      <c r="AE634" s="165"/>
      <c r="AF634" s="165"/>
      <c r="AG634" s="165"/>
      <c r="AH634" s="165"/>
      <c r="AI634" s="165"/>
    </row>
    <row r="635" spans="2:35" x14ac:dyDescent="0.25">
      <c r="B635" s="165" t="s">
        <v>337</v>
      </c>
      <c r="C635" s="42" t="s">
        <v>215</v>
      </c>
      <c r="D635" s="165"/>
      <c r="E635" s="165">
        <v>1</v>
      </c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>
        <v>1</v>
      </c>
      <c r="Q635" s="165"/>
      <c r="R635" s="165"/>
      <c r="S635" s="165"/>
      <c r="T635" s="165">
        <v>0.5</v>
      </c>
      <c r="U635" s="165"/>
      <c r="V635" s="165">
        <v>1</v>
      </c>
      <c r="W635" s="165"/>
      <c r="X635" s="165">
        <v>1</v>
      </c>
      <c r="Y635" s="165"/>
      <c r="Z635" s="165"/>
      <c r="AA635" s="165"/>
      <c r="AB635" s="165"/>
      <c r="AC635" s="165">
        <v>1</v>
      </c>
      <c r="AD635" s="165"/>
      <c r="AE635" s="165"/>
      <c r="AF635" s="165"/>
      <c r="AG635" s="165"/>
      <c r="AH635" s="165"/>
      <c r="AI635" s="165"/>
    </row>
    <row r="636" spans="2:35" x14ac:dyDescent="0.25">
      <c r="B636" s="165" t="s">
        <v>467</v>
      </c>
      <c r="C636" s="165" t="s">
        <v>265</v>
      </c>
      <c r="D636" s="165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  <c r="AA636" s="165"/>
      <c r="AB636" s="165"/>
      <c r="AC636" s="165"/>
      <c r="AD636" s="165"/>
      <c r="AE636" s="165"/>
      <c r="AF636" s="165"/>
      <c r="AG636" s="165"/>
      <c r="AH636" s="165"/>
      <c r="AI636" s="165"/>
    </row>
    <row r="637" spans="2:35" x14ac:dyDescent="0.25">
      <c r="B637" s="165" t="s">
        <v>338</v>
      </c>
      <c r="C637" s="165" t="s">
        <v>215</v>
      </c>
      <c r="D637" s="165"/>
      <c r="E637" s="165"/>
      <c r="F637" s="165"/>
      <c r="G637" s="165"/>
      <c r="H637" s="165">
        <v>0.25</v>
      </c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>
        <v>0.25</v>
      </c>
      <c r="U637" s="165"/>
      <c r="V637" s="165"/>
      <c r="W637" s="165"/>
      <c r="X637" s="165"/>
      <c r="Y637" s="165"/>
      <c r="Z637" s="165"/>
      <c r="AA637" s="165"/>
      <c r="AB637" s="165"/>
      <c r="AC637" s="165"/>
      <c r="AD637" s="165"/>
      <c r="AE637" s="165">
        <v>0.25</v>
      </c>
      <c r="AF637" s="165"/>
      <c r="AG637" s="165"/>
      <c r="AH637" s="165"/>
      <c r="AI637" s="165"/>
    </row>
    <row r="638" spans="2:35" x14ac:dyDescent="0.25">
      <c r="B638" s="165" t="s">
        <v>468</v>
      </c>
      <c r="C638" s="165" t="s">
        <v>265</v>
      </c>
      <c r="D638" s="165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  <c r="AA638" s="165"/>
      <c r="AB638" s="165"/>
      <c r="AC638" s="165"/>
      <c r="AD638" s="165"/>
      <c r="AE638" s="165"/>
      <c r="AF638" s="165"/>
      <c r="AG638" s="165"/>
      <c r="AH638" s="165"/>
      <c r="AI638" s="165"/>
    </row>
    <row r="639" spans="2:35" x14ac:dyDescent="0.25">
      <c r="B639" s="165" t="s">
        <v>339</v>
      </c>
      <c r="C639" s="165" t="s">
        <v>300</v>
      </c>
      <c r="D639" s="165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>
        <v>1</v>
      </c>
      <c r="AA639" s="165"/>
      <c r="AB639" s="165"/>
      <c r="AC639" s="165"/>
      <c r="AD639" s="165"/>
      <c r="AE639" s="165"/>
      <c r="AF639" s="165"/>
      <c r="AG639" s="165"/>
      <c r="AH639" s="165"/>
      <c r="AI639" s="165"/>
    </row>
    <row r="640" spans="2:35" x14ac:dyDescent="0.25">
      <c r="B640" s="42" t="s">
        <v>340</v>
      </c>
      <c r="C640" s="42" t="s">
        <v>215</v>
      </c>
      <c r="D640" s="165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  <c r="AA640" s="165"/>
      <c r="AB640" s="165"/>
      <c r="AC640" s="165"/>
      <c r="AD640" s="165"/>
      <c r="AE640" s="165"/>
      <c r="AF640" s="165"/>
      <c r="AG640" s="165"/>
      <c r="AH640" s="165"/>
      <c r="AI640" s="165"/>
    </row>
    <row r="641" spans="2:35" x14ac:dyDescent="0.25">
      <c r="B641" s="165" t="s">
        <v>628</v>
      </c>
      <c r="C641" s="165" t="s">
        <v>318</v>
      </c>
      <c r="D641" s="165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>
        <v>1</v>
      </c>
      <c r="R641" s="165"/>
      <c r="S641" s="165"/>
      <c r="T641" s="165"/>
      <c r="U641" s="165"/>
      <c r="V641" s="165"/>
      <c r="W641" s="165"/>
      <c r="X641" s="165"/>
      <c r="Y641" s="165"/>
      <c r="Z641" s="165"/>
      <c r="AA641" s="165"/>
      <c r="AB641" s="165"/>
      <c r="AC641" s="165"/>
      <c r="AD641" s="165"/>
      <c r="AE641" s="165"/>
      <c r="AF641" s="165"/>
      <c r="AG641" s="165"/>
      <c r="AH641" s="165"/>
      <c r="AI641" s="165"/>
    </row>
    <row r="642" spans="2:35" x14ac:dyDescent="0.25">
      <c r="B642" s="165"/>
      <c r="C642" s="165"/>
      <c r="D642" s="165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  <c r="AA642" s="165"/>
      <c r="AB642" s="165"/>
      <c r="AC642" s="165"/>
      <c r="AD642" s="165"/>
      <c r="AE642" s="165"/>
      <c r="AF642" s="165"/>
      <c r="AG642" s="165"/>
      <c r="AH642" s="165"/>
      <c r="AI642" s="165"/>
    </row>
    <row r="643" spans="2:35" x14ac:dyDescent="0.25">
      <c r="B643" s="163" t="s">
        <v>341</v>
      </c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  <c r="AD643" s="164"/>
      <c r="AE643" s="164"/>
      <c r="AF643" s="164"/>
      <c r="AG643" s="164"/>
      <c r="AH643" s="164"/>
      <c r="AI643" s="164"/>
    </row>
    <row r="644" spans="2:35" x14ac:dyDescent="0.25">
      <c r="B644" s="165" t="s">
        <v>629</v>
      </c>
      <c r="C644" s="165" t="s">
        <v>219</v>
      </c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  <c r="AA644" s="165"/>
      <c r="AB644" s="165"/>
      <c r="AC644" s="165"/>
      <c r="AD644" s="165"/>
      <c r="AE644" s="165"/>
      <c r="AF644" s="165"/>
      <c r="AG644" s="165"/>
      <c r="AH644" s="165"/>
      <c r="AI644" s="165"/>
    </row>
    <row r="645" spans="2:35" x14ac:dyDescent="0.25">
      <c r="B645" s="165" t="s">
        <v>630</v>
      </c>
      <c r="C645" s="165" t="s">
        <v>219</v>
      </c>
      <c r="D645" s="165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  <c r="AA645" s="165"/>
      <c r="AB645" s="165"/>
      <c r="AC645" s="165"/>
      <c r="AD645" s="165"/>
      <c r="AE645" s="165"/>
      <c r="AF645" s="165"/>
      <c r="AG645" s="165"/>
      <c r="AH645" s="165"/>
      <c r="AI645" s="165"/>
    </row>
    <row r="646" spans="2:35" x14ac:dyDescent="0.25">
      <c r="B646" s="165" t="s">
        <v>631</v>
      </c>
      <c r="C646" s="165" t="s">
        <v>219</v>
      </c>
      <c r="D646" s="165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  <c r="AA646" s="165"/>
      <c r="AB646" s="165"/>
      <c r="AC646" s="165"/>
      <c r="AD646" s="165"/>
      <c r="AE646" s="165"/>
      <c r="AF646" s="165"/>
      <c r="AG646" s="165"/>
      <c r="AH646" s="165"/>
      <c r="AI646" s="165"/>
    </row>
    <row r="647" spans="2:35" x14ac:dyDescent="0.25">
      <c r="B647" s="165" t="s">
        <v>632</v>
      </c>
      <c r="C647" s="165" t="s">
        <v>297</v>
      </c>
      <c r="D647" s="165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  <c r="AA647" s="165"/>
      <c r="AB647" s="165"/>
      <c r="AC647" s="165"/>
      <c r="AD647" s="165"/>
      <c r="AE647" s="165"/>
      <c r="AF647" s="165"/>
      <c r="AG647" s="165"/>
      <c r="AH647" s="165"/>
      <c r="AI647" s="165"/>
    </row>
    <row r="648" spans="2:35" x14ac:dyDescent="0.25">
      <c r="B648" s="165" t="s">
        <v>633</v>
      </c>
      <c r="C648" s="165" t="s">
        <v>543</v>
      </c>
      <c r="D648" s="165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  <c r="AA648" s="165"/>
      <c r="AB648" s="165"/>
      <c r="AC648" s="165"/>
      <c r="AD648" s="165"/>
      <c r="AE648" s="165"/>
      <c r="AF648" s="165"/>
      <c r="AG648" s="165"/>
      <c r="AH648" s="165"/>
      <c r="AI648" s="165"/>
    </row>
    <row r="649" spans="2:35" x14ac:dyDescent="0.25">
      <c r="B649" s="165" t="s">
        <v>634</v>
      </c>
      <c r="C649" s="165" t="s">
        <v>219</v>
      </c>
      <c r="D649" s="165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  <c r="AA649" s="165"/>
      <c r="AB649" s="165"/>
      <c r="AC649" s="165"/>
      <c r="AD649" s="165"/>
      <c r="AE649" s="165"/>
      <c r="AF649" s="165"/>
      <c r="AG649" s="165"/>
      <c r="AH649" s="165"/>
      <c r="AI649" s="165"/>
    </row>
    <row r="650" spans="2:35" x14ac:dyDescent="0.25">
      <c r="B650" s="165" t="s">
        <v>635</v>
      </c>
      <c r="C650" s="165" t="s">
        <v>300</v>
      </c>
      <c r="D650" s="165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  <c r="AA650" s="165"/>
      <c r="AB650" s="165"/>
      <c r="AC650" s="165"/>
      <c r="AD650" s="165"/>
      <c r="AE650" s="165"/>
      <c r="AF650" s="165"/>
      <c r="AG650" s="165"/>
      <c r="AH650" s="165"/>
      <c r="AI650" s="165"/>
    </row>
    <row r="651" spans="2:35" x14ac:dyDescent="0.25">
      <c r="B651" s="165" t="s">
        <v>636</v>
      </c>
      <c r="C651" s="165" t="s">
        <v>297</v>
      </c>
      <c r="D651" s="165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  <c r="AA651" s="165"/>
      <c r="AB651" s="165"/>
      <c r="AC651" s="165"/>
      <c r="AD651" s="165"/>
      <c r="AE651" s="165"/>
      <c r="AF651" s="165"/>
      <c r="AG651" s="165"/>
      <c r="AH651" s="165"/>
      <c r="AI651" s="165"/>
    </row>
    <row r="652" spans="2:35" x14ac:dyDescent="0.25">
      <c r="B652" s="165" t="s">
        <v>637</v>
      </c>
      <c r="C652" s="165" t="s">
        <v>348</v>
      </c>
      <c r="D652" s="165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  <c r="AA652" s="165"/>
      <c r="AB652" s="165"/>
      <c r="AC652" s="165"/>
      <c r="AD652" s="165"/>
      <c r="AE652" s="165"/>
      <c r="AF652" s="165"/>
      <c r="AG652" s="165"/>
      <c r="AH652" s="165"/>
      <c r="AI652" s="165"/>
    </row>
    <row r="653" spans="2:35" x14ac:dyDescent="0.25">
      <c r="B653" s="165" t="s">
        <v>638</v>
      </c>
      <c r="C653" s="165" t="s">
        <v>219</v>
      </c>
      <c r="D653" s="165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  <c r="AA653" s="165"/>
      <c r="AB653" s="165"/>
      <c r="AC653" s="165"/>
      <c r="AD653" s="165"/>
      <c r="AE653" s="165"/>
      <c r="AF653" s="165"/>
      <c r="AG653" s="165"/>
      <c r="AH653" s="165"/>
      <c r="AI653" s="165"/>
    </row>
    <row r="654" spans="2:35" x14ac:dyDescent="0.25">
      <c r="B654" s="165" t="s">
        <v>639</v>
      </c>
      <c r="C654" s="165" t="s">
        <v>297</v>
      </c>
      <c r="D654" s="165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  <c r="AA654" s="165"/>
      <c r="AB654" s="165"/>
      <c r="AC654" s="165"/>
      <c r="AD654" s="165"/>
      <c r="AE654" s="165"/>
      <c r="AF654" s="165"/>
      <c r="AG654" s="165"/>
      <c r="AH654" s="165"/>
      <c r="AI654" s="165"/>
    </row>
    <row r="655" spans="2:35" x14ac:dyDescent="0.25">
      <c r="B655" s="42" t="s">
        <v>640</v>
      </c>
      <c r="C655" s="165" t="s">
        <v>219</v>
      </c>
      <c r="D655" s="165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  <c r="AA655" s="165"/>
      <c r="AB655" s="165"/>
      <c r="AC655" s="165"/>
      <c r="AD655" s="165"/>
      <c r="AE655" s="165"/>
      <c r="AF655" s="165"/>
      <c r="AG655" s="165"/>
      <c r="AH655" s="165"/>
      <c r="AI655" s="165"/>
    </row>
    <row r="656" spans="2:35" x14ac:dyDescent="0.25">
      <c r="B656" s="42" t="s">
        <v>641</v>
      </c>
      <c r="C656" s="165" t="s">
        <v>219</v>
      </c>
      <c r="D656" s="165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  <c r="AA656" s="165"/>
      <c r="AB656" s="165"/>
      <c r="AC656" s="165"/>
      <c r="AD656" s="165"/>
      <c r="AE656" s="165"/>
      <c r="AF656" s="165"/>
      <c r="AG656" s="165"/>
      <c r="AH656" s="165"/>
      <c r="AI656" s="165"/>
    </row>
    <row r="657" spans="2:35" x14ac:dyDescent="0.25">
      <c r="B657" s="165" t="s">
        <v>642</v>
      </c>
      <c r="C657" s="165" t="s">
        <v>219</v>
      </c>
      <c r="D657" s="165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  <c r="AA657" s="165"/>
      <c r="AB657" s="165"/>
      <c r="AC657" s="165"/>
      <c r="AD657" s="165"/>
      <c r="AE657" s="165"/>
      <c r="AF657" s="165"/>
      <c r="AG657" s="165"/>
      <c r="AH657" s="165"/>
      <c r="AI657" s="165"/>
    </row>
    <row r="658" spans="2:35" x14ac:dyDescent="0.25">
      <c r="B658" s="165" t="s">
        <v>643</v>
      </c>
      <c r="C658" s="165" t="s">
        <v>265</v>
      </c>
      <c r="D658" s="165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  <c r="AA658" s="165"/>
      <c r="AB658" s="165"/>
      <c r="AC658" s="165"/>
      <c r="AD658" s="165"/>
      <c r="AE658" s="165"/>
      <c r="AF658" s="165"/>
      <c r="AG658" s="165"/>
      <c r="AH658" s="165"/>
      <c r="AI658" s="165"/>
    </row>
    <row r="659" spans="2:35" x14ac:dyDescent="0.25">
      <c r="B659" s="165" t="s">
        <v>644</v>
      </c>
      <c r="C659" s="165"/>
      <c r="D659" s="165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  <c r="AA659" s="165"/>
      <c r="AB659" s="165"/>
      <c r="AC659" s="165"/>
      <c r="AD659" s="165"/>
      <c r="AE659" s="165"/>
      <c r="AF659" s="165"/>
      <c r="AG659" s="165"/>
      <c r="AH659" s="165"/>
      <c r="AI659" s="165"/>
    </row>
    <row r="660" spans="2:35" x14ac:dyDescent="0.25">
      <c r="B660" s="165" t="s">
        <v>645</v>
      </c>
      <c r="C660" s="165" t="s">
        <v>297</v>
      </c>
      <c r="D660" s="165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  <c r="AA660" s="165"/>
      <c r="AB660" s="165"/>
      <c r="AC660" s="165"/>
      <c r="AD660" s="165"/>
      <c r="AE660" s="165"/>
      <c r="AF660" s="165"/>
      <c r="AG660" s="165"/>
      <c r="AH660" s="165"/>
      <c r="AI660" s="165"/>
    </row>
    <row r="661" spans="2:35" x14ac:dyDescent="0.25">
      <c r="B661" s="165" t="s">
        <v>646</v>
      </c>
      <c r="C661" s="165" t="s">
        <v>647</v>
      </c>
      <c r="D661" s="165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  <c r="AA661" s="165"/>
      <c r="AB661" s="165"/>
      <c r="AC661" s="165"/>
      <c r="AD661" s="165"/>
      <c r="AE661" s="165"/>
      <c r="AF661" s="165"/>
      <c r="AG661" s="165"/>
      <c r="AH661" s="165"/>
      <c r="AI661" s="165"/>
    </row>
    <row r="662" spans="2:35" x14ac:dyDescent="0.25">
      <c r="B662" s="165" t="s">
        <v>648</v>
      </c>
      <c r="C662" s="165" t="s">
        <v>219</v>
      </c>
      <c r="D662" s="165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  <c r="AA662" s="165"/>
      <c r="AB662" s="165"/>
      <c r="AC662" s="165"/>
      <c r="AD662" s="165"/>
      <c r="AE662" s="165"/>
      <c r="AF662" s="165"/>
      <c r="AG662" s="165"/>
      <c r="AH662" s="165"/>
      <c r="AI662" s="165"/>
    </row>
    <row r="663" spans="2:35" x14ac:dyDescent="0.25">
      <c r="B663" s="165" t="s">
        <v>649</v>
      </c>
      <c r="C663" s="165" t="s">
        <v>650</v>
      </c>
      <c r="D663" s="165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  <c r="AA663" s="165"/>
      <c r="AB663" s="165"/>
      <c r="AC663" s="165"/>
      <c r="AD663" s="165"/>
      <c r="AE663" s="165"/>
      <c r="AF663" s="165"/>
      <c r="AG663" s="165"/>
      <c r="AH663" s="165"/>
      <c r="AI663" s="165"/>
    </row>
    <row r="664" spans="2:35" x14ac:dyDescent="0.25">
      <c r="B664" s="165" t="s">
        <v>651</v>
      </c>
      <c r="C664" s="165" t="s">
        <v>300</v>
      </c>
      <c r="D664" s="165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  <c r="AB664" s="165"/>
      <c r="AC664" s="165"/>
      <c r="AD664" s="165"/>
      <c r="AE664" s="165"/>
      <c r="AF664" s="165"/>
      <c r="AG664" s="165"/>
      <c r="AH664" s="165"/>
      <c r="AI664" s="165"/>
    </row>
    <row r="665" spans="2:35" x14ac:dyDescent="0.25">
      <c r="B665" s="165" t="s">
        <v>652</v>
      </c>
      <c r="C665" s="165" t="s">
        <v>348</v>
      </c>
      <c r="D665" s="165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  <c r="AB665" s="165"/>
      <c r="AC665" s="165"/>
      <c r="AD665" s="165"/>
      <c r="AE665" s="165"/>
      <c r="AF665" s="165"/>
      <c r="AG665" s="165"/>
      <c r="AH665" s="165"/>
      <c r="AI665" s="165"/>
    </row>
    <row r="666" spans="2:35" x14ac:dyDescent="0.25">
      <c r="B666" s="165" t="s">
        <v>342</v>
      </c>
      <c r="C666" s="165" t="s">
        <v>300</v>
      </c>
      <c r="D666" s="165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  <c r="AB666" s="165"/>
      <c r="AC666" s="165"/>
      <c r="AD666" s="165"/>
      <c r="AE666" s="165"/>
      <c r="AF666" s="165"/>
      <c r="AG666" s="165"/>
      <c r="AH666" s="165"/>
      <c r="AI666" s="165"/>
    </row>
    <row r="667" spans="2:35" x14ac:dyDescent="0.25">
      <c r="B667" s="165" t="s">
        <v>653</v>
      </c>
      <c r="C667" s="165" t="s">
        <v>219</v>
      </c>
      <c r="D667" s="165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  <c r="AB667" s="165"/>
      <c r="AC667" s="165"/>
      <c r="AD667" s="165"/>
      <c r="AE667" s="165"/>
      <c r="AF667" s="165"/>
      <c r="AG667" s="165"/>
      <c r="AH667" s="165"/>
      <c r="AI667" s="165"/>
    </row>
    <row r="668" spans="2:35" x14ac:dyDescent="0.25">
      <c r="B668" s="165" t="s">
        <v>654</v>
      </c>
      <c r="C668" s="165" t="s">
        <v>655</v>
      </c>
      <c r="D668" s="165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  <c r="AB668" s="165"/>
      <c r="AC668" s="165"/>
      <c r="AD668" s="165"/>
      <c r="AE668" s="165"/>
      <c r="AF668" s="165"/>
      <c r="AG668" s="165"/>
      <c r="AH668" s="165"/>
      <c r="AI668" s="165"/>
    </row>
    <row r="669" spans="2:35" x14ac:dyDescent="0.25">
      <c r="B669" s="165" t="s">
        <v>656</v>
      </c>
      <c r="C669" s="165" t="s">
        <v>219</v>
      </c>
      <c r="D669" s="165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  <c r="AA669" s="165"/>
      <c r="AB669" s="165"/>
      <c r="AC669" s="165"/>
      <c r="AD669" s="165"/>
      <c r="AE669" s="165"/>
      <c r="AF669" s="165"/>
      <c r="AG669" s="165"/>
      <c r="AH669" s="165"/>
      <c r="AI669" s="165"/>
    </row>
    <row r="670" spans="2:35" x14ac:dyDescent="0.25">
      <c r="B670" s="165" t="s">
        <v>657</v>
      </c>
      <c r="C670" s="165" t="s">
        <v>265</v>
      </c>
      <c r="D670" s="165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  <c r="AB670" s="165"/>
      <c r="AC670" s="165"/>
      <c r="AD670" s="165"/>
      <c r="AE670" s="165"/>
      <c r="AF670" s="165"/>
      <c r="AG670" s="165"/>
      <c r="AH670" s="165"/>
      <c r="AI670" s="165"/>
    </row>
    <row r="671" spans="2:35" x14ac:dyDescent="0.25">
      <c r="B671" s="165" t="s">
        <v>658</v>
      </c>
      <c r="C671" s="165" t="s">
        <v>265</v>
      </c>
      <c r="D671" s="165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  <c r="AB671" s="165"/>
      <c r="AC671" s="165"/>
      <c r="AD671" s="165"/>
      <c r="AE671" s="165"/>
      <c r="AF671" s="165"/>
      <c r="AG671" s="165"/>
      <c r="AH671" s="165"/>
      <c r="AI671" s="165"/>
    </row>
    <row r="672" spans="2:35" x14ac:dyDescent="0.25">
      <c r="B672" s="165" t="s">
        <v>659</v>
      </c>
      <c r="C672" s="165" t="s">
        <v>219</v>
      </c>
      <c r="D672" s="165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  <c r="AB672" s="165"/>
      <c r="AC672" s="165"/>
      <c r="AD672" s="165"/>
      <c r="AE672" s="165"/>
      <c r="AF672" s="165"/>
      <c r="AG672" s="165"/>
      <c r="AH672" s="165"/>
      <c r="AI672" s="165"/>
    </row>
    <row r="673" spans="2:35" x14ac:dyDescent="0.25">
      <c r="B673" s="165" t="s">
        <v>660</v>
      </c>
      <c r="C673" s="165" t="s">
        <v>300</v>
      </c>
      <c r="D673" s="165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  <c r="AA673" s="165"/>
      <c r="AB673" s="165"/>
      <c r="AC673" s="165"/>
      <c r="AD673" s="165"/>
      <c r="AE673" s="165"/>
      <c r="AF673" s="165"/>
      <c r="AG673" s="165"/>
      <c r="AH673" s="165"/>
      <c r="AI673" s="165"/>
    </row>
    <row r="674" spans="2:35" x14ac:dyDescent="0.25">
      <c r="B674" s="165" t="s">
        <v>344</v>
      </c>
      <c r="C674" s="165" t="s">
        <v>300</v>
      </c>
      <c r="D674" s="165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  <c r="AA674" s="165"/>
      <c r="AB674" s="165"/>
      <c r="AC674" s="165"/>
      <c r="AD674" s="165"/>
      <c r="AE674" s="165"/>
      <c r="AF674" s="165"/>
      <c r="AG674" s="165"/>
      <c r="AH674" s="165"/>
      <c r="AI674" s="165"/>
    </row>
    <row r="675" spans="2:35" x14ac:dyDescent="0.25">
      <c r="B675" s="165" t="s">
        <v>661</v>
      </c>
      <c r="C675" s="165" t="s">
        <v>300</v>
      </c>
      <c r="D675" s="165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  <c r="AA675" s="165"/>
      <c r="AB675" s="165"/>
      <c r="AC675" s="165"/>
      <c r="AD675" s="165"/>
      <c r="AE675" s="165"/>
      <c r="AF675" s="165"/>
      <c r="AG675" s="165"/>
      <c r="AH675" s="165"/>
      <c r="AI675" s="165"/>
    </row>
    <row r="676" spans="2:35" x14ac:dyDescent="0.25">
      <c r="B676" s="165" t="s">
        <v>662</v>
      </c>
      <c r="C676" s="165" t="s">
        <v>300</v>
      </c>
      <c r="D676" s="165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  <c r="AA676" s="165"/>
      <c r="AB676" s="165"/>
      <c r="AC676" s="165"/>
      <c r="AD676" s="165"/>
      <c r="AE676" s="165"/>
      <c r="AF676" s="165"/>
      <c r="AG676" s="165"/>
      <c r="AH676" s="165"/>
      <c r="AI676" s="165"/>
    </row>
    <row r="677" spans="2:35" x14ac:dyDescent="0.25">
      <c r="B677" s="165" t="s">
        <v>663</v>
      </c>
      <c r="C677" s="165" t="s">
        <v>219</v>
      </c>
      <c r="D677" s="165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  <c r="AA677" s="165"/>
      <c r="AB677" s="165"/>
      <c r="AC677" s="165"/>
      <c r="AD677" s="165"/>
      <c r="AE677" s="165"/>
      <c r="AF677" s="165"/>
      <c r="AG677" s="165"/>
      <c r="AH677" s="165"/>
      <c r="AI677" s="165"/>
    </row>
    <row r="678" spans="2:35" x14ac:dyDescent="0.25">
      <c r="B678" s="165" t="s">
        <v>664</v>
      </c>
      <c r="C678" s="165" t="s">
        <v>224</v>
      </c>
      <c r="D678" s="165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  <c r="AA678" s="165"/>
      <c r="AB678" s="165"/>
      <c r="AC678" s="165"/>
      <c r="AD678" s="165"/>
      <c r="AE678" s="165"/>
      <c r="AF678" s="165"/>
      <c r="AG678" s="165"/>
      <c r="AH678" s="165"/>
      <c r="AI678" s="165"/>
    </row>
    <row r="679" spans="2:35" x14ac:dyDescent="0.25">
      <c r="B679" s="165" t="s">
        <v>665</v>
      </c>
      <c r="C679" s="165" t="s">
        <v>224</v>
      </c>
      <c r="D679" s="165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  <c r="AA679" s="165"/>
      <c r="AB679" s="165"/>
      <c r="AC679" s="165"/>
      <c r="AD679" s="165"/>
      <c r="AE679" s="165"/>
      <c r="AF679" s="165"/>
      <c r="AG679" s="165"/>
      <c r="AH679" s="165"/>
      <c r="AI679" s="165"/>
    </row>
    <row r="680" spans="2:35" x14ac:dyDescent="0.25">
      <c r="B680" s="165" t="s">
        <v>666</v>
      </c>
      <c r="C680" s="165" t="s">
        <v>219</v>
      </c>
      <c r="D680" s="165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  <c r="AA680" s="165"/>
      <c r="AB680" s="165"/>
      <c r="AC680" s="165"/>
      <c r="AD680" s="165"/>
      <c r="AE680" s="165"/>
      <c r="AF680" s="165"/>
      <c r="AG680" s="165"/>
      <c r="AH680" s="165"/>
      <c r="AI680" s="165"/>
    </row>
    <row r="681" spans="2:35" x14ac:dyDescent="0.25">
      <c r="B681" s="165" t="s">
        <v>667</v>
      </c>
      <c r="C681" s="165" t="s">
        <v>219</v>
      </c>
      <c r="D681" s="165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  <c r="AA681" s="165"/>
      <c r="AB681" s="165"/>
      <c r="AC681" s="165"/>
      <c r="AD681" s="165"/>
      <c r="AE681" s="165"/>
      <c r="AF681" s="165"/>
      <c r="AG681" s="165"/>
      <c r="AH681" s="165"/>
      <c r="AI681" s="165"/>
    </row>
    <row r="682" spans="2:35" x14ac:dyDescent="0.25">
      <c r="B682" s="165" t="s">
        <v>668</v>
      </c>
      <c r="C682" s="165" t="s">
        <v>219</v>
      </c>
      <c r="D682" s="165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  <c r="AA682" s="165"/>
      <c r="AB682" s="165"/>
      <c r="AC682" s="165"/>
      <c r="AD682" s="165"/>
      <c r="AE682" s="165"/>
      <c r="AF682" s="165"/>
      <c r="AG682" s="165"/>
      <c r="AH682" s="165"/>
      <c r="AI682" s="165"/>
    </row>
    <row r="683" spans="2:35" x14ac:dyDescent="0.25">
      <c r="B683" s="165" t="s">
        <v>669</v>
      </c>
      <c r="C683" s="165" t="s">
        <v>219</v>
      </c>
      <c r="D683" s="165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  <c r="AA683" s="165"/>
      <c r="AB683" s="165"/>
      <c r="AC683" s="165"/>
      <c r="AD683" s="165"/>
      <c r="AE683" s="165"/>
      <c r="AF683" s="165"/>
      <c r="AG683" s="165"/>
      <c r="AH683" s="165"/>
      <c r="AI683" s="165"/>
    </row>
    <row r="684" spans="2:35" x14ac:dyDescent="0.25">
      <c r="B684" s="165" t="s">
        <v>670</v>
      </c>
      <c r="C684" s="165" t="s">
        <v>300</v>
      </c>
      <c r="D684" s="165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  <c r="AA684" s="165"/>
      <c r="AB684" s="165"/>
      <c r="AC684" s="165"/>
      <c r="AD684" s="165"/>
      <c r="AE684" s="165"/>
      <c r="AF684" s="165"/>
      <c r="AG684" s="165"/>
      <c r="AH684" s="165"/>
      <c r="AI684" s="165"/>
    </row>
    <row r="685" spans="2:35" x14ac:dyDescent="0.25">
      <c r="B685" s="165" t="s">
        <v>671</v>
      </c>
      <c r="C685" s="165" t="s">
        <v>219</v>
      </c>
      <c r="D685" s="165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  <c r="AA685" s="165"/>
      <c r="AB685" s="165"/>
      <c r="AC685" s="165"/>
      <c r="AD685" s="165"/>
      <c r="AE685" s="165"/>
      <c r="AF685" s="165"/>
      <c r="AG685" s="165"/>
      <c r="AH685" s="165"/>
      <c r="AI685" s="165"/>
    </row>
    <row r="686" spans="2:35" x14ac:dyDescent="0.25">
      <c r="B686" s="165" t="s">
        <v>672</v>
      </c>
      <c r="C686" s="165" t="s">
        <v>219</v>
      </c>
      <c r="D686" s="165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  <c r="AA686" s="165"/>
      <c r="AB686" s="165"/>
      <c r="AC686" s="165"/>
      <c r="AD686" s="165"/>
      <c r="AE686" s="165"/>
      <c r="AF686" s="165"/>
      <c r="AG686" s="165"/>
      <c r="AH686" s="165"/>
      <c r="AI686" s="165"/>
    </row>
    <row r="687" spans="2:35" x14ac:dyDescent="0.25">
      <c r="B687" s="165" t="s">
        <v>814</v>
      </c>
      <c r="C687" s="165"/>
      <c r="D687" s="165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  <c r="AA687" s="165"/>
      <c r="AB687" s="165"/>
      <c r="AC687" s="165"/>
      <c r="AD687" s="165"/>
      <c r="AE687" s="165"/>
      <c r="AF687" s="165"/>
      <c r="AG687" s="165"/>
      <c r="AH687" s="165"/>
      <c r="AI687" s="165"/>
    </row>
    <row r="688" spans="2:35" x14ac:dyDescent="0.25">
      <c r="B688" s="165" t="s">
        <v>349</v>
      </c>
      <c r="C688" s="165" t="s">
        <v>300</v>
      </c>
      <c r="D688" s="165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  <c r="AA688" s="165"/>
      <c r="AB688" s="165"/>
      <c r="AC688" s="165"/>
      <c r="AD688" s="165"/>
      <c r="AE688" s="165"/>
      <c r="AF688" s="165"/>
      <c r="AG688" s="165"/>
      <c r="AH688" s="165"/>
      <c r="AI688" s="165"/>
    </row>
    <row r="689" spans="2:35" x14ac:dyDescent="0.25"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  <c r="AE689" s="186"/>
      <c r="AF689" s="186"/>
      <c r="AG689" s="186"/>
      <c r="AH689" s="186"/>
      <c r="AI689" s="186"/>
    </row>
    <row r="690" spans="2:35" hidden="1" x14ac:dyDescent="0.25">
      <c r="B690" s="152" t="s">
        <v>709</v>
      </c>
      <c r="C690" s="153"/>
      <c r="D690" s="153"/>
    </row>
    <row r="691" spans="2:35" hidden="1" x14ac:dyDescent="0.25"/>
    <row r="692" spans="2:35" hidden="1" x14ac:dyDescent="0.25">
      <c r="B692" s="408" t="s">
        <v>203</v>
      </c>
      <c r="C692" s="408" t="s">
        <v>204</v>
      </c>
      <c r="D692" s="405"/>
      <c r="E692" s="406"/>
      <c r="F692" s="406"/>
      <c r="G692" s="406"/>
      <c r="H692" s="406"/>
      <c r="I692" s="406"/>
      <c r="J692" s="406"/>
      <c r="K692" s="406"/>
      <c r="L692" s="406"/>
      <c r="M692" s="406"/>
      <c r="N692" s="406"/>
      <c r="O692" s="406"/>
      <c r="P692" s="406"/>
      <c r="Q692" s="406"/>
      <c r="R692" s="406"/>
      <c r="S692" s="406"/>
      <c r="T692" s="406"/>
      <c r="U692" s="406"/>
      <c r="V692" s="406"/>
      <c r="W692" s="406"/>
      <c r="X692" s="406"/>
      <c r="Y692" s="406"/>
      <c r="Z692" s="406"/>
      <c r="AA692" s="406"/>
      <c r="AB692" s="406"/>
      <c r="AC692" s="406"/>
      <c r="AD692" s="406"/>
      <c r="AE692" s="406"/>
      <c r="AF692" s="406"/>
      <c r="AG692" s="406"/>
      <c r="AH692" s="406"/>
      <c r="AI692" s="406"/>
    </row>
    <row r="693" spans="2:35" hidden="1" x14ac:dyDescent="0.25">
      <c r="B693" s="409"/>
      <c r="C693" s="409"/>
      <c r="D693" s="402"/>
      <c r="E693" s="403"/>
      <c r="F693" s="403"/>
      <c r="G693" s="403"/>
      <c r="H693" s="403"/>
      <c r="I693" s="403"/>
      <c r="J693" s="403"/>
      <c r="K693" s="403"/>
      <c r="L693" s="403"/>
      <c r="M693" s="403"/>
      <c r="N693" s="403"/>
      <c r="O693" s="403"/>
      <c r="P693" s="403"/>
      <c r="Q693" s="403"/>
      <c r="R693" s="403"/>
      <c r="S693" s="403"/>
      <c r="T693" s="403"/>
      <c r="U693" s="403"/>
      <c r="V693" s="403"/>
      <c r="W693" s="403"/>
      <c r="X693" s="403"/>
      <c r="Y693" s="403"/>
      <c r="Z693" s="403"/>
      <c r="AA693" s="403"/>
      <c r="AB693" s="403"/>
      <c r="AC693" s="403"/>
      <c r="AD693" s="403"/>
      <c r="AE693" s="403"/>
      <c r="AF693" s="403"/>
      <c r="AG693" s="403"/>
      <c r="AH693" s="403"/>
      <c r="AI693" s="403"/>
    </row>
    <row r="694" spans="2:35" s="1" customFormat="1" hidden="1" x14ac:dyDescent="0.25">
      <c r="B694" s="410"/>
      <c r="C694" s="410"/>
      <c r="D694" s="243"/>
      <c r="E694" s="244"/>
      <c r="F694" s="245"/>
      <c r="G694" s="243"/>
      <c r="H694" s="244"/>
      <c r="I694" s="245"/>
      <c r="J694" s="243"/>
      <c r="K694" s="244"/>
      <c r="L694" s="245"/>
      <c r="M694" s="243"/>
      <c r="N694" s="244"/>
      <c r="O694" s="245"/>
      <c r="P694" s="243"/>
      <c r="Q694" s="244"/>
      <c r="R694" s="245"/>
      <c r="S694" s="243"/>
      <c r="T694" s="244"/>
      <c r="U694" s="245"/>
      <c r="V694" s="243"/>
      <c r="W694" s="244"/>
      <c r="X694" s="245"/>
      <c r="Y694" s="243"/>
      <c r="Z694" s="244"/>
      <c r="AA694" s="245"/>
      <c r="AB694" s="243"/>
      <c r="AC694" s="244"/>
      <c r="AD694" s="245"/>
      <c r="AE694" s="243"/>
      <c r="AF694" s="244"/>
      <c r="AG694" s="245"/>
      <c r="AH694" s="243"/>
      <c r="AI694" s="244"/>
    </row>
    <row r="695" spans="2:35" hidden="1" x14ac:dyDescent="0.25">
      <c r="B695" s="163" t="s">
        <v>209</v>
      </c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54"/>
      <c r="V695" s="164"/>
      <c r="W695" s="164"/>
      <c r="X695" s="164"/>
      <c r="Y695" s="164"/>
      <c r="Z695" s="164"/>
      <c r="AA695" s="164"/>
      <c r="AB695" s="164"/>
      <c r="AC695" s="164"/>
      <c r="AD695" s="164"/>
      <c r="AE695" s="164"/>
      <c r="AF695" s="164"/>
      <c r="AG695" s="164"/>
      <c r="AH695" s="164"/>
      <c r="AI695" s="164"/>
    </row>
    <row r="696" spans="2:35" hidden="1" x14ac:dyDescent="0.25">
      <c r="B696" s="165" t="s">
        <v>210</v>
      </c>
      <c r="C696" s="165" t="s">
        <v>211</v>
      </c>
      <c r="D696" s="165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  <c r="AA696" s="165"/>
      <c r="AB696" s="165"/>
      <c r="AC696" s="165"/>
      <c r="AD696" s="165"/>
      <c r="AE696" s="165"/>
      <c r="AF696" s="165"/>
      <c r="AG696" s="165"/>
      <c r="AH696" s="165"/>
      <c r="AI696" s="165"/>
    </row>
    <row r="697" spans="2:35" hidden="1" x14ac:dyDescent="0.25">
      <c r="B697" s="165" t="s">
        <v>564</v>
      </c>
      <c r="C697" s="165" t="s">
        <v>215</v>
      </c>
      <c r="D697" s="165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  <c r="AA697" s="165"/>
      <c r="AB697" s="165"/>
      <c r="AC697" s="165"/>
      <c r="AD697" s="165"/>
      <c r="AE697" s="165"/>
      <c r="AF697" s="165"/>
      <c r="AG697" s="165"/>
      <c r="AH697" s="165"/>
      <c r="AI697" s="165"/>
    </row>
    <row r="698" spans="2:35" hidden="1" x14ac:dyDescent="0.25">
      <c r="B698" s="165" t="s">
        <v>212</v>
      </c>
      <c r="C698" s="165" t="s">
        <v>213</v>
      </c>
      <c r="D698" s="165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  <c r="AA698" s="165"/>
      <c r="AB698" s="165"/>
      <c r="AC698" s="165"/>
      <c r="AD698" s="165"/>
      <c r="AE698" s="165"/>
      <c r="AF698" s="165"/>
      <c r="AG698" s="165"/>
      <c r="AH698" s="165"/>
      <c r="AI698" s="165"/>
    </row>
    <row r="699" spans="2:35" hidden="1" x14ac:dyDescent="0.25">
      <c r="B699" s="165" t="s">
        <v>471</v>
      </c>
      <c r="C699" s="165" t="s">
        <v>472</v>
      </c>
      <c r="D699" s="165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  <c r="AA699" s="165"/>
      <c r="AB699" s="165"/>
      <c r="AC699" s="165"/>
      <c r="AD699" s="165"/>
      <c r="AE699" s="165"/>
      <c r="AF699" s="165"/>
      <c r="AG699" s="165"/>
      <c r="AH699" s="165"/>
      <c r="AI699" s="165"/>
    </row>
    <row r="700" spans="2:35" hidden="1" x14ac:dyDescent="0.25">
      <c r="B700" s="165" t="s">
        <v>214</v>
      </c>
      <c r="C700" s="165" t="s">
        <v>215</v>
      </c>
      <c r="D700" s="165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  <c r="AA700" s="165"/>
      <c r="AB700" s="165"/>
      <c r="AC700" s="165"/>
      <c r="AD700" s="165"/>
      <c r="AE700" s="165"/>
      <c r="AF700" s="165"/>
      <c r="AG700" s="165"/>
      <c r="AH700" s="165"/>
      <c r="AI700" s="165"/>
    </row>
    <row r="701" spans="2:35" hidden="1" x14ac:dyDescent="0.25">
      <c r="B701" s="165" t="s">
        <v>216</v>
      </c>
      <c r="C701" s="165" t="s">
        <v>215</v>
      </c>
      <c r="D701" s="165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  <c r="AA701" s="165"/>
      <c r="AB701" s="165"/>
      <c r="AC701" s="165"/>
      <c r="AD701" s="165"/>
      <c r="AE701" s="165"/>
      <c r="AF701" s="165"/>
      <c r="AG701" s="165"/>
      <c r="AH701" s="165"/>
      <c r="AI701" s="165"/>
    </row>
    <row r="702" spans="2:35" hidden="1" x14ac:dyDescent="0.25">
      <c r="B702" s="165" t="s">
        <v>374</v>
      </c>
      <c r="C702" s="165" t="s">
        <v>215</v>
      </c>
      <c r="D702" s="165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  <c r="AA702" s="165"/>
      <c r="AB702" s="165"/>
      <c r="AC702" s="165"/>
      <c r="AD702" s="165"/>
      <c r="AE702" s="165"/>
      <c r="AF702" s="165"/>
      <c r="AG702" s="165"/>
      <c r="AH702" s="165"/>
      <c r="AI702" s="165"/>
    </row>
    <row r="703" spans="2:35" hidden="1" x14ac:dyDescent="0.25">
      <c r="B703" s="163" t="s">
        <v>217</v>
      </c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  <c r="AD703" s="164"/>
      <c r="AE703" s="164"/>
      <c r="AF703" s="164"/>
      <c r="AG703" s="164"/>
      <c r="AH703" s="164"/>
      <c r="AI703" s="164"/>
    </row>
    <row r="704" spans="2:35" hidden="1" x14ac:dyDescent="0.25">
      <c r="B704" s="165" t="s">
        <v>218</v>
      </c>
      <c r="C704" s="165" t="s">
        <v>219</v>
      </c>
      <c r="D704" s="165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  <c r="AA704" s="165"/>
      <c r="AB704" s="165"/>
      <c r="AC704" s="165"/>
      <c r="AD704" s="165"/>
      <c r="AE704" s="165"/>
      <c r="AF704" s="165"/>
      <c r="AG704" s="165"/>
      <c r="AH704" s="165"/>
      <c r="AI704" s="165"/>
    </row>
    <row r="705" spans="2:35" hidden="1" x14ac:dyDescent="0.25">
      <c r="B705" s="165" t="s">
        <v>473</v>
      </c>
      <c r="C705" s="165" t="s">
        <v>219</v>
      </c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  <c r="AA705" s="165"/>
      <c r="AB705" s="165"/>
      <c r="AC705" s="165"/>
      <c r="AD705" s="165"/>
      <c r="AE705" s="165"/>
      <c r="AF705" s="165"/>
      <c r="AG705" s="165"/>
      <c r="AH705" s="165"/>
      <c r="AI705" s="165"/>
    </row>
    <row r="706" spans="2:35" hidden="1" x14ac:dyDescent="0.25">
      <c r="B706" s="165" t="s">
        <v>565</v>
      </c>
      <c r="C706" s="165" t="s">
        <v>219</v>
      </c>
      <c r="D706" s="165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  <c r="AA706" s="165"/>
      <c r="AB706" s="165"/>
      <c r="AC706" s="165"/>
      <c r="AD706" s="165"/>
      <c r="AE706" s="165"/>
      <c r="AF706" s="165"/>
      <c r="AG706" s="165"/>
      <c r="AH706" s="165"/>
      <c r="AI706" s="165"/>
    </row>
    <row r="707" spans="2:35" hidden="1" x14ac:dyDescent="0.25">
      <c r="B707" s="165" t="s">
        <v>220</v>
      </c>
      <c r="C707" s="165" t="s">
        <v>215</v>
      </c>
      <c r="D707" s="165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  <c r="AB707" s="165"/>
      <c r="AC707" s="165"/>
      <c r="AD707" s="165"/>
      <c r="AE707" s="165"/>
      <c r="AF707" s="165"/>
      <c r="AG707" s="165"/>
      <c r="AH707" s="165"/>
      <c r="AI707" s="165"/>
    </row>
    <row r="708" spans="2:35" hidden="1" x14ac:dyDescent="0.25">
      <c r="B708" s="165" t="s">
        <v>221</v>
      </c>
      <c r="C708" s="165" t="s">
        <v>215</v>
      </c>
      <c r="D708" s="165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  <c r="AB708" s="165"/>
      <c r="AC708" s="165"/>
      <c r="AD708" s="165"/>
      <c r="AE708" s="165"/>
      <c r="AF708" s="165"/>
      <c r="AG708" s="165"/>
      <c r="AH708" s="165"/>
      <c r="AI708" s="165"/>
    </row>
    <row r="709" spans="2:35" hidden="1" x14ac:dyDescent="0.25">
      <c r="B709" s="165" t="s">
        <v>222</v>
      </c>
      <c r="C709" s="165" t="s">
        <v>215</v>
      </c>
      <c r="D709" s="165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  <c r="AB709" s="165"/>
      <c r="AC709" s="165"/>
      <c r="AD709" s="165"/>
      <c r="AE709" s="165"/>
      <c r="AF709" s="165"/>
      <c r="AG709" s="165"/>
      <c r="AH709" s="165"/>
      <c r="AI709" s="165"/>
    </row>
    <row r="710" spans="2:35" hidden="1" x14ac:dyDescent="0.25">
      <c r="B710" s="165" t="s">
        <v>447</v>
      </c>
      <c r="C710" s="165" t="s">
        <v>300</v>
      </c>
      <c r="D710" s="165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  <c r="AA710" s="165"/>
      <c r="AB710" s="165"/>
      <c r="AC710" s="165"/>
      <c r="AD710" s="165"/>
      <c r="AE710" s="165"/>
      <c r="AF710" s="165"/>
      <c r="AG710" s="165"/>
      <c r="AH710" s="165"/>
      <c r="AI710" s="165"/>
    </row>
    <row r="711" spans="2:35" hidden="1" x14ac:dyDescent="0.25">
      <c r="B711" s="165" t="s">
        <v>448</v>
      </c>
      <c r="C711" s="165" t="s">
        <v>300</v>
      </c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  <c r="AB711" s="165"/>
      <c r="AC711" s="165"/>
      <c r="AD711" s="165"/>
      <c r="AE711" s="165"/>
      <c r="AF711" s="165"/>
      <c r="AG711" s="165"/>
      <c r="AH711" s="165"/>
      <c r="AI711" s="165"/>
    </row>
    <row r="712" spans="2:35" hidden="1" x14ac:dyDescent="0.25">
      <c r="B712" s="165" t="s">
        <v>474</v>
      </c>
      <c r="C712" s="165" t="s">
        <v>300</v>
      </c>
      <c r="D712" s="165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  <c r="AB712" s="165"/>
      <c r="AC712" s="165"/>
      <c r="AD712" s="165"/>
      <c r="AE712" s="165"/>
      <c r="AF712" s="165"/>
      <c r="AG712" s="165"/>
      <c r="AH712" s="165"/>
      <c r="AI712" s="165"/>
    </row>
    <row r="713" spans="2:35" hidden="1" x14ac:dyDescent="0.25">
      <c r="B713" s="165" t="s">
        <v>449</v>
      </c>
      <c r="C713" s="165" t="s">
        <v>224</v>
      </c>
      <c r="D713" s="165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  <c r="AB713" s="165"/>
      <c r="AC713" s="165"/>
      <c r="AD713" s="165"/>
      <c r="AE713" s="165"/>
      <c r="AF713" s="165"/>
      <c r="AG713" s="165"/>
      <c r="AH713" s="165"/>
      <c r="AI713" s="165"/>
    </row>
    <row r="714" spans="2:35" hidden="1" x14ac:dyDescent="0.25">
      <c r="B714" s="165" t="s">
        <v>475</v>
      </c>
      <c r="C714" s="165" t="s">
        <v>224</v>
      </c>
      <c r="D714" s="165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  <c r="AB714" s="165"/>
      <c r="AC714" s="165"/>
      <c r="AD714" s="165"/>
      <c r="AE714" s="165"/>
      <c r="AF714" s="165"/>
      <c r="AG714" s="165"/>
      <c r="AH714" s="165"/>
      <c r="AI714" s="165"/>
    </row>
    <row r="715" spans="2:35" hidden="1" x14ac:dyDescent="0.25">
      <c r="B715" s="165" t="s">
        <v>566</v>
      </c>
      <c r="C715" s="165" t="s">
        <v>215</v>
      </c>
      <c r="D715" s="165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  <c r="AB715" s="165"/>
      <c r="AC715" s="165"/>
      <c r="AD715" s="165"/>
      <c r="AE715" s="165"/>
      <c r="AF715" s="165"/>
      <c r="AG715" s="165"/>
      <c r="AH715" s="165"/>
      <c r="AI715" s="165"/>
    </row>
    <row r="716" spans="2:35" hidden="1" x14ac:dyDescent="0.25">
      <c r="B716" s="165"/>
      <c r="C716" s="165"/>
      <c r="D716" s="165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  <c r="AB716" s="165"/>
      <c r="AC716" s="165"/>
      <c r="AD716" s="165"/>
      <c r="AE716" s="165"/>
      <c r="AF716" s="165"/>
      <c r="AG716" s="165"/>
      <c r="AH716" s="165"/>
      <c r="AI716" s="165"/>
    </row>
    <row r="717" spans="2:35" hidden="1" x14ac:dyDescent="0.25">
      <c r="B717" s="163" t="s">
        <v>225</v>
      </c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  <c r="AD717" s="164"/>
      <c r="AE717" s="164"/>
      <c r="AF717" s="164"/>
      <c r="AG717" s="164"/>
      <c r="AH717" s="164"/>
      <c r="AI717" s="164"/>
    </row>
    <row r="718" spans="2:35" hidden="1" x14ac:dyDescent="0.25">
      <c r="B718" s="165" t="s">
        <v>567</v>
      </c>
      <c r="C718" s="165" t="s">
        <v>215</v>
      </c>
      <c r="D718" s="165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  <c r="AB718" s="165"/>
      <c r="AC718" s="165"/>
      <c r="AD718" s="165"/>
      <c r="AE718" s="165"/>
      <c r="AF718" s="165"/>
      <c r="AG718" s="165"/>
      <c r="AH718" s="165"/>
      <c r="AI718" s="165"/>
    </row>
    <row r="719" spans="2:35" hidden="1" x14ac:dyDescent="0.25">
      <c r="B719" s="165" t="s">
        <v>568</v>
      </c>
      <c r="C719" s="165" t="s">
        <v>215</v>
      </c>
      <c r="D719" s="165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  <c r="AA719" s="165"/>
      <c r="AB719" s="165"/>
      <c r="AC719" s="165"/>
      <c r="AD719" s="165"/>
      <c r="AE719" s="165"/>
      <c r="AF719" s="165"/>
      <c r="AG719" s="165"/>
      <c r="AH719" s="165"/>
      <c r="AI719" s="165"/>
    </row>
    <row r="720" spans="2:35" hidden="1" x14ac:dyDescent="0.25">
      <c r="B720" s="165" t="s">
        <v>569</v>
      </c>
      <c r="C720" s="165" t="s">
        <v>300</v>
      </c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  <c r="AA720" s="165"/>
      <c r="AB720" s="165"/>
      <c r="AC720" s="165"/>
      <c r="AD720" s="165"/>
      <c r="AE720" s="165"/>
      <c r="AF720" s="165"/>
      <c r="AG720" s="165"/>
      <c r="AH720" s="165"/>
      <c r="AI720" s="165"/>
    </row>
    <row r="721" spans="2:35" hidden="1" x14ac:dyDescent="0.25">
      <c r="B721" s="165" t="s">
        <v>570</v>
      </c>
      <c r="C721" s="165" t="s">
        <v>300</v>
      </c>
      <c r="D721" s="165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  <c r="AA721" s="165"/>
      <c r="AB721" s="165"/>
      <c r="AC721" s="165"/>
      <c r="AD721" s="165"/>
      <c r="AE721" s="165"/>
      <c r="AF721" s="165"/>
      <c r="AG721" s="165"/>
      <c r="AH721" s="165"/>
      <c r="AI721" s="165"/>
    </row>
    <row r="722" spans="2:35" hidden="1" x14ac:dyDescent="0.25">
      <c r="B722" s="165" t="s">
        <v>571</v>
      </c>
      <c r="C722" s="165" t="s">
        <v>215</v>
      </c>
      <c r="D722" s="165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  <c r="AA722" s="165"/>
      <c r="AB722" s="165"/>
      <c r="AC722" s="165"/>
      <c r="AD722" s="165"/>
      <c r="AE722" s="165"/>
      <c r="AF722" s="165"/>
      <c r="AG722" s="165"/>
      <c r="AH722" s="165"/>
      <c r="AI722" s="165"/>
    </row>
    <row r="723" spans="2:35" hidden="1" x14ac:dyDescent="0.25">
      <c r="B723" s="165" t="s">
        <v>572</v>
      </c>
      <c r="C723" s="165" t="s">
        <v>215</v>
      </c>
      <c r="D723" s="165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  <c r="AA723" s="165"/>
      <c r="AB723" s="165"/>
      <c r="AC723" s="165"/>
      <c r="AD723" s="165"/>
      <c r="AE723" s="165"/>
      <c r="AF723" s="165"/>
      <c r="AG723" s="165"/>
      <c r="AH723" s="165"/>
      <c r="AI723" s="165"/>
    </row>
    <row r="724" spans="2:35" hidden="1" x14ac:dyDescent="0.25">
      <c r="B724" s="165" t="s">
        <v>573</v>
      </c>
      <c r="C724" s="165" t="s">
        <v>215</v>
      </c>
      <c r="D724" s="165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  <c r="AB724" s="165"/>
      <c r="AC724" s="165"/>
      <c r="AD724" s="165"/>
      <c r="AE724" s="165"/>
      <c r="AF724" s="165"/>
      <c r="AG724" s="165"/>
      <c r="AH724" s="165"/>
      <c r="AI724" s="165"/>
    </row>
    <row r="725" spans="2:35" hidden="1" x14ac:dyDescent="0.25">
      <c r="B725" s="165" t="s">
        <v>476</v>
      </c>
      <c r="C725" s="165" t="s">
        <v>215</v>
      </c>
      <c r="D725" s="165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  <c r="AA725" s="165"/>
      <c r="AB725" s="165"/>
      <c r="AC725" s="165"/>
      <c r="AD725" s="165"/>
      <c r="AE725" s="165"/>
      <c r="AF725" s="165"/>
      <c r="AG725" s="165"/>
      <c r="AH725" s="165"/>
      <c r="AI725" s="165"/>
    </row>
    <row r="726" spans="2:35" hidden="1" x14ac:dyDescent="0.25">
      <c r="B726" s="165" t="s">
        <v>226</v>
      </c>
      <c r="C726" s="165" t="s">
        <v>215</v>
      </c>
      <c r="D726" s="165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  <c r="AA726" s="165"/>
      <c r="AB726" s="165"/>
      <c r="AC726" s="165"/>
      <c r="AD726" s="165"/>
      <c r="AE726" s="165"/>
      <c r="AF726" s="165"/>
      <c r="AG726" s="165"/>
      <c r="AH726" s="165"/>
      <c r="AI726" s="165"/>
    </row>
    <row r="727" spans="2:35" hidden="1" x14ac:dyDescent="0.25">
      <c r="B727" s="165" t="s">
        <v>477</v>
      </c>
      <c r="C727" s="165" t="s">
        <v>219</v>
      </c>
      <c r="D727" s="165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  <c r="AA727" s="165"/>
      <c r="AB727" s="165"/>
      <c r="AC727" s="165"/>
      <c r="AD727" s="165"/>
      <c r="AE727" s="165"/>
      <c r="AF727" s="165"/>
      <c r="AG727" s="165"/>
      <c r="AH727" s="165"/>
      <c r="AI727" s="165"/>
    </row>
    <row r="728" spans="2:35" hidden="1" x14ac:dyDescent="0.25">
      <c r="B728" s="165" t="s">
        <v>478</v>
      </c>
      <c r="C728" s="165" t="s">
        <v>215</v>
      </c>
      <c r="D728" s="165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  <c r="AA728" s="165"/>
      <c r="AB728" s="165"/>
      <c r="AC728" s="165"/>
      <c r="AD728" s="165"/>
      <c r="AE728" s="165"/>
      <c r="AF728" s="165"/>
      <c r="AG728" s="165"/>
      <c r="AH728" s="165"/>
      <c r="AI728" s="165"/>
    </row>
    <row r="729" spans="2:35" hidden="1" x14ac:dyDescent="0.25">
      <c r="B729" s="165" t="s">
        <v>574</v>
      </c>
      <c r="C729" s="165" t="s">
        <v>219</v>
      </c>
      <c r="D729" s="165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  <c r="AA729" s="165"/>
      <c r="AB729" s="165"/>
      <c r="AC729" s="165"/>
      <c r="AD729" s="165"/>
      <c r="AE729" s="165"/>
      <c r="AF729" s="165"/>
      <c r="AG729" s="165"/>
      <c r="AH729" s="165"/>
      <c r="AI729" s="165"/>
    </row>
    <row r="730" spans="2:35" hidden="1" x14ac:dyDescent="0.25">
      <c r="B730" s="165" t="s">
        <v>575</v>
      </c>
      <c r="C730" s="165" t="s">
        <v>215</v>
      </c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  <c r="AA730" s="165"/>
      <c r="AB730" s="165"/>
      <c r="AC730" s="165"/>
      <c r="AD730" s="165"/>
      <c r="AE730" s="165"/>
      <c r="AF730" s="165"/>
      <c r="AG730" s="165"/>
      <c r="AH730" s="165"/>
      <c r="AI730" s="165"/>
    </row>
    <row r="731" spans="2:35" hidden="1" x14ac:dyDescent="0.25">
      <c r="B731" s="165" t="s">
        <v>576</v>
      </c>
      <c r="C731" s="165" t="s">
        <v>300</v>
      </c>
      <c r="D731" s="165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  <c r="AA731" s="165"/>
      <c r="AB731" s="165"/>
      <c r="AC731" s="165"/>
      <c r="AD731" s="165"/>
      <c r="AE731" s="165"/>
      <c r="AF731" s="165"/>
      <c r="AG731" s="165"/>
      <c r="AH731" s="165"/>
      <c r="AI731" s="165"/>
    </row>
    <row r="732" spans="2:35" hidden="1" x14ac:dyDescent="0.25">
      <c r="B732" s="165" t="s">
        <v>577</v>
      </c>
      <c r="C732" s="165" t="s">
        <v>300</v>
      </c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  <c r="AA732" s="165"/>
      <c r="AB732" s="165"/>
      <c r="AC732" s="165"/>
      <c r="AD732" s="165"/>
      <c r="AE732" s="165"/>
      <c r="AF732" s="165"/>
      <c r="AG732" s="165"/>
      <c r="AH732" s="165"/>
      <c r="AI732" s="165"/>
    </row>
    <row r="733" spans="2:35" hidden="1" x14ac:dyDescent="0.25">
      <c r="B733" s="165" t="s">
        <v>578</v>
      </c>
      <c r="C733" s="165" t="s">
        <v>215</v>
      </c>
      <c r="D733" s="165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  <c r="AA733" s="165"/>
      <c r="AB733" s="165"/>
      <c r="AC733" s="165"/>
      <c r="AD733" s="165"/>
      <c r="AE733" s="165"/>
      <c r="AF733" s="165"/>
      <c r="AG733" s="165"/>
      <c r="AH733" s="165"/>
      <c r="AI733" s="165"/>
    </row>
    <row r="734" spans="2:35" hidden="1" x14ac:dyDescent="0.25">
      <c r="B734" s="165" t="s">
        <v>579</v>
      </c>
      <c r="C734" s="165" t="s">
        <v>215</v>
      </c>
      <c r="D734" s="165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  <c r="AA734" s="165"/>
      <c r="AB734" s="165"/>
      <c r="AC734" s="165"/>
      <c r="AD734" s="165"/>
      <c r="AE734" s="165"/>
      <c r="AF734" s="165"/>
      <c r="AG734" s="165"/>
      <c r="AH734" s="165"/>
      <c r="AI734" s="165"/>
    </row>
    <row r="735" spans="2:35" hidden="1" x14ac:dyDescent="0.25">
      <c r="B735" s="165" t="s">
        <v>580</v>
      </c>
      <c r="C735" s="165" t="s">
        <v>215</v>
      </c>
      <c r="D735" s="165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  <c r="AA735" s="165"/>
      <c r="AB735" s="165"/>
      <c r="AC735" s="165"/>
      <c r="AD735" s="165"/>
      <c r="AE735" s="165"/>
      <c r="AF735" s="165"/>
      <c r="AG735" s="165"/>
      <c r="AH735" s="165"/>
      <c r="AI735" s="165"/>
    </row>
    <row r="736" spans="2:35" hidden="1" x14ac:dyDescent="0.25">
      <c r="B736" s="163" t="s">
        <v>227</v>
      </c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  <c r="AD736" s="164"/>
      <c r="AE736" s="164"/>
      <c r="AF736" s="164"/>
      <c r="AG736" s="164"/>
      <c r="AH736" s="164"/>
      <c r="AI736" s="164"/>
    </row>
    <row r="737" spans="2:35" hidden="1" x14ac:dyDescent="0.25">
      <c r="B737" s="165" t="s">
        <v>228</v>
      </c>
      <c r="C737" s="165" t="s">
        <v>215</v>
      </c>
      <c r="D737" s="165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  <c r="AA737" s="165"/>
      <c r="AB737" s="165"/>
      <c r="AC737" s="165"/>
      <c r="AD737" s="165"/>
      <c r="AE737" s="165"/>
      <c r="AF737" s="165"/>
      <c r="AG737" s="165"/>
      <c r="AH737" s="165"/>
      <c r="AI737" s="165"/>
    </row>
    <row r="738" spans="2:35" hidden="1" x14ac:dyDescent="0.25">
      <c r="B738" s="165" t="s">
        <v>581</v>
      </c>
      <c r="C738" s="165" t="s">
        <v>230</v>
      </c>
      <c r="D738" s="165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  <c r="AA738" s="165"/>
      <c r="AB738" s="165"/>
      <c r="AC738" s="165"/>
      <c r="AD738" s="165"/>
      <c r="AE738" s="165"/>
      <c r="AF738" s="165"/>
      <c r="AG738" s="165"/>
      <c r="AH738" s="165"/>
      <c r="AI738" s="165"/>
    </row>
    <row r="739" spans="2:35" hidden="1" x14ac:dyDescent="0.25">
      <c r="B739" s="165" t="s">
        <v>229</v>
      </c>
      <c r="C739" s="165" t="s">
        <v>230</v>
      </c>
      <c r="D739" s="165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  <c r="AA739" s="165"/>
      <c r="AB739" s="165"/>
      <c r="AC739" s="165"/>
      <c r="AD739" s="165"/>
      <c r="AE739" s="165"/>
      <c r="AF739" s="165"/>
      <c r="AG739" s="165"/>
      <c r="AH739" s="165"/>
      <c r="AI739" s="165"/>
    </row>
    <row r="740" spans="2:35" hidden="1" x14ac:dyDescent="0.25">
      <c r="B740" s="165"/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  <c r="AA740" s="165"/>
      <c r="AB740" s="165"/>
      <c r="AC740" s="165"/>
      <c r="AD740" s="165"/>
      <c r="AE740" s="165"/>
      <c r="AF740" s="165"/>
      <c r="AG740" s="165"/>
      <c r="AH740" s="165"/>
      <c r="AI740" s="165"/>
    </row>
    <row r="741" spans="2:35" hidden="1" x14ac:dyDescent="0.25">
      <c r="B741" s="165"/>
      <c r="C741" s="165"/>
      <c r="D741" s="165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  <c r="AA741" s="165"/>
      <c r="AB741" s="165"/>
      <c r="AC741" s="165"/>
      <c r="AD741" s="165"/>
      <c r="AE741" s="165"/>
      <c r="AF741" s="165"/>
      <c r="AG741" s="165"/>
      <c r="AH741" s="165"/>
      <c r="AI741" s="165"/>
    </row>
    <row r="742" spans="2:35" hidden="1" x14ac:dyDescent="0.25">
      <c r="B742" s="163" t="s">
        <v>231</v>
      </c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  <c r="AD742" s="164"/>
      <c r="AE742" s="164"/>
      <c r="AF742" s="164"/>
      <c r="AG742" s="164"/>
      <c r="AH742" s="164"/>
      <c r="AI742" s="164"/>
    </row>
    <row r="743" spans="2:35" hidden="1" x14ac:dyDescent="0.25">
      <c r="B743" s="165"/>
      <c r="C743" s="165"/>
      <c r="D743" s="165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  <c r="AA743" s="165"/>
      <c r="AB743" s="165"/>
      <c r="AC743" s="165"/>
      <c r="AD743" s="165"/>
      <c r="AE743" s="165"/>
      <c r="AF743" s="165"/>
      <c r="AG743" s="165"/>
      <c r="AH743" s="165"/>
      <c r="AI743" s="165"/>
    </row>
    <row r="744" spans="2:35" hidden="1" x14ac:dyDescent="0.25">
      <c r="B744" s="165"/>
      <c r="C744" s="165"/>
      <c r="D744" s="165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  <c r="AA744" s="165"/>
      <c r="AB744" s="165"/>
      <c r="AC744" s="165"/>
      <c r="AD744" s="165"/>
      <c r="AE744" s="165"/>
      <c r="AF744" s="165"/>
      <c r="AG744" s="165"/>
      <c r="AH744" s="165"/>
      <c r="AI744" s="165"/>
    </row>
    <row r="745" spans="2:35" hidden="1" x14ac:dyDescent="0.25">
      <c r="B745" s="165"/>
      <c r="C745" s="165"/>
      <c r="D745" s="165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  <c r="AA745" s="165"/>
      <c r="AB745" s="165"/>
      <c r="AC745" s="165"/>
      <c r="AD745" s="165"/>
      <c r="AE745" s="165"/>
      <c r="AF745" s="165"/>
      <c r="AG745" s="165"/>
      <c r="AH745" s="165"/>
      <c r="AI745" s="165"/>
    </row>
    <row r="746" spans="2:35" hidden="1" x14ac:dyDescent="0.25">
      <c r="B746" s="165"/>
      <c r="C746" s="165"/>
      <c r="D746" s="165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  <c r="AA746" s="165"/>
      <c r="AB746" s="165"/>
      <c r="AC746" s="165"/>
      <c r="AD746" s="165"/>
      <c r="AE746" s="165"/>
      <c r="AF746" s="165"/>
      <c r="AG746" s="165"/>
      <c r="AH746" s="165"/>
      <c r="AI746" s="165"/>
    </row>
    <row r="747" spans="2:35" hidden="1" x14ac:dyDescent="0.25">
      <c r="B747" s="165"/>
      <c r="C747" s="165"/>
      <c r="D747" s="165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  <c r="AA747" s="165"/>
      <c r="AB747" s="165"/>
      <c r="AC747" s="165"/>
      <c r="AD747" s="165"/>
      <c r="AE747" s="165"/>
      <c r="AF747" s="165"/>
      <c r="AG747" s="165"/>
      <c r="AH747" s="165"/>
      <c r="AI747" s="165"/>
    </row>
    <row r="748" spans="2:35" hidden="1" x14ac:dyDescent="0.25">
      <c r="B748" s="165"/>
      <c r="C748" s="165"/>
      <c r="D748" s="165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  <c r="AA748" s="165"/>
      <c r="AB748" s="165"/>
      <c r="AC748" s="165"/>
      <c r="AD748" s="165"/>
      <c r="AE748" s="165"/>
      <c r="AF748" s="165"/>
      <c r="AG748" s="165"/>
      <c r="AH748" s="165"/>
      <c r="AI748" s="165"/>
    </row>
    <row r="749" spans="2:35" hidden="1" x14ac:dyDescent="0.25">
      <c r="B749" s="163" t="s">
        <v>242</v>
      </c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  <c r="AD749" s="164"/>
      <c r="AE749" s="164"/>
      <c r="AF749" s="164"/>
      <c r="AG749" s="164"/>
      <c r="AH749" s="164"/>
      <c r="AI749" s="164"/>
    </row>
    <row r="750" spans="2:35" hidden="1" x14ac:dyDescent="0.25">
      <c r="B750" s="165" t="s">
        <v>358</v>
      </c>
      <c r="C750" s="165" t="s">
        <v>215</v>
      </c>
      <c r="D750" s="246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  <c r="AA750" s="165"/>
      <c r="AB750" s="165"/>
      <c r="AC750" s="165"/>
      <c r="AD750" s="165"/>
      <c r="AE750" s="165"/>
      <c r="AF750" s="165"/>
      <c r="AG750" s="165"/>
      <c r="AH750" s="165"/>
      <c r="AI750" s="165"/>
    </row>
    <row r="751" spans="2:35" hidden="1" x14ac:dyDescent="0.25">
      <c r="B751" s="165" t="s">
        <v>356</v>
      </c>
      <c r="C751" s="165" t="s">
        <v>215</v>
      </c>
      <c r="D751" s="165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  <c r="AA751" s="165"/>
      <c r="AB751" s="165"/>
      <c r="AC751" s="165"/>
      <c r="AD751" s="165"/>
      <c r="AE751" s="165"/>
      <c r="AF751" s="165"/>
      <c r="AG751" s="165"/>
      <c r="AH751" s="165"/>
      <c r="AI751" s="165"/>
    </row>
    <row r="752" spans="2:35" hidden="1" x14ac:dyDescent="0.25">
      <c r="B752" s="165" t="s">
        <v>357</v>
      </c>
      <c r="C752" s="165" t="s">
        <v>215</v>
      </c>
      <c r="D752" s="165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  <c r="AA752" s="165"/>
      <c r="AB752" s="165"/>
      <c r="AC752" s="165"/>
      <c r="AD752" s="165"/>
      <c r="AE752" s="165"/>
      <c r="AF752" s="165"/>
      <c r="AG752" s="165"/>
      <c r="AH752" s="165"/>
      <c r="AI752" s="165"/>
    </row>
    <row r="753" spans="2:35" hidden="1" x14ac:dyDescent="0.25">
      <c r="B753" s="165" t="s">
        <v>586</v>
      </c>
      <c r="C753" s="165" t="s">
        <v>215</v>
      </c>
      <c r="D753" s="165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  <c r="AA753" s="165"/>
      <c r="AB753" s="165"/>
      <c r="AC753" s="165"/>
      <c r="AD753" s="165"/>
      <c r="AE753" s="165"/>
      <c r="AF753" s="165"/>
      <c r="AG753" s="165"/>
      <c r="AH753" s="165"/>
      <c r="AI753" s="165"/>
    </row>
    <row r="754" spans="2:35" hidden="1" x14ac:dyDescent="0.25">
      <c r="B754" s="165" t="s">
        <v>587</v>
      </c>
      <c r="C754" s="165" t="s">
        <v>215</v>
      </c>
      <c r="D754" s="165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  <c r="AA754" s="165"/>
      <c r="AB754" s="165"/>
      <c r="AC754" s="165"/>
      <c r="AD754" s="165"/>
      <c r="AE754" s="165"/>
      <c r="AF754" s="165"/>
      <c r="AG754" s="165"/>
      <c r="AH754" s="165"/>
      <c r="AI754" s="165"/>
    </row>
    <row r="755" spans="2:35" hidden="1" x14ac:dyDescent="0.25">
      <c r="B755" s="165" t="s">
        <v>588</v>
      </c>
      <c r="C755" s="165" t="s">
        <v>215</v>
      </c>
      <c r="D755" s="165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  <c r="AA755" s="165"/>
      <c r="AB755" s="165"/>
      <c r="AC755" s="165"/>
      <c r="AD755" s="165"/>
      <c r="AE755" s="165"/>
      <c r="AF755" s="165"/>
      <c r="AG755" s="165"/>
      <c r="AH755" s="165"/>
      <c r="AI755" s="165"/>
    </row>
    <row r="756" spans="2:35" hidden="1" x14ac:dyDescent="0.25">
      <c r="B756" s="165" t="s">
        <v>589</v>
      </c>
      <c r="C756" s="165" t="s">
        <v>265</v>
      </c>
      <c r="D756" s="165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95"/>
      <c r="T756" s="165"/>
      <c r="U756" s="165"/>
      <c r="V756" s="165"/>
      <c r="W756" s="165"/>
      <c r="X756" s="165"/>
      <c r="Y756" s="165"/>
      <c r="Z756" s="165"/>
      <c r="AA756" s="165"/>
      <c r="AB756" s="165"/>
      <c r="AC756" s="165"/>
      <c r="AD756" s="165"/>
      <c r="AE756" s="165"/>
      <c r="AF756" s="165"/>
      <c r="AG756" s="165"/>
      <c r="AH756" s="165"/>
      <c r="AI756" s="165"/>
    </row>
    <row r="757" spans="2:35" hidden="1" x14ac:dyDescent="0.25">
      <c r="B757" s="165" t="s">
        <v>364</v>
      </c>
      <c r="C757" s="165" t="s">
        <v>215</v>
      </c>
      <c r="D757" s="165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  <c r="AA757" s="165"/>
      <c r="AB757" s="165"/>
      <c r="AC757" s="165"/>
      <c r="AD757" s="165"/>
      <c r="AE757" s="165"/>
      <c r="AF757" s="165"/>
      <c r="AG757" s="165"/>
      <c r="AH757" s="165"/>
      <c r="AI757" s="165"/>
    </row>
    <row r="758" spans="2:35" hidden="1" x14ac:dyDescent="0.25">
      <c r="B758" s="165" t="s">
        <v>590</v>
      </c>
      <c r="C758" s="165" t="s">
        <v>219</v>
      </c>
      <c r="D758" s="165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  <c r="AA758" s="165"/>
      <c r="AB758" s="165"/>
      <c r="AC758" s="165"/>
      <c r="AD758" s="165"/>
      <c r="AE758" s="165"/>
      <c r="AF758" s="165"/>
      <c r="AG758" s="165"/>
      <c r="AH758" s="165"/>
      <c r="AI758" s="165"/>
    </row>
    <row r="759" spans="2:35" hidden="1" x14ac:dyDescent="0.25">
      <c r="B759" s="165" t="s">
        <v>591</v>
      </c>
      <c r="C759" s="165" t="s">
        <v>215</v>
      </c>
      <c r="D759" s="165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  <c r="AA759" s="165"/>
      <c r="AB759" s="165"/>
      <c r="AC759" s="165"/>
      <c r="AD759" s="165"/>
      <c r="AE759" s="165"/>
      <c r="AF759" s="165"/>
      <c r="AG759" s="165"/>
      <c r="AH759" s="165"/>
      <c r="AI759" s="165"/>
    </row>
    <row r="760" spans="2:35" hidden="1" x14ac:dyDescent="0.25">
      <c r="B760" s="165" t="s">
        <v>359</v>
      </c>
      <c r="C760" s="165" t="s">
        <v>215</v>
      </c>
      <c r="D760" s="165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42"/>
      <c r="X760" s="165"/>
      <c r="Y760" s="165"/>
      <c r="Z760" s="165"/>
      <c r="AA760" s="165"/>
      <c r="AB760" s="165"/>
      <c r="AC760" s="165"/>
      <c r="AD760" s="165"/>
      <c r="AE760" s="165"/>
      <c r="AF760" s="165"/>
      <c r="AG760" s="165"/>
      <c r="AH760" s="165"/>
      <c r="AI760" s="165"/>
    </row>
    <row r="761" spans="2:35" hidden="1" x14ac:dyDescent="0.25">
      <c r="B761" s="165" t="s">
        <v>360</v>
      </c>
      <c r="C761" s="165" t="s">
        <v>215</v>
      </c>
      <c r="D761" s="165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  <c r="AA761" s="165"/>
      <c r="AB761" s="165"/>
      <c r="AC761" s="165"/>
      <c r="AD761" s="165"/>
      <c r="AE761" s="165"/>
      <c r="AF761" s="165"/>
      <c r="AG761" s="165"/>
      <c r="AH761" s="165"/>
      <c r="AI761" s="165"/>
    </row>
    <row r="762" spans="2:35" hidden="1" x14ac:dyDescent="0.25">
      <c r="B762" s="165" t="s">
        <v>592</v>
      </c>
      <c r="C762" s="165" t="s">
        <v>219</v>
      </c>
      <c r="D762" s="165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  <c r="AA762" s="165"/>
      <c r="AB762" s="165"/>
      <c r="AC762" s="165"/>
      <c r="AD762" s="165"/>
      <c r="AE762" s="165"/>
      <c r="AF762" s="165"/>
      <c r="AG762" s="165"/>
      <c r="AH762" s="165"/>
      <c r="AI762" s="165"/>
    </row>
    <row r="763" spans="2:35" hidden="1" x14ac:dyDescent="0.25">
      <c r="B763" s="165" t="s">
        <v>593</v>
      </c>
      <c r="C763" s="165" t="s">
        <v>215</v>
      </c>
      <c r="D763" s="165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  <c r="AA763" s="165"/>
      <c r="AB763" s="165"/>
      <c r="AC763" s="165"/>
      <c r="AD763" s="165"/>
      <c r="AE763" s="165"/>
      <c r="AF763" s="165"/>
      <c r="AG763" s="165"/>
      <c r="AH763" s="165"/>
      <c r="AI763" s="165"/>
    </row>
    <row r="764" spans="2:35" hidden="1" x14ac:dyDescent="0.25">
      <c r="B764" s="165" t="s">
        <v>243</v>
      </c>
      <c r="C764" s="165" t="s">
        <v>215</v>
      </c>
      <c r="D764" s="165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  <c r="AA764" s="165"/>
      <c r="AB764" s="165"/>
      <c r="AC764" s="165"/>
      <c r="AD764" s="165"/>
      <c r="AE764" s="165"/>
      <c r="AF764" s="165"/>
      <c r="AG764" s="165"/>
      <c r="AH764" s="165"/>
      <c r="AI764" s="165"/>
    </row>
    <row r="765" spans="2:35" hidden="1" x14ac:dyDescent="0.25">
      <c r="B765" s="165" t="s">
        <v>594</v>
      </c>
      <c r="C765" s="165" t="s">
        <v>215</v>
      </c>
      <c r="D765" s="165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  <c r="AA765" s="165"/>
      <c r="AB765" s="165"/>
      <c r="AC765" s="165"/>
      <c r="AD765" s="165"/>
      <c r="AE765" s="165"/>
      <c r="AF765" s="165"/>
      <c r="AG765" s="165"/>
      <c r="AH765" s="165"/>
      <c r="AI765" s="165"/>
    </row>
    <row r="766" spans="2:35" hidden="1" x14ac:dyDescent="0.25">
      <c r="B766" s="165" t="s">
        <v>595</v>
      </c>
      <c r="C766" s="165" t="s">
        <v>215</v>
      </c>
      <c r="D766" s="165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  <c r="AA766" s="165"/>
      <c r="AB766" s="165"/>
      <c r="AC766" s="165"/>
      <c r="AD766" s="165"/>
      <c r="AE766" s="165"/>
      <c r="AF766" s="165"/>
      <c r="AG766" s="165"/>
      <c r="AH766" s="165"/>
      <c r="AI766" s="165"/>
    </row>
    <row r="767" spans="2:35" hidden="1" x14ac:dyDescent="0.25">
      <c r="B767" s="165" t="s">
        <v>244</v>
      </c>
      <c r="C767" s="165" t="s">
        <v>215</v>
      </c>
      <c r="D767" s="165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  <c r="AA767" s="165"/>
      <c r="AB767" s="165"/>
      <c r="AC767" s="165"/>
      <c r="AD767" s="165"/>
      <c r="AE767" s="165"/>
      <c r="AF767" s="165"/>
      <c r="AG767" s="165"/>
      <c r="AH767" s="165"/>
      <c r="AI767" s="165"/>
    </row>
    <row r="768" spans="2:35" hidden="1" x14ac:dyDescent="0.25">
      <c r="B768" s="165" t="s">
        <v>245</v>
      </c>
      <c r="C768" s="165" t="s">
        <v>215</v>
      </c>
      <c r="D768" s="165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  <c r="AA768" s="165"/>
      <c r="AB768" s="165"/>
      <c r="AC768" s="165"/>
      <c r="AD768" s="165"/>
      <c r="AE768" s="165"/>
      <c r="AF768" s="165"/>
      <c r="AG768" s="165"/>
      <c r="AH768" s="165"/>
      <c r="AI768" s="165"/>
    </row>
    <row r="769" spans="2:35" hidden="1" x14ac:dyDescent="0.25">
      <c r="B769" s="165" t="s">
        <v>596</v>
      </c>
      <c r="C769" s="165" t="s">
        <v>224</v>
      </c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  <c r="AA769" s="165"/>
      <c r="AB769" s="165"/>
      <c r="AC769" s="165"/>
      <c r="AD769" s="165"/>
      <c r="AE769" s="165"/>
      <c r="AF769" s="165"/>
      <c r="AG769" s="165"/>
      <c r="AH769" s="165"/>
      <c r="AI769" s="165"/>
    </row>
    <row r="770" spans="2:35" hidden="1" x14ac:dyDescent="0.25">
      <c r="B770" s="165" t="s">
        <v>246</v>
      </c>
      <c r="C770" s="165" t="s">
        <v>215</v>
      </c>
      <c r="D770" s="165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  <c r="AA770" s="165"/>
      <c r="AB770" s="165"/>
      <c r="AC770" s="165"/>
      <c r="AD770" s="165"/>
      <c r="AE770" s="165"/>
      <c r="AF770" s="165"/>
      <c r="AG770" s="165"/>
      <c r="AH770" s="165"/>
      <c r="AI770" s="165"/>
    </row>
    <row r="771" spans="2:35" hidden="1" x14ac:dyDescent="0.25">
      <c r="B771" s="165" t="s">
        <v>361</v>
      </c>
      <c r="C771" s="165" t="s">
        <v>219</v>
      </c>
      <c r="D771" s="165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  <c r="AA771" s="165"/>
      <c r="AB771" s="165"/>
      <c r="AC771" s="165"/>
      <c r="AD771" s="165"/>
      <c r="AE771" s="165"/>
      <c r="AF771" s="165"/>
      <c r="AG771" s="165"/>
      <c r="AH771" s="165"/>
      <c r="AI771" s="165"/>
    </row>
    <row r="772" spans="2:35" hidden="1" x14ac:dyDescent="0.25">
      <c r="B772" s="165" t="s">
        <v>362</v>
      </c>
      <c r="C772" s="165" t="s">
        <v>363</v>
      </c>
      <c r="D772" s="165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  <c r="AA772" s="165"/>
      <c r="AB772" s="165"/>
      <c r="AC772" s="165"/>
      <c r="AD772" s="165"/>
      <c r="AE772" s="165"/>
      <c r="AF772" s="165"/>
      <c r="AG772" s="165"/>
      <c r="AH772" s="165"/>
      <c r="AI772" s="165"/>
    </row>
    <row r="773" spans="2:35" hidden="1" x14ac:dyDescent="0.25">
      <c r="B773" s="165" t="s">
        <v>247</v>
      </c>
      <c r="C773" s="165" t="s">
        <v>215</v>
      </c>
      <c r="D773" s="165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  <c r="AA773" s="165"/>
      <c r="AB773" s="165"/>
      <c r="AC773" s="165"/>
      <c r="AD773" s="165"/>
      <c r="AE773" s="165"/>
      <c r="AF773" s="165"/>
      <c r="AG773" s="165"/>
      <c r="AH773" s="165"/>
      <c r="AI773" s="165"/>
    </row>
    <row r="774" spans="2:35" hidden="1" x14ac:dyDescent="0.25">
      <c r="B774" s="165" t="s">
        <v>597</v>
      </c>
      <c r="C774" s="165" t="s">
        <v>300</v>
      </c>
      <c r="D774" s="165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  <c r="AA774" s="165"/>
      <c r="AB774" s="165"/>
      <c r="AC774" s="165"/>
      <c r="AD774" s="165"/>
      <c r="AE774" s="165"/>
      <c r="AF774" s="165"/>
      <c r="AG774" s="165"/>
      <c r="AH774" s="165"/>
      <c r="AI774" s="165"/>
    </row>
    <row r="775" spans="2:35" hidden="1" x14ac:dyDescent="0.25">
      <c r="B775" s="165" t="s">
        <v>598</v>
      </c>
      <c r="C775" s="165" t="s">
        <v>215</v>
      </c>
      <c r="D775" s="165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  <c r="AA775" s="165"/>
      <c r="AB775" s="165"/>
      <c r="AC775" s="165"/>
      <c r="AD775" s="165"/>
      <c r="AE775" s="165"/>
      <c r="AF775" s="165"/>
      <c r="AG775" s="165"/>
      <c r="AH775" s="165"/>
      <c r="AI775" s="165"/>
    </row>
    <row r="776" spans="2:35" hidden="1" x14ac:dyDescent="0.25">
      <c r="B776" s="165" t="s">
        <v>365</v>
      </c>
      <c r="C776" s="165" t="s">
        <v>215</v>
      </c>
      <c r="D776" s="165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  <c r="AA776" s="165"/>
      <c r="AB776" s="165"/>
      <c r="AC776" s="165"/>
      <c r="AD776" s="165"/>
      <c r="AE776" s="165"/>
      <c r="AF776" s="165"/>
      <c r="AG776" s="165"/>
      <c r="AH776" s="165"/>
      <c r="AI776" s="165"/>
    </row>
    <row r="777" spans="2:35" hidden="1" x14ac:dyDescent="0.25">
      <c r="B777" s="165" t="s">
        <v>599</v>
      </c>
      <c r="C777" s="165" t="s">
        <v>215</v>
      </c>
      <c r="D777" s="165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  <c r="AA777" s="165"/>
      <c r="AB777" s="165"/>
      <c r="AC777" s="165"/>
      <c r="AD777" s="165"/>
      <c r="AE777" s="165"/>
      <c r="AF777" s="165"/>
      <c r="AG777" s="165"/>
      <c r="AH777" s="165"/>
      <c r="AI777" s="165"/>
    </row>
    <row r="778" spans="2:35" hidden="1" x14ac:dyDescent="0.25">
      <c r="B778" s="165" t="s">
        <v>600</v>
      </c>
      <c r="C778" s="165" t="s">
        <v>215</v>
      </c>
      <c r="D778" s="165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  <c r="AA778" s="165"/>
      <c r="AB778" s="165"/>
      <c r="AC778" s="165"/>
      <c r="AD778" s="165"/>
      <c r="AE778" s="165"/>
      <c r="AF778" s="165"/>
      <c r="AG778" s="165"/>
      <c r="AH778" s="165"/>
      <c r="AI778" s="165"/>
    </row>
    <row r="779" spans="2:35" hidden="1" x14ac:dyDescent="0.25">
      <c r="B779" s="163" t="s">
        <v>248</v>
      </c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  <c r="AD779" s="164"/>
      <c r="AE779" s="164"/>
      <c r="AF779" s="164"/>
      <c r="AG779" s="164"/>
      <c r="AH779" s="164"/>
      <c r="AI779" s="164"/>
    </row>
    <row r="780" spans="2:35" hidden="1" x14ac:dyDescent="0.25">
      <c r="B780" s="165" t="s">
        <v>249</v>
      </c>
      <c r="C780" s="165" t="s">
        <v>215</v>
      </c>
      <c r="D780" s="165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  <c r="AA780" s="165"/>
      <c r="AB780" s="165"/>
      <c r="AC780" s="165"/>
      <c r="AD780" s="165"/>
      <c r="AE780" s="165"/>
      <c r="AF780" s="165"/>
      <c r="AG780" s="165"/>
      <c r="AH780" s="165"/>
      <c r="AI780" s="165"/>
    </row>
    <row r="781" spans="2:35" hidden="1" x14ac:dyDescent="0.25">
      <c r="B781" s="165" t="s">
        <v>250</v>
      </c>
      <c r="C781" s="165" t="s">
        <v>215</v>
      </c>
      <c r="D781" s="165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  <c r="AA781" s="165"/>
      <c r="AB781" s="165"/>
      <c r="AC781" s="165"/>
      <c r="AD781" s="165"/>
      <c r="AE781" s="165"/>
      <c r="AF781" s="165"/>
      <c r="AG781" s="165"/>
      <c r="AH781" s="165"/>
      <c r="AI781" s="165"/>
    </row>
    <row r="782" spans="2:35" hidden="1" x14ac:dyDescent="0.25">
      <c r="B782" s="165" t="s">
        <v>251</v>
      </c>
      <c r="C782" s="165" t="s">
        <v>215</v>
      </c>
      <c r="D782" s="165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  <c r="AA782" s="165"/>
      <c r="AB782" s="165"/>
      <c r="AC782" s="165"/>
      <c r="AD782" s="165"/>
      <c r="AE782" s="165"/>
      <c r="AF782" s="165"/>
      <c r="AG782" s="165"/>
      <c r="AH782" s="165"/>
      <c r="AI782" s="165"/>
    </row>
    <row r="783" spans="2:35" hidden="1" x14ac:dyDescent="0.25">
      <c r="B783" s="165" t="s">
        <v>252</v>
      </c>
      <c r="C783" s="165" t="s">
        <v>215</v>
      </c>
      <c r="D783" s="165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  <c r="AA783" s="165"/>
      <c r="AB783" s="165"/>
      <c r="AC783" s="165"/>
      <c r="AD783" s="165"/>
      <c r="AE783" s="165"/>
      <c r="AF783" s="165"/>
      <c r="AG783" s="165"/>
      <c r="AH783" s="165"/>
      <c r="AI783" s="165"/>
    </row>
    <row r="784" spans="2:35" hidden="1" x14ac:dyDescent="0.25">
      <c r="B784" s="165" t="s">
        <v>253</v>
      </c>
      <c r="C784" s="165" t="s">
        <v>215</v>
      </c>
      <c r="D784" s="165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  <c r="AA784" s="165"/>
      <c r="AB784" s="165"/>
      <c r="AC784" s="165"/>
      <c r="AD784" s="165"/>
      <c r="AE784" s="165"/>
      <c r="AF784" s="165"/>
      <c r="AG784" s="165"/>
      <c r="AH784" s="165"/>
      <c r="AI784" s="165"/>
    </row>
    <row r="785" spans="2:35" hidden="1" x14ac:dyDescent="0.25">
      <c r="B785" s="165" t="s">
        <v>601</v>
      </c>
      <c r="C785" s="165" t="s">
        <v>265</v>
      </c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  <c r="AA785" s="165"/>
      <c r="AB785" s="165"/>
      <c r="AC785" s="165"/>
      <c r="AD785" s="165"/>
      <c r="AE785" s="165"/>
      <c r="AF785" s="165"/>
      <c r="AG785" s="165"/>
      <c r="AH785" s="165"/>
      <c r="AI785" s="165"/>
    </row>
    <row r="786" spans="2:35" hidden="1" x14ac:dyDescent="0.25">
      <c r="B786" s="165" t="s">
        <v>254</v>
      </c>
      <c r="C786" s="165" t="s">
        <v>255</v>
      </c>
      <c r="D786" s="165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95"/>
      <c r="T786" s="165"/>
      <c r="U786" s="165"/>
      <c r="V786" s="165"/>
      <c r="W786" s="165"/>
      <c r="X786" s="165"/>
      <c r="Y786" s="165"/>
      <c r="Z786" s="165"/>
      <c r="AA786" s="165"/>
      <c r="AB786" s="165"/>
      <c r="AC786" s="165"/>
      <c r="AD786" s="165"/>
      <c r="AE786" s="165"/>
      <c r="AF786" s="165"/>
      <c r="AG786" s="165"/>
      <c r="AH786" s="165"/>
      <c r="AI786" s="165"/>
    </row>
    <row r="787" spans="2:35" hidden="1" x14ac:dyDescent="0.25">
      <c r="B787" s="165" t="s">
        <v>256</v>
      </c>
      <c r="C787" s="165" t="s">
        <v>215</v>
      </c>
      <c r="D787" s="165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  <c r="AA787" s="165"/>
      <c r="AB787" s="165"/>
      <c r="AC787" s="165"/>
      <c r="AD787" s="165"/>
      <c r="AE787" s="165"/>
      <c r="AF787" s="165"/>
      <c r="AG787" s="165"/>
      <c r="AH787" s="165"/>
      <c r="AI787" s="165"/>
    </row>
    <row r="788" spans="2:35" hidden="1" x14ac:dyDescent="0.25">
      <c r="B788" s="165" t="s">
        <v>451</v>
      </c>
      <c r="C788" s="165" t="s">
        <v>215</v>
      </c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  <c r="AA788" s="165"/>
      <c r="AB788" s="165"/>
      <c r="AC788" s="165"/>
      <c r="AD788" s="165"/>
      <c r="AE788" s="165"/>
      <c r="AF788" s="165"/>
      <c r="AG788" s="165"/>
      <c r="AH788" s="165"/>
      <c r="AI788" s="165"/>
    </row>
    <row r="789" spans="2:35" hidden="1" x14ac:dyDescent="0.25">
      <c r="B789" s="165" t="s">
        <v>257</v>
      </c>
      <c r="C789" s="165" t="s">
        <v>215</v>
      </c>
      <c r="D789" s="165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  <c r="AA789" s="165"/>
      <c r="AB789" s="165"/>
      <c r="AC789" s="165"/>
      <c r="AD789" s="165"/>
      <c r="AE789" s="165"/>
      <c r="AF789" s="165"/>
      <c r="AG789" s="165"/>
      <c r="AH789" s="165"/>
      <c r="AI789" s="165"/>
    </row>
    <row r="790" spans="2:35" hidden="1" x14ac:dyDescent="0.25">
      <c r="B790" s="165" t="s">
        <v>258</v>
      </c>
      <c r="C790" s="165" t="s">
        <v>215</v>
      </c>
      <c r="D790" s="165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  <c r="AA790" s="165"/>
      <c r="AB790" s="165"/>
      <c r="AC790" s="165"/>
      <c r="AD790" s="165"/>
      <c r="AE790" s="165"/>
      <c r="AF790" s="165"/>
      <c r="AG790" s="165"/>
      <c r="AH790" s="165"/>
      <c r="AI790" s="165"/>
    </row>
    <row r="791" spans="2:35" hidden="1" x14ac:dyDescent="0.25">
      <c r="B791" s="165" t="s">
        <v>259</v>
      </c>
      <c r="C791" s="165" t="s">
        <v>215</v>
      </c>
      <c r="D791" s="165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  <c r="AA791" s="165"/>
      <c r="AB791" s="165"/>
      <c r="AC791" s="165"/>
      <c r="AD791" s="165"/>
      <c r="AE791" s="165"/>
      <c r="AF791" s="165"/>
      <c r="AG791" s="165"/>
      <c r="AH791" s="165"/>
      <c r="AI791" s="165"/>
    </row>
    <row r="792" spans="2:35" hidden="1" x14ac:dyDescent="0.25">
      <c r="B792" s="165" t="s">
        <v>260</v>
      </c>
      <c r="C792" s="165" t="s">
        <v>215</v>
      </c>
      <c r="D792" s="165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  <c r="AA792" s="165"/>
      <c r="AB792" s="165"/>
      <c r="AC792" s="165"/>
      <c r="AD792" s="165"/>
      <c r="AE792" s="165"/>
      <c r="AF792" s="165"/>
      <c r="AG792" s="165"/>
      <c r="AH792" s="165"/>
      <c r="AI792" s="165"/>
    </row>
    <row r="793" spans="2:35" hidden="1" x14ac:dyDescent="0.25">
      <c r="B793" s="165" t="s">
        <v>261</v>
      </c>
      <c r="C793" s="165" t="s">
        <v>215</v>
      </c>
      <c r="D793" s="165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  <c r="AA793" s="165"/>
      <c r="AB793" s="165"/>
      <c r="AC793" s="165"/>
      <c r="AD793" s="165"/>
      <c r="AE793" s="165"/>
      <c r="AF793" s="165"/>
      <c r="AG793" s="165"/>
      <c r="AH793" s="165"/>
      <c r="AI793" s="165"/>
    </row>
    <row r="794" spans="2:35" hidden="1" x14ac:dyDescent="0.25">
      <c r="B794" s="165" t="s">
        <v>262</v>
      </c>
      <c r="C794" s="165" t="s">
        <v>215</v>
      </c>
      <c r="D794" s="165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  <c r="AA794" s="165"/>
      <c r="AB794" s="165"/>
      <c r="AC794" s="165"/>
      <c r="AD794" s="165"/>
      <c r="AE794" s="165"/>
      <c r="AF794" s="165"/>
      <c r="AG794" s="165"/>
      <c r="AH794" s="165"/>
      <c r="AI794" s="165"/>
    </row>
    <row r="795" spans="2:35" hidden="1" x14ac:dyDescent="0.25">
      <c r="B795" s="165" t="s">
        <v>263</v>
      </c>
      <c r="C795" s="165" t="s">
        <v>255</v>
      </c>
      <c r="D795" s="165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  <c r="AA795" s="165"/>
      <c r="AB795" s="165"/>
      <c r="AC795" s="165"/>
      <c r="AD795" s="165"/>
      <c r="AE795" s="165"/>
      <c r="AF795" s="165"/>
      <c r="AG795" s="165"/>
      <c r="AH795" s="165"/>
      <c r="AI795" s="165"/>
    </row>
    <row r="796" spans="2:35" hidden="1" x14ac:dyDescent="0.25">
      <c r="B796" s="165" t="s">
        <v>264</v>
      </c>
      <c r="C796" s="165" t="s">
        <v>265</v>
      </c>
      <c r="D796" s="165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  <c r="AA796" s="165"/>
      <c r="AB796" s="165"/>
      <c r="AC796" s="165"/>
      <c r="AD796" s="165"/>
      <c r="AE796" s="165"/>
      <c r="AF796" s="165"/>
      <c r="AG796" s="165"/>
      <c r="AH796" s="165"/>
      <c r="AI796" s="165"/>
    </row>
    <row r="797" spans="2:35" hidden="1" x14ac:dyDescent="0.25">
      <c r="B797" s="165" t="s">
        <v>266</v>
      </c>
      <c r="C797" s="165" t="s">
        <v>255</v>
      </c>
      <c r="D797" s="165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  <c r="AA797" s="165"/>
      <c r="AB797" s="165"/>
      <c r="AC797" s="165"/>
      <c r="AD797" s="165"/>
      <c r="AE797" s="165"/>
      <c r="AF797" s="165"/>
      <c r="AG797" s="165"/>
      <c r="AH797" s="165"/>
      <c r="AI797" s="165"/>
    </row>
    <row r="798" spans="2:35" hidden="1" x14ac:dyDescent="0.25">
      <c r="B798" s="165" t="s">
        <v>267</v>
      </c>
      <c r="C798" s="165" t="s">
        <v>265</v>
      </c>
      <c r="D798" s="165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  <c r="AA798" s="165"/>
      <c r="AB798" s="165"/>
      <c r="AC798" s="165"/>
      <c r="AD798" s="165"/>
      <c r="AE798" s="165"/>
      <c r="AF798" s="165"/>
      <c r="AG798" s="165"/>
      <c r="AH798" s="165"/>
      <c r="AI798" s="165"/>
    </row>
    <row r="799" spans="2:35" hidden="1" x14ac:dyDescent="0.25">
      <c r="B799" s="165" t="s">
        <v>268</v>
      </c>
      <c r="C799" s="165" t="s">
        <v>215</v>
      </c>
      <c r="D799" s="165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  <c r="AA799" s="165"/>
      <c r="AB799" s="165"/>
      <c r="AC799" s="165"/>
      <c r="AD799" s="165"/>
      <c r="AE799" s="165"/>
      <c r="AF799" s="165"/>
      <c r="AG799" s="165"/>
      <c r="AH799" s="165"/>
      <c r="AI799" s="165"/>
    </row>
    <row r="800" spans="2:35" hidden="1" x14ac:dyDescent="0.25">
      <c r="B800" s="165" t="s">
        <v>269</v>
      </c>
      <c r="C800" s="165" t="s">
        <v>215</v>
      </c>
      <c r="D800" s="165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  <c r="AA800" s="165"/>
      <c r="AB800" s="165"/>
      <c r="AC800" s="165"/>
      <c r="AD800" s="165"/>
      <c r="AE800" s="165"/>
      <c r="AF800" s="165"/>
      <c r="AG800" s="165"/>
      <c r="AH800" s="165"/>
      <c r="AI800" s="165"/>
    </row>
    <row r="801" spans="2:35" hidden="1" x14ac:dyDescent="0.25">
      <c r="B801" s="165" t="s">
        <v>270</v>
      </c>
      <c r="C801" s="165" t="s">
        <v>215</v>
      </c>
      <c r="D801" s="165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  <c r="AA801" s="165"/>
      <c r="AB801" s="165"/>
      <c r="AC801" s="165"/>
      <c r="AD801" s="165"/>
      <c r="AE801" s="165"/>
      <c r="AF801" s="165"/>
      <c r="AG801" s="165"/>
      <c r="AH801" s="165"/>
      <c r="AI801" s="165"/>
    </row>
    <row r="802" spans="2:35" hidden="1" x14ac:dyDescent="0.25">
      <c r="B802" s="165" t="s">
        <v>271</v>
      </c>
      <c r="C802" s="165" t="s">
        <v>215</v>
      </c>
      <c r="D802" s="165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  <c r="AA802" s="165"/>
      <c r="AB802" s="165"/>
      <c r="AC802" s="165"/>
      <c r="AD802" s="165"/>
      <c r="AE802" s="165"/>
      <c r="AF802" s="165"/>
      <c r="AG802" s="165"/>
      <c r="AH802" s="165"/>
      <c r="AI802" s="165"/>
    </row>
    <row r="803" spans="2:35" hidden="1" x14ac:dyDescent="0.25">
      <c r="B803" s="165" t="s">
        <v>272</v>
      </c>
      <c r="C803" s="165" t="s">
        <v>215</v>
      </c>
      <c r="D803" s="165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  <c r="AA803" s="165"/>
      <c r="AB803" s="165"/>
      <c r="AC803" s="165"/>
      <c r="AD803" s="165"/>
      <c r="AE803" s="165"/>
      <c r="AF803" s="165"/>
      <c r="AG803" s="165"/>
      <c r="AH803" s="165"/>
      <c r="AI803" s="165"/>
    </row>
    <row r="804" spans="2:35" hidden="1" x14ac:dyDescent="0.25">
      <c r="B804" s="165" t="s">
        <v>602</v>
      </c>
      <c r="C804" s="165" t="s">
        <v>215</v>
      </c>
      <c r="D804" s="165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  <c r="AA804" s="165"/>
      <c r="AB804" s="165"/>
      <c r="AC804" s="165"/>
      <c r="AD804" s="165"/>
      <c r="AE804" s="165"/>
      <c r="AF804" s="165"/>
      <c r="AG804" s="165"/>
      <c r="AH804" s="165"/>
      <c r="AI804" s="165"/>
    </row>
    <row r="805" spans="2:35" hidden="1" x14ac:dyDescent="0.25">
      <c r="B805" s="165" t="s">
        <v>273</v>
      </c>
      <c r="C805" s="165" t="s">
        <v>215</v>
      </c>
      <c r="D805" s="165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  <c r="AA805" s="165"/>
      <c r="AB805" s="165"/>
      <c r="AC805" s="165"/>
      <c r="AD805" s="165"/>
      <c r="AE805" s="165"/>
      <c r="AF805" s="165"/>
      <c r="AG805" s="165"/>
      <c r="AH805" s="165"/>
      <c r="AI805" s="165"/>
    </row>
    <row r="806" spans="2:35" hidden="1" x14ac:dyDescent="0.25">
      <c r="B806" s="165" t="s">
        <v>603</v>
      </c>
      <c r="C806" s="165" t="s">
        <v>215</v>
      </c>
      <c r="D806" s="165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  <c r="AA806" s="165"/>
      <c r="AB806" s="165"/>
      <c r="AC806" s="165"/>
      <c r="AD806" s="165"/>
      <c r="AE806" s="165"/>
      <c r="AF806" s="165"/>
      <c r="AG806" s="165"/>
      <c r="AH806" s="165"/>
      <c r="AI806" s="165"/>
    </row>
    <row r="807" spans="2:35" hidden="1" x14ac:dyDescent="0.25">
      <c r="B807" s="165" t="s">
        <v>274</v>
      </c>
      <c r="C807" s="165" t="s">
        <v>215</v>
      </c>
      <c r="D807" s="165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  <c r="AA807" s="165"/>
      <c r="AB807" s="165"/>
      <c r="AC807" s="165"/>
      <c r="AD807" s="165"/>
      <c r="AE807" s="165"/>
      <c r="AF807" s="165"/>
      <c r="AG807" s="165"/>
      <c r="AH807" s="165"/>
      <c r="AI807" s="165"/>
    </row>
    <row r="808" spans="2:35" hidden="1" x14ac:dyDescent="0.25">
      <c r="B808" s="165" t="s">
        <v>479</v>
      </c>
      <c r="C808" s="165" t="s">
        <v>255</v>
      </c>
      <c r="D808" s="165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  <c r="AA808" s="165"/>
      <c r="AB808" s="165"/>
      <c r="AC808" s="165"/>
      <c r="AD808" s="165"/>
      <c r="AE808" s="165"/>
      <c r="AF808" s="165"/>
      <c r="AG808" s="165"/>
      <c r="AH808" s="165"/>
      <c r="AI808" s="165"/>
    </row>
    <row r="809" spans="2:35" hidden="1" x14ac:dyDescent="0.25">
      <c r="B809" s="165" t="s">
        <v>275</v>
      </c>
      <c r="C809" s="165" t="s">
        <v>215</v>
      </c>
      <c r="D809" s="165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  <c r="AA809" s="165"/>
      <c r="AB809" s="165"/>
      <c r="AC809" s="165"/>
      <c r="AD809" s="165"/>
      <c r="AE809" s="165"/>
      <c r="AF809" s="165"/>
      <c r="AG809" s="165"/>
      <c r="AH809" s="165"/>
      <c r="AI809" s="165"/>
    </row>
    <row r="810" spans="2:35" hidden="1" x14ac:dyDescent="0.25">
      <c r="B810" s="165" t="s">
        <v>604</v>
      </c>
      <c r="C810" s="165" t="s">
        <v>255</v>
      </c>
      <c r="D810" s="165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  <c r="AA810" s="165"/>
      <c r="AB810" s="165"/>
      <c r="AC810" s="165"/>
      <c r="AD810" s="165"/>
      <c r="AE810" s="165"/>
      <c r="AF810" s="165"/>
      <c r="AG810" s="165"/>
      <c r="AH810" s="165"/>
      <c r="AI810" s="165"/>
    </row>
    <row r="811" spans="2:35" hidden="1" x14ac:dyDescent="0.25">
      <c r="B811" s="165" t="s">
        <v>276</v>
      </c>
      <c r="C811" s="165" t="s">
        <v>255</v>
      </c>
      <c r="D811" s="165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  <c r="AA811" s="165"/>
      <c r="AB811" s="165"/>
      <c r="AC811" s="165"/>
      <c r="AD811" s="165"/>
      <c r="AE811" s="165"/>
      <c r="AF811" s="165"/>
      <c r="AG811" s="165"/>
      <c r="AH811" s="165"/>
      <c r="AI811" s="165"/>
    </row>
    <row r="812" spans="2:35" hidden="1" x14ac:dyDescent="0.25">
      <c r="B812" s="165" t="s">
        <v>277</v>
      </c>
      <c r="C812" s="165" t="s">
        <v>215</v>
      </c>
      <c r="D812" s="165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  <c r="AA812" s="165"/>
      <c r="AB812" s="165"/>
      <c r="AC812" s="165"/>
      <c r="AD812" s="165"/>
      <c r="AE812" s="165"/>
      <c r="AF812" s="165"/>
      <c r="AG812" s="165"/>
      <c r="AH812" s="165"/>
      <c r="AI812" s="165"/>
    </row>
    <row r="813" spans="2:35" hidden="1" x14ac:dyDescent="0.25">
      <c r="B813" s="165" t="s">
        <v>375</v>
      </c>
      <c r="C813" s="165" t="s">
        <v>265</v>
      </c>
      <c r="D813" s="165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  <c r="AA813" s="165"/>
      <c r="AB813" s="165"/>
      <c r="AC813" s="165"/>
      <c r="AD813" s="165"/>
      <c r="AE813" s="165"/>
      <c r="AF813" s="165"/>
      <c r="AG813" s="165"/>
      <c r="AH813" s="165"/>
      <c r="AI813" s="165"/>
    </row>
    <row r="814" spans="2:35" hidden="1" x14ac:dyDescent="0.25">
      <c r="B814" s="165" t="s">
        <v>278</v>
      </c>
      <c r="C814" s="165" t="s">
        <v>215</v>
      </c>
      <c r="D814" s="165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  <c r="AA814" s="165"/>
      <c r="AB814" s="165"/>
      <c r="AC814" s="165"/>
      <c r="AD814" s="165"/>
      <c r="AE814" s="165"/>
      <c r="AF814" s="165"/>
      <c r="AG814" s="165"/>
      <c r="AH814" s="165"/>
      <c r="AI814" s="165"/>
    </row>
    <row r="815" spans="2:35" hidden="1" x14ac:dyDescent="0.25">
      <c r="B815" s="165" t="s">
        <v>279</v>
      </c>
      <c r="C815" s="165" t="s">
        <v>215</v>
      </c>
      <c r="D815" s="165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  <c r="AA815" s="165"/>
      <c r="AB815" s="165"/>
      <c r="AC815" s="165"/>
      <c r="AD815" s="165"/>
      <c r="AE815" s="165"/>
      <c r="AF815" s="165"/>
      <c r="AG815" s="165"/>
      <c r="AH815" s="165"/>
      <c r="AI815" s="165"/>
    </row>
    <row r="816" spans="2:35" hidden="1" x14ac:dyDescent="0.25">
      <c r="B816" s="165" t="s">
        <v>605</v>
      </c>
      <c r="C816" s="165" t="s">
        <v>215</v>
      </c>
      <c r="D816" s="165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  <c r="AA816" s="165"/>
      <c r="AB816" s="165"/>
      <c r="AC816" s="165"/>
      <c r="AD816" s="165"/>
      <c r="AE816" s="165"/>
      <c r="AF816" s="165"/>
      <c r="AG816" s="165"/>
      <c r="AH816" s="165"/>
      <c r="AI816" s="165"/>
    </row>
    <row r="817" spans="2:35" hidden="1" x14ac:dyDescent="0.25">
      <c r="B817" s="165" t="s">
        <v>280</v>
      </c>
      <c r="C817" s="165" t="s">
        <v>215</v>
      </c>
      <c r="D817" s="165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  <c r="AA817" s="165"/>
      <c r="AB817" s="165"/>
      <c r="AC817" s="165"/>
      <c r="AD817" s="165"/>
      <c r="AE817" s="165"/>
      <c r="AF817" s="165"/>
      <c r="AG817" s="165"/>
      <c r="AH817" s="165"/>
      <c r="AI817" s="165"/>
    </row>
    <row r="818" spans="2:35" hidden="1" x14ac:dyDescent="0.25">
      <c r="B818" s="165" t="s">
        <v>281</v>
      </c>
      <c r="C818" s="165" t="s">
        <v>215</v>
      </c>
      <c r="D818" s="165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  <c r="AA818" s="165"/>
      <c r="AB818" s="165"/>
      <c r="AC818" s="165"/>
      <c r="AD818" s="165"/>
      <c r="AE818" s="165"/>
      <c r="AF818" s="165"/>
      <c r="AG818" s="165"/>
      <c r="AH818" s="165"/>
      <c r="AI818" s="165"/>
    </row>
    <row r="819" spans="2:35" hidden="1" x14ac:dyDescent="0.25">
      <c r="B819" s="165" t="s">
        <v>606</v>
      </c>
      <c r="C819" s="165" t="s">
        <v>215</v>
      </c>
      <c r="D819" s="165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  <c r="AA819" s="165"/>
      <c r="AB819" s="165"/>
      <c r="AC819" s="165"/>
      <c r="AD819" s="165"/>
      <c r="AE819" s="165"/>
      <c r="AF819" s="165"/>
      <c r="AG819" s="165"/>
      <c r="AH819" s="165"/>
      <c r="AI819" s="165"/>
    </row>
    <row r="820" spans="2:35" hidden="1" x14ac:dyDescent="0.25">
      <c r="B820" s="165" t="s">
        <v>282</v>
      </c>
      <c r="C820" s="165" t="s">
        <v>283</v>
      </c>
      <c r="D820" s="165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  <c r="AA820" s="165"/>
      <c r="AB820" s="165"/>
      <c r="AC820" s="165"/>
      <c r="AD820" s="165"/>
      <c r="AE820" s="165"/>
      <c r="AF820" s="165"/>
      <c r="AG820" s="165"/>
      <c r="AH820" s="165"/>
      <c r="AI820" s="165"/>
    </row>
    <row r="821" spans="2:35" hidden="1" x14ac:dyDescent="0.25">
      <c r="B821" s="165" t="s">
        <v>454</v>
      </c>
      <c r="C821" s="165" t="s">
        <v>255</v>
      </c>
      <c r="D821" s="165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  <c r="AA821" s="165"/>
      <c r="AB821" s="165"/>
      <c r="AC821" s="165"/>
      <c r="AD821" s="165"/>
      <c r="AE821" s="165"/>
      <c r="AF821" s="165"/>
      <c r="AG821" s="165"/>
      <c r="AH821" s="165"/>
      <c r="AI821" s="165"/>
    </row>
    <row r="822" spans="2:35" hidden="1" x14ac:dyDescent="0.25">
      <c r="B822" s="165" t="s">
        <v>607</v>
      </c>
      <c r="C822" s="165" t="s">
        <v>255</v>
      </c>
      <c r="D822" s="165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  <c r="AA822" s="165"/>
      <c r="AB822" s="165"/>
      <c r="AC822" s="165"/>
      <c r="AD822" s="165"/>
      <c r="AE822" s="165"/>
      <c r="AF822" s="165"/>
      <c r="AG822" s="165"/>
      <c r="AH822" s="165"/>
      <c r="AI822" s="165"/>
    </row>
    <row r="823" spans="2:35" hidden="1" x14ac:dyDescent="0.25">
      <c r="B823" s="165" t="s">
        <v>284</v>
      </c>
      <c r="C823" s="165" t="s">
        <v>215</v>
      </c>
      <c r="D823" s="165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  <c r="AA823" s="165"/>
      <c r="AB823" s="165"/>
      <c r="AC823" s="165"/>
      <c r="AD823" s="165"/>
      <c r="AE823" s="165"/>
      <c r="AF823" s="165"/>
      <c r="AG823" s="165"/>
      <c r="AH823" s="165"/>
      <c r="AI823" s="165"/>
    </row>
    <row r="824" spans="2:35" hidden="1" x14ac:dyDescent="0.25">
      <c r="B824" s="165" t="s">
        <v>285</v>
      </c>
      <c r="C824" s="165" t="s">
        <v>215</v>
      </c>
      <c r="D824" s="165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  <c r="AA824" s="165"/>
      <c r="AB824" s="165"/>
      <c r="AC824" s="165"/>
      <c r="AD824" s="165"/>
      <c r="AE824" s="165"/>
      <c r="AF824" s="165"/>
      <c r="AG824" s="165"/>
      <c r="AH824" s="165"/>
      <c r="AI824" s="165"/>
    </row>
    <row r="825" spans="2:35" hidden="1" x14ac:dyDescent="0.25">
      <c r="B825" s="165" t="s">
        <v>376</v>
      </c>
      <c r="C825" s="165" t="s">
        <v>215</v>
      </c>
      <c r="D825" s="165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  <c r="AA825" s="165"/>
      <c r="AB825" s="165"/>
      <c r="AC825" s="165"/>
      <c r="AD825" s="165"/>
      <c r="AE825" s="165"/>
      <c r="AF825" s="165"/>
      <c r="AG825" s="165"/>
      <c r="AH825" s="165"/>
      <c r="AI825" s="165"/>
    </row>
    <row r="826" spans="2:35" hidden="1" x14ac:dyDescent="0.25">
      <c r="B826" s="165" t="s">
        <v>286</v>
      </c>
      <c r="C826" s="165" t="s">
        <v>215</v>
      </c>
      <c r="D826" s="165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  <c r="AA826" s="165"/>
      <c r="AB826" s="165"/>
      <c r="AC826" s="165"/>
      <c r="AD826" s="165"/>
      <c r="AE826" s="165"/>
      <c r="AF826" s="165"/>
      <c r="AG826" s="165"/>
      <c r="AH826" s="165"/>
      <c r="AI826" s="165"/>
    </row>
    <row r="827" spans="2:35" hidden="1" x14ac:dyDescent="0.25">
      <c r="B827" s="165" t="s">
        <v>287</v>
      </c>
      <c r="C827" s="165" t="s">
        <v>215</v>
      </c>
      <c r="D827" s="165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  <c r="AA827" s="165"/>
      <c r="AB827" s="165"/>
      <c r="AC827" s="165"/>
      <c r="AD827" s="165"/>
      <c r="AE827" s="165"/>
      <c r="AF827" s="165"/>
      <c r="AG827" s="165"/>
      <c r="AH827" s="165"/>
      <c r="AI827" s="165"/>
    </row>
    <row r="828" spans="2:35" hidden="1" x14ac:dyDescent="0.25">
      <c r="B828" s="165" t="s">
        <v>456</v>
      </c>
      <c r="C828" s="165" t="s">
        <v>215</v>
      </c>
      <c r="D828" s="165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  <c r="AA828" s="165"/>
      <c r="AB828" s="165"/>
      <c r="AC828" s="165"/>
      <c r="AD828" s="165"/>
      <c r="AE828" s="165"/>
      <c r="AF828" s="165"/>
      <c r="AG828" s="165"/>
      <c r="AH828" s="165"/>
      <c r="AI828" s="165"/>
    </row>
    <row r="829" spans="2:35" hidden="1" x14ac:dyDescent="0.25">
      <c r="B829" s="165" t="s">
        <v>288</v>
      </c>
      <c r="C829" s="165" t="s">
        <v>215</v>
      </c>
      <c r="D829" s="165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  <c r="AA829" s="165"/>
      <c r="AB829" s="165"/>
      <c r="AC829" s="165"/>
      <c r="AD829" s="165"/>
      <c r="AE829" s="165"/>
      <c r="AF829" s="165"/>
      <c r="AG829" s="165"/>
      <c r="AH829" s="165"/>
      <c r="AI829" s="165"/>
    </row>
    <row r="830" spans="2:35" hidden="1" x14ac:dyDescent="0.25">
      <c r="B830" s="165" t="s">
        <v>289</v>
      </c>
      <c r="C830" s="165" t="s">
        <v>215</v>
      </c>
      <c r="D830" s="165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  <c r="AA830" s="165"/>
      <c r="AB830" s="165"/>
      <c r="AC830" s="165"/>
      <c r="AD830" s="165"/>
      <c r="AE830" s="165"/>
      <c r="AF830" s="165"/>
      <c r="AG830" s="165"/>
      <c r="AH830" s="165"/>
      <c r="AI830" s="165"/>
    </row>
    <row r="831" spans="2:35" hidden="1" x14ac:dyDescent="0.25">
      <c r="B831" s="165" t="s">
        <v>290</v>
      </c>
      <c r="C831" s="165" t="s">
        <v>215</v>
      </c>
      <c r="D831" s="165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  <c r="AA831" s="165"/>
      <c r="AB831" s="165"/>
      <c r="AC831" s="165"/>
      <c r="AD831" s="165"/>
      <c r="AE831" s="165"/>
      <c r="AF831" s="165"/>
      <c r="AG831" s="165"/>
      <c r="AH831" s="165"/>
      <c r="AI831" s="165"/>
    </row>
    <row r="832" spans="2:35" hidden="1" x14ac:dyDescent="0.25">
      <c r="B832" s="165"/>
      <c r="C832" s="165"/>
      <c r="D832" s="165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  <c r="AA832" s="165"/>
      <c r="AB832" s="165"/>
      <c r="AC832" s="165"/>
      <c r="AD832" s="165"/>
      <c r="AE832" s="165"/>
      <c r="AF832" s="165"/>
      <c r="AG832" s="165"/>
      <c r="AH832" s="165"/>
      <c r="AI832" s="165"/>
    </row>
    <row r="833" spans="2:35" hidden="1" x14ac:dyDescent="0.25">
      <c r="B833" s="163" t="s">
        <v>291</v>
      </c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  <c r="AD833" s="164"/>
      <c r="AE833" s="164"/>
      <c r="AF833" s="164"/>
      <c r="AG833" s="164"/>
      <c r="AH833" s="164"/>
      <c r="AI833" s="164"/>
    </row>
    <row r="834" spans="2:35" hidden="1" x14ac:dyDescent="0.25">
      <c r="B834" s="165" t="s">
        <v>480</v>
      </c>
      <c r="C834" s="165" t="s">
        <v>219</v>
      </c>
      <c r="D834" s="165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  <c r="AA834" s="165"/>
      <c r="AB834" s="165"/>
      <c r="AC834" s="165"/>
      <c r="AD834" s="165"/>
      <c r="AE834" s="165"/>
      <c r="AF834" s="165"/>
      <c r="AG834" s="165"/>
      <c r="AH834" s="165"/>
      <c r="AI834" s="165"/>
    </row>
    <row r="835" spans="2:35" hidden="1" x14ac:dyDescent="0.25">
      <c r="B835" s="165" t="s">
        <v>377</v>
      </c>
      <c r="C835" s="165" t="s">
        <v>219</v>
      </c>
      <c r="D835" s="165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  <c r="AA835" s="165"/>
      <c r="AB835" s="165"/>
      <c r="AC835" s="165"/>
      <c r="AD835" s="165"/>
      <c r="AE835" s="165"/>
      <c r="AF835" s="165"/>
      <c r="AG835" s="165"/>
      <c r="AH835" s="165"/>
      <c r="AI835" s="165"/>
    </row>
    <row r="836" spans="2:35" hidden="1" x14ac:dyDescent="0.25">
      <c r="B836" s="165" t="s">
        <v>378</v>
      </c>
      <c r="C836" s="165" t="s">
        <v>219</v>
      </c>
      <c r="D836" s="165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  <c r="AA836" s="165"/>
      <c r="AB836" s="165"/>
      <c r="AC836" s="165"/>
      <c r="AD836" s="165"/>
      <c r="AE836" s="165"/>
      <c r="AF836" s="165"/>
      <c r="AG836" s="165"/>
      <c r="AH836" s="165"/>
      <c r="AI836" s="165"/>
    </row>
    <row r="837" spans="2:35" hidden="1" x14ac:dyDescent="0.25">
      <c r="B837" s="165" t="s">
        <v>292</v>
      </c>
      <c r="C837" s="165" t="s">
        <v>230</v>
      </c>
      <c r="D837" s="165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  <c r="AA837" s="165"/>
      <c r="AB837" s="165"/>
      <c r="AC837" s="165"/>
      <c r="AD837" s="165"/>
      <c r="AE837" s="165"/>
      <c r="AF837" s="165"/>
      <c r="AG837" s="165"/>
      <c r="AH837" s="165"/>
      <c r="AI837" s="165"/>
    </row>
    <row r="838" spans="2:35" hidden="1" x14ac:dyDescent="0.25">
      <c r="B838" s="165" t="s">
        <v>481</v>
      </c>
      <c r="C838" s="165" t="s">
        <v>219</v>
      </c>
      <c r="D838" s="165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  <c r="AA838" s="165"/>
      <c r="AB838" s="165"/>
      <c r="AC838" s="165"/>
      <c r="AD838" s="165"/>
      <c r="AE838" s="165"/>
      <c r="AF838" s="165"/>
      <c r="AG838" s="165"/>
      <c r="AH838" s="165"/>
      <c r="AI838" s="165"/>
    </row>
    <row r="839" spans="2:35" hidden="1" x14ac:dyDescent="0.25">
      <c r="B839" s="165" t="s">
        <v>293</v>
      </c>
      <c r="C839" s="165" t="s">
        <v>219</v>
      </c>
      <c r="D839" s="165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  <c r="AA839" s="165"/>
      <c r="AB839" s="165"/>
      <c r="AC839" s="165"/>
      <c r="AD839" s="165"/>
      <c r="AE839" s="165"/>
      <c r="AF839" s="165"/>
      <c r="AG839" s="165"/>
      <c r="AH839" s="165"/>
      <c r="AI839" s="165"/>
    </row>
    <row r="840" spans="2:35" hidden="1" x14ac:dyDescent="0.25">
      <c r="B840" s="165" t="s">
        <v>482</v>
      </c>
      <c r="C840" s="165" t="s">
        <v>265</v>
      </c>
      <c r="D840" s="165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95"/>
      <c r="T840" s="165"/>
      <c r="U840" s="165"/>
      <c r="V840" s="165"/>
      <c r="W840" s="165"/>
      <c r="X840" s="165"/>
      <c r="Y840" s="165"/>
      <c r="Z840" s="165"/>
      <c r="AA840" s="165"/>
      <c r="AB840" s="165"/>
      <c r="AC840" s="165"/>
      <c r="AD840" s="165"/>
      <c r="AE840" s="165"/>
      <c r="AF840" s="165"/>
      <c r="AG840" s="165"/>
      <c r="AH840" s="165"/>
      <c r="AI840" s="165"/>
    </row>
    <row r="841" spans="2:35" hidden="1" x14ac:dyDescent="0.25">
      <c r="B841" s="165"/>
      <c r="C841" s="165"/>
      <c r="D841" s="165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  <c r="AA841" s="165"/>
      <c r="AB841" s="165"/>
      <c r="AC841" s="165"/>
      <c r="AD841" s="165"/>
      <c r="AE841" s="165"/>
      <c r="AF841" s="165"/>
      <c r="AG841" s="165"/>
      <c r="AH841" s="165"/>
      <c r="AI841" s="165"/>
    </row>
    <row r="842" spans="2:35" hidden="1" x14ac:dyDescent="0.25">
      <c r="B842" s="165"/>
      <c r="C842" s="165"/>
      <c r="D842" s="165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  <c r="AA842" s="165"/>
      <c r="AB842" s="165"/>
      <c r="AC842" s="165"/>
      <c r="AD842" s="165"/>
      <c r="AE842" s="165"/>
      <c r="AF842" s="165"/>
      <c r="AG842" s="165"/>
      <c r="AH842" s="165"/>
      <c r="AI842" s="165"/>
    </row>
    <row r="843" spans="2:35" hidden="1" x14ac:dyDescent="0.25">
      <c r="B843" s="163" t="s">
        <v>294</v>
      </c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  <c r="AD843" s="164"/>
      <c r="AE843" s="164"/>
      <c r="AF843" s="164"/>
      <c r="AG843" s="164"/>
      <c r="AH843" s="164"/>
      <c r="AI843" s="164"/>
    </row>
    <row r="844" spans="2:35" hidden="1" x14ac:dyDescent="0.25">
      <c r="B844" s="165" t="s">
        <v>366</v>
      </c>
      <c r="C844" s="165" t="s">
        <v>367</v>
      </c>
      <c r="D844" s="165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  <c r="AA844" s="165"/>
      <c r="AB844" s="165"/>
      <c r="AC844" s="165"/>
      <c r="AD844" s="165"/>
      <c r="AE844" s="165"/>
      <c r="AF844" s="165"/>
      <c r="AG844" s="165"/>
      <c r="AH844" s="165"/>
      <c r="AI844" s="165"/>
    </row>
    <row r="845" spans="2:35" hidden="1" x14ac:dyDescent="0.25">
      <c r="B845" s="165" t="s">
        <v>483</v>
      </c>
      <c r="C845" s="165" t="s">
        <v>297</v>
      </c>
      <c r="D845" s="165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  <c r="AA845" s="165"/>
      <c r="AB845" s="165"/>
      <c r="AC845" s="165"/>
      <c r="AD845" s="165"/>
      <c r="AE845" s="165"/>
      <c r="AF845" s="165"/>
      <c r="AG845" s="165"/>
      <c r="AH845" s="165"/>
      <c r="AI845" s="165"/>
    </row>
    <row r="846" spans="2:35" hidden="1" x14ac:dyDescent="0.25">
      <c r="B846" s="165" t="s">
        <v>705</v>
      </c>
      <c r="C846" s="165" t="s">
        <v>219</v>
      </c>
      <c r="D846" s="165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  <c r="AA846" s="165"/>
      <c r="AB846" s="165"/>
      <c r="AC846" s="165"/>
      <c r="AD846" s="165"/>
      <c r="AE846" s="165"/>
      <c r="AF846" s="165"/>
      <c r="AG846" s="165"/>
      <c r="AH846" s="165"/>
      <c r="AI846" s="165"/>
    </row>
    <row r="847" spans="2:35" hidden="1" x14ac:dyDescent="0.25">
      <c r="B847" s="165" t="s">
        <v>484</v>
      </c>
      <c r="C847" s="165" t="s">
        <v>219</v>
      </c>
      <c r="D847" s="165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221"/>
      <c r="Q847" s="221"/>
      <c r="R847" s="221"/>
      <c r="S847" s="221"/>
      <c r="T847" s="221"/>
      <c r="U847" s="221"/>
      <c r="V847" s="221"/>
      <c r="W847" s="165"/>
      <c r="X847" s="165"/>
      <c r="Y847" s="165"/>
      <c r="Z847" s="165"/>
      <c r="AA847" s="165"/>
      <c r="AB847" s="165"/>
      <c r="AC847" s="165"/>
      <c r="AD847" s="165"/>
      <c r="AE847" s="165"/>
      <c r="AF847" s="165"/>
      <c r="AG847" s="165"/>
      <c r="AH847" s="165"/>
      <c r="AI847" s="165"/>
    </row>
    <row r="848" spans="2:35" hidden="1" x14ac:dyDescent="0.25">
      <c r="B848" s="83" t="s">
        <v>485</v>
      </c>
      <c r="C848" s="83" t="s">
        <v>219</v>
      </c>
      <c r="D848" s="221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247"/>
      <c r="P848" s="42"/>
      <c r="Q848" s="42"/>
      <c r="R848" s="42"/>
      <c r="S848" s="165"/>
      <c r="T848" s="42"/>
      <c r="U848" s="42"/>
      <c r="V848" s="42"/>
      <c r="W848" s="248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</row>
    <row r="849" spans="2:35" hidden="1" x14ac:dyDescent="0.25">
      <c r="B849" s="83" t="s">
        <v>486</v>
      </c>
      <c r="C849" s="83" t="s">
        <v>219</v>
      </c>
      <c r="D849" s="221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247"/>
      <c r="P849" s="42"/>
      <c r="Q849" s="42"/>
      <c r="R849" s="42"/>
      <c r="S849" s="165"/>
      <c r="T849" s="42"/>
      <c r="U849" s="42"/>
      <c r="V849" s="42"/>
      <c r="W849" s="248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</row>
    <row r="850" spans="2:35" hidden="1" x14ac:dyDescent="0.25">
      <c r="B850" s="165" t="s">
        <v>487</v>
      </c>
      <c r="C850" s="165" t="s">
        <v>219</v>
      </c>
      <c r="D850" s="165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249"/>
      <c r="P850" s="165"/>
      <c r="Q850" s="165"/>
      <c r="R850" s="165"/>
      <c r="S850" s="250"/>
      <c r="T850" s="165"/>
      <c r="U850" s="165"/>
      <c r="V850" s="165"/>
      <c r="W850" s="251"/>
      <c r="X850" s="165"/>
      <c r="Y850" s="165"/>
      <c r="Z850" s="165"/>
      <c r="AA850" s="165"/>
      <c r="AB850" s="165"/>
      <c r="AC850" s="165"/>
      <c r="AD850" s="165"/>
      <c r="AE850" s="165"/>
      <c r="AF850" s="165"/>
      <c r="AG850" s="165"/>
      <c r="AH850" s="165"/>
      <c r="AI850" s="165"/>
    </row>
    <row r="851" spans="2:35" hidden="1" x14ac:dyDescent="0.25">
      <c r="R851" s="8"/>
      <c r="S851" s="186"/>
      <c r="T851" s="8"/>
    </row>
    <row r="852" spans="2:35" hidden="1" x14ac:dyDescent="0.25">
      <c r="R852" s="8"/>
      <c r="S852" s="186"/>
      <c r="T852" s="8"/>
    </row>
    <row r="853" spans="2:35" hidden="1" x14ac:dyDescent="0.25">
      <c r="R853" s="8"/>
      <c r="S853" s="186"/>
      <c r="T853" s="8"/>
    </row>
    <row r="854" spans="2:35" hidden="1" x14ac:dyDescent="0.25">
      <c r="R854" s="8"/>
      <c r="S854" s="186"/>
      <c r="T854" s="8"/>
    </row>
    <row r="855" spans="2:35" hidden="1" x14ac:dyDescent="0.25">
      <c r="R855" s="8"/>
      <c r="S855" s="186"/>
      <c r="T855" s="8"/>
    </row>
    <row r="856" spans="2:35" hidden="1" x14ac:dyDescent="0.25">
      <c r="R856" s="8"/>
      <c r="S856" s="186"/>
      <c r="T856" s="8"/>
    </row>
    <row r="857" spans="2:35" hidden="1" x14ac:dyDescent="0.25">
      <c r="R857" s="8"/>
      <c r="S857" s="186"/>
      <c r="T857" s="8"/>
    </row>
    <row r="858" spans="2:35" hidden="1" x14ac:dyDescent="0.25">
      <c r="R858" s="8"/>
      <c r="S858" s="186"/>
      <c r="T858" s="8"/>
    </row>
    <row r="859" spans="2:35" hidden="1" x14ac:dyDescent="0.25">
      <c r="R859" s="8"/>
      <c r="S859" s="186"/>
      <c r="T859" s="8"/>
    </row>
    <row r="860" spans="2:35" hidden="1" x14ac:dyDescent="0.25">
      <c r="R860" s="8"/>
      <c r="S860" s="186"/>
      <c r="T860" s="8"/>
    </row>
    <row r="861" spans="2:35" hidden="1" x14ac:dyDescent="0.25">
      <c r="R861" s="8"/>
      <c r="S861" s="186"/>
      <c r="T861" s="8"/>
    </row>
    <row r="862" spans="2:35" hidden="1" x14ac:dyDescent="0.25">
      <c r="R862" s="8"/>
      <c r="S862" s="186"/>
      <c r="T862" s="8"/>
    </row>
    <row r="863" spans="2:35" hidden="1" x14ac:dyDescent="0.25">
      <c r="R863" s="8"/>
      <c r="S863" s="186"/>
      <c r="T863" s="8"/>
    </row>
    <row r="864" spans="2:35" hidden="1" x14ac:dyDescent="0.25">
      <c r="R864" s="8"/>
      <c r="S864" s="186"/>
      <c r="T864" s="8"/>
    </row>
    <row r="865" spans="18:20" hidden="1" x14ac:dyDescent="0.25">
      <c r="R865" s="8"/>
      <c r="S865" s="186"/>
      <c r="T865" s="8"/>
    </row>
    <row r="866" spans="18:20" hidden="1" x14ac:dyDescent="0.25">
      <c r="R866" s="8"/>
      <c r="S866" s="186"/>
      <c r="T866" s="8"/>
    </row>
    <row r="867" spans="18:20" hidden="1" x14ac:dyDescent="0.25">
      <c r="R867" s="8"/>
      <c r="S867" s="186"/>
      <c r="T867" s="8"/>
    </row>
    <row r="868" spans="18:20" hidden="1" x14ac:dyDescent="0.25">
      <c r="R868" s="8"/>
      <c r="S868" s="186"/>
      <c r="T868" s="8"/>
    </row>
    <row r="869" spans="18:20" hidden="1" x14ac:dyDescent="0.25">
      <c r="R869" s="8"/>
      <c r="S869" s="186"/>
      <c r="T869" s="8"/>
    </row>
    <row r="870" spans="18:20" hidden="1" x14ac:dyDescent="0.25">
      <c r="R870" s="8"/>
      <c r="S870" s="186"/>
      <c r="T870" s="8"/>
    </row>
    <row r="871" spans="18:20" x14ac:dyDescent="0.25">
      <c r="R871" s="8"/>
      <c r="S871" s="186"/>
      <c r="T871" s="8"/>
    </row>
    <row r="872" spans="18:20" x14ac:dyDescent="0.25">
      <c r="R872" s="8"/>
      <c r="S872" s="186"/>
      <c r="T872" s="8"/>
    </row>
    <row r="873" spans="18:20" x14ac:dyDescent="0.25">
      <c r="R873" s="8"/>
      <c r="S873" s="186"/>
      <c r="T873" s="8"/>
    </row>
    <row r="874" spans="18:20" x14ac:dyDescent="0.25">
      <c r="R874" s="8"/>
      <c r="S874" s="186"/>
      <c r="T874" s="8"/>
    </row>
    <row r="875" spans="18:20" x14ac:dyDescent="0.25">
      <c r="R875" s="8"/>
      <c r="S875" s="186"/>
      <c r="T875" s="8"/>
    </row>
    <row r="876" spans="18:20" x14ac:dyDescent="0.25">
      <c r="R876" s="8"/>
      <c r="S876" s="186"/>
      <c r="T876" s="8"/>
    </row>
    <row r="877" spans="18:20" x14ac:dyDescent="0.25">
      <c r="R877" s="8"/>
      <c r="S877" s="186"/>
      <c r="T877" s="8"/>
    </row>
    <row r="878" spans="18:20" x14ac:dyDescent="0.25">
      <c r="R878" s="8"/>
      <c r="S878" s="186"/>
      <c r="T878" s="8"/>
    </row>
    <row r="879" spans="18:20" x14ac:dyDescent="0.25">
      <c r="R879" s="8"/>
      <c r="S879" s="186"/>
      <c r="T879" s="8"/>
    </row>
    <row r="880" spans="18:20" x14ac:dyDescent="0.25">
      <c r="R880" s="8"/>
      <c r="S880" s="186"/>
      <c r="T880" s="8"/>
    </row>
    <row r="881" spans="18:20" x14ac:dyDescent="0.25">
      <c r="R881" s="8"/>
      <c r="S881" s="186"/>
      <c r="T881" s="8"/>
    </row>
    <row r="882" spans="18:20" x14ac:dyDescent="0.25">
      <c r="R882" s="8"/>
      <c r="S882" s="186"/>
      <c r="T882" s="8"/>
    </row>
    <row r="883" spans="18:20" x14ac:dyDescent="0.25">
      <c r="R883" s="8"/>
      <c r="S883" s="186"/>
      <c r="T883" s="8"/>
    </row>
    <row r="884" spans="18:20" x14ac:dyDescent="0.25">
      <c r="R884" s="8"/>
      <c r="S884" s="186"/>
      <c r="T884" s="8"/>
    </row>
    <row r="885" spans="18:20" x14ac:dyDescent="0.25">
      <c r="R885" s="8"/>
      <c r="S885" s="186"/>
      <c r="T885" s="8"/>
    </row>
    <row r="886" spans="18:20" x14ac:dyDescent="0.25">
      <c r="R886" s="8"/>
      <c r="S886" s="186"/>
      <c r="T886" s="8"/>
    </row>
    <row r="887" spans="18:20" x14ac:dyDescent="0.25">
      <c r="R887" s="8"/>
      <c r="S887" s="186"/>
      <c r="T887" s="8"/>
    </row>
    <row r="888" spans="18:20" x14ac:dyDescent="0.25">
      <c r="R888" s="8"/>
      <c r="S888" s="186"/>
      <c r="T888" s="8"/>
    </row>
    <row r="889" spans="18:20" x14ac:dyDescent="0.25">
      <c r="R889" s="8"/>
      <c r="S889" s="186"/>
      <c r="T889" s="8"/>
    </row>
    <row r="890" spans="18:20" x14ac:dyDescent="0.25">
      <c r="R890" s="8"/>
      <c r="S890" s="186"/>
      <c r="T890" s="8"/>
    </row>
    <row r="891" spans="18:20" x14ac:dyDescent="0.25">
      <c r="R891" s="8"/>
      <c r="S891" s="186"/>
      <c r="T891" s="8"/>
    </row>
    <row r="892" spans="18:20" x14ac:dyDescent="0.25">
      <c r="R892" s="8"/>
      <c r="S892" s="252"/>
      <c r="T892" s="8"/>
    </row>
    <row r="893" spans="18:20" x14ac:dyDescent="0.25">
      <c r="R893" s="8"/>
      <c r="S893" s="186"/>
      <c r="T893" s="8"/>
    </row>
    <row r="894" spans="18:20" x14ac:dyDescent="0.25">
      <c r="R894" s="8"/>
      <c r="S894" s="186"/>
      <c r="T894" s="8"/>
    </row>
    <row r="895" spans="18:20" x14ac:dyDescent="0.25">
      <c r="R895" s="8"/>
      <c r="S895" s="186"/>
      <c r="T895" s="8"/>
    </row>
    <row r="896" spans="18:20" x14ac:dyDescent="0.25">
      <c r="R896" s="8"/>
      <c r="S896" s="186"/>
      <c r="T896" s="8"/>
    </row>
    <row r="897" spans="18:20" x14ac:dyDescent="0.25">
      <c r="R897" s="8"/>
      <c r="S897" s="186"/>
      <c r="T897" s="8"/>
    </row>
    <row r="898" spans="18:20" x14ac:dyDescent="0.25">
      <c r="R898" s="8"/>
      <c r="S898" s="186"/>
      <c r="T898" s="8"/>
    </row>
    <row r="899" spans="18:20" x14ac:dyDescent="0.25">
      <c r="R899" s="8"/>
      <c r="S899" s="186"/>
      <c r="T899" s="8"/>
    </row>
    <row r="900" spans="18:20" x14ac:dyDescent="0.25">
      <c r="R900" s="8"/>
      <c r="S900" s="186"/>
      <c r="T900" s="8"/>
    </row>
    <row r="901" spans="18:20" x14ac:dyDescent="0.25">
      <c r="R901" s="8"/>
      <c r="S901" s="186"/>
      <c r="T901" s="8"/>
    </row>
    <row r="902" spans="18:20" x14ac:dyDescent="0.25">
      <c r="R902" s="8"/>
      <c r="S902" s="186"/>
      <c r="T902" s="8"/>
    </row>
    <row r="903" spans="18:20" x14ac:dyDescent="0.25">
      <c r="R903" s="8"/>
      <c r="S903" s="186"/>
      <c r="T903" s="8"/>
    </row>
    <row r="904" spans="18:20" x14ac:dyDescent="0.25">
      <c r="R904" s="8"/>
      <c r="S904" s="186"/>
      <c r="T904" s="8"/>
    </row>
    <row r="905" spans="18:20" x14ac:dyDescent="0.25">
      <c r="R905" s="8"/>
      <c r="S905" s="186"/>
      <c r="T905" s="8"/>
    </row>
    <row r="906" spans="18:20" x14ac:dyDescent="0.25">
      <c r="R906" s="8"/>
      <c r="S906" s="186"/>
      <c r="T906" s="8"/>
    </row>
    <row r="907" spans="18:20" x14ac:dyDescent="0.25">
      <c r="R907" s="8"/>
      <c r="S907" s="186"/>
      <c r="T907" s="8"/>
    </row>
    <row r="908" spans="18:20" x14ac:dyDescent="0.25">
      <c r="R908" s="8"/>
      <c r="S908" s="186"/>
      <c r="T908" s="8"/>
    </row>
    <row r="909" spans="18:20" x14ac:dyDescent="0.25">
      <c r="R909" s="8"/>
      <c r="S909" s="186"/>
      <c r="T909" s="8"/>
    </row>
    <row r="910" spans="18:20" x14ac:dyDescent="0.25">
      <c r="R910" s="8"/>
      <c r="S910" s="186"/>
      <c r="T910" s="8"/>
    </row>
    <row r="911" spans="18:20" x14ac:dyDescent="0.25">
      <c r="R911" s="8"/>
      <c r="S911" s="186"/>
      <c r="T911" s="8"/>
    </row>
    <row r="912" spans="18:20" x14ac:dyDescent="0.25">
      <c r="R912" s="8"/>
      <c r="S912" s="186"/>
      <c r="T912" s="8"/>
    </row>
    <row r="913" spans="18:20" x14ac:dyDescent="0.25">
      <c r="R913" s="8"/>
      <c r="S913" s="186"/>
      <c r="T913" s="8"/>
    </row>
    <row r="914" spans="18:20" x14ac:dyDescent="0.25">
      <c r="R914" s="8"/>
      <c r="S914" s="186"/>
      <c r="T914" s="8"/>
    </row>
    <row r="915" spans="18:20" x14ac:dyDescent="0.25">
      <c r="R915" s="8"/>
      <c r="S915" s="186"/>
      <c r="T915" s="8"/>
    </row>
    <row r="916" spans="18:20" x14ac:dyDescent="0.25">
      <c r="R916" s="8"/>
      <c r="S916" s="186"/>
      <c r="T916" s="8"/>
    </row>
    <row r="917" spans="18:20" x14ac:dyDescent="0.25">
      <c r="R917" s="8"/>
      <c r="S917" s="186"/>
      <c r="T917" s="8"/>
    </row>
    <row r="918" spans="18:20" x14ac:dyDescent="0.25">
      <c r="R918" s="8"/>
      <c r="S918" s="186"/>
      <c r="T918" s="8"/>
    </row>
    <row r="919" spans="18:20" x14ac:dyDescent="0.25">
      <c r="R919" s="8"/>
      <c r="S919" s="186"/>
      <c r="T919" s="8"/>
    </row>
    <row r="920" spans="18:20" x14ac:dyDescent="0.25">
      <c r="R920" s="8"/>
      <c r="S920" s="186"/>
      <c r="T920" s="8"/>
    </row>
    <row r="921" spans="18:20" x14ac:dyDescent="0.25">
      <c r="R921" s="8"/>
      <c r="S921" s="186"/>
      <c r="T921" s="8"/>
    </row>
    <row r="922" spans="18:20" x14ac:dyDescent="0.25">
      <c r="R922" s="8"/>
      <c r="S922" s="186"/>
      <c r="T922" s="8"/>
    </row>
    <row r="923" spans="18:20" x14ac:dyDescent="0.25">
      <c r="R923" s="8"/>
      <c r="S923" s="186"/>
      <c r="T923" s="8"/>
    </row>
    <row r="924" spans="18:20" x14ac:dyDescent="0.25">
      <c r="R924" s="8"/>
      <c r="S924" s="186"/>
      <c r="T924" s="8"/>
    </row>
    <row r="925" spans="18:20" x14ac:dyDescent="0.25">
      <c r="R925" s="8"/>
      <c r="S925" s="186"/>
      <c r="T925" s="8"/>
    </row>
    <row r="926" spans="18:20" x14ac:dyDescent="0.25">
      <c r="R926" s="8"/>
      <c r="S926" s="186"/>
      <c r="T926" s="8"/>
    </row>
    <row r="927" spans="18:20" x14ac:dyDescent="0.25">
      <c r="R927" s="8"/>
      <c r="S927" s="252"/>
      <c r="T927" s="8"/>
    </row>
    <row r="928" spans="18:20" x14ac:dyDescent="0.25">
      <c r="R928" s="8"/>
      <c r="S928" s="186"/>
      <c r="T928" s="8"/>
    </row>
    <row r="929" spans="18:20" x14ac:dyDescent="0.25">
      <c r="R929" s="8"/>
      <c r="S929" s="186"/>
      <c r="T929" s="8"/>
    </row>
    <row r="930" spans="18:20" x14ac:dyDescent="0.25">
      <c r="R930" s="8"/>
      <c r="S930" s="186"/>
      <c r="T930" s="8"/>
    </row>
    <row r="931" spans="18:20" x14ac:dyDescent="0.25">
      <c r="R931" s="8"/>
      <c r="S931" s="186"/>
      <c r="T931" s="8"/>
    </row>
    <row r="932" spans="18:20" x14ac:dyDescent="0.25">
      <c r="R932" s="8"/>
      <c r="S932" s="186"/>
      <c r="T932" s="8"/>
    </row>
    <row r="933" spans="18:20" x14ac:dyDescent="0.25">
      <c r="R933" s="8"/>
      <c r="S933" s="186"/>
      <c r="T933" s="8"/>
    </row>
    <row r="934" spans="18:20" x14ac:dyDescent="0.25">
      <c r="R934" s="8"/>
      <c r="S934" s="186"/>
      <c r="T934" s="8"/>
    </row>
    <row r="935" spans="18:20" x14ac:dyDescent="0.25">
      <c r="R935" s="8"/>
      <c r="S935" s="186"/>
      <c r="T935" s="8"/>
    </row>
    <row r="936" spans="18:20" x14ac:dyDescent="0.25">
      <c r="R936" s="8"/>
      <c r="S936" s="186"/>
      <c r="T936" s="8"/>
    </row>
    <row r="937" spans="18:20" x14ac:dyDescent="0.25">
      <c r="R937" s="8"/>
      <c r="S937" s="186"/>
      <c r="T937" s="8"/>
    </row>
    <row r="938" spans="18:20" x14ac:dyDescent="0.25">
      <c r="R938" s="8"/>
      <c r="S938" s="186"/>
      <c r="T938" s="8"/>
    </row>
    <row r="939" spans="18:20" x14ac:dyDescent="0.25">
      <c r="R939" s="8"/>
      <c r="S939" s="186"/>
      <c r="T939" s="8"/>
    </row>
    <row r="940" spans="18:20" x14ac:dyDescent="0.25">
      <c r="R940" s="8"/>
      <c r="S940" s="186"/>
      <c r="T940" s="8"/>
    </row>
    <row r="941" spans="18:20" x14ac:dyDescent="0.25">
      <c r="R941" s="8"/>
      <c r="S941" s="186"/>
      <c r="T941" s="8"/>
    </row>
    <row r="942" spans="18:20" x14ac:dyDescent="0.25">
      <c r="R942" s="8"/>
      <c r="S942" s="186"/>
      <c r="T942" s="8"/>
    </row>
    <row r="943" spans="18:20" x14ac:dyDescent="0.25">
      <c r="R943" s="8"/>
      <c r="S943" s="186"/>
      <c r="T943" s="8"/>
    </row>
    <row r="944" spans="18:20" x14ac:dyDescent="0.25">
      <c r="R944" s="8"/>
      <c r="S944" s="186"/>
      <c r="T944" s="8"/>
    </row>
    <row r="945" spans="18:20" x14ac:dyDescent="0.25">
      <c r="R945" s="8"/>
      <c r="S945" s="186"/>
      <c r="T945" s="8"/>
    </row>
    <row r="946" spans="18:20" x14ac:dyDescent="0.25">
      <c r="R946" s="8"/>
      <c r="S946" s="186"/>
      <c r="T946" s="8"/>
    </row>
    <row r="947" spans="18:20" x14ac:dyDescent="0.25">
      <c r="R947" s="8"/>
      <c r="S947" s="186"/>
      <c r="T947" s="8"/>
    </row>
    <row r="948" spans="18:20" x14ac:dyDescent="0.25">
      <c r="R948" s="8"/>
      <c r="S948" s="186"/>
      <c r="T948" s="8"/>
    </row>
    <row r="949" spans="18:20" x14ac:dyDescent="0.25">
      <c r="R949" s="8"/>
      <c r="S949" s="186"/>
      <c r="T949" s="8"/>
    </row>
    <row r="950" spans="18:20" x14ac:dyDescent="0.25">
      <c r="R950" s="8"/>
      <c r="S950" s="186"/>
      <c r="T950" s="8"/>
    </row>
    <row r="951" spans="18:20" x14ac:dyDescent="0.25">
      <c r="R951" s="8"/>
      <c r="S951" s="186"/>
      <c r="T951" s="8"/>
    </row>
    <row r="952" spans="18:20" x14ac:dyDescent="0.25">
      <c r="R952" s="8"/>
      <c r="S952" s="186"/>
      <c r="T952" s="8"/>
    </row>
    <row r="953" spans="18:20" x14ac:dyDescent="0.25">
      <c r="R953" s="8"/>
      <c r="S953" s="186"/>
      <c r="T953" s="8"/>
    </row>
    <row r="954" spans="18:20" x14ac:dyDescent="0.25">
      <c r="R954" s="8"/>
      <c r="S954" s="186"/>
      <c r="T954" s="8"/>
    </row>
    <row r="955" spans="18:20" x14ac:dyDescent="0.25">
      <c r="R955" s="8"/>
      <c r="S955" s="186"/>
      <c r="T955" s="8"/>
    </row>
    <row r="956" spans="18:20" x14ac:dyDescent="0.25">
      <c r="R956" s="8"/>
      <c r="S956" s="186"/>
      <c r="T956" s="8"/>
    </row>
    <row r="957" spans="18:20" x14ac:dyDescent="0.25">
      <c r="S957" s="186"/>
    </row>
    <row r="958" spans="18:20" x14ac:dyDescent="0.25">
      <c r="S958" s="186"/>
    </row>
    <row r="959" spans="18:20" x14ac:dyDescent="0.25">
      <c r="S959" s="186"/>
    </row>
    <row r="960" spans="18:20" x14ac:dyDescent="0.25">
      <c r="S960" s="186"/>
    </row>
    <row r="961" spans="19:19" x14ac:dyDescent="0.25">
      <c r="S961" s="186"/>
    </row>
    <row r="962" spans="19:19" x14ac:dyDescent="0.25">
      <c r="S962" s="186"/>
    </row>
    <row r="963" spans="19:19" x14ac:dyDescent="0.25">
      <c r="S963" s="186"/>
    </row>
    <row r="964" spans="19:19" x14ac:dyDescent="0.25">
      <c r="S964" s="186"/>
    </row>
    <row r="965" spans="19:19" x14ac:dyDescent="0.25">
      <c r="S965" s="186"/>
    </row>
    <row r="966" spans="19:19" x14ac:dyDescent="0.25">
      <c r="S966" s="186"/>
    </row>
    <row r="967" spans="19:19" x14ac:dyDescent="0.25">
      <c r="S967" s="186"/>
    </row>
    <row r="968" spans="19:19" x14ac:dyDescent="0.25">
      <c r="S968" s="186"/>
    </row>
    <row r="969" spans="19:19" x14ac:dyDescent="0.25">
      <c r="S969" s="186"/>
    </row>
    <row r="970" spans="19:19" x14ac:dyDescent="0.25">
      <c r="S970" s="186"/>
    </row>
    <row r="971" spans="19:19" x14ac:dyDescent="0.25">
      <c r="S971" s="186"/>
    </row>
    <row r="972" spans="19:19" x14ac:dyDescent="0.25">
      <c r="S972" s="186"/>
    </row>
    <row r="973" spans="19:19" x14ac:dyDescent="0.25">
      <c r="S973" s="186"/>
    </row>
    <row r="974" spans="19:19" x14ac:dyDescent="0.25">
      <c r="S974" s="186"/>
    </row>
    <row r="975" spans="19:19" x14ac:dyDescent="0.25">
      <c r="S975" s="186"/>
    </row>
    <row r="976" spans="19:19" x14ac:dyDescent="0.25">
      <c r="S976" s="186"/>
    </row>
    <row r="977" spans="17:23" x14ac:dyDescent="0.25">
      <c r="S977" s="186"/>
    </row>
    <row r="978" spans="17:23" x14ac:dyDescent="0.25">
      <c r="S978" s="186"/>
    </row>
    <row r="979" spans="17:23" x14ac:dyDescent="0.25">
      <c r="S979" s="186"/>
    </row>
    <row r="980" spans="17:23" x14ac:dyDescent="0.25">
      <c r="S980" s="186"/>
    </row>
    <row r="981" spans="17:23" x14ac:dyDescent="0.25">
      <c r="S981" s="186"/>
    </row>
    <row r="982" spans="17:23" x14ac:dyDescent="0.25">
      <c r="S982" s="186"/>
    </row>
    <row r="983" spans="17:23" x14ac:dyDescent="0.25">
      <c r="S983" s="186"/>
    </row>
    <row r="984" spans="17:23" x14ac:dyDescent="0.25">
      <c r="S984" s="186"/>
    </row>
    <row r="985" spans="17:23" x14ac:dyDescent="0.25">
      <c r="S985" s="186"/>
    </row>
    <row r="986" spans="17:23" x14ac:dyDescent="0.25">
      <c r="S986" s="186"/>
    </row>
    <row r="987" spans="17:23" x14ac:dyDescent="0.25">
      <c r="S987" s="186"/>
    </row>
    <row r="988" spans="17:23" x14ac:dyDescent="0.25">
      <c r="S988" s="186"/>
    </row>
    <row r="989" spans="17:23" x14ac:dyDescent="0.25">
      <c r="S989" s="186"/>
    </row>
    <row r="990" spans="17:23" x14ac:dyDescent="0.25">
      <c r="S990" s="186"/>
    </row>
    <row r="991" spans="17:23" x14ac:dyDescent="0.25">
      <c r="S991" s="186"/>
    </row>
    <row r="992" spans="17:23" x14ac:dyDescent="0.25">
      <c r="Q992" s="8"/>
      <c r="R992" s="8"/>
      <c r="S992" s="186"/>
      <c r="T992" s="8"/>
      <c r="U992" s="8"/>
      <c r="V992" s="8"/>
      <c r="W992" s="8"/>
    </row>
    <row r="993" spans="17:23" x14ac:dyDescent="0.25">
      <c r="Q993" s="8"/>
      <c r="R993" s="8"/>
      <c r="S993" s="186"/>
      <c r="T993" s="8"/>
      <c r="U993" s="8"/>
      <c r="V993" s="8"/>
      <c r="W993" s="8"/>
    </row>
    <row r="994" spans="17:23" x14ac:dyDescent="0.25">
      <c r="Q994" s="8"/>
      <c r="R994" s="8"/>
      <c r="S994" s="186"/>
      <c r="T994" s="8"/>
      <c r="U994" s="8"/>
      <c r="V994" s="8"/>
      <c r="W994" s="8"/>
    </row>
    <row r="995" spans="17:23" x14ac:dyDescent="0.25">
      <c r="Q995" s="8"/>
      <c r="R995" s="8"/>
      <c r="S995" s="186"/>
      <c r="T995" s="8"/>
      <c r="U995" s="8"/>
      <c r="V995" s="8"/>
      <c r="W995" s="8"/>
    </row>
    <row r="996" spans="17:23" x14ac:dyDescent="0.25">
      <c r="Q996" s="8"/>
      <c r="R996" s="8"/>
      <c r="S996" s="186"/>
      <c r="T996" s="8"/>
      <c r="U996" s="8"/>
      <c r="V996" s="8"/>
      <c r="W996" s="8"/>
    </row>
    <row r="997" spans="17:23" x14ac:dyDescent="0.25">
      <c r="Q997" s="8"/>
      <c r="R997" s="8"/>
      <c r="S997" s="186"/>
      <c r="T997" s="8"/>
      <c r="U997" s="8"/>
      <c r="V997" s="8"/>
      <c r="W997" s="8"/>
    </row>
    <row r="998" spans="17:23" x14ac:dyDescent="0.25">
      <c r="Q998" s="8"/>
      <c r="R998" s="8"/>
      <c r="S998" s="186"/>
      <c r="T998" s="8"/>
      <c r="U998" s="8"/>
      <c r="V998" s="8"/>
      <c r="W998" s="8"/>
    </row>
    <row r="999" spans="17:23" x14ac:dyDescent="0.25">
      <c r="Q999" s="8"/>
      <c r="R999" s="8"/>
      <c r="S999" s="186"/>
      <c r="T999" s="8"/>
      <c r="U999" s="8"/>
      <c r="V999" s="8"/>
      <c r="W999" s="8"/>
    </row>
    <row r="1000" spans="17:23" x14ac:dyDescent="0.25">
      <c r="Q1000" s="8"/>
      <c r="R1000" s="8"/>
      <c r="S1000" s="186"/>
      <c r="T1000" s="8"/>
      <c r="U1000" s="8"/>
      <c r="V1000" s="8"/>
      <c r="W1000" s="8"/>
    </row>
    <row r="1001" spans="17:23" x14ac:dyDescent="0.25">
      <c r="Q1001" s="8"/>
      <c r="R1001" s="8"/>
      <c r="S1001" s="186"/>
      <c r="T1001" s="8"/>
      <c r="U1001" s="8"/>
      <c r="V1001" s="8"/>
      <c r="W1001" s="8"/>
    </row>
    <row r="1002" spans="17:23" x14ac:dyDescent="0.25">
      <c r="Q1002" s="8"/>
      <c r="R1002" s="8"/>
      <c r="S1002" s="186"/>
      <c r="T1002" s="8"/>
      <c r="U1002" s="8"/>
      <c r="V1002" s="8"/>
      <c r="W1002" s="8"/>
    </row>
    <row r="1003" spans="17:23" x14ac:dyDescent="0.25">
      <c r="Q1003" s="8"/>
      <c r="R1003" s="8"/>
      <c r="S1003" s="186"/>
      <c r="T1003" s="8"/>
      <c r="U1003" s="8"/>
      <c r="V1003" s="8"/>
      <c r="W1003" s="8"/>
    </row>
    <row r="1004" spans="17:23" x14ac:dyDescent="0.25">
      <c r="Q1004" s="8"/>
      <c r="R1004" s="8"/>
      <c r="S1004" s="186"/>
      <c r="T1004" s="8"/>
      <c r="U1004" s="8"/>
      <c r="V1004" s="8"/>
      <c r="W1004" s="8"/>
    </row>
    <row r="1005" spans="17:23" x14ac:dyDescent="0.25">
      <c r="Q1005" s="8"/>
      <c r="R1005" s="8"/>
      <c r="S1005" s="186"/>
      <c r="T1005" s="8"/>
      <c r="U1005" s="8"/>
      <c r="V1005" s="8"/>
      <c r="W1005" s="8"/>
    </row>
    <row r="1006" spans="17:23" x14ac:dyDescent="0.25">
      <c r="Q1006" s="8"/>
      <c r="R1006" s="8"/>
      <c r="S1006" s="186"/>
      <c r="T1006" s="8"/>
      <c r="U1006" s="8"/>
      <c r="V1006" s="8"/>
      <c r="W1006" s="8"/>
    </row>
    <row r="1007" spans="17:23" x14ac:dyDescent="0.25">
      <c r="Q1007" s="8"/>
      <c r="R1007" s="8"/>
      <c r="S1007" s="186"/>
      <c r="T1007" s="8"/>
      <c r="U1007" s="8"/>
      <c r="V1007" s="8"/>
      <c r="W1007" s="8"/>
    </row>
    <row r="1008" spans="17:23" x14ac:dyDescent="0.25">
      <c r="Q1008" s="8"/>
      <c r="R1008" s="8"/>
      <c r="S1008" s="186"/>
      <c r="T1008" s="8"/>
      <c r="U1008" s="8"/>
      <c r="V1008" s="8"/>
      <c r="W1008" s="8"/>
    </row>
    <row r="1009" spans="17:23" x14ac:dyDescent="0.25">
      <c r="Q1009" s="8"/>
      <c r="R1009" s="8"/>
      <c r="S1009" s="186"/>
      <c r="T1009" s="8"/>
      <c r="U1009" s="8"/>
      <c r="V1009" s="8"/>
      <c r="W1009" s="8"/>
    </row>
    <row r="1010" spans="17:23" x14ac:dyDescent="0.25">
      <c r="Q1010" s="8"/>
      <c r="R1010" s="8"/>
      <c r="S1010" s="186"/>
      <c r="T1010" s="8"/>
      <c r="U1010" s="8"/>
      <c r="V1010" s="8"/>
      <c r="W1010" s="8"/>
    </row>
    <row r="1011" spans="17:23" x14ac:dyDescent="0.25">
      <c r="Q1011" s="8"/>
      <c r="R1011" s="8"/>
      <c r="S1011" s="8"/>
      <c r="T1011" s="8"/>
      <c r="U1011" s="8"/>
      <c r="V1011" s="8"/>
      <c r="W1011" s="8"/>
    </row>
    <row r="1012" spans="17:23" x14ac:dyDescent="0.25">
      <c r="Q1012" s="8"/>
      <c r="R1012" s="8"/>
      <c r="S1012" s="8"/>
      <c r="T1012" s="8"/>
      <c r="U1012" s="8"/>
      <c r="V1012" s="8"/>
      <c r="W1012" s="8"/>
    </row>
    <row r="1013" spans="17:23" x14ac:dyDescent="0.25">
      <c r="Q1013" s="8"/>
      <c r="R1013" s="8"/>
      <c r="S1013" s="8"/>
      <c r="T1013" s="8"/>
      <c r="U1013" s="8"/>
      <c r="V1013" s="8"/>
      <c r="W1013" s="8"/>
    </row>
    <row r="1014" spans="17:23" x14ac:dyDescent="0.25">
      <c r="Q1014" s="8"/>
      <c r="R1014" s="8"/>
      <c r="S1014" s="186"/>
      <c r="T1014" s="8"/>
      <c r="U1014" s="8"/>
      <c r="V1014" s="8"/>
      <c r="W1014" s="8"/>
    </row>
    <row r="1015" spans="17:23" x14ac:dyDescent="0.25">
      <c r="Q1015" s="8"/>
      <c r="R1015" s="8"/>
      <c r="S1015" s="8"/>
      <c r="T1015" s="8"/>
      <c r="U1015" s="8"/>
      <c r="V1015" s="8"/>
      <c r="W1015" s="8"/>
    </row>
    <row r="1016" spans="17:23" x14ac:dyDescent="0.25">
      <c r="Q1016" s="8"/>
      <c r="R1016" s="8"/>
      <c r="S1016" s="8"/>
      <c r="T1016" s="8"/>
      <c r="U1016" s="8"/>
      <c r="V1016" s="8"/>
      <c r="W1016" s="8"/>
    </row>
    <row r="1017" spans="17:23" x14ac:dyDescent="0.25">
      <c r="Q1017" s="8"/>
      <c r="R1017" s="8"/>
      <c r="S1017" s="8"/>
      <c r="T1017" s="8"/>
      <c r="U1017" s="8"/>
      <c r="V1017" s="8"/>
      <c r="W1017" s="8"/>
    </row>
    <row r="1018" spans="17:23" x14ac:dyDescent="0.25">
      <c r="Q1018" s="8"/>
      <c r="R1018" s="8"/>
      <c r="S1018" s="8"/>
      <c r="T1018" s="8"/>
      <c r="U1018" s="8"/>
      <c r="V1018" s="8"/>
      <c r="W1018" s="8"/>
    </row>
    <row r="1019" spans="17:23" x14ac:dyDescent="0.25">
      <c r="Q1019" s="8"/>
      <c r="R1019" s="8"/>
      <c r="S1019" s="8"/>
      <c r="T1019" s="8"/>
      <c r="U1019" s="8"/>
      <c r="V1019" s="8"/>
      <c r="W1019" s="8"/>
    </row>
    <row r="1020" spans="17:23" x14ac:dyDescent="0.25">
      <c r="Q1020" s="8"/>
      <c r="R1020" s="8"/>
      <c r="S1020" s="8"/>
      <c r="T1020" s="8"/>
      <c r="U1020" s="8"/>
      <c r="V1020" s="8"/>
      <c r="W1020" s="8"/>
    </row>
    <row r="1021" spans="17:23" x14ac:dyDescent="0.25">
      <c r="Q1021" s="8"/>
      <c r="R1021" s="8"/>
      <c r="S1021" s="8"/>
      <c r="T1021" s="8"/>
      <c r="U1021" s="8"/>
      <c r="V1021" s="8"/>
      <c r="W1021" s="8"/>
    </row>
    <row r="1022" spans="17:23" x14ac:dyDescent="0.25">
      <c r="Q1022" s="8"/>
      <c r="R1022" s="8"/>
      <c r="S1022" s="8"/>
      <c r="T1022" s="8"/>
      <c r="U1022" s="8"/>
      <c r="V1022" s="8"/>
      <c r="W1022" s="8"/>
    </row>
  </sheetData>
  <mergeCells count="20">
    <mergeCell ref="B483:B485"/>
    <mergeCell ref="C483:C485"/>
    <mergeCell ref="D483:AI483"/>
    <mergeCell ref="D484:AI484"/>
    <mergeCell ref="B692:B694"/>
    <mergeCell ref="C692:C694"/>
    <mergeCell ref="D692:AI692"/>
    <mergeCell ref="D693:AI693"/>
    <mergeCell ref="B4:B6"/>
    <mergeCell ref="C4:C6"/>
    <mergeCell ref="D332:AI332"/>
    <mergeCell ref="D5:AI5"/>
    <mergeCell ref="D4:AI4"/>
    <mergeCell ref="B474:B476"/>
    <mergeCell ref="C474:C476"/>
    <mergeCell ref="D474:AI474"/>
    <mergeCell ref="D475:AI475"/>
    <mergeCell ref="B331:B333"/>
    <mergeCell ref="C331:C333"/>
    <mergeCell ref="D331:AI331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A138"/>
  <sheetViews>
    <sheetView topLeftCell="A52" zoomScale="90" zoomScaleNormal="90" zoomScaleSheetLayoutView="100" workbookViewId="0">
      <pane xSplit="2" topLeftCell="BO1" activePane="topRight" state="frozen"/>
      <selection pane="topRight" activeCell="CH80" sqref="CH80"/>
    </sheetView>
  </sheetViews>
  <sheetFormatPr defaultRowHeight="15" x14ac:dyDescent="0.25"/>
  <cols>
    <col min="2" max="2" width="20.5703125" bestFit="1" customWidth="1"/>
    <col min="3" max="3" width="8.5703125" customWidth="1"/>
    <col min="4" max="4" width="9.85546875" customWidth="1"/>
    <col min="5" max="5" width="9.140625" customWidth="1"/>
    <col min="6" max="6" width="9.28515625" customWidth="1"/>
    <col min="7" max="7" width="8.5703125" customWidth="1"/>
    <col min="8" max="8" width="9.85546875" customWidth="1"/>
    <col min="9" max="9" width="9.140625" customWidth="1"/>
    <col min="10" max="10" width="12.140625" customWidth="1"/>
    <col min="11" max="11" width="8.5703125" customWidth="1"/>
    <col min="12" max="12" width="9.85546875" customWidth="1"/>
    <col min="13" max="13" width="9.140625" customWidth="1"/>
    <col min="14" max="14" width="17" customWidth="1"/>
    <col min="15" max="15" width="8.5703125" customWidth="1"/>
    <col min="16" max="16" width="9.85546875" customWidth="1"/>
    <col min="17" max="17" width="9.140625" customWidth="1"/>
    <col min="18" max="18" width="14.140625" customWidth="1"/>
    <col min="19" max="19" width="8.5703125" customWidth="1"/>
    <col min="20" max="20" width="9.85546875" customWidth="1"/>
    <col min="21" max="21" width="9.140625" customWidth="1"/>
    <col min="22" max="22" width="17" customWidth="1"/>
    <col min="23" max="23" width="8.5703125" customWidth="1"/>
    <col min="24" max="24" width="9.85546875" customWidth="1"/>
    <col min="25" max="25" width="9.140625" customWidth="1"/>
    <col min="26" max="26" width="17" customWidth="1"/>
    <col min="27" max="27" width="8.5703125" customWidth="1"/>
    <col min="28" max="28" width="9.85546875" customWidth="1"/>
    <col min="29" max="29" width="9.140625" customWidth="1"/>
    <col min="30" max="30" width="17" customWidth="1"/>
    <col min="31" max="31" width="8.5703125" customWidth="1"/>
    <col min="32" max="32" width="9.85546875" customWidth="1"/>
    <col min="33" max="33" width="9.140625" customWidth="1"/>
    <col min="34" max="34" width="17" customWidth="1"/>
    <col min="35" max="35" width="8.5703125" customWidth="1"/>
    <col min="36" max="36" width="9.85546875" customWidth="1"/>
    <col min="37" max="37" width="9.140625" customWidth="1"/>
    <col min="38" max="38" width="17" customWidth="1"/>
    <col min="39" max="39" width="8.5703125" customWidth="1"/>
    <col min="40" max="40" width="9.85546875" customWidth="1"/>
    <col min="41" max="41" width="9.140625" customWidth="1"/>
    <col min="42" max="42" width="17" customWidth="1"/>
    <col min="43" max="43" width="8.5703125" customWidth="1"/>
    <col min="44" max="44" width="9.85546875" customWidth="1"/>
    <col min="45" max="45" width="9.140625" customWidth="1"/>
    <col min="46" max="46" width="17" customWidth="1"/>
    <col min="47" max="47" width="8.5703125" customWidth="1"/>
    <col min="48" max="48" width="9.85546875" customWidth="1"/>
    <col min="49" max="49" width="9.140625" customWidth="1"/>
    <col min="50" max="50" width="17" customWidth="1"/>
    <col min="51" max="51" width="8.5703125" customWidth="1"/>
    <col min="52" max="52" width="9.85546875" customWidth="1"/>
    <col min="53" max="53" width="9.140625" customWidth="1"/>
    <col min="54" max="54" width="17" customWidth="1"/>
    <col min="55" max="55" width="8.5703125" customWidth="1"/>
    <col min="56" max="56" width="9.85546875" customWidth="1"/>
    <col min="57" max="57" width="9.140625" customWidth="1"/>
    <col min="58" max="58" width="17" customWidth="1"/>
    <col min="59" max="59" width="8.5703125" customWidth="1"/>
    <col min="60" max="60" width="9.85546875" customWidth="1"/>
    <col min="61" max="61" width="9.140625" customWidth="1"/>
    <col min="62" max="62" width="17" customWidth="1"/>
    <col min="63" max="63" width="8.5703125" customWidth="1"/>
    <col min="64" max="64" width="9.85546875" customWidth="1"/>
    <col min="65" max="65" width="9.140625" customWidth="1"/>
    <col min="66" max="66" width="17" customWidth="1"/>
    <col min="67" max="67" width="8.5703125" customWidth="1"/>
    <col min="68" max="68" width="9.85546875" customWidth="1"/>
    <col min="69" max="69" width="9.140625" customWidth="1"/>
    <col min="70" max="70" width="17" customWidth="1"/>
    <col min="71" max="71" width="8.5703125" customWidth="1"/>
    <col min="72" max="72" width="9.85546875" customWidth="1"/>
    <col min="73" max="73" width="9.140625" customWidth="1"/>
    <col min="74" max="74" width="17" customWidth="1"/>
    <col min="75" max="75" width="8.5703125" customWidth="1"/>
    <col min="76" max="76" width="9.85546875" customWidth="1"/>
    <col min="77" max="77" width="9.140625" customWidth="1"/>
    <col min="78" max="78" width="10.5703125" customWidth="1"/>
    <col min="79" max="79" width="8.5703125" customWidth="1"/>
    <col min="80" max="80" width="9.85546875" customWidth="1"/>
    <col min="81" max="81" width="9.140625" customWidth="1"/>
    <col min="82" max="82" width="17" customWidth="1"/>
    <col min="83" max="83" width="8.5703125" customWidth="1"/>
    <col min="84" max="84" width="9.85546875" customWidth="1"/>
    <col min="85" max="85" width="9.140625" customWidth="1"/>
    <col min="86" max="86" width="17" customWidth="1"/>
    <col min="87" max="87" width="8.5703125" customWidth="1"/>
    <col min="88" max="88" width="9.85546875" customWidth="1"/>
    <col min="89" max="89" width="9.140625" customWidth="1"/>
    <col min="90" max="90" width="17" customWidth="1"/>
    <col min="91" max="91" width="8.5703125" customWidth="1"/>
    <col min="92" max="92" width="9.85546875" customWidth="1"/>
    <col min="93" max="93" width="9.140625" customWidth="1"/>
    <col min="94" max="94" width="17" customWidth="1"/>
    <col min="95" max="95" width="8.5703125" customWidth="1"/>
    <col min="96" max="96" width="9.85546875" customWidth="1"/>
    <col min="97" max="97" width="9.140625" customWidth="1"/>
    <col min="98" max="98" width="17" customWidth="1"/>
    <col min="99" max="99" width="11.5703125" bestFit="1" customWidth="1"/>
    <col min="100" max="100" width="9.85546875" customWidth="1"/>
    <col min="101" max="101" width="9.140625" customWidth="1"/>
    <col min="102" max="102" width="17" customWidth="1"/>
    <col min="103" max="103" width="8.5703125" customWidth="1"/>
    <col min="104" max="104" width="9.85546875" customWidth="1"/>
    <col min="105" max="105" width="9.140625" customWidth="1"/>
    <col min="106" max="106" width="17" customWidth="1"/>
    <col min="107" max="107" width="8.5703125" customWidth="1"/>
    <col min="108" max="108" width="9.85546875" customWidth="1"/>
    <col min="109" max="109" width="9.140625" customWidth="1"/>
    <col min="110" max="110" width="17" customWidth="1"/>
    <col min="111" max="111" width="8.5703125" customWidth="1"/>
    <col min="112" max="112" width="9.85546875" customWidth="1"/>
    <col min="113" max="113" width="9.140625" customWidth="1"/>
    <col min="114" max="114" width="17" customWidth="1"/>
    <col min="115" max="115" width="8.5703125" customWidth="1"/>
    <col min="116" max="116" width="9.85546875" customWidth="1"/>
    <col min="117" max="117" width="9.140625" customWidth="1"/>
    <col min="118" max="118" width="17" customWidth="1"/>
    <col min="119" max="119" width="8.5703125" customWidth="1"/>
    <col min="120" max="120" width="9.85546875" customWidth="1"/>
    <col min="121" max="121" width="9.140625" customWidth="1"/>
    <col min="122" max="122" width="17" customWidth="1"/>
    <col min="123" max="123" width="8.5703125" customWidth="1"/>
    <col min="124" max="124" width="9.85546875" customWidth="1"/>
    <col min="125" max="125" width="9.140625" customWidth="1"/>
    <col min="126" max="126" width="17" customWidth="1"/>
    <col min="127" max="127" width="9.140625" customWidth="1"/>
    <col min="128" max="128" width="11.42578125" bestFit="1" customWidth="1"/>
  </cols>
  <sheetData>
    <row r="2" spans="2:131" x14ac:dyDescent="0.25">
      <c r="B2" t="s">
        <v>710</v>
      </c>
      <c r="EA2" s="199"/>
    </row>
    <row r="3" spans="2:131" x14ac:dyDescent="0.25">
      <c r="B3" s="419" t="s">
        <v>203</v>
      </c>
      <c r="C3" s="154" t="s">
        <v>204</v>
      </c>
      <c r="D3" s="238"/>
      <c r="E3" s="405" t="s">
        <v>5</v>
      </c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6"/>
      <c r="AL3" s="406"/>
      <c r="AM3" s="406"/>
      <c r="AN3" s="406"/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406"/>
      <c r="BS3" s="406"/>
      <c r="BT3" s="406"/>
      <c r="BU3" s="406"/>
      <c r="BV3" s="406"/>
      <c r="BW3" s="406"/>
      <c r="BX3" s="406"/>
      <c r="BY3" s="406"/>
      <c r="BZ3" s="406"/>
      <c r="CA3" s="406"/>
      <c r="CB3" s="406"/>
      <c r="CC3" s="406"/>
      <c r="CD3" s="406"/>
      <c r="CE3" s="406"/>
      <c r="CF3" s="406"/>
      <c r="CG3" s="406"/>
      <c r="CH3" s="406"/>
      <c r="CI3" s="406"/>
      <c r="CJ3" s="406"/>
      <c r="CK3" s="406"/>
      <c r="CL3" s="406"/>
      <c r="CM3" s="406"/>
      <c r="CN3" s="406"/>
      <c r="CO3" s="406"/>
      <c r="CP3" s="406"/>
      <c r="CQ3" s="406"/>
      <c r="CR3" s="406"/>
      <c r="CS3" s="407"/>
      <c r="CT3" s="156"/>
      <c r="CU3" s="425" t="s">
        <v>205</v>
      </c>
    </row>
    <row r="4" spans="2:131" x14ac:dyDescent="0.25">
      <c r="B4" s="419"/>
      <c r="C4" s="154"/>
      <c r="D4" s="238"/>
      <c r="E4" s="402">
        <v>1</v>
      </c>
      <c r="F4" s="403"/>
      <c r="G4" s="404"/>
      <c r="H4" s="402">
        <v>2</v>
      </c>
      <c r="I4" s="403"/>
      <c r="J4" s="404"/>
      <c r="K4" s="402">
        <v>3</v>
      </c>
      <c r="L4" s="403"/>
      <c r="M4" s="404"/>
      <c r="N4" s="402">
        <v>4</v>
      </c>
      <c r="O4" s="403"/>
      <c r="P4" s="404"/>
      <c r="Q4" s="402">
        <v>5</v>
      </c>
      <c r="R4" s="403"/>
      <c r="S4" s="404"/>
      <c r="T4" s="402">
        <v>6</v>
      </c>
      <c r="U4" s="403"/>
      <c r="V4" s="404"/>
      <c r="W4" s="402">
        <v>7</v>
      </c>
      <c r="X4" s="403"/>
      <c r="Y4" s="404"/>
      <c r="Z4" s="402">
        <v>8</v>
      </c>
      <c r="AA4" s="403"/>
      <c r="AB4" s="404"/>
      <c r="AC4" s="402">
        <v>9</v>
      </c>
      <c r="AD4" s="403"/>
      <c r="AE4" s="404"/>
      <c r="AF4" s="402">
        <v>10</v>
      </c>
      <c r="AG4" s="403"/>
      <c r="AH4" s="404"/>
      <c r="AI4" s="402">
        <v>11</v>
      </c>
      <c r="AJ4" s="403"/>
      <c r="AK4" s="404"/>
      <c r="AL4" s="402">
        <v>12</v>
      </c>
      <c r="AM4" s="403"/>
      <c r="AN4" s="404"/>
      <c r="AO4" s="402">
        <v>13</v>
      </c>
      <c r="AP4" s="403"/>
      <c r="AQ4" s="404"/>
      <c r="AR4" s="402">
        <v>14</v>
      </c>
      <c r="AS4" s="403"/>
      <c r="AT4" s="404"/>
      <c r="AU4" s="402">
        <v>15</v>
      </c>
      <c r="AV4" s="403"/>
      <c r="AW4" s="404"/>
      <c r="AX4" s="402">
        <v>16</v>
      </c>
      <c r="AY4" s="403"/>
      <c r="AZ4" s="404"/>
      <c r="BA4" s="402">
        <v>17</v>
      </c>
      <c r="BB4" s="403"/>
      <c r="BC4" s="404"/>
      <c r="BD4" s="402">
        <v>18</v>
      </c>
      <c r="BE4" s="403"/>
      <c r="BF4" s="404"/>
      <c r="BG4" s="402">
        <v>19</v>
      </c>
      <c r="BH4" s="403"/>
      <c r="BI4" s="404"/>
      <c r="BJ4" s="402">
        <v>20</v>
      </c>
      <c r="BK4" s="403"/>
      <c r="BL4" s="404"/>
      <c r="BM4" s="402">
        <v>21</v>
      </c>
      <c r="BN4" s="403"/>
      <c r="BO4" s="404"/>
      <c r="BP4" s="402">
        <v>22</v>
      </c>
      <c r="BQ4" s="403"/>
      <c r="BR4" s="404"/>
      <c r="BS4" s="402">
        <v>23</v>
      </c>
      <c r="BT4" s="403"/>
      <c r="BU4" s="404"/>
      <c r="BV4" s="402">
        <v>24</v>
      </c>
      <c r="BW4" s="403"/>
      <c r="BX4" s="404"/>
      <c r="BY4" s="402">
        <v>25</v>
      </c>
      <c r="BZ4" s="403"/>
      <c r="CA4" s="404"/>
      <c r="CB4" s="402">
        <v>26</v>
      </c>
      <c r="CC4" s="403"/>
      <c r="CD4" s="404"/>
      <c r="CE4" s="402">
        <v>27</v>
      </c>
      <c r="CF4" s="403"/>
      <c r="CG4" s="404"/>
      <c r="CH4" s="402">
        <v>28</v>
      </c>
      <c r="CI4" s="403"/>
      <c r="CJ4" s="404"/>
      <c r="CK4" s="402">
        <v>29</v>
      </c>
      <c r="CL4" s="403"/>
      <c r="CM4" s="404"/>
      <c r="CN4" s="402">
        <v>30</v>
      </c>
      <c r="CO4" s="403"/>
      <c r="CP4" s="404"/>
      <c r="CQ4" s="402">
        <v>31</v>
      </c>
      <c r="CR4" s="403"/>
      <c r="CS4" s="404"/>
      <c r="CT4" s="158"/>
      <c r="CU4" s="425"/>
    </row>
    <row r="5" spans="2:131" s="1" customFormat="1" x14ac:dyDescent="0.25">
      <c r="B5" s="419"/>
      <c r="C5" s="154"/>
      <c r="D5" s="239"/>
      <c r="E5" s="160" t="s">
        <v>208</v>
      </c>
      <c r="F5" s="160" t="s">
        <v>206</v>
      </c>
      <c r="G5" s="160" t="s">
        <v>78</v>
      </c>
      <c r="H5" s="161" t="s">
        <v>208</v>
      </c>
      <c r="I5" s="161" t="s">
        <v>206</v>
      </c>
      <c r="J5" s="161" t="s">
        <v>78</v>
      </c>
      <c r="K5" s="160" t="s">
        <v>208</v>
      </c>
      <c r="L5" s="160" t="s">
        <v>206</v>
      </c>
      <c r="M5" s="160" t="s">
        <v>78</v>
      </c>
      <c r="N5" s="161" t="s">
        <v>208</v>
      </c>
      <c r="O5" s="161" t="s">
        <v>206</v>
      </c>
      <c r="P5" s="161" t="s">
        <v>78</v>
      </c>
      <c r="Q5" s="160" t="s">
        <v>208</v>
      </c>
      <c r="R5" s="160" t="s">
        <v>206</v>
      </c>
      <c r="S5" s="160" t="s">
        <v>78</v>
      </c>
      <c r="T5" s="161" t="s">
        <v>208</v>
      </c>
      <c r="U5" s="161" t="s">
        <v>206</v>
      </c>
      <c r="V5" s="161" t="s">
        <v>78</v>
      </c>
      <c r="W5" s="160" t="s">
        <v>208</v>
      </c>
      <c r="X5" s="160" t="s">
        <v>206</v>
      </c>
      <c r="Y5" s="160" t="s">
        <v>78</v>
      </c>
      <c r="Z5" s="161" t="s">
        <v>208</v>
      </c>
      <c r="AA5" s="161" t="s">
        <v>206</v>
      </c>
      <c r="AB5" s="161" t="s">
        <v>78</v>
      </c>
      <c r="AC5" s="160" t="s">
        <v>208</v>
      </c>
      <c r="AD5" s="160" t="s">
        <v>206</v>
      </c>
      <c r="AE5" s="160" t="s">
        <v>78</v>
      </c>
      <c r="AF5" s="161" t="s">
        <v>208</v>
      </c>
      <c r="AG5" s="161" t="s">
        <v>206</v>
      </c>
      <c r="AH5" s="161" t="s">
        <v>78</v>
      </c>
      <c r="AI5" s="160" t="s">
        <v>208</v>
      </c>
      <c r="AJ5" s="160" t="s">
        <v>206</v>
      </c>
      <c r="AK5" s="160" t="s">
        <v>78</v>
      </c>
      <c r="AL5" s="161" t="s">
        <v>208</v>
      </c>
      <c r="AM5" s="161" t="s">
        <v>206</v>
      </c>
      <c r="AN5" s="161" t="s">
        <v>78</v>
      </c>
      <c r="AO5" s="160" t="s">
        <v>208</v>
      </c>
      <c r="AP5" s="160" t="s">
        <v>206</v>
      </c>
      <c r="AQ5" s="160" t="s">
        <v>78</v>
      </c>
      <c r="AR5" s="161" t="s">
        <v>208</v>
      </c>
      <c r="AS5" s="161" t="s">
        <v>206</v>
      </c>
      <c r="AT5" s="161" t="s">
        <v>78</v>
      </c>
      <c r="AU5" s="160" t="s">
        <v>208</v>
      </c>
      <c r="AV5" s="160" t="s">
        <v>206</v>
      </c>
      <c r="AW5" s="160" t="s">
        <v>78</v>
      </c>
      <c r="AX5" s="161" t="s">
        <v>208</v>
      </c>
      <c r="AY5" s="161" t="s">
        <v>206</v>
      </c>
      <c r="AZ5" s="161" t="s">
        <v>78</v>
      </c>
      <c r="BA5" s="160" t="s">
        <v>208</v>
      </c>
      <c r="BB5" s="160" t="s">
        <v>206</v>
      </c>
      <c r="BC5" s="160" t="s">
        <v>78</v>
      </c>
      <c r="BD5" s="161" t="s">
        <v>208</v>
      </c>
      <c r="BE5" s="161" t="s">
        <v>206</v>
      </c>
      <c r="BF5" s="161" t="s">
        <v>78</v>
      </c>
      <c r="BG5" s="160" t="s">
        <v>208</v>
      </c>
      <c r="BH5" s="160" t="s">
        <v>206</v>
      </c>
      <c r="BI5" s="160" t="s">
        <v>78</v>
      </c>
      <c r="BJ5" s="161" t="s">
        <v>208</v>
      </c>
      <c r="BK5" s="161" t="s">
        <v>206</v>
      </c>
      <c r="BL5" s="161" t="s">
        <v>78</v>
      </c>
      <c r="BM5" s="160" t="s">
        <v>208</v>
      </c>
      <c r="BN5" s="160" t="s">
        <v>206</v>
      </c>
      <c r="BO5" s="160" t="s">
        <v>78</v>
      </c>
      <c r="BP5" s="161" t="s">
        <v>208</v>
      </c>
      <c r="BQ5" s="161" t="s">
        <v>206</v>
      </c>
      <c r="BR5" s="161" t="s">
        <v>78</v>
      </c>
      <c r="BS5" s="160" t="s">
        <v>208</v>
      </c>
      <c r="BT5" s="160" t="s">
        <v>206</v>
      </c>
      <c r="BU5" s="160" t="s">
        <v>78</v>
      </c>
      <c r="BV5" s="161" t="s">
        <v>208</v>
      </c>
      <c r="BW5" s="161" t="s">
        <v>206</v>
      </c>
      <c r="BX5" s="161" t="s">
        <v>78</v>
      </c>
      <c r="BY5" s="160" t="s">
        <v>208</v>
      </c>
      <c r="BZ5" s="160" t="s">
        <v>206</v>
      </c>
      <c r="CA5" s="160" t="s">
        <v>78</v>
      </c>
      <c r="CB5" s="161" t="s">
        <v>208</v>
      </c>
      <c r="CC5" s="161" t="s">
        <v>206</v>
      </c>
      <c r="CD5" s="161" t="s">
        <v>78</v>
      </c>
      <c r="CE5" s="160" t="s">
        <v>208</v>
      </c>
      <c r="CF5" s="160" t="s">
        <v>206</v>
      </c>
      <c r="CG5" s="160" t="s">
        <v>78</v>
      </c>
      <c r="CH5" s="161" t="s">
        <v>208</v>
      </c>
      <c r="CI5" s="161" t="s">
        <v>206</v>
      </c>
      <c r="CJ5" s="161" t="s">
        <v>78</v>
      </c>
      <c r="CK5" s="160" t="s">
        <v>208</v>
      </c>
      <c r="CL5" s="160" t="s">
        <v>206</v>
      </c>
      <c r="CM5" s="160" t="s">
        <v>78</v>
      </c>
      <c r="CN5" s="161" t="s">
        <v>208</v>
      </c>
      <c r="CO5" s="161" t="s">
        <v>206</v>
      </c>
      <c r="CP5" s="161" t="s">
        <v>78</v>
      </c>
      <c r="CQ5" s="160" t="s">
        <v>208</v>
      </c>
      <c r="CR5" s="160" t="s">
        <v>206</v>
      </c>
      <c r="CS5" s="160" t="s">
        <v>78</v>
      </c>
      <c r="CT5" s="161" t="s">
        <v>78</v>
      </c>
      <c r="CU5" s="425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</row>
    <row r="6" spans="2:131" x14ac:dyDescent="0.25">
      <c r="B6" s="42"/>
      <c r="C6" s="168"/>
      <c r="D6" s="253"/>
      <c r="E6" s="95"/>
      <c r="F6" s="95"/>
      <c r="G6" s="168">
        <f t="shared" ref="G6:G17" si="0">E6*F6</f>
        <v>0</v>
      </c>
      <c r="H6" s="168"/>
      <c r="I6" s="95"/>
      <c r="J6" s="168">
        <f t="shared" ref="J6:J17" si="1">H6*I6</f>
        <v>0</v>
      </c>
      <c r="K6" s="168"/>
      <c r="L6" s="95"/>
      <c r="M6" s="168">
        <f t="shared" ref="M6:M17" si="2">K6*L6</f>
        <v>0</v>
      </c>
      <c r="N6" s="95"/>
      <c r="O6" s="168"/>
      <c r="P6" s="168">
        <f t="shared" ref="P6:P17" si="3">N6*O6</f>
        <v>0</v>
      </c>
      <c r="Q6" s="95"/>
      <c r="R6" s="95"/>
      <c r="S6" s="168">
        <f t="shared" ref="S6:S17" si="4">Q6*R6</f>
        <v>0</v>
      </c>
      <c r="T6" s="95"/>
      <c r="U6" s="95"/>
      <c r="V6" s="168">
        <f t="shared" ref="V6:V17" si="5">T6*U6</f>
        <v>0</v>
      </c>
      <c r="W6" s="168"/>
      <c r="X6" s="95"/>
      <c r="Y6" s="168">
        <f t="shared" ref="Y6:Y17" si="6">W6*X6</f>
        <v>0</v>
      </c>
      <c r="Z6" s="95"/>
      <c r="AA6" s="168"/>
      <c r="AB6" s="168">
        <f t="shared" ref="AB6:AB17" si="7">Z6*AA6</f>
        <v>0</v>
      </c>
      <c r="AC6" s="95"/>
      <c r="AD6" s="95"/>
      <c r="AE6" s="168">
        <f t="shared" ref="AE6:AE17" si="8">AC6*AD6</f>
        <v>0</v>
      </c>
      <c r="AF6" s="95"/>
      <c r="AG6" s="95"/>
      <c r="AH6" s="168">
        <f t="shared" ref="AH6:AH17" si="9">AF6*AG6</f>
        <v>0</v>
      </c>
      <c r="AI6" s="168"/>
      <c r="AJ6" s="95"/>
      <c r="AK6" s="168">
        <f t="shared" ref="AK6:AK17" si="10">AI6*AJ6</f>
        <v>0</v>
      </c>
      <c r="AL6" s="95"/>
      <c r="AM6" s="168"/>
      <c r="AN6" s="168">
        <f t="shared" ref="AN6:AN17" si="11">AL6*AM6</f>
        <v>0</v>
      </c>
      <c r="AO6" s="95"/>
      <c r="AP6" s="95"/>
      <c r="AQ6" s="168">
        <f t="shared" ref="AQ6:AQ17" si="12">AO6*AP6</f>
        <v>0</v>
      </c>
      <c r="AR6" s="95"/>
      <c r="AS6" s="95"/>
      <c r="AT6" s="168">
        <f t="shared" ref="AT6:AT17" si="13">AR6*AS6</f>
        <v>0</v>
      </c>
      <c r="AU6" s="168"/>
      <c r="AV6" s="95"/>
      <c r="AW6" s="168">
        <f t="shared" ref="AW6:AW17" si="14">AU6*AV6</f>
        <v>0</v>
      </c>
      <c r="AX6" s="95"/>
      <c r="AY6" s="168"/>
      <c r="AZ6" s="168">
        <f t="shared" ref="AZ6:AZ17" si="15">AX6*AY6</f>
        <v>0</v>
      </c>
      <c r="BA6" s="95"/>
      <c r="BB6" s="95"/>
      <c r="BC6" s="168">
        <f t="shared" ref="BC6:BC17" si="16">BA6*BB6</f>
        <v>0</v>
      </c>
      <c r="BD6" s="95"/>
      <c r="BE6" s="95"/>
      <c r="BF6" s="168">
        <f t="shared" ref="BF6:BF17" si="17">BD6*BE6</f>
        <v>0</v>
      </c>
      <c r="BG6" s="168"/>
      <c r="BH6" s="95"/>
      <c r="BI6" s="168">
        <f t="shared" ref="BI6:BI17" si="18">BG6*BH6</f>
        <v>0</v>
      </c>
      <c r="BJ6" s="95"/>
      <c r="BK6" s="168"/>
      <c r="BL6" s="168">
        <f t="shared" ref="BL6:BL17" si="19">BJ6*BK6</f>
        <v>0</v>
      </c>
      <c r="BM6" s="95"/>
      <c r="BN6" s="95"/>
      <c r="BO6" s="168">
        <f t="shared" ref="BO6:BO17" si="20">BM6*BN6</f>
        <v>0</v>
      </c>
      <c r="BP6" s="95"/>
      <c r="BQ6" s="95"/>
      <c r="BR6" s="168">
        <f t="shared" ref="BR6:BR17" si="21">BP6*BQ6</f>
        <v>0</v>
      </c>
      <c r="BS6" s="168"/>
      <c r="BT6" s="95"/>
      <c r="BU6" s="168">
        <f t="shared" ref="BU6:BU17" si="22">BS6*BT6</f>
        <v>0</v>
      </c>
      <c r="BV6" s="95"/>
      <c r="BW6" s="168"/>
      <c r="BX6" s="168">
        <f t="shared" ref="BX6:BX17" si="23">BV6*BW6</f>
        <v>0</v>
      </c>
      <c r="BY6" s="95"/>
      <c r="BZ6" s="95"/>
      <c r="CA6" s="168">
        <f t="shared" ref="CA6:CA17" si="24">BY6*BZ6</f>
        <v>0</v>
      </c>
      <c r="CB6" s="95"/>
      <c r="CC6" s="95"/>
      <c r="CD6" s="168">
        <f t="shared" ref="CD6:CD17" si="25">CB6*CC6</f>
        <v>0</v>
      </c>
      <c r="CE6" s="168"/>
      <c r="CF6" s="95"/>
      <c r="CG6" s="168">
        <f t="shared" ref="CG6:CG17" si="26">CE6*CF6</f>
        <v>0</v>
      </c>
      <c r="CH6" s="95"/>
      <c r="CI6" s="168"/>
      <c r="CJ6" s="168">
        <f t="shared" ref="CJ6:CJ17" si="27">CH6*CI6</f>
        <v>0</v>
      </c>
      <c r="CK6" s="95"/>
      <c r="CL6" s="95"/>
      <c r="CM6" s="168">
        <f t="shared" ref="CM6:CM17" si="28">CK6*CL6</f>
        <v>0</v>
      </c>
      <c r="CN6" s="95"/>
      <c r="CO6" s="95"/>
      <c r="CP6" s="168">
        <f t="shared" ref="CP6:CP17" si="29">CN6*CO6</f>
        <v>0</v>
      </c>
      <c r="CQ6" s="168"/>
      <c r="CR6" s="95"/>
      <c r="CS6" s="168">
        <f t="shared" ref="CS6:CS17" si="30">CQ6*CR6</f>
        <v>0</v>
      </c>
      <c r="CT6" s="168">
        <f>E6+H6+K6+N6+Q6+T6+W6+Z6+AC6+AF6+AI6+AL6+AO6+AR6+AU6+AX6+BA6+BD6+BG6+BJ6+BM6+BS6+BV6+BY6+CB6+CE6+CH6+CK6+CN6+CQ6</f>
        <v>0</v>
      </c>
      <c r="CU6" s="168">
        <f>G6+J6+M6+P6+S6+V6+Y6+AB6+AE6+AH6+AK6+AN6+AQ6+AT6+AW6+AZ6+BC6+BF6+BI6+BL6+BO6+BR6+BU6+BX6+CA6+CD6+CG6+CJ6+CM6+CP6+CS6</f>
        <v>0</v>
      </c>
      <c r="CV6" s="58"/>
      <c r="CW6" s="58"/>
      <c r="CX6" s="58"/>
      <c r="CY6" s="32"/>
      <c r="CZ6" s="58"/>
      <c r="DA6" s="58"/>
      <c r="DB6" s="58"/>
      <c r="DC6" s="32"/>
      <c r="DD6" s="58"/>
      <c r="DE6" s="58"/>
      <c r="DF6" s="58"/>
      <c r="DG6" s="32"/>
      <c r="DH6" s="58"/>
      <c r="DI6" s="58"/>
      <c r="DJ6" s="58"/>
      <c r="DK6" s="32"/>
      <c r="DL6" s="58"/>
      <c r="DM6" s="58"/>
      <c r="DN6" s="58"/>
      <c r="DO6" s="32"/>
      <c r="DP6" s="58"/>
      <c r="DQ6" s="58"/>
      <c r="DR6" s="58"/>
      <c r="DS6" s="32"/>
      <c r="DT6" s="58"/>
      <c r="DU6" s="58"/>
      <c r="DV6" s="58"/>
      <c r="DW6" s="32"/>
      <c r="DX6" s="32"/>
    </row>
    <row r="7" spans="2:131" x14ac:dyDescent="0.25">
      <c r="B7" s="42"/>
      <c r="C7" s="168"/>
      <c r="D7" s="253"/>
      <c r="E7" s="95"/>
      <c r="F7" s="95"/>
      <c r="G7" s="168">
        <f t="shared" si="0"/>
        <v>0</v>
      </c>
      <c r="H7" s="168"/>
      <c r="I7" s="95"/>
      <c r="J7" s="168">
        <f t="shared" si="1"/>
        <v>0</v>
      </c>
      <c r="K7" s="168"/>
      <c r="L7" s="95"/>
      <c r="M7" s="168">
        <f t="shared" si="2"/>
        <v>0</v>
      </c>
      <c r="N7" s="95"/>
      <c r="O7" s="168"/>
      <c r="P7" s="168">
        <f t="shared" si="3"/>
        <v>0</v>
      </c>
      <c r="Q7" s="95"/>
      <c r="R7" s="95"/>
      <c r="S7" s="168">
        <f t="shared" si="4"/>
        <v>0</v>
      </c>
      <c r="T7" s="95"/>
      <c r="U7" s="95"/>
      <c r="V7" s="168">
        <f t="shared" si="5"/>
        <v>0</v>
      </c>
      <c r="W7" s="168"/>
      <c r="X7" s="95"/>
      <c r="Y7" s="168">
        <f t="shared" si="6"/>
        <v>0</v>
      </c>
      <c r="Z7" s="95"/>
      <c r="AA7" s="168"/>
      <c r="AB7" s="168">
        <f t="shared" si="7"/>
        <v>0</v>
      </c>
      <c r="AC7" s="95"/>
      <c r="AD7" s="95"/>
      <c r="AE7" s="168">
        <f t="shared" si="8"/>
        <v>0</v>
      </c>
      <c r="AF7" s="95"/>
      <c r="AG7" s="95"/>
      <c r="AH7" s="168">
        <f t="shared" si="9"/>
        <v>0</v>
      </c>
      <c r="AI7" s="168"/>
      <c r="AJ7" s="95"/>
      <c r="AK7" s="168">
        <f t="shared" si="10"/>
        <v>0</v>
      </c>
      <c r="AL7" s="95"/>
      <c r="AM7" s="168"/>
      <c r="AN7" s="168">
        <f t="shared" si="11"/>
        <v>0</v>
      </c>
      <c r="AO7" s="95"/>
      <c r="AP7" s="95"/>
      <c r="AQ7" s="168">
        <f t="shared" si="12"/>
        <v>0</v>
      </c>
      <c r="AR7" s="95"/>
      <c r="AS7" s="95"/>
      <c r="AT7" s="168">
        <f t="shared" si="13"/>
        <v>0</v>
      </c>
      <c r="AU7" s="168"/>
      <c r="AV7" s="95"/>
      <c r="AW7" s="168">
        <f t="shared" si="14"/>
        <v>0</v>
      </c>
      <c r="AX7" s="95"/>
      <c r="AY7" s="168"/>
      <c r="AZ7" s="168">
        <f t="shared" si="15"/>
        <v>0</v>
      </c>
      <c r="BA7" s="95"/>
      <c r="BB7" s="95"/>
      <c r="BC7" s="168">
        <f t="shared" si="16"/>
        <v>0</v>
      </c>
      <c r="BD7" s="95"/>
      <c r="BE7" s="95"/>
      <c r="BF7" s="168">
        <f t="shared" si="17"/>
        <v>0</v>
      </c>
      <c r="BG7" s="168"/>
      <c r="BH7" s="95"/>
      <c r="BI7" s="168">
        <f t="shared" si="18"/>
        <v>0</v>
      </c>
      <c r="BJ7" s="95"/>
      <c r="BK7" s="168"/>
      <c r="BL7" s="168">
        <f t="shared" si="19"/>
        <v>0</v>
      </c>
      <c r="BM7" s="95"/>
      <c r="BN7" s="95"/>
      <c r="BO7" s="168">
        <f t="shared" si="20"/>
        <v>0</v>
      </c>
      <c r="BP7" s="95"/>
      <c r="BQ7" s="95"/>
      <c r="BR7" s="168">
        <f t="shared" si="21"/>
        <v>0</v>
      </c>
      <c r="BS7" s="168"/>
      <c r="BT7" s="95"/>
      <c r="BU7" s="168">
        <f t="shared" si="22"/>
        <v>0</v>
      </c>
      <c r="BV7" s="95"/>
      <c r="BW7" s="168"/>
      <c r="BX7" s="168">
        <f t="shared" si="23"/>
        <v>0</v>
      </c>
      <c r="BY7" s="95"/>
      <c r="BZ7" s="95"/>
      <c r="CA7" s="168">
        <f t="shared" si="24"/>
        <v>0</v>
      </c>
      <c r="CB7" s="95"/>
      <c r="CC7" s="95"/>
      <c r="CD7" s="168">
        <f t="shared" si="25"/>
        <v>0</v>
      </c>
      <c r="CE7" s="168"/>
      <c r="CF7" s="95"/>
      <c r="CG7" s="168">
        <f t="shared" si="26"/>
        <v>0</v>
      </c>
      <c r="CH7" s="95"/>
      <c r="CI7" s="168"/>
      <c r="CJ7" s="168">
        <f t="shared" si="27"/>
        <v>0</v>
      </c>
      <c r="CK7" s="95"/>
      <c r="CL7" s="95"/>
      <c r="CM7" s="168">
        <f t="shared" si="28"/>
        <v>0</v>
      </c>
      <c r="CN7" s="95"/>
      <c r="CO7" s="95"/>
      <c r="CP7" s="168">
        <f t="shared" si="29"/>
        <v>0</v>
      </c>
      <c r="CQ7" s="168"/>
      <c r="CR7" s="95"/>
      <c r="CS7" s="168">
        <f t="shared" si="30"/>
        <v>0</v>
      </c>
      <c r="CT7" s="168">
        <f t="shared" ref="CT7:CT17" si="31">E7+H7+K7+N7+Q7+T7+W7+Z7+AC7+AF7+AI7+AL7+AO7+AR7+AU7+AX7+BA7+BD7+BG7+BJ7+BM7+BS7+BV7+BY7+CB7+CE7+CH7+CK7+CN7+CQ7</f>
        <v>0</v>
      </c>
      <c r="CU7" s="168">
        <f t="shared" ref="CU7:CU17" si="32">G7+J7+M7+P7+S7+V7+Y7+AB7+AE7+AH7+AK7+AN7+AQ7+AT7+AW7+AZ7+BC7+BF7+BI7+BL7+BO7+BR7+BU7+BX7+CA7+CD7+CG7+CJ7+CM7+CP7+CS7</f>
        <v>0</v>
      </c>
      <c r="CV7" s="58"/>
      <c r="CW7" s="58"/>
      <c r="CX7" s="58"/>
      <c r="CY7" s="32"/>
      <c r="CZ7" s="58"/>
      <c r="DA7" s="58"/>
      <c r="DB7" s="58"/>
      <c r="DC7" s="32"/>
      <c r="DD7" s="58"/>
      <c r="DE7" s="58"/>
      <c r="DF7" s="58"/>
      <c r="DG7" s="32"/>
      <c r="DH7" s="58"/>
      <c r="DI7" s="58"/>
      <c r="DJ7" s="58"/>
      <c r="DK7" s="32"/>
      <c r="DL7" s="58"/>
      <c r="DM7" s="58"/>
      <c r="DN7" s="58"/>
      <c r="DO7" s="32"/>
      <c r="DP7" s="58"/>
      <c r="DQ7" s="58"/>
      <c r="DR7" s="58"/>
      <c r="DS7" s="32"/>
      <c r="DT7" s="58"/>
      <c r="DU7" s="58"/>
      <c r="DV7" s="58"/>
      <c r="DW7" s="32"/>
      <c r="DX7" s="32"/>
    </row>
    <row r="8" spans="2:131" x14ac:dyDescent="0.25">
      <c r="B8" s="42"/>
      <c r="C8" s="168"/>
      <c r="D8" s="253"/>
      <c r="E8" s="95"/>
      <c r="F8" s="95"/>
      <c r="G8" s="168">
        <f t="shared" si="0"/>
        <v>0</v>
      </c>
      <c r="H8" s="95"/>
      <c r="I8" s="95"/>
      <c r="J8" s="168">
        <f t="shared" si="1"/>
        <v>0</v>
      </c>
      <c r="K8" s="168"/>
      <c r="L8" s="95"/>
      <c r="M8" s="168">
        <f t="shared" si="2"/>
        <v>0</v>
      </c>
      <c r="N8" s="95"/>
      <c r="O8" s="168"/>
      <c r="P8" s="168">
        <f t="shared" si="3"/>
        <v>0</v>
      </c>
      <c r="Q8" s="95"/>
      <c r="R8" s="95"/>
      <c r="S8" s="168">
        <f t="shared" si="4"/>
        <v>0</v>
      </c>
      <c r="T8" s="95"/>
      <c r="U8" s="95"/>
      <c r="V8" s="168">
        <f t="shared" si="5"/>
        <v>0</v>
      </c>
      <c r="W8" s="168"/>
      <c r="X8" s="95"/>
      <c r="Y8" s="168">
        <f t="shared" si="6"/>
        <v>0</v>
      </c>
      <c r="Z8" s="95"/>
      <c r="AA8" s="168"/>
      <c r="AB8" s="168">
        <f t="shared" si="7"/>
        <v>0</v>
      </c>
      <c r="AC8" s="95"/>
      <c r="AD8" s="95"/>
      <c r="AE8" s="168">
        <f t="shared" si="8"/>
        <v>0</v>
      </c>
      <c r="AF8" s="95"/>
      <c r="AG8" s="95"/>
      <c r="AH8" s="168">
        <f t="shared" si="9"/>
        <v>0</v>
      </c>
      <c r="AI8" s="168"/>
      <c r="AJ8" s="95"/>
      <c r="AK8" s="168">
        <f t="shared" si="10"/>
        <v>0</v>
      </c>
      <c r="AL8" s="95"/>
      <c r="AM8" s="168"/>
      <c r="AN8" s="168">
        <f t="shared" si="11"/>
        <v>0</v>
      </c>
      <c r="AO8" s="95"/>
      <c r="AP8" s="95"/>
      <c r="AQ8" s="168">
        <f t="shared" si="12"/>
        <v>0</v>
      </c>
      <c r="AR8" s="95"/>
      <c r="AS8" s="95"/>
      <c r="AT8" s="168">
        <f t="shared" si="13"/>
        <v>0</v>
      </c>
      <c r="AU8" s="168"/>
      <c r="AV8" s="95"/>
      <c r="AW8" s="168">
        <f t="shared" si="14"/>
        <v>0</v>
      </c>
      <c r="AX8" s="95"/>
      <c r="AY8" s="168"/>
      <c r="AZ8" s="168">
        <f t="shared" si="15"/>
        <v>0</v>
      </c>
      <c r="BA8" s="95"/>
      <c r="BB8" s="95"/>
      <c r="BC8" s="168">
        <f t="shared" si="16"/>
        <v>0</v>
      </c>
      <c r="BD8" s="95"/>
      <c r="BE8" s="95"/>
      <c r="BF8" s="168">
        <f t="shared" si="17"/>
        <v>0</v>
      </c>
      <c r="BG8" s="168"/>
      <c r="BH8" s="95"/>
      <c r="BI8" s="168">
        <f t="shared" si="18"/>
        <v>0</v>
      </c>
      <c r="BJ8" s="95"/>
      <c r="BK8" s="168"/>
      <c r="BL8" s="168">
        <f t="shared" si="19"/>
        <v>0</v>
      </c>
      <c r="BM8" s="95"/>
      <c r="BN8" s="95"/>
      <c r="BO8" s="168">
        <f t="shared" si="20"/>
        <v>0</v>
      </c>
      <c r="BP8" s="95"/>
      <c r="BQ8" s="95"/>
      <c r="BR8" s="168">
        <f t="shared" si="21"/>
        <v>0</v>
      </c>
      <c r="BS8" s="168"/>
      <c r="BT8" s="95"/>
      <c r="BU8" s="168">
        <f t="shared" si="22"/>
        <v>0</v>
      </c>
      <c r="BV8" s="95"/>
      <c r="BW8" s="168"/>
      <c r="BX8" s="168">
        <f t="shared" si="23"/>
        <v>0</v>
      </c>
      <c r="BY8" s="95"/>
      <c r="BZ8" s="95"/>
      <c r="CA8" s="168">
        <f t="shared" si="24"/>
        <v>0</v>
      </c>
      <c r="CB8" s="95"/>
      <c r="CC8" s="95"/>
      <c r="CD8" s="168">
        <f t="shared" si="25"/>
        <v>0</v>
      </c>
      <c r="CE8" s="168"/>
      <c r="CF8" s="95"/>
      <c r="CG8" s="168">
        <f t="shared" si="26"/>
        <v>0</v>
      </c>
      <c r="CH8" s="95"/>
      <c r="CI8" s="168"/>
      <c r="CJ8" s="168">
        <f t="shared" si="27"/>
        <v>0</v>
      </c>
      <c r="CK8" s="95"/>
      <c r="CL8" s="95"/>
      <c r="CM8" s="168">
        <f t="shared" si="28"/>
        <v>0</v>
      </c>
      <c r="CN8" s="95"/>
      <c r="CO8" s="95"/>
      <c r="CP8" s="168">
        <f t="shared" si="29"/>
        <v>0</v>
      </c>
      <c r="CQ8" s="168"/>
      <c r="CR8" s="95"/>
      <c r="CS8" s="168">
        <f t="shared" si="30"/>
        <v>0</v>
      </c>
      <c r="CT8" s="168">
        <f t="shared" si="31"/>
        <v>0</v>
      </c>
      <c r="CU8" s="168">
        <f t="shared" si="32"/>
        <v>0</v>
      </c>
      <c r="CV8" s="58"/>
      <c r="CW8" s="58"/>
      <c r="CX8" s="58"/>
      <c r="CY8" s="32"/>
      <c r="CZ8" s="58"/>
      <c r="DA8" s="58"/>
      <c r="DB8" s="58"/>
      <c r="DC8" s="32"/>
      <c r="DD8" s="58"/>
      <c r="DE8" s="58"/>
      <c r="DF8" s="58"/>
      <c r="DG8" s="32"/>
      <c r="DH8" s="58"/>
      <c r="DI8" s="58"/>
      <c r="DJ8" s="58"/>
      <c r="DK8" s="32"/>
      <c r="DL8" s="58"/>
      <c r="DM8" s="58"/>
      <c r="DN8" s="58"/>
      <c r="DO8" s="32"/>
      <c r="DP8" s="58"/>
      <c r="DQ8" s="58"/>
      <c r="DR8" s="58"/>
      <c r="DS8" s="32"/>
      <c r="DT8" s="58"/>
      <c r="DU8" s="58"/>
      <c r="DV8" s="58"/>
      <c r="DW8" s="32"/>
      <c r="DX8" s="32"/>
    </row>
    <row r="9" spans="2:131" x14ac:dyDescent="0.25">
      <c r="B9" s="42"/>
      <c r="C9" s="168"/>
      <c r="D9" s="253"/>
      <c r="E9" s="95"/>
      <c r="F9" s="95"/>
      <c r="G9" s="168">
        <f t="shared" si="0"/>
        <v>0</v>
      </c>
      <c r="H9" s="95"/>
      <c r="I9" s="95"/>
      <c r="J9" s="168">
        <f t="shared" si="1"/>
        <v>0</v>
      </c>
      <c r="K9" s="168"/>
      <c r="L9" s="95"/>
      <c r="M9" s="168">
        <f t="shared" si="2"/>
        <v>0</v>
      </c>
      <c r="N9" s="95"/>
      <c r="O9" s="168"/>
      <c r="P9" s="168">
        <f t="shared" si="3"/>
        <v>0</v>
      </c>
      <c r="Q9" s="95"/>
      <c r="R9" s="95"/>
      <c r="S9" s="168">
        <f t="shared" si="4"/>
        <v>0</v>
      </c>
      <c r="T9" s="95"/>
      <c r="U9" s="95"/>
      <c r="V9" s="168">
        <f t="shared" si="5"/>
        <v>0</v>
      </c>
      <c r="W9" s="168"/>
      <c r="X9" s="95"/>
      <c r="Y9" s="168">
        <f t="shared" si="6"/>
        <v>0</v>
      </c>
      <c r="Z9" s="95"/>
      <c r="AA9" s="168"/>
      <c r="AB9" s="168">
        <f t="shared" si="7"/>
        <v>0</v>
      </c>
      <c r="AC9" s="95"/>
      <c r="AD9" s="95"/>
      <c r="AE9" s="168">
        <f t="shared" si="8"/>
        <v>0</v>
      </c>
      <c r="AF9" s="95"/>
      <c r="AG9" s="95"/>
      <c r="AH9" s="168">
        <f t="shared" si="9"/>
        <v>0</v>
      </c>
      <c r="AI9" s="168"/>
      <c r="AJ9" s="95"/>
      <c r="AK9" s="168">
        <f t="shared" si="10"/>
        <v>0</v>
      </c>
      <c r="AL9" s="95"/>
      <c r="AM9" s="168"/>
      <c r="AN9" s="168">
        <f t="shared" si="11"/>
        <v>0</v>
      </c>
      <c r="AO9" s="95"/>
      <c r="AP9" s="95"/>
      <c r="AQ9" s="168">
        <f t="shared" si="12"/>
        <v>0</v>
      </c>
      <c r="AR9" s="95"/>
      <c r="AS9" s="95"/>
      <c r="AT9" s="168">
        <f t="shared" si="13"/>
        <v>0</v>
      </c>
      <c r="AU9" s="168"/>
      <c r="AV9" s="95"/>
      <c r="AW9" s="168">
        <f t="shared" si="14"/>
        <v>0</v>
      </c>
      <c r="AX9" s="95"/>
      <c r="AY9" s="168"/>
      <c r="AZ9" s="168">
        <f t="shared" si="15"/>
        <v>0</v>
      </c>
      <c r="BA9" s="95"/>
      <c r="BB9" s="95"/>
      <c r="BC9" s="168">
        <f t="shared" si="16"/>
        <v>0</v>
      </c>
      <c r="BD9" s="95"/>
      <c r="BE9" s="95"/>
      <c r="BF9" s="168">
        <f t="shared" si="17"/>
        <v>0</v>
      </c>
      <c r="BG9" s="168"/>
      <c r="BH9" s="95"/>
      <c r="BI9" s="168">
        <f t="shared" si="18"/>
        <v>0</v>
      </c>
      <c r="BJ9" s="95"/>
      <c r="BK9" s="168"/>
      <c r="BL9" s="168">
        <f t="shared" si="19"/>
        <v>0</v>
      </c>
      <c r="BM9" s="95"/>
      <c r="BN9" s="95"/>
      <c r="BO9" s="168">
        <f t="shared" si="20"/>
        <v>0</v>
      </c>
      <c r="BP9" s="95"/>
      <c r="BQ9" s="95"/>
      <c r="BR9" s="168">
        <f t="shared" si="21"/>
        <v>0</v>
      </c>
      <c r="BS9" s="168"/>
      <c r="BT9" s="95"/>
      <c r="BU9" s="168">
        <f t="shared" si="22"/>
        <v>0</v>
      </c>
      <c r="BV9" s="95"/>
      <c r="BW9" s="168"/>
      <c r="BX9" s="168">
        <f t="shared" si="23"/>
        <v>0</v>
      </c>
      <c r="BY9" s="95"/>
      <c r="BZ9" s="95"/>
      <c r="CA9" s="168">
        <f t="shared" si="24"/>
        <v>0</v>
      </c>
      <c r="CB9" s="95"/>
      <c r="CC9" s="95"/>
      <c r="CD9" s="168">
        <f t="shared" si="25"/>
        <v>0</v>
      </c>
      <c r="CE9" s="168"/>
      <c r="CF9" s="95"/>
      <c r="CG9" s="168">
        <f t="shared" si="26"/>
        <v>0</v>
      </c>
      <c r="CH9" s="95"/>
      <c r="CI9" s="168"/>
      <c r="CJ9" s="168">
        <f t="shared" si="27"/>
        <v>0</v>
      </c>
      <c r="CK9" s="95"/>
      <c r="CL9" s="95"/>
      <c r="CM9" s="168">
        <f t="shared" si="28"/>
        <v>0</v>
      </c>
      <c r="CN9" s="95"/>
      <c r="CO9" s="95"/>
      <c r="CP9" s="168">
        <f t="shared" si="29"/>
        <v>0</v>
      </c>
      <c r="CQ9" s="168"/>
      <c r="CR9" s="95"/>
      <c r="CS9" s="168">
        <f t="shared" si="30"/>
        <v>0</v>
      </c>
      <c r="CT9" s="168">
        <f t="shared" si="31"/>
        <v>0</v>
      </c>
      <c r="CU9" s="168">
        <f t="shared" si="32"/>
        <v>0</v>
      </c>
      <c r="CV9" s="58"/>
      <c r="CW9" s="58"/>
      <c r="CX9" s="58"/>
      <c r="CY9" s="32"/>
      <c r="CZ9" s="58"/>
      <c r="DA9" s="58"/>
      <c r="DB9" s="58"/>
      <c r="DC9" s="32"/>
      <c r="DD9" s="58"/>
      <c r="DE9" s="58"/>
      <c r="DF9" s="58"/>
      <c r="DG9" s="32"/>
      <c r="DH9" s="58"/>
      <c r="DI9" s="58"/>
      <c r="DJ9" s="58"/>
      <c r="DK9" s="32"/>
      <c r="DL9" s="58"/>
      <c r="DM9" s="58"/>
      <c r="DN9" s="58"/>
      <c r="DO9" s="32"/>
      <c r="DP9" s="58"/>
      <c r="DQ9" s="58"/>
      <c r="DR9" s="58"/>
      <c r="DS9" s="32"/>
      <c r="DT9" s="58"/>
      <c r="DU9" s="58"/>
      <c r="DV9" s="58"/>
      <c r="DW9" s="32"/>
      <c r="DX9" s="32"/>
    </row>
    <row r="10" spans="2:131" x14ac:dyDescent="0.25">
      <c r="B10" s="42"/>
      <c r="C10" s="168"/>
      <c r="D10" s="253"/>
      <c r="E10" s="95"/>
      <c r="F10" s="95"/>
      <c r="G10" s="168">
        <f t="shared" si="0"/>
        <v>0</v>
      </c>
      <c r="H10" s="95"/>
      <c r="I10" s="95"/>
      <c r="J10" s="168">
        <f t="shared" si="1"/>
        <v>0</v>
      </c>
      <c r="K10" s="168"/>
      <c r="L10" s="95"/>
      <c r="M10" s="168">
        <f t="shared" si="2"/>
        <v>0</v>
      </c>
      <c r="N10" s="95"/>
      <c r="O10" s="168"/>
      <c r="P10" s="168">
        <f t="shared" si="3"/>
        <v>0</v>
      </c>
      <c r="Q10" s="95"/>
      <c r="R10" s="95"/>
      <c r="S10" s="168">
        <f t="shared" si="4"/>
        <v>0</v>
      </c>
      <c r="T10" s="95"/>
      <c r="U10" s="95"/>
      <c r="V10" s="168">
        <f t="shared" si="5"/>
        <v>0</v>
      </c>
      <c r="W10" s="168"/>
      <c r="X10" s="95"/>
      <c r="Y10" s="168">
        <f t="shared" si="6"/>
        <v>0</v>
      </c>
      <c r="Z10" s="95"/>
      <c r="AA10" s="168"/>
      <c r="AB10" s="168">
        <f t="shared" si="7"/>
        <v>0</v>
      </c>
      <c r="AC10" s="95"/>
      <c r="AD10" s="95"/>
      <c r="AE10" s="168">
        <f t="shared" si="8"/>
        <v>0</v>
      </c>
      <c r="AF10" s="95"/>
      <c r="AG10" s="95"/>
      <c r="AH10" s="168">
        <f t="shared" si="9"/>
        <v>0</v>
      </c>
      <c r="AI10" s="168"/>
      <c r="AJ10" s="95"/>
      <c r="AK10" s="168">
        <f t="shared" si="10"/>
        <v>0</v>
      </c>
      <c r="AL10" s="95"/>
      <c r="AM10" s="168"/>
      <c r="AN10" s="168">
        <f t="shared" si="11"/>
        <v>0</v>
      </c>
      <c r="AO10" s="95"/>
      <c r="AP10" s="95"/>
      <c r="AQ10" s="168">
        <f t="shared" si="12"/>
        <v>0</v>
      </c>
      <c r="AR10" s="95"/>
      <c r="AS10" s="95"/>
      <c r="AT10" s="168">
        <f t="shared" si="13"/>
        <v>0</v>
      </c>
      <c r="AU10" s="168"/>
      <c r="AV10" s="95"/>
      <c r="AW10" s="168">
        <f t="shared" si="14"/>
        <v>0</v>
      </c>
      <c r="AX10" s="95"/>
      <c r="AY10" s="168"/>
      <c r="AZ10" s="168">
        <f t="shared" si="15"/>
        <v>0</v>
      </c>
      <c r="BA10" s="95"/>
      <c r="BB10" s="95"/>
      <c r="BC10" s="168">
        <f t="shared" si="16"/>
        <v>0</v>
      </c>
      <c r="BD10" s="95"/>
      <c r="BE10" s="95"/>
      <c r="BF10" s="168">
        <f t="shared" si="17"/>
        <v>0</v>
      </c>
      <c r="BG10" s="168"/>
      <c r="BH10" s="95"/>
      <c r="BI10" s="168">
        <f t="shared" si="18"/>
        <v>0</v>
      </c>
      <c r="BJ10" s="95"/>
      <c r="BK10" s="168"/>
      <c r="BL10" s="168">
        <f t="shared" si="19"/>
        <v>0</v>
      </c>
      <c r="BM10" s="95"/>
      <c r="BN10" s="95"/>
      <c r="BO10" s="168">
        <f t="shared" si="20"/>
        <v>0</v>
      </c>
      <c r="BP10" s="95"/>
      <c r="BQ10" s="95"/>
      <c r="BR10" s="168">
        <f t="shared" si="21"/>
        <v>0</v>
      </c>
      <c r="BS10" s="168"/>
      <c r="BT10" s="95"/>
      <c r="BU10" s="168">
        <f t="shared" si="22"/>
        <v>0</v>
      </c>
      <c r="BV10" s="95"/>
      <c r="BW10" s="168"/>
      <c r="BX10" s="168">
        <f t="shared" si="23"/>
        <v>0</v>
      </c>
      <c r="BY10" s="95"/>
      <c r="BZ10" s="95"/>
      <c r="CA10" s="168">
        <f t="shared" si="24"/>
        <v>0</v>
      </c>
      <c r="CB10" s="95"/>
      <c r="CC10" s="95"/>
      <c r="CD10" s="168">
        <f t="shared" si="25"/>
        <v>0</v>
      </c>
      <c r="CE10" s="168"/>
      <c r="CF10" s="95"/>
      <c r="CG10" s="168">
        <f t="shared" si="26"/>
        <v>0</v>
      </c>
      <c r="CH10" s="95"/>
      <c r="CI10" s="168"/>
      <c r="CJ10" s="168">
        <f t="shared" si="27"/>
        <v>0</v>
      </c>
      <c r="CK10" s="95"/>
      <c r="CL10" s="95"/>
      <c r="CM10" s="168">
        <f t="shared" si="28"/>
        <v>0</v>
      </c>
      <c r="CN10" s="95"/>
      <c r="CO10" s="95"/>
      <c r="CP10" s="168">
        <f t="shared" si="29"/>
        <v>0</v>
      </c>
      <c r="CQ10" s="168"/>
      <c r="CR10" s="95"/>
      <c r="CS10" s="168">
        <f t="shared" si="30"/>
        <v>0</v>
      </c>
      <c r="CT10" s="168">
        <f t="shared" si="31"/>
        <v>0</v>
      </c>
      <c r="CU10" s="168">
        <f t="shared" si="32"/>
        <v>0</v>
      </c>
      <c r="CV10" s="58"/>
      <c r="CW10" s="58"/>
      <c r="CX10" s="58"/>
      <c r="CY10" s="32"/>
      <c r="CZ10" s="58"/>
      <c r="DA10" s="58"/>
      <c r="DB10" s="58"/>
      <c r="DC10" s="32"/>
      <c r="DD10" s="58"/>
      <c r="DE10" s="58"/>
      <c r="DF10" s="58"/>
      <c r="DG10" s="32"/>
      <c r="DH10" s="58"/>
      <c r="DI10" s="58"/>
      <c r="DJ10" s="58"/>
      <c r="DK10" s="32"/>
      <c r="DL10" s="58"/>
      <c r="DM10" s="58"/>
      <c r="DN10" s="58"/>
      <c r="DO10" s="32"/>
      <c r="DP10" s="58"/>
      <c r="DQ10" s="58"/>
      <c r="DR10" s="58"/>
      <c r="DS10" s="32"/>
      <c r="DT10" s="58"/>
      <c r="DU10" s="58"/>
      <c r="DV10" s="58"/>
      <c r="DW10" s="32"/>
      <c r="DX10" s="32"/>
    </row>
    <row r="11" spans="2:131" x14ac:dyDescent="0.25">
      <c r="B11" s="42"/>
      <c r="C11" s="168"/>
      <c r="D11" s="253"/>
      <c r="E11" s="95"/>
      <c r="F11" s="95"/>
      <c r="G11" s="168">
        <f t="shared" si="0"/>
        <v>0</v>
      </c>
      <c r="H11" s="95"/>
      <c r="I11" s="95"/>
      <c r="J11" s="168">
        <f t="shared" si="1"/>
        <v>0</v>
      </c>
      <c r="K11" s="168"/>
      <c r="L11" s="95"/>
      <c r="M11" s="168">
        <f t="shared" si="2"/>
        <v>0</v>
      </c>
      <c r="N11" s="95"/>
      <c r="O11" s="168"/>
      <c r="P11" s="168">
        <f t="shared" si="3"/>
        <v>0</v>
      </c>
      <c r="Q11" s="95"/>
      <c r="R11" s="95"/>
      <c r="S11" s="168">
        <f t="shared" si="4"/>
        <v>0</v>
      </c>
      <c r="T11" s="95"/>
      <c r="U11" s="95"/>
      <c r="V11" s="168">
        <f t="shared" si="5"/>
        <v>0</v>
      </c>
      <c r="W11" s="168"/>
      <c r="X11" s="95"/>
      <c r="Y11" s="168">
        <f t="shared" si="6"/>
        <v>0</v>
      </c>
      <c r="Z11" s="95"/>
      <c r="AA11" s="168"/>
      <c r="AB11" s="168">
        <f t="shared" si="7"/>
        <v>0</v>
      </c>
      <c r="AC11" s="95"/>
      <c r="AD11" s="95"/>
      <c r="AE11" s="168">
        <f t="shared" si="8"/>
        <v>0</v>
      </c>
      <c r="AF11" s="95"/>
      <c r="AG11" s="95"/>
      <c r="AH11" s="168">
        <f t="shared" si="9"/>
        <v>0</v>
      </c>
      <c r="AI11" s="168"/>
      <c r="AJ11" s="95"/>
      <c r="AK11" s="168">
        <f t="shared" si="10"/>
        <v>0</v>
      </c>
      <c r="AL11" s="95"/>
      <c r="AM11" s="168"/>
      <c r="AN11" s="168">
        <f t="shared" si="11"/>
        <v>0</v>
      </c>
      <c r="AO11" s="95"/>
      <c r="AP11" s="95"/>
      <c r="AQ11" s="168">
        <f t="shared" si="12"/>
        <v>0</v>
      </c>
      <c r="AR11" s="95"/>
      <c r="AS11" s="95"/>
      <c r="AT11" s="168">
        <f t="shared" si="13"/>
        <v>0</v>
      </c>
      <c r="AU11" s="168"/>
      <c r="AV11" s="95"/>
      <c r="AW11" s="168">
        <f t="shared" si="14"/>
        <v>0</v>
      </c>
      <c r="AX11" s="95"/>
      <c r="AY11" s="168"/>
      <c r="AZ11" s="168">
        <f t="shared" si="15"/>
        <v>0</v>
      </c>
      <c r="BA11" s="95"/>
      <c r="BB11" s="95"/>
      <c r="BC11" s="168">
        <f t="shared" si="16"/>
        <v>0</v>
      </c>
      <c r="BD11" s="95"/>
      <c r="BE11" s="95"/>
      <c r="BF11" s="168">
        <f t="shared" si="17"/>
        <v>0</v>
      </c>
      <c r="BG11" s="168"/>
      <c r="BH11" s="95"/>
      <c r="BI11" s="168">
        <f t="shared" si="18"/>
        <v>0</v>
      </c>
      <c r="BJ11" s="95"/>
      <c r="BK11" s="168"/>
      <c r="BL11" s="168">
        <f t="shared" si="19"/>
        <v>0</v>
      </c>
      <c r="BM11" s="95"/>
      <c r="BN11" s="95"/>
      <c r="BO11" s="168">
        <f t="shared" si="20"/>
        <v>0</v>
      </c>
      <c r="BP11" s="95"/>
      <c r="BQ11" s="95"/>
      <c r="BR11" s="168">
        <f t="shared" si="21"/>
        <v>0</v>
      </c>
      <c r="BS11" s="168"/>
      <c r="BT11" s="95"/>
      <c r="BU11" s="168">
        <f t="shared" si="22"/>
        <v>0</v>
      </c>
      <c r="BV11" s="95"/>
      <c r="BW11" s="168"/>
      <c r="BX11" s="168">
        <f t="shared" si="23"/>
        <v>0</v>
      </c>
      <c r="BY11" s="95"/>
      <c r="BZ11" s="95"/>
      <c r="CA11" s="168">
        <f t="shared" si="24"/>
        <v>0</v>
      </c>
      <c r="CB11" s="95"/>
      <c r="CC11" s="95"/>
      <c r="CD11" s="168">
        <f t="shared" si="25"/>
        <v>0</v>
      </c>
      <c r="CE11" s="168"/>
      <c r="CF11" s="95"/>
      <c r="CG11" s="168">
        <f t="shared" si="26"/>
        <v>0</v>
      </c>
      <c r="CH11" s="95"/>
      <c r="CI11" s="168"/>
      <c r="CJ11" s="168">
        <f t="shared" si="27"/>
        <v>0</v>
      </c>
      <c r="CK11" s="95"/>
      <c r="CL11" s="95"/>
      <c r="CM11" s="168">
        <f t="shared" si="28"/>
        <v>0</v>
      </c>
      <c r="CN11" s="95"/>
      <c r="CO11" s="95"/>
      <c r="CP11" s="168">
        <f t="shared" si="29"/>
        <v>0</v>
      </c>
      <c r="CQ11" s="168"/>
      <c r="CR11" s="95"/>
      <c r="CS11" s="168">
        <f t="shared" si="30"/>
        <v>0</v>
      </c>
      <c r="CT11" s="168">
        <f t="shared" si="31"/>
        <v>0</v>
      </c>
      <c r="CU11" s="168">
        <f t="shared" si="32"/>
        <v>0</v>
      </c>
      <c r="CV11" s="58"/>
      <c r="CW11" s="58"/>
      <c r="CX11" s="58"/>
      <c r="CY11" s="32"/>
      <c r="CZ11" s="58"/>
      <c r="DA11" s="58"/>
      <c r="DB11" s="58"/>
      <c r="DC11" s="32"/>
      <c r="DD11" s="58"/>
      <c r="DE11" s="58"/>
      <c r="DF11" s="58"/>
      <c r="DG11" s="32"/>
      <c r="DH11" s="58"/>
      <c r="DI11" s="58"/>
      <c r="DJ11" s="58"/>
      <c r="DK11" s="32"/>
      <c r="DL11" s="58"/>
      <c r="DM11" s="58"/>
      <c r="DN11" s="58"/>
      <c r="DO11" s="32"/>
      <c r="DP11" s="58"/>
      <c r="DQ11" s="58"/>
      <c r="DR11" s="58"/>
      <c r="DS11" s="32"/>
      <c r="DT11" s="58"/>
      <c r="DU11" s="58"/>
      <c r="DV11" s="58"/>
      <c r="DW11" s="32"/>
      <c r="DX11" s="32"/>
    </row>
    <row r="12" spans="2:131" x14ac:dyDescent="0.25">
      <c r="B12" s="42"/>
      <c r="C12" s="168"/>
      <c r="D12" s="253"/>
      <c r="E12" s="95"/>
      <c r="F12" s="95"/>
      <c r="G12" s="168">
        <f t="shared" si="0"/>
        <v>0</v>
      </c>
      <c r="H12" s="95"/>
      <c r="I12" s="95"/>
      <c r="J12" s="168">
        <f t="shared" si="1"/>
        <v>0</v>
      </c>
      <c r="K12" s="168"/>
      <c r="L12" s="95"/>
      <c r="M12" s="168">
        <f t="shared" si="2"/>
        <v>0</v>
      </c>
      <c r="N12" s="95"/>
      <c r="O12" s="168"/>
      <c r="P12" s="168">
        <f t="shared" si="3"/>
        <v>0</v>
      </c>
      <c r="Q12" s="95"/>
      <c r="R12" s="95"/>
      <c r="S12" s="168">
        <f t="shared" si="4"/>
        <v>0</v>
      </c>
      <c r="T12" s="95"/>
      <c r="U12" s="95"/>
      <c r="V12" s="168">
        <f t="shared" si="5"/>
        <v>0</v>
      </c>
      <c r="W12" s="168"/>
      <c r="X12" s="95"/>
      <c r="Y12" s="168">
        <f t="shared" si="6"/>
        <v>0</v>
      </c>
      <c r="Z12" s="95"/>
      <c r="AA12" s="168"/>
      <c r="AB12" s="168">
        <f t="shared" si="7"/>
        <v>0</v>
      </c>
      <c r="AC12" s="95"/>
      <c r="AD12" s="95"/>
      <c r="AE12" s="168">
        <f t="shared" si="8"/>
        <v>0</v>
      </c>
      <c r="AF12" s="95"/>
      <c r="AG12" s="95"/>
      <c r="AH12" s="168">
        <f t="shared" si="9"/>
        <v>0</v>
      </c>
      <c r="AI12" s="168"/>
      <c r="AJ12" s="95"/>
      <c r="AK12" s="168">
        <f t="shared" si="10"/>
        <v>0</v>
      </c>
      <c r="AL12" s="95"/>
      <c r="AM12" s="168"/>
      <c r="AN12" s="168">
        <f t="shared" si="11"/>
        <v>0</v>
      </c>
      <c r="AO12" s="95"/>
      <c r="AP12" s="95"/>
      <c r="AQ12" s="168">
        <f t="shared" si="12"/>
        <v>0</v>
      </c>
      <c r="AR12" s="95"/>
      <c r="AS12" s="95"/>
      <c r="AT12" s="168">
        <f t="shared" si="13"/>
        <v>0</v>
      </c>
      <c r="AU12" s="168"/>
      <c r="AV12" s="95"/>
      <c r="AW12" s="168">
        <f t="shared" si="14"/>
        <v>0</v>
      </c>
      <c r="AX12" s="95"/>
      <c r="AY12" s="168"/>
      <c r="AZ12" s="168">
        <f t="shared" si="15"/>
        <v>0</v>
      </c>
      <c r="BA12" s="95"/>
      <c r="BB12" s="95"/>
      <c r="BC12" s="168">
        <f t="shared" si="16"/>
        <v>0</v>
      </c>
      <c r="BD12" s="95"/>
      <c r="BE12" s="95"/>
      <c r="BF12" s="168">
        <f t="shared" si="17"/>
        <v>0</v>
      </c>
      <c r="BG12" s="168"/>
      <c r="BH12" s="95"/>
      <c r="BI12" s="168">
        <f t="shared" si="18"/>
        <v>0</v>
      </c>
      <c r="BJ12" s="95"/>
      <c r="BK12" s="168"/>
      <c r="BL12" s="168">
        <f t="shared" si="19"/>
        <v>0</v>
      </c>
      <c r="BM12" s="95"/>
      <c r="BN12" s="95"/>
      <c r="BO12" s="168">
        <f t="shared" si="20"/>
        <v>0</v>
      </c>
      <c r="BP12" s="95"/>
      <c r="BQ12" s="95"/>
      <c r="BR12" s="168">
        <f t="shared" si="21"/>
        <v>0</v>
      </c>
      <c r="BS12" s="168"/>
      <c r="BT12" s="95"/>
      <c r="BU12" s="168">
        <f t="shared" si="22"/>
        <v>0</v>
      </c>
      <c r="BV12" s="95"/>
      <c r="BW12" s="168"/>
      <c r="BX12" s="168">
        <f t="shared" si="23"/>
        <v>0</v>
      </c>
      <c r="BY12" s="95"/>
      <c r="BZ12" s="95"/>
      <c r="CA12" s="168">
        <f t="shared" si="24"/>
        <v>0</v>
      </c>
      <c r="CB12" s="95"/>
      <c r="CC12" s="95"/>
      <c r="CD12" s="168">
        <f t="shared" si="25"/>
        <v>0</v>
      </c>
      <c r="CE12" s="168"/>
      <c r="CF12" s="95"/>
      <c r="CG12" s="168">
        <f t="shared" si="26"/>
        <v>0</v>
      </c>
      <c r="CH12" s="95"/>
      <c r="CI12" s="168"/>
      <c r="CJ12" s="168">
        <f t="shared" si="27"/>
        <v>0</v>
      </c>
      <c r="CK12" s="95"/>
      <c r="CL12" s="95"/>
      <c r="CM12" s="168">
        <f t="shared" si="28"/>
        <v>0</v>
      </c>
      <c r="CN12" s="95"/>
      <c r="CO12" s="95"/>
      <c r="CP12" s="168">
        <f t="shared" si="29"/>
        <v>0</v>
      </c>
      <c r="CQ12" s="168"/>
      <c r="CR12" s="95"/>
      <c r="CS12" s="168">
        <f t="shared" si="30"/>
        <v>0</v>
      </c>
      <c r="CT12" s="168">
        <f t="shared" si="31"/>
        <v>0</v>
      </c>
      <c r="CU12" s="168">
        <f t="shared" si="32"/>
        <v>0</v>
      </c>
      <c r="CV12" s="58"/>
      <c r="CW12" s="58"/>
      <c r="CX12" s="58"/>
      <c r="CY12" s="32"/>
      <c r="CZ12" s="58"/>
      <c r="DA12" s="58"/>
      <c r="DB12" s="58"/>
      <c r="DC12" s="32"/>
      <c r="DD12" s="58"/>
      <c r="DE12" s="58"/>
      <c r="DF12" s="58"/>
      <c r="DG12" s="32"/>
      <c r="DH12" s="58"/>
      <c r="DI12" s="58"/>
      <c r="DJ12" s="58"/>
      <c r="DK12" s="32"/>
      <c r="DL12" s="58"/>
      <c r="DM12" s="58"/>
      <c r="DN12" s="58"/>
      <c r="DO12" s="32"/>
      <c r="DP12" s="58"/>
      <c r="DQ12" s="58"/>
      <c r="DR12" s="58"/>
      <c r="DS12" s="32"/>
      <c r="DT12" s="58"/>
      <c r="DU12" s="58"/>
      <c r="DV12" s="58"/>
      <c r="DW12" s="32"/>
      <c r="DX12" s="32"/>
    </row>
    <row r="13" spans="2:131" x14ac:dyDescent="0.25">
      <c r="B13" s="42"/>
      <c r="C13" s="168"/>
      <c r="D13" s="253"/>
      <c r="E13" s="95"/>
      <c r="F13" s="95"/>
      <c r="G13" s="168">
        <f t="shared" si="0"/>
        <v>0</v>
      </c>
      <c r="H13" s="95"/>
      <c r="I13" s="95"/>
      <c r="J13" s="168">
        <f t="shared" si="1"/>
        <v>0</v>
      </c>
      <c r="K13" s="168"/>
      <c r="L13" s="95"/>
      <c r="M13" s="168">
        <f t="shared" si="2"/>
        <v>0</v>
      </c>
      <c r="N13" s="95"/>
      <c r="O13" s="168"/>
      <c r="P13" s="168">
        <f t="shared" si="3"/>
        <v>0</v>
      </c>
      <c r="Q13" s="95"/>
      <c r="R13" s="95"/>
      <c r="S13" s="168">
        <f t="shared" si="4"/>
        <v>0</v>
      </c>
      <c r="T13" s="95"/>
      <c r="U13" s="95"/>
      <c r="V13" s="168">
        <f t="shared" si="5"/>
        <v>0</v>
      </c>
      <c r="W13" s="168"/>
      <c r="X13" s="95"/>
      <c r="Y13" s="168">
        <f t="shared" si="6"/>
        <v>0</v>
      </c>
      <c r="Z13" s="95"/>
      <c r="AA13" s="168"/>
      <c r="AB13" s="168">
        <f t="shared" si="7"/>
        <v>0</v>
      </c>
      <c r="AC13" s="95"/>
      <c r="AD13" s="95"/>
      <c r="AE13" s="168">
        <f t="shared" si="8"/>
        <v>0</v>
      </c>
      <c r="AF13" s="95"/>
      <c r="AG13" s="95"/>
      <c r="AH13" s="168">
        <f t="shared" si="9"/>
        <v>0</v>
      </c>
      <c r="AI13" s="168"/>
      <c r="AJ13" s="95"/>
      <c r="AK13" s="168">
        <f t="shared" si="10"/>
        <v>0</v>
      </c>
      <c r="AL13" s="95"/>
      <c r="AM13" s="168"/>
      <c r="AN13" s="168">
        <f t="shared" si="11"/>
        <v>0</v>
      </c>
      <c r="AO13" s="95"/>
      <c r="AP13" s="95"/>
      <c r="AQ13" s="168">
        <f t="shared" si="12"/>
        <v>0</v>
      </c>
      <c r="AR13" s="95"/>
      <c r="AS13" s="95"/>
      <c r="AT13" s="168">
        <f t="shared" si="13"/>
        <v>0</v>
      </c>
      <c r="AU13" s="168"/>
      <c r="AV13" s="95"/>
      <c r="AW13" s="168">
        <f t="shared" si="14"/>
        <v>0</v>
      </c>
      <c r="AX13" s="95"/>
      <c r="AY13" s="168"/>
      <c r="AZ13" s="168">
        <f t="shared" si="15"/>
        <v>0</v>
      </c>
      <c r="BA13" s="95"/>
      <c r="BB13" s="95"/>
      <c r="BC13" s="168">
        <f t="shared" si="16"/>
        <v>0</v>
      </c>
      <c r="BD13" s="95"/>
      <c r="BE13" s="95"/>
      <c r="BF13" s="168">
        <f t="shared" si="17"/>
        <v>0</v>
      </c>
      <c r="BG13" s="168"/>
      <c r="BH13" s="95"/>
      <c r="BI13" s="168">
        <f t="shared" si="18"/>
        <v>0</v>
      </c>
      <c r="BJ13" s="95"/>
      <c r="BK13" s="168"/>
      <c r="BL13" s="168">
        <f t="shared" si="19"/>
        <v>0</v>
      </c>
      <c r="BM13" s="95"/>
      <c r="BN13" s="95"/>
      <c r="BO13" s="168">
        <f t="shared" si="20"/>
        <v>0</v>
      </c>
      <c r="BP13" s="95"/>
      <c r="BQ13" s="95"/>
      <c r="BR13" s="168">
        <f t="shared" si="21"/>
        <v>0</v>
      </c>
      <c r="BS13" s="168"/>
      <c r="BT13" s="95"/>
      <c r="BU13" s="168">
        <f t="shared" si="22"/>
        <v>0</v>
      </c>
      <c r="BV13" s="95"/>
      <c r="BW13" s="168"/>
      <c r="BX13" s="168">
        <f t="shared" si="23"/>
        <v>0</v>
      </c>
      <c r="BY13" s="95"/>
      <c r="BZ13" s="95"/>
      <c r="CA13" s="168">
        <f t="shared" si="24"/>
        <v>0</v>
      </c>
      <c r="CB13" s="95"/>
      <c r="CC13" s="95"/>
      <c r="CD13" s="168">
        <f t="shared" si="25"/>
        <v>0</v>
      </c>
      <c r="CE13" s="168"/>
      <c r="CF13" s="95"/>
      <c r="CG13" s="168">
        <f t="shared" si="26"/>
        <v>0</v>
      </c>
      <c r="CH13" s="95"/>
      <c r="CI13" s="168"/>
      <c r="CJ13" s="168">
        <f t="shared" si="27"/>
        <v>0</v>
      </c>
      <c r="CK13" s="95"/>
      <c r="CL13" s="95"/>
      <c r="CM13" s="168">
        <f t="shared" si="28"/>
        <v>0</v>
      </c>
      <c r="CN13" s="95"/>
      <c r="CO13" s="95"/>
      <c r="CP13" s="168">
        <f t="shared" si="29"/>
        <v>0</v>
      </c>
      <c r="CQ13" s="168"/>
      <c r="CR13" s="95"/>
      <c r="CS13" s="168">
        <f t="shared" si="30"/>
        <v>0</v>
      </c>
      <c r="CT13" s="168">
        <f t="shared" si="31"/>
        <v>0</v>
      </c>
      <c r="CU13" s="168">
        <f t="shared" si="32"/>
        <v>0</v>
      </c>
      <c r="CV13" s="58"/>
      <c r="CW13" s="58"/>
      <c r="CX13" s="58"/>
      <c r="CY13" s="32"/>
      <c r="CZ13" s="58"/>
      <c r="DA13" s="58"/>
      <c r="DB13" s="58"/>
      <c r="DC13" s="32"/>
      <c r="DD13" s="58"/>
      <c r="DE13" s="58"/>
      <c r="DF13" s="58"/>
      <c r="DG13" s="32"/>
      <c r="DH13" s="58"/>
      <c r="DI13" s="58"/>
      <c r="DJ13" s="58"/>
      <c r="DK13" s="32"/>
      <c r="DL13" s="58"/>
      <c r="DM13" s="58"/>
      <c r="DN13" s="58"/>
      <c r="DO13" s="32"/>
      <c r="DP13" s="58"/>
      <c r="DQ13" s="58"/>
      <c r="DR13" s="58"/>
      <c r="DS13" s="32"/>
      <c r="DT13" s="58"/>
      <c r="DU13" s="58"/>
      <c r="DV13" s="58"/>
      <c r="DW13" s="32"/>
      <c r="DX13" s="32"/>
    </row>
    <row r="14" spans="2:131" x14ac:dyDescent="0.25">
      <c r="B14" s="42"/>
      <c r="C14" s="168"/>
      <c r="D14" s="253"/>
      <c r="E14" s="95"/>
      <c r="F14" s="95"/>
      <c r="G14" s="168">
        <f t="shared" si="0"/>
        <v>0</v>
      </c>
      <c r="H14" s="95"/>
      <c r="I14" s="95"/>
      <c r="J14" s="168">
        <f t="shared" si="1"/>
        <v>0</v>
      </c>
      <c r="K14" s="168"/>
      <c r="L14" s="95"/>
      <c r="M14" s="168">
        <f t="shared" si="2"/>
        <v>0</v>
      </c>
      <c r="N14" s="95"/>
      <c r="O14" s="168"/>
      <c r="P14" s="168">
        <f t="shared" si="3"/>
        <v>0</v>
      </c>
      <c r="Q14" s="95"/>
      <c r="R14" s="95"/>
      <c r="S14" s="168">
        <f t="shared" si="4"/>
        <v>0</v>
      </c>
      <c r="T14" s="95"/>
      <c r="U14" s="95"/>
      <c r="V14" s="168">
        <f t="shared" si="5"/>
        <v>0</v>
      </c>
      <c r="W14" s="168"/>
      <c r="X14" s="95"/>
      <c r="Y14" s="168">
        <f t="shared" si="6"/>
        <v>0</v>
      </c>
      <c r="Z14" s="95"/>
      <c r="AA14" s="168"/>
      <c r="AB14" s="168">
        <f t="shared" si="7"/>
        <v>0</v>
      </c>
      <c r="AC14" s="95"/>
      <c r="AD14" s="95"/>
      <c r="AE14" s="168">
        <f t="shared" si="8"/>
        <v>0</v>
      </c>
      <c r="AF14" s="95"/>
      <c r="AG14" s="95"/>
      <c r="AH14" s="168">
        <f t="shared" si="9"/>
        <v>0</v>
      </c>
      <c r="AI14" s="168"/>
      <c r="AJ14" s="95"/>
      <c r="AK14" s="168">
        <f t="shared" si="10"/>
        <v>0</v>
      </c>
      <c r="AL14" s="95"/>
      <c r="AM14" s="168"/>
      <c r="AN14" s="168">
        <f t="shared" si="11"/>
        <v>0</v>
      </c>
      <c r="AO14" s="95"/>
      <c r="AP14" s="95"/>
      <c r="AQ14" s="168">
        <f t="shared" si="12"/>
        <v>0</v>
      </c>
      <c r="AR14" s="95"/>
      <c r="AS14" s="95"/>
      <c r="AT14" s="168">
        <f t="shared" si="13"/>
        <v>0</v>
      </c>
      <c r="AU14" s="168"/>
      <c r="AV14" s="95"/>
      <c r="AW14" s="168">
        <f t="shared" si="14"/>
        <v>0</v>
      </c>
      <c r="AX14" s="95"/>
      <c r="AY14" s="168"/>
      <c r="AZ14" s="168">
        <f t="shared" si="15"/>
        <v>0</v>
      </c>
      <c r="BA14" s="95"/>
      <c r="BB14" s="95"/>
      <c r="BC14" s="168">
        <f t="shared" si="16"/>
        <v>0</v>
      </c>
      <c r="BD14" s="95"/>
      <c r="BE14" s="95"/>
      <c r="BF14" s="168">
        <f t="shared" si="17"/>
        <v>0</v>
      </c>
      <c r="BG14" s="168"/>
      <c r="BH14" s="95"/>
      <c r="BI14" s="168">
        <f t="shared" si="18"/>
        <v>0</v>
      </c>
      <c r="BJ14" s="95"/>
      <c r="BK14" s="168"/>
      <c r="BL14" s="168">
        <f t="shared" si="19"/>
        <v>0</v>
      </c>
      <c r="BM14" s="95"/>
      <c r="BN14" s="95"/>
      <c r="BO14" s="168">
        <f t="shared" si="20"/>
        <v>0</v>
      </c>
      <c r="BP14" s="95"/>
      <c r="BQ14" s="95"/>
      <c r="BR14" s="168">
        <f t="shared" si="21"/>
        <v>0</v>
      </c>
      <c r="BS14" s="168"/>
      <c r="BT14" s="95"/>
      <c r="BU14" s="168">
        <f t="shared" si="22"/>
        <v>0</v>
      </c>
      <c r="BV14" s="95"/>
      <c r="BW14" s="168"/>
      <c r="BX14" s="168">
        <f t="shared" si="23"/>
        <v>0</v>
      </c>
      <c r="BY14" s="95"/>
      <c r="BZ14" s="95"/>
      <c r="CA14" s="168">
        <f t="shared" si="24"/>
        <v>0</v>
      </c>
      <c r="CB14" s="95"/>
      <c r="CC14" s="95"/>
      <c r="CD14" s="168">
        <f t="shared" si="25"/>
        <v>0</v>
      </c>
      <c r="CE14" s="168"/>
      <c r="CF14" s="95"/>
      <c r="CG14" s="168">
        <f t="shared" si="26"/>
        <v>0</v>
      </c>
      <c r="CH14" s="95"/>
      <c r="CI14" s="168"/>
      <c r="CJ14" s="168">
        <f t="shared" si="27"/>
        <v>0</v>
      </c>
      <c r="CK14" s="95"/>
      <c r="CL14" s="95"/>
      <c r="CM14" s="168">
        <f t="shared" si="28"/>
        <v>0</v>
      </c>
      <c r="CN14" s="95"/>
      <c r="CO14" s="95"/>
      <c r="CP14" s="168">
        <f t="shared" si="29"/>
        <v>0</v>
      </c>
      <c r="CQ14" s="168"/>
      <c r="CR14" s="95"/>
      <c r="CS14" s="168">
        <f t="shared" si="30"/>
        <v>0</v>
      </c>
      <c r="CT14" s="168">
        <f t="shared" si="31"/>
        <v>0</v>
      </c>
      <c r="CU14" s="168">
        <f t="shared" si="32"/>
        <v>0</v>
      </c>
      <c r="CV14" s="58"/>
      <c r="CW14" s="58"/>
      <c r="CX14" s="58"/>
      <c r="CY14" s="32"/>
      <c r="CZ14" s="58"/>
      <c r="DA14" s="58"/>
      <c r="DB14" s="58"/>
      <c r="DC14" s="32"/>
      <c r="DD14" s="58"/>
      <c r="DE14" s="58"/>
      <c r="DF14" s="58"/>
      <c r="DG14" s="32"/>
      <c r="DH14" s="58"/>
      <c r="DI14" s="58"/>
      <c r="DJ14" s="58"/>
      <c r="DK14" s="32"/>
      <c r="DL14" s="58"/>
      <c r="DM14" s="58"/>
      <c r="DN14" s="58"/>
      <c r="DO14" s="32"/>
      <c r="DP14" s="58"/>
      <c r="DQ14" s="58"/>
      <c r="DR14" s="58"/>
      <c r="DS14" s="32"/>
      <c r="DT14" s="58"/>
      <c r="DU14" s="58"/>
      <c r="DV14" s="58"/>
      <c r="DW14" s="32"/>
      <c r="DX14" s="32"/>
    </row>
    <row r="15" spans="2:131" x14ac:dyDescent="0.25">
      <c r="B15" s="42"/>
      <c r="C15" s="168"/>
      <c r="D15" s="253"/>
      <c r="E15" s="95"/>
      <c r="F15" s="95"/>
      <c r="G15" s="168">
        <f t="shared" si="0"/>
        <v>0</v>
      </c>
      <c r="H15" s="95"/>
      <c r="I15" s="95"/>
      <c r="J15" s="168">
        <f t="shared" si="1"/>
        <v>0</v>
      </c>
      <c r="K15" s="168"/>
      <c r="L15" s="95"/>
      <c r="M15" s="168">
        <f t="shared" si="2"/>
        <v>0</v>
      </c>
      <c r="N15" s="95"/>
      <c r="O15" s="168"/>
      <c r="P15" s="168">
        <f t="shared" si="3"/>
        <v>0</v>
      </c>
      <c r="Q15" s="95"/>
      <c r="R15" s="95"/>
      <c r="S15" s="168">
        <f t="shared" si="4"/>
        <v>0</v>
      </c>
      <c r="T15" s="95"/>
      <c r="U15" s="95"/>
      <c r="V15" s="168">
        <f t="shared" si="5"/>
        <v>0</v>
      </c>
      <c r="W15" s="168"/>
      <c r="X15" s="95"/>
      <c r="Y15" s="168">
        <f t="shared" si="6"/>
        <v>0</v>
      </c>
      <c r="Z15" s="95"/>
      <c r="AA15" s="168"/>
      <c r="AB15" s="168">
        <f t="shared" si="7"/>
        <v>0</v>
      </c>
      <c r="AC15" s="95"/>
      <c r="AD15" s="95"/>
      <c r="AE15" s="168">
        <f t="shared" si="8"/>
        <v>0</v>
      </c>
      <c r="AF15" s="95"/>
      <c r="AG15" s="95"/>
      <c r="AH15" s="168">
        <f t="shared" si="9"/>
        <v>0</v>
      </c>
      <c r="AI15" s="168"/>
      <c r="AJ15" s="95"/>
      <c r="AK15" s="168">
        <f t="shared" si="10"/>
        <v>0</v>
      </c>
      <c r="AL15" s="95"/>
      <c r="AM15" s="168"/>
      <c r="AN15" s="168">
        <f t="shared" si="11"/>
        <v>0</v>
      </c>
      <c r="AO15" s="95"/>
      <c r="AP15" s="95"/>
      <c r="AQ15" s="168">
        <f t="shared" si="12"/>
        <v>0</v>
      </c>
      <c r="AR15" s="95"/>
      <c r="AS15" s="95"/>
      <c r="AT15" s="168">
        <f t="shared" si="13"/>
        <v>0</v>
      </c>
      <c r="AU15" s="168"/>
      <c r="AV15" s="95"/>
      <c r="AW15" s="168">
        <f t="shared" si="14"/>
        <v>0</v>
      </c>
      <c r="AX15" s="95"/>
      <c r="AY15" s="168"/>
      <c r="AZ15" s="168">
        <f t="shared" si="15"/>
        <v>0</v>
      </c>
      <c r="BA15" s="95"/>
      <c r="BB15" s="95"/>
      <c r="BC15" s="168">
        <f t="shared" si="16"/>
        <v>0</v>
      </c>
      <c r="BD15" s="95"/>
      <c r="BE15" s="95"/>
      <c r="BF15" s="168">
        <f t="shared" si="17"/>
        <v>0</v>
      </c>
      <c r="BG15" s="168"/>
      <c r="BH15" s="95"/>
      <c r="BI15" s="168">
        <f t="shared" si="18"/>
        <v>0</v>
      </c>
      <c r="BJ15" s="95"/>
      <c r="BK15" s="168"/>
      <c r="BL15" s="168">
        <f t="shared" si="19"/>
        <v>0</v>
      </c>
      <c r="BM15" s="95"/>
      <c r="BN15" s="95"/>
      <c r="BO15" s="168">
        <f t="shared" si="20"/>
        <v>0</v>
      </c>
      <c r="BP15" s="95"/>
      <c r="BQ15" s="95"/>
      <c r="BR15" s="168">
        <f t="shared" si="21"/>
        <v>0</v>
      </c>
      <c r="BS15" s="168"/>
      <c r="BT15" s="95"/>
      <c r="BU15" s="168">
        <f t="shared" si="22"/>
        <v>0</v>
      </c>
      <c r="BV15" s="95"/>
      <c r="BW15" s="168"/>
      <c r="BX15" s="168">
        <f t="shared" si="23"/>
        <v>0</v>
      </c>
      <c r="BY15" s="95"/>
      <c r="BZ15" s="95"/>
      <c r="CA15" s="168">
        <f t="shared" si="24"/>
        <v>0</v>
      </c>
      <c r="CB15" s="95"/>
      <c r="CC15" s="95"/>
      <c r="CD15" s="168">
        <f t="shared" si="25"/>
        <v>0</v>
      </c>
      <c r="CE15" s="168"/>
      <c r="CF15" s="95"/>
      <c r="CG15" s="168">
        <f t="shared" si="26"/>
        <v>0</v>
      </c>
      <c r="CH15" s="95"/>
      <c r="CI15" s="168"/>
      <c r="CJ15" s="168">
        <f t="shared" si="27"/>
        <v>0</v>
      </c>
      <c r="CK15" s="95"/>
      <c r="CL15" s="95"/>
      <c r="CM15" s="168">
        <f t="shared" si="28"/>
        <v>0</v>
      </c>
      <c r="CN15" s="95"/>
      <c r="CO15" s="95"/>
      <c r="CP15" s="168">
        <f t="shared" si="29"/>
        <v>0</v>
      </c>
      <c r="CQ15" s="168"/>
      <c r="CR15" s="95"/>
      <c r="CS15" s="168">
        <f t="shared" si="30"/>
        <v>0</v>
      </c>
      <c r="CT15" s="168">
        <f t="shared" si="31"/>
        <v>0</v>
      </c>
      <c r="CU15" s="168">
        <f t="shared" si="32"/>
        <v>0</v>
      </c>
      <c r="CV15" s="58"/>
      <c r="CW15" s="58"/>
      <c r="CX15" s="58"/>
      <c r="CY15" s="32"/>
      <c r="CZ15" s="58"/>
      <c r="DA15" s="58"/>
      <c r="DB15" s="58"/>
      <c r="DC15" s="32"/>
      <c r="DD15" s="58"/>
      <c r="DE15" s="58"/>
      <c r="DF15" s="58"/>
      <c r="DG15" s="32"/>
      <c r="DH15" s="58"/>
      <c r="DI15" s="58"/>
      <c r="DJ15" s="58"/>
      <c r="DK15" s="32"/>
      <c r="DL15" s="58"/>
      <c r="DM15" s="58"/>
      <c r="DN15" s="58"/>
      <c r="DO15" s="32"/>
      <c r="DP15" s="58"/>
      <c r="DQ15" s="58"/>
      <c r="DR15" s="58"/>
      <c r="DS15" s="32"/>
      <c r="DT15" s="58"/>
      <c r="DU15" s="58"/>
      <c r="DV15" s="58"/>
      <c r="DW15" s="32"/>
      <c r="DX15" s="32"/>
    </row>
    <row r="16" spans="2:131" x14ac:dyDescent="0.25">
      <c r="B16" s="42"/>
      <c r="C16" s="168"/>
      <c r="D16" s="253"/>
      <c r="E16" s="95"/>
      <c r="F16" s="95"/>
      <c r="G16" s="168">
        <f t="shared" si="0"/>
        <v>0</v>
      </c>
      <c r="H16" s="95"/>
      <c r="I16" s="95"/>
      <c r="J16" s="168">
        <f t="shared" si="1"/>
        <v>0</v>
      </c>
      <c r="K16" s="168"/>
      <c r="L16" s="95"/>
      <c r="M16" s="168">
        <f t="shared" si="2"/>
        <v>0</v>
      </c>
      <c r="N16" s="95"/>
      <c r="O16" s="168"/>
      <c r="P16" s="168">
        <f t="shared" si="3"/>
        <v>0</v>
      </c>
      <c r="Q16" s="95"/>
      <c r="R16" s="95"/>
      <c r="S16" s="168">
        <f t="shared" si="4"/>
        <v>0</v>
      </c>
      <c r="T16" s="95"/>
      <c r="U16" s="95"/>
      <c r="V16" s="168">
        <f t="shared" si="5"/>
        <v>0</v>
      </c>
      <c r="W16" s="168"/>
      <c r="X16" s="95"/>
      <c r="Y16" s="168">
        <f t="shared" si="6"/>
        <v>0</v>
      </c>
      <c r="Z16" s="95"/>
      <c r="AA16" s="168"/>
      <c r="AB16" s="168">
        <f t="shared" si="7"/>
        <v>0</v>
      </c>
      <c r="AC16" s="95"/>
      <c r="AD16" s="95"/>
      <c r="AE16" s="168">
        <f t="shared" si="8"/>
        <v>0</v>
      </c>
      <c r="AF16" s="95"/>
      <c r="AG16" s="95"/>
      <c r="AH16" s="168">
        <f t="shared" si="9"/>
        <v>0</v>
      </c>
      <c r="AI16" s="168"/>
      <c r="AJ16" s="95"/>
      <c r="AK16" s="168">
        <f t="shared" si="10"/>
        <v>0</v>
      </c>
      <c r="AL16" s="95"/>
      <c r="AM16" s="168"/>
      <c r="AN16" s="168">
        <f t="shared" si="11"/>
        <v>0</v>
      </c>
      <c r="AO16" s="95"/>
      <c r="AP16" s="95"/>
      <c r="AQ16" s="168">
        <f t="shared" si="12"/>
        <v>0</v>
      </c>
      <c r="AR16" s="95"/>
      <c r="AS16" s="95"/>
      <c r="AT16" s="168">
        <f t="shared" si="13"/>
        <v>0</v>
      </c>
      <c r="AU16" s="168"/>
      <c r="AV16" s="95"/>
      <c r="AW16" s="168">
        <f t="shared" si="14"/>
        <v>0</v>
      </c>
      <c r="AX16" s="95"/>
      <c r="AY16" s="168"/>
      <c r="AZ16" s="168">
        <f t="shared" si="15"/>
        <v>0</v>
      </c>
      <c r="BA16" s="95"/>
      <c r="BB16" s="95"/>
      <c r="BC16" s="168">
        <f t="shared" si="16"/>
        <v>0</v>
      </c>
      <c r="BD16" s="95"/>
      <c r="BE16" s="95"/>
      <c r="BF16" s="168">
        <f t="shared" si="17"/>
        <v>0</v>
      </c>
      <c r="BG16" s="168"/>
      <c r="BH16" s="95"/>
      <c r="BI16" s="168">
        <f t="shared" si="18"/>
        <v>0</v>
      </c>
      <c r="BJ16" s="95"/>
      <c r="BK16" s="168"/>
      <c r="BL16" s="168">
        <f t="shared" si="19"/>
        <v>0</v>
      </c>
      <c r="BM16" s="95"/>
      <c r="BN16" s="95"/>
      <c r="BO16" s="168">
        <f t="shared" si="20"/>
        <v>0</v>
      </c>
      <c r="BP16" s="95"/>
      <c r="BQ16" s="95"/>
      <c r="BR16" s="168">
        <f t="shared" si="21"/>
        <v>0</v>
      </c>
      <c r="BS16" s="168"/>
      <c r="BT16" s="95"/>
      <c r="BU16" s="168">
        <f t="shared" si="22"/>
        <v>0</v>
      </c>
      <c r="BV16" s="95"/>
      <c r="BW16" s="168"/>
      <c r="BX16" s="168">
        <f t="shared" si="23"/>
        <v>0</v>
      </c>
      <c r="BY16" s="95"/>
      <c r="BZ16" s="95"/>
      <c r="CA16" s="168">
        <f t="shared" si="24"/>
        <v>0</v>
      </c>
      <c r="CB16" s="95"/>
      <c r="CC16" s="95"/>
      <c r="CD16" s="168">
        <f t="shared" si="25"/>
        <v>0</v>
      </c>
      <c r="CE16" s="168"/>
      <c r="CF16" s="95"/>
      <c r="CG16" s="168">
        <f t="shared" si="26"/>
        <v>0</v>
      </c>
      <c r="CH16" s="95"/>
      <c r="CI16" s="168"/>
      <c r="CJ16" s="168">
        <f t="shared" si="27"/>
        <v>0</v>
      </c>
      <c r="CK16" s="95"/>
      <c r="CL16" s="95"/>
      <c r="CM16" s="168">
        <f t="shared" si="28"/>
        <v>0</v>
      </c>
      <c r="CN16" s="95"/>
      <c r="CO16" s="95"/>
      <c r="CP16" s="168">
        <f t="shared" si="29"/>
        <v>0</v>
      </c>
      <c r="CQ16" s="168"/>
      <c r="CR16" s="95"/>
      <c r="CS16" s="168">
        <f t="shared" si="30"/>
        <v>0</v>
      </c>
      <c r="CT16" s="168">
        <f t="shared" si="31"/>
        <v>0</v>
      </c>
      <c r="CU16" s="168">
        <f t="shared" si="32"/>
        <v>0</v>
      </c>
      <c r="CV16" s="58"/>
      <c r="CW16" s="58"/>
      <c r="CX16" s="58"/>
      <c r="CY16" s="32"/>
      <c r="CZ16" s="58"/>
      <c r="DA16" s="58"/>
      <c r="DB16" s="58"/>
      <c r="DC16" s="32"/>
      <c r="DD16" s="58"/>
      <c r="DE16" s="58"/>
      <c r="DF16" s="58"/>
      <c r="DG16" s="32"/>
      <c r="DH16" s="58"/>
      <c r="DI16" s="58"/>
      <c r="DJ16" s="58"/>
      <c r="DK16" s="32"/>
      <c r="DL16" s="58"/>
      <c r="DM16" s="58"/>
      <c r="DN16" s="58"/>
      <c r="DO16" s="32"/>
      <c r="DP16" s="58"/>
      <c r="DQ16" s="58"/>
      <c r="DR16" s="58"/>
      <c r="DS16" s="32"/>
      <c r="DT16" s="58"/>
      <c r="DU16" s="58"/>
      <c r="DV16" s="58"/>
      <c r="DW16" s="32"/>
      <c r="DX16" s="32"/>
    </row>
    <row r="17" spans="2:131" x14ac:dyDescent="0.25">
      <c r="B17" s="42"/>
      <c r="C17" s="168"/>
      <c r="D17" s="253"/>
      <c r="E17" s="95"/>
      <c r="F17" s="95"/>
      <c r="G17" s="168">
        <f t="shared" si="0"/>
        <v>0</v>
      </c>
      <c r="H17" s="95"/>
      <c r="I17" s="95"/>
      <c r="J17" s="168">
        <f t="shared" si="1"/>
        <v>0</v>
      </c>
      <c r="K17" s="168"/>
      <c r="L17" s="95"/>
      <c r="M17" s="168">
        <f t="shared" si="2"/>
        <v>0</v>
      </c>
      <c r="N17" s="95"/>
      <c r="O17" s="168"/>
      <c r="P17" s="168">
        <f t="shared" si="3"/>
        <v>0</v>
      </c>
      <c r="Q17" s="95"/>
      <c r="R17" s="95"/>
      <c r="S17" s="168">
        <f t="shared" si="4"/>
        <v>0</v>
      </c>
      <c r="T17" s="95"/>
      <c r="U17" s="95"/>
      <c r="V17" s="168">
        <f t="shared" si="5"/>
        <v>0</v>
      </c>
      <c r="W17" s="168"/>
      <c r="X17" s="95"/>
      <c r="Y17" s="168">
        <f t="shared" si="6"/>
        <v>0</v>
      </c>
      <c r="Z17" s="95"/>
      <c r="AA17" s="168"/>
      <c r="AB17" s="168">
        <f t="shared" si="7"/>
        <v>0</v>
      </c>
      <c r="AC17" s="95"/>
      <c r="AD17" s="95"/>
      <c r="AE17" s="168">
        <f t="shared" si="8"/>
        <v>0</v>
      </c>
      <c r="AF17" s="95"/>
      <c r="AG17" s="95"/>
      <c r="AH17" s="168">
        <f t="shared" si="9"/>
        <v>0</v>
      </c>
      <c r="AI17" s="168"/>
      <c r="AJ17" s="95"/>
      <c r="AK17" s="168">
        <f t="shared" si="10"/>
        <v>0</v>
      </c>
      <c r="AL17" s="95"/>
      <c r="AM17" s="168"/>
      <c r="AN17" s="168">
        <f t="shared" si="11"/>
        <v>0</v>
      </c>
      <c r="AO17" s="95"/>
      <c r="AP17" s="95"/>
      <c r="AQ17" s="168">
        <f t="shared" si="12"/>
        <v>0</v>
      </c>
      <c r="AR17" s="95"/>
      <c r="AS17" s="95"/>
      <c r="AT17" s="168">
        <f t="shared" si="13"/>
        <v>0</v>
      </c>
      <c r="AU17" s="168"/>
      <c r="AV17" s="95"/>
      <c r="AW17" s="168">
        <f t="shared" si="14"/>
        <v>0</v>
      </c>
      <c r="AX17" s="95"/>
      <c r="AY17" s="168"/>
      <c r="AZ17" s="168">
        <f t="shared" si="15"/>
        <v>0</v>
      </c>
      <c r="BA17" s="95"/>
      <c r="BB17" s="95"/>
      <c r="BC17" s="168">
        <f t="shared" si="16"/>
        <v>0</v>
      </c>
      <c r="BD17" s="95"/>
      <c r="BE17" s="95"/>
      <c r="BF17" s="168">
        <f t="shared" si="17"/>
        <v>0</v>
      </c>
      <c r="BG17" s="168"/>
      <c r="BH17" s="95"/>
      <c r="BI17" s="168">
        <f t="shared" si="18"/>
        <v>0</v>
      </c>
      <c r="BJ17" s="95"/>
      <c r="BK17" s="168"/>
      <c r="BL17" s="168">
        <f t="shared" si="19"/>
        <v>0</v>
      </c>
      <c r="BM17" s="95"/>
      <c r="BN17" s="95"/>
      <c r="BO17" s="168">
        <f t="shared" si="20"/>
        <v>0</v>
      </c>
      <c r="BP17" s="95"/>
      <c r="BQ17" s="95"/>
      <c r="BR17" s="168">
        <f t="shared" si="21"/>
        <v>0</v>
      </c>
      <c r="BS17" s="168"/>
      <c r="BT17" s="95"/>
      <c r="BU17" s="168">
        <f t="shared" si="22"/>
        <v>0</v>
      </c>
      <c r="BV17" s="95"/>
      <c r="BW17" s="168"/>
      <c r="BX17" s="168">
        <f t="shared" si="23"/>
        <v>0</v>
      </c>
      <c r="BY17" s="95"/>
      <c r="BZ17" s="95"/>
      <c r="CA17" s="168">
        <f t="shared" si="24"/>
        <v>0</v>
      </c>
      <c r="CB17" s="95"/>
      <c r="CC17" s="95"/>
      <c r="CD17" s="168">
        <f t="shared" si="25"/>
        <v>0</v>
      </c>
      <c r="CE17" s="168"/>
      <c r="CF17" s="95"/>
      <c r="CG17" s="168">
        <f t="shared" si="26"/>
        <v>0</v>
      </c>
      <c r="CH17" s="95"/>
      <c r="CI17" s="168"/>
      <c r="CJ17" s="168">
        <f t="shared" si="27"/>
        <v>0</v>
      </c>
      <c r="CK17" s="95"/>
      <c r="CL17" s="95"/>
      <c r="CM17" s="168">
        <f t="shared" si="28"/>
        <v>0</v>
      </c>
      <c r="CN17" s="95"/>
      <c r="CO17" s="95"/>
      <c r="CP17" s="168">
        <f t="shared" si="29"/>
        <v>0</v>
      </c>
      <c r="CQ17" s="168"/>
      <c r="CR17" s="95"/>
      <c r="CS17" s="168">
        <f t="shared" si="30"/>
        <v>0</v>
      </c>
      <c r="CT17" s="168">
        <f t="shared" si="31"/>
        <v>0</v>
      </c>
      <c r="CU17" s="168">
        <f t="shared" si="32"/>
        <v>0</v>
      </c>
      <c r="CV17" s="58"/>
      <c r="CW17" s="58"/>
      <c r="CX17" s="58"/>
      <c r="CY17" s="32"/>
      <c r="CZ17" s="58"/>
      <c r="DA17" s="58"/>
      <c r="DB17" s="58"/>
      <c r="DC17" s="32"/>
      <c r="DD17" s="58"/>
      <c r="DE17" s="58"/>
      <c r="DF17" s="58"/>
      <c r="DG17" s="32"/>
      <c r="DH17" s="58"/>
      <c r="DI17" s="58"/>
      <c r="DJ17" s="58"/>
      <c r="DK17" s="32"/>
      <c r="DL17" s="58"/>
      <c r="DM17" s="58"/>
      <c r="DN17" s="58"/>
      <c r="DO17" s="32"/>
      <c r="DP17" s="58"/>
      <c r="DQ17" s="58"/>
      <c r="DR17" s="58"/>
      <c r="DS17" s="32"/>
      <c r="DT17" s="58"/>
      <c r="DU17" s="58"/>
      <c r="DV17" s="58"/>
      <c r="DW17" s="32"/>
      <c r="DX17" s="32"/>
    </row>
    <row r="18" spans="2:131" x14ac:dyDescent="0.25">
      <c r="B18" s="234" t="s">
        <v>6</v>
      </c>
      <c r="C18" s="235"/>
      <c r="D18" s="236"/>
      <c r="E18" s="226"/>
      <c r="F18" s="226"/>
      <c r="G18" s="226">
        <f>SUM(G6:G17)</f>
        <v>0</v>
      </c>
      <c r="H18" s="226"/>
      <c r="I18" s="226"/>
      <c r="J18" s="226">
        <f>SUM(J6:J17)</f>
        <v>0</v>
      </c>
      <c r="K18" s="226"/>
      <c r="L18" s="226" t="s">
        <v>551</v>
      </c>
      <c r="M18" s="226">
        <f>SUM(M6:M17)</f>
        <v>0</v>
      </c>
      <c r="N18" s="226"/>
      <c r="O18" s="226"/>
      <c r="P18" s="226">
        <f>SUM(P6:P17)</f>
        <v>0</v>
      </c>
      <c r="Q18" s="226"/>
      <c r="R18" s="226"/>
      <c r="S18" s="226">
        <f>SUM(S6:S17)</f>
        <v>0</v>
      </c>
      <c r="T18" s="226"/>
      <c r="U18" s="226"/>
      <c r="V18" s="226">
        <f>SUM(V6:V17)</f>
        <v>0</v>
      </c>
      <c r="W18" s="226"/>
      <c r="X18" s="226"/>
      <c r="Y18" s="226">
        <f>SUM(Y6:Y17)</f>
        <v>0</v>
      </c>
      <c r="Z18" s="226"/>
      <c r="AA18" s="226"/>
      <c r="AB18" s="226">
        <f>SUM(AB6:AB17)</f>
        <v>0</v>
      </c>
      <c r="AC18" s="226"/>
      <c r="AD18" s="226"/>
      <c r="AE18" s="226">
        <f>SUM(AE6:AE17)</f>
        <v>0</v>
      </c>
      <c r="AF18" s="226"/>
      <c r="AG18" s="226"/>
      <c r="AH18" s="226">
        <f>SUM(AH6:AH17)</f>
        <v>0</v>
      </c>
      <c r="AI18" s="226"/>
      <c r="AJ18" s="226"/>
      <c r="AK18" s="226">
        <f>SUM(AK6:AK17)</f>
        <v>0</v>
      </c>
      <c r="AL18" s="226"/>
      <c r="AM18" s="226"/>
      <c r="AN18" s="226">
        <f>SUM(AN6:AN17)</f>
        <v>0</v>
      </c>
      <c r="AO18" s="226"/>
      <c r="AP18" s="226"/>
      <c r="AQ18" s="226">
        <f>SUM(AQ6:AQ17)</f>
        <v>0</v>
      </c>
      <c r="AR18" s="226"/>
      <c r="AS18" s="226"/>
      <c r="AT18" s="226">
        <f>SUM(AT6:AT17)</f>
        <v>0</v>
      </c>
      <c r="AU18" s="226"/>
      <c r="AV18" s="226"/>
      <c r="AW18" s="226">
        <f>SUM(AW6:AW17)</f>
        <v>0</v>
      </c>
      <c r="AX18" s="226"/>
      <c r="AY18" s="226"/>
      <c r="AZ18" s="226">
        <f>SUM(AZ6:AZ17)</f>
        <v>0</v>
      </c>
      <c r="BA18" s="226"/>
      <c r="BB18" s="226"/>
      <c r="BC18" s="226">
        <f>SUM(BC6:BC17)</f>
        <v>0</v>
      </c>
      <c r="BD18" s="226"/>
      <c r="BE18" s="226"/>
      <c r="BF18" s="226">
        <f>SUM(BF6:BF17)</f>
        <v>0</v>
      </c>
      <c r="BG18" s="226"/>
      <c r="BH18" s="226"/>
      <c r="BI18" s="226">
        <f>SUM(BI6:BI17)</f>
        <v>0</v>
      </c>
      <c r="BJ18" s="226"/>
      <c r="BK18" s="226"/>
      <c r="BL18" s="226">
        <f>SUM(BL6:BL17)</f>
        <v>0</v>
      </c>
      <c r="BM18" s="226"/>
      <c r="BN18" s="226"/>
      <c r="BO18" s="226">
        <f>SUM(BO6:BO17)</f>
        <v>0</v>
      </c>
      <c r="BP18" s="226"/>
      <c r="BQ18" s="226"/>
      <c r="BR18" s="226">
        <f>SUM(BR6:BR17)</f>
        <v>0</v>
      </c>
      <c r="BS18" s="226"/>
      <c r="BT18" s="226"/>
      <c r="BU18" s="226">
        <f>SUM(BU6:BU17)</f>
        <v>0</v>
      </c>
      <c r="BV18" s="226"/>
      <c r="BW18" s="226"/>
      <c r="BX18" s="226">
        <f>SUM(BX6:BX17)</f>
        <v>0</v>
      </c>
      <c r="BY18" s="226"/>
      <c r="BZ18" s="226"/>
      <c r="CA18" s="226">
        <f>SUM(CA6:CA17)</f>
        <v>0</v>
      </c>
      <c r="CB18" s="226"/>
      <c r="CC18" s="226"/>
      <c r="CD18" s="226">
        <f>SUM(CD6:CD17)</f>
        <v>0</v>
      </c>
      <c r="CE18" s="226"/>
      <c r="CF18" s="226"/>
      <c r="CG18" s="226">
        <f>SUM(CG6:CG17)</f>
        <v>0</v>
      </c>
      <c r="CH18" s="226"/>
      <c r="CI18" s="226"/>
      <c r="CJ18" s="226">
        <f>SUM(CJ6:CJ17)</f>
        <v>0</v>
      </c>
      <c r="CK18" s="226"/>
      <c r="CL18" s="226"/>
      <c r="CM18" s="226">
        <f>SUM(CM6:CM17)</f>
        <v>0</v>
      </c>
      <c r="CN18" s="226"/>
      <c r="CO18" s="226"/>
      <c r="CP18" s="226">
        <f>SUM(CP6:CP17)</f>
        <v>0</v>
      </c>
      <c r="CQ18" s="226"/>
      <c r="CR18" s="226"/>
      <c r="CS18" s="226">
        <f>SUM(CS6:CS17)</f>
        <v>0</v>
      </c>
      <c r="CT18" s="226">
        <f>SUM(CT6:CT17)</f>
        <v>0</v>
      </c>
      <c r="CU18" s="227">
        <f>SUM(CU6:CU17)</f>
        <v>0</v>
      </c>
      <c r="CV18" s="58"/>
      <c r="CW18" s="58"/>
      <c r="CX18" s="58"/>
      <c r="CY18" s="32"/>
      <c r="CZ18" s="58"/>
      <c r="DA18" s="58"/>
      <c r="DB18" s="58"/>
      <c r="DC18" s="32"/>
      <c r="DD18" s="58"/>
      <c r="DE18" s="58"/>
      <c r="DF18" s="58"/>
      <c r="DG18" s="32"/>
      <c r="DH18" s="58"/>
      <c r="DI18" s="58"/>
      <c r="DJ18" s="58"/>
      <c r="DK18" s="32"/>
      <c r="DL18" s="58"/>
      <c r="DM18" s="58"/>
      <c r="DN18" s="58"/>
      <c r="DO18" s="32"/>
      <c r="DP18" s="58"/>
      <c r="DQ18" s="58"/>
      <c r="DR18" s="58"/>
      <c r="DS18" s="32"/>
      <c r="DT18" s="58"/>
      <c r="DU18" s="58"/>
      <c r="DV18" s="58"/>
      <c r="DW18" s="32"/>
      <c r="DX18" s="32"/>
    </row>
    <row r="19" spans="2:131" x14ac:dyDescent="0.25">
      <c r="CU19" s="58">
        <f>G18+J18+M18+P18+S18+V18+Y18+AB18+AE18+AH18+AK18+AN18+AQ18+AT18+AW18+AZ18+BC18+BF18+BI18+BL18+BO18+BR18+BU18+BX18+CA18+CD18+CG18+CJ18+CM18+CP18+CS18</f>
        <v>0</v>
      </c>
    </row>
    <row r="20" spans="2:131" x14ac:dyDescent="0.25">
      <c r="B20" t="s">
        <v>711</v>
      </c>
      <c r="D20" t="s">
        <v>712</v>
      </c>
      <c r="EA20" s="199"/>
    </row>
    <row r="21" spans="2:131" x14ac:dyDescent="0.25">
      <c r="B21" s="419" t="s">
        <v>203</v>
      </c>
      <c r="C21" s="154" t="s">
        <v>204</v>
      </c>
      <c r="D21" s="238"/>
      <c r="E21" s="405" t="s">
        <v>5</v>
      </c>
      <c r="F21" s="406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  <c r="BW21" s="406"/>
      <c r="BX21" s="406"/>
      <c r="BY21" s="406"/>
      <c r="BZ21" s="406"/>
      <c r="CA21" s="406"/>
      <c r="CB21" s="406"/>
      <c r="CC21" s="406"/>
      <c r="CD21" s="406"/>
      <c r="CE21" s="406"/>
      <c r="CF21" s="406"/>
      <c r="CG21" s="406"/>
      <c r="CH21" s="406"/>
      <c r="CI21" s="406"/>
      <c r="CJ21" s="406"/>
      <c r="CK21" s="406"/>
      <c r="CL21" s="406"/>
      <c r="CM21" s="406"/>
      <c r="CN21" s="406"/>
      <c r="CO21" s="406"/>
      <c r="CP21" s="406"/>
      <c r="CQ21" s="406"/>
      <c r="CR21" s="406"/>
      <c r="CS21" s="407"/>
      <c r="CT21" s="156"/>
      <c r="CU21" s="425" t="s">
        <v>205</v>
      </c>
    </row>
    <row r="22" spans="2:131" x14ac:dyDescent="0.25">
      <c r="B22" s="419"/>
      <c r="C22" s="154"/>
      <c r="D22" s="238"/>
      <c r="E22" s="402">
        <v>1</v>
      </c>
      <c r="F22" s="403"/>
      <c r="G22" s="404"/>
      <c r="H22" s="402">
        <v>2</v>
      </c>
      <c r="I22" s="403"/>
      <c r="J22" s="404"/>
      <c r="K22" s="402">
        <v>3</v>
      </c>
      <c r="L22" s="403"/>
      <c r="M22" s="404"/>
      <c r="N22" s="402">
        <v>4</v>
      </c>
      <c r="O22" s="403"/>
      <c r="P22" s="404"/>
      <c r="Q22" s="402">
        <v>5</v>
      </c>
      <c r="R22" s="403"/>
      <c r="S22" s="404"/>
      <c r="T22" s="402">
        <v>6</v>
      </c>
      <c r="U22" s="403"/>
      <c r="V22" s="404"/>
      <c r="W22" s="402">
        <v>7</v>
      </c>
      <c r="X22" s="403"/>
      <c r="Y22" s="404"/>
      <c r="Z22" s="402">
        <v>8</v>
      </c>
      <c r="AA22" s="403"/>
      <c r="AB22" s="404"/>
      <c r="AC22" s="402">
        <v>9</v>
      </c>
      <c r="AD22" s="403"/>
      <c r="AE22" s="404"/>
      <c r="AF22" s="402">
        <v>10</v>
      </c>
      <c r="AG22" s="403"/>
      <c r="AH22" s="404"/>
      <c r="AI22" s="402">
        <v>11</v>
      </c>
      <c r="AJ22" s="403"/>
      <c r="AK22" s="404"/>
      <c r="AL22" s="402">
        <v>12</v>
      </c>
      <c r="AM22" s="403"/>
      <c r="AN22" s="404"/>
      <c r="AO22" s="402">
        <v>13</v>
      </c>
      <c r="AP22" s="403"/>
      <c r="AQ22" s="404"/>
      <c r="AR22" s="402">
        <v>14</v>
      </c>
      <c r="AS22" s="403"/>
      <c r="AT22" s="404"/>
      <c r="AU22" s="402">
        <v>15</v>
      </c>
      <c r="AV22" s="403"/>
      <c r="AW22" s="404"/>
      <c r="AX22" s="402">
        <v>16</v>
      </c>
      <c r="AY22" s="403"/>
      <c r="AZ22" s="404"/>
      <c r="BA22" s="402">
        <v>17</v>
      </c>
      <c r="BB22" s="403"/>
      <c r="BC22" s="404"/>
      <c r="BD22" s="402">
        <v>18</v>
      </c>
      <c r="BE22" s="403"/>
      <c r="BF22" s="404"/>
      <c r="BG22" s="402">
        <v>19</v>
      </c>
      <c r="BH22" s="403"/>
      <c r="BI22" s="404"/>
      <c r="BJ22" s="402">
        <v>20</v>
      </c>
      <c r="BK22" s="403"/>
      <c r="BL22" s="404"/>
      <c r="BM22" s="402">
        <v>21</v>
      </c>
      <c r="BN22" s="403"/>
      <c r="BO22" s="404"/>
      <c r="BP22" s="402">
        <v>22</v>
      </c>
      <c r="BQ22" s="403"/>
      <c r="BR22" s="404"/>
      <c r="BS22" s="402">
        <v>23</v>
      </c>
      <c r="BT22" s="403"/>
      <c r="BU22" s="404"/>
      <c r="BV22" s="402">
        <v>24</v>
      </c>
      <c r="BW22" s="403"/>
      <c r="BX22" s="404"/>
      <c r="BY22" s="402">
        <v>25</v>
      </c>
      <c r="BZ22" s="403"/>
      <c r="CA22" s="404"/>
      <c r="CB22" s="402">
        <v>26</v>
      </c>
      <c r="CC22" s="403"/>
      <c r="CD22" s="404"/>
      <c r="CE22" s="402">
        <v>27</v>
      </c>
      <c r="CF22" s="403"/>
      <c r="CG22" s="404"/>
      <c r="CH22" s="402">
        <v>28</v>
      </c>
      <c r="CI22" s="403"/>
      <c r="CJ22" s="404"/>
      <c r="CK22" s="402">
        <v>29</v>
      </c>
      <c r="CL22" s="403"/>
      <c r="CM22" s="404"/>
      <c r="CN22" s="402">
        <v>30</v>
      </c>
      <c r="CO22" s="403"/>
      <c r="CP22" s="404"/>
      <c r="CQ22" s="402">
        <v>31</v>
      </c>
      <c r="CR22" s="403"/>
      <c r="CS22" s="404"/>
      <c r="CT22" s="158"/>
      <c r="CU22" s="425"/>
    </row>
    <row r="23" spans="2:131" s="1" customFormat="1" x14ac:dyDescent="0.25">
      <c r="B23" s="419"/>
      <c r="C23" s="154"/>
      <c r="D23" s="239"/>
      <c r="E23" s="160" t="s">
        <v>208</v>
      </c>
      <c r="F23" s="160" t="s">
        <v>206</v>
      </c>
      <c r="G23" s="160" t="s">
        <v>78</v>
      </c>
      <c r="H23" s="161" t="s">
        <v>208</v>
      </c>
      <c r="I23" s="161" t="s">
        <v>206</v>
      </c>
      <c r="J23" s="161" t="s">
        <v>78</v>
      </c>
      <c r="K23" s="160" t="s">
        <v>208</v>
      </c>
      <c r="L23" s="160" t="s">
        <v>206</v>
      </c>
      <c r="M23" s="160" t="s">
        <v>78</v>
      </c>
      <c r="N23" s="161" t="s">
        <v>208</v>
      </c>
      <c r="O23" s="161" t="s">
        <v>206</v>
      </c>
      <c r="P23" s="161" t="s">
        <v>78</v>
      </c>
      <c r="Q23" s="160" t="s">
        <v>208</v>
      </c>
      <c r="R23" s="160" t="s">
        <v>206</v>
      </c>
      <c r="S23" s="160" t="s">
        <v>78</v>
      </c>
      <c r="T23" s="161" t="s">
        <v>208</v>
      </c>
      <c r="U23" s="161" t="s">
        <v>206</v>
      </c>
      <c r="V23" s="161" t="s">
        <v>78</v>
      </c>
      <c r="W23" s="160" t="s">
        <v>208</v>
      </c>
      <c r="X23" s="160" t="s">
        <v>206</v>
      </c>
      <c r="Y23" s="160" t="s">
        <v>78</v>
      </c>
      <c r="Z23" s="161" t="s">
        <v>208</v>
      </c>
      <c r="AA23" s="161" t="s">
        <v>206</v>
      </c>
      <c r="AB23" s="161" t="s">
        <v>78</v>
      </c>
      <c r="AC23" s="160" t="s">
        <v>208</v>
      </c>
      <c r="AD23" s="160" t="s">
        <v>206</v>
      </c>
      <c r="AE23" s="160" t="s">
        <v>78</v>
      </c>
      <c r="AF23" s="161" t="s">
        <v>208</v>
      </c>
      <c r="AG23" s="161" t="s">
        <v>206</v>
      </c>
      <c r="AH23" s="161" t="s">
        <v>78</v>
      </c>
      <c r="AI23" s="160" t="s">
        <v>208</v>
      </c>
      <c r="AJ23" s="160" t="s">
        <v>206</v>
      </c>
      <c r="AK23" s="160" t="s">
        <v>78</v>
      </c>
      <c r="AL23" s="161" t="s">
        <v>208</v>
      </c>
      <c r="AM23" s="161" t="s">
        <v>206</v>
      </c>
      <c r="AN23" s="161" t="s">
        <v>78</v>
      </c>
      <c r="AO23" s="160" t="s">
        <v>208</v>
      </c>
      <c r="AP23" s="160" t="s">
        <v>206</v>
      </c>
      <c r="AQ23" s="160" t="s">
        <v>78</v>
      </c>
      <c r="AR23" s="161" t="s">
        <v>208</v>
      </c>
      <c r="AS23" s="161" t="s">
        <v>206</v>
      </c>
      <c r="AT23" s="161" t="s">
        <v>78</v>
      </c>
      <c r="AU23" s="160" t="s">
        <v>208</v>
      </c>
      <c r="AV23" s="160" t="s">
        <v>206</v>
      </c>
      <c r="AW23" s="160" t="s">
        <v>78</v>
      </c>
      <c r="AX23" s="161" t="s">
        <v>208</v>
      </c>
      <c r="AY23" s="161" t="s">
        <v>206</v>
      </c>
      <c r="AZ23" s="161" t="s">
        <v>78</v>
      </c>
      <c r="BA23" s="160" t="s">
        <v>208</v>
      </c>
      <c r="BB23" s="160" t="s">
        <v>206</v>
      </c>
      <c r="BC23" s="160" t="s">
        <v>78</v>
      </c>
      <c r="BD23" s="161" t="s">
        <v>208</v>
      </c>
      <c r="BE23" s="161" t="s">
        <v>206</v>
      </c>
      <c r="BF23" s="161" t="s">
        <v>78</v>
      </c>
      <c r="BG23" s="160" t="s">
        <v>208</v>
      </c>
      <c r="BH23" s="160" t="s">
        <v>206</v>
      </c>
      <c r="BI23" s="160" t="s">
        <v>78</v>
      </c>
      <c r="BJ23" s="161" t="s">
        <v>208</v>
      </c>
      <c r="BK23" s="161" t="s">
        <v>206</v>
      </c>
      <c r="BL23" s="161" t="s">
        <v>78</v>
      </c>
      <c r="BM23" s="160" t="s">
        <v>208</v>
      </c>
      <c r="BN23" s="160" t="s">
        <v>206</v>
      </c>
      <c r="BO23" s="160" t="s">
        <v>78</v>
      </c>
      <c r="BP23" s="161" t="s">
        <v>208</v>
      </c>
      <c r="BQ23" s="161" t="s">
        <v>206</v>
      </c>
      <c r="BR23" s="161" t="s">
        <v>78</v>
      </c>
      <c r="BS23" s="160" t="s">
        <v>208</v>
      </c>
      <c r="BT23" s="160" t="s">
        <v>206</v>
      </c>
      <c r="BU23" s="160" t="s">
        <v>78</v>
      </c>
      <c r="BV23" s="161" t="s">
        <v>208</v>
      </c>
      <c r="BW23" s="161" t="s">
        <v>206</v>
      </c>
      <c r="BX23" s="161" t="s">
        <v>78</v>
      </c>
      <c r="BY23" s="160" t="s">
        <v>208</v>
      </c>
      <c r="BZ23" s="160" t="s">
        <v>206</v>
      </c>
      <c r="CA23" s="160" t="s">
        <v>78</v>
      </c>
      <c r="CB23" s="161" t="s">
        <v>208</v>
      </c>
      <c r="CC23" s="161" t="s">
        <v>206</v>
      </c>
      <c r="CD23" s="161" t="s">
        <v>78</v>
      </c>
      <c r="CE23" s="160" t="s">
        <v>208</v>
      </c>
      <c r="CF23" s="160" t="s">
        <v>206</v>
      </c>
      <c r="CG23" s="160" t="s">
        <v>78</v>
      </c>
      <c r="CH23" s="161" t="s">
        <v>208</v>
      </c>
      <c r="CI23" s="161" t="s">
        <v>206</v>
      </c>
      <c r="CJ23" s="161" t="s">
        <v>78</v>
      </c>
      <c r="CK23" s="160" t="s">
        <v>208</v>
      </c>
      <c r="CL23" s="160" t="s">
        <v>206</v>
      </c>
      <c r="CM23" s="160" t="s">
        <v>78</v>
      </c>
      <c r="CN23" s="161" t="s">
        <v>208</v>
      </c>
      <c r="CO23" s="161" t="s">
        <v>206</v>
      </c>
      <c r="CP23" s="161" t="s">
        <v>78</v>
      </c>
      <c r="CQ23" s="160" t="s">
        <v>208</v>
      </c>
      <c r="CR23" s="160" t="s">
        <v>206</v>
      </c>
      <c r="CS23" s="160" t="s">
        <v>78</v>
      </c>
      <c r="CT23" s="161" t="s">
        <v>78</v>
      </c>
      <c r="CU23" s="425"/>
    </row>
    <row r="24" spans="2:131" x14ac:dyDescent="0.25">
      <c r="B24" s="42" t="s">
        <v>1039</v>
      </c>
      <c r="C24" s="168"/>
      <c r="D24" s="253"/>
      <c r="E24" s="95"/>
      <c r="F24" s="95"/>
      <c r="G24" s="168">
        <f t="shared" ref="G24:G35" si="33">E24*F24</f>
        <v>0</v>
      </c>
      <c r="H24" s="95"/>
      <c r="I24" s="95"/>
      <c r="J24" s="168">
        <f t="shared" ref="J24:J35" si="34">H24*I24</f>
        <v>0</v>
      </c>
      <c r="K24" s="168">
        <v>1</v>
      </c>
      <c r="L24" s="95">
        <v>7000</v>
      </c>
      <c r="M24" s="168">
        <f t="shared" ref="M24:M35" si="35">K24*L24</f>
        <v>7000</v>
      </c>
      <c r="N24" s="95"/>
      <c r="O24" s="168"/>
      <c r="P24" s="168">
        <f t="shared" ref="P24:P35" si="36">N24*O24</f>
        <v>0</v>
      </c>
      <c r="Q24" s="95"/>
      <c r="R24" s="95"/>
      <c r="S24" s="168">
        <f t="shared" ref="S24:S35" si="37">Q24*R24</f>
        <v>0</v>
      </c>
      <c r="T24" s="95"/>
      <c r="U24" s="95"/>
      <c r="V24" s="168">
        <f t="shared" ref="V24:V35" si="38">T24*U24</f>
        <v>0</v>
      </c>
      <c r="W24" s="168">
        <v>1</v>
      </c>
      <c r="X24" s="95">
        <v>7000</v>
      </c>
      <c r="Y24" s="168">
        <f t="shared" ref="Y24:Y35" si="39">W24*X24</f>
        <v>7000</v>
      </c>
      <c r="Z24" s="95"/>
      <c r="AA24" s="168"/>
      <c r="AB24" s="168">
        <f t="shared" ref="AB24:AB35" si="40">Z24*AA24</f>
        <v>0</v>
      </c>
      <c r="AC24" s="95"/>
      <c r="AD24" s="95"/>
      <c r="AE24" s="168">
        <f t="shared" ref="AE24:AE35" si="41">AC24*AD24</f>
        <v>0</v>
      </c>
      <c r="AF24" s="95"/>
      <c r="AG24" s="95"/>
      <c r="AH24" s="168">
        <f t="shared" ref="AH24:AH35" si="42">AF24*AG24</f>
        <v>0</v>
      </c>
      <c r="AI24" s="168"/>
      <c r="AJ24" s="95"/>
      <c r="AK24" s="168">
        <f t="shared" ref="AK24:AK35" si="43">AI24*AJ24</f>
        <v>0</v>
      </c>
      <c r="AL24" s="95"/>
      <c r="AM24" s="168"/>
      <c r="AN24" s="168">
        <f t="shared" ref="AN24:AN35" si="44">AL24*AM24</f>
        <v>0</v>
      </c>
      <c r="AO24" s="95"/>
      <c r="AP24" s="95"/>
      <c r="AQ24" s="168">
        <f t="shared" ref="AQ24:AQ35" si="45">AO24*AP24</f>
        <v>0</v>
      </c>
      <c r="AR24" s="95">
        <v>1</v>
      </c>
      <c r="AS24" s="95">
        <v>7000</v>
      </c>
      <c r="AT24" s="168">
        <f t="shared" ref="AT24:AT35" si="46">AR24*AS24</f>
        <v>7000</v>
      </c>
      <c r="AU24" s="168"/>
      <c r="AV24" s="95"/>
      <c r="AW24" s="168">
        <f t="shared" ref="AW24:AW35" si="47">AU24*AV24</f>
        <v>0</v>
      </c>
      <c r="AX24" s="95"/>
      <c r="AY24" s="168"/>
      <c r="AZ24" s="168">
        <f t="shared" ref="AZ24:AZ35" si="48">AX24*AY24</f>
        <v>0</v>
      </c>
      <c r="BA24" s="95">
        <v>1</v>
      </c>
      <c r="BB24" s="95">
        <v>7000</v>
      </c>
      <c r="BC24" s="168">
        <f t="shared" ref="BC24:BC35" si="49">BA24*BB24</f>
        <v>7000</v>
      </c>
      <c r="BD24" s="95"/>
      <c r="BE24" s="95"/>
      <c r="BF24" s="168">
        <f t="shared" ref="BF24:BF35" si="50">BD24*BE24</f>
        <v>0</v>
      </c>
      <c r="BG24" s="168"/>
      <c r="BH24" s="95"/>
      <c r="BI24" s="168">
        <f t="shared" ref="BI24:BI35" si="51">BG24*BH24</f>
        <v>0</v>
      </c>
      <c r="BJ24" s="95"/>
      <c r="BK24" s="168"/>
      <c r="BL24" s="168">
        <f t="shared" ref="BL24:BL35" si="52">BJ24*BK24</f>
        <v>0</v>
      </c>
      <c r="BM24" s="95">
        <v>1</v>
      </c>
      <c r="BN24" s="95">
        <v>7000</v>
      </c>
      <c r="BO24" s="168">
        <f t="shared" ref="BO24:BO35" si="53">BM24*BN24</f>
        <v>7000</v>
      </c>
      <c r="BP24" s="95"/>
      <c r="BQ24" s="95"/>
      <c r="BR24" s="168">
        <f t="shared" ref="BR24:BR35" si="54">BP24*BQ24</f>
        <v>0</v>
      </c>
      <c r="BS24" s="168"/>
      <c r="BT24" s="95"/>
      <c r="BU24" s="168">
        <f t="shared" ref="BU24:BU35" si="55">BS24*BT24</f>
        <v>0</v>
      </c>
      <c r="BV24" s="95"/>
      <c r="BW24" s="168"/>
      <c r="BX24" s="168">
        <f t="shared" ref="BX24:BX35" si="56">BV24*BW24</f>
        <v>0</v>
      </c>
      <c r="BY24" s="95"/>
      <c r="BZ24" s="95"/>
      <c r="CA24" s="168">
        <f t="shared" ref="CA24:CA35" si="57">BY24*BZ24</f>
        <v>0</v>
      </c>
      <c r="CB24" s="95"/>
      <c r="CC24" s="95"/>
      <c r="CD24" s="168">
        <f t="shared" ref="CD24:CD35" si="58">CB24*CC24</f>
        <v>0</v>
      </c>
      <c r="CE24" s="168"/>
      <c r="CF24" s="95"/>
      <c r="CG24" s="168">
        <f t="shared" ref="CG24:CG35" si="59">CE24*CF24</f>
        <v>0</v>
      </c>
      <c r="CH24" s="95">
        <v>1</v>
      </c>
      <c r="CI24" s="168">
        <v>7000</v>
      </c>
      <c r="CJ24" s="168">
        <f t="shared" ref="CJ24:CJ35" si="60">CH24*CI24</f>
        <v>7000</v>
      </c>
      <c r="CK24" s="95"/>
      <c r="CL24" s="95"/>
      <c r="CM24" s="168">
        <f t="shared" ref="CM24:CM35" si="61">CK24*CL24</f>
        <v>0</v>
      </c>
      <c r="CN24" s="95"/>
      <c r="CO24" s="95"/>
      <c r="CP24" s="168">
        <f t="shared" ref="CP24:CP35" si="62">CN24*CO24</f>
        <v>0</v>
      </c>
      <c r="CQ24" s="168"/>
      <c r="CR24" s="95"/>
      <c r="CS24" s="168">
        <f t="shared" ref="CS24:CS35" si="63">CQ24*CR24</f>
        <v>0</v>
      </c>
      <c r="CT24" s="168">
        <f t="shared" ref="CT24:CT35" si="64">E24+H24+K24+N24+Q24+T24+W24+Z24+AC24+AF24+AI24+AL24+AO24+AR24+AU24+AX24+BA24+BD24+BG24+BJ24+BM24+BS24+BV24+BY24+CB24+CE24+CH24+CK24+CN24+CQ24</f>
        <v>6</v>
      </c>
      <c r="CU24" s="168">
        <f t="shared" ref="CU24:CU35" si="65">G24+J24+M24+P24+S24+V24+Y24+AB24+AE24+AH24+AK24+AN24+AQ24+AT24+AW24+AZ24+BC24+BF24+BI24+BL24+BO24+BR24+BU24+BX24+CA24+CD24+CG24+CJ24+CM24+CP24+CS24</f>
        <v>42000</v>
      </c>
      <c r="CV24" s="58"/>
      <c r="CW24" s="58"/>
      <c r="CX24" s="58"/>
      <c r="CY24" s="32"/>
      <c r="CZ24" s="58"/>
      <c r="DA24" s="58"/>
      <c r="DB24" s="58"/>
      <c r="DC24" s="32"/>
      <c r="DD24" s="58"/>
      <c r="DE24" s="58"/>
      <c r="DF24" s="58"/>
      <c r="DG24" s="32"/>
      <c r="DH24" s="58"/>
      <c r="DI24" s="58"/>
      <c r="DJ24" s="58"/>
      <c r="DK24" s="32"/>
      <c r="DL24" s="58"/>
      <c r="DM24" s="58"/>
      <c r="DN24" s="58"/>
      <c r="DO24" s="32"/>
      <c r="DP24" s="58"/>
      <c r="DQ24" s="58"/>
      <c r="DR24" s="58"/>
      <c r="DS24" s="32"/>
      <c r="DT24" s="58"/>
      <c r="DU24" s="58"/>
      <c r="DV24" s="58"/>
      <c r="DW24" s="32"/>
      <c r="DX24" s="32"/>
      <c r="DY24" s="8"/>
      <c r="DZ24" s="8"/>
    </row>
    <row r="25" spans="2:131" x14ac:dyDescent="0.25">
      <c r="B25" s="42" t="s">
        <v>1289</v>
      </c>
      <c r="C25" s="168"/>
      <c r="D25" s="253"/>
      <c r="E25" s="95"/>
      <c r="F25" s="95"/>
      <c r="G25" s="168">
        <f t="shared" si="33"/>
        <v>0</v>
      </c>
      <c r="H25" s="95"/>
      <c r="I25" s="95"/>
      <c r="J25" s="168">
        <f t="shared" si="34"/>
        <v>0</v>
      </c>
      <c r="K25" s="168"/>
      <c r="L25" s="95"/>
      <c r="M25" s="168">
        <f t="shared" si="35"/>
        <v>0</v>
      </c>
      <c r="N25" s="95"/>
      <c r="O25" s="168"/>
      <c r="P25" s="168">
        <f t="shared" si="36"/>
        <v>0</v>
      </c>
      <c r="Q25" s="95"/>
      <c r="R25" s="95"/>
      <c r="S25" s="168">
        <f t="shared" si="37"/>
        <v>0</v>
      </c>
      <c r="T25" s="95"/>
      <c r="U25" s="95"/>
      <c r="V25" s="168">
        <f t="shared" si="38"/>
        <v>0</v>
      </c>
      <c r="W25" s="168"/>
      <c r="X25" s="95"/>
      <c r="Y25" s="168">
        <f t="shared" si="39"/>
        <v>0</v>
      </c>
      <c r="Z25" s="95"/>
      <c r="AA25" s="168"/>
      <c r="AB25" s="168">
        <f t="shared" si="40"/>
        <v>0</v>
      </c>
      <c r="AC25" s="95"/>
      <c r="AD25" s="95"/>
      <c r="AE25" s="168">
        <f t="shared" si="41"/>
        <v>0</v>
      </c>
      <c r="AF25" s="95"/>
      <c r="AG25" s="95"/>
      <c r="AH25" s="168">
        <f t="shared" si="42"/>
        <v>0</v>
      </c>
      <c r="AI25" s="168"/>
      <c r="AJ25" s="95"/>
      <c r="AK25" s="168">
        <f t="shared" si="43"/>
        <v>0</v>
      </c>
      <c r="AL25" s="95"/>
      <c r="AM25" s="168"/>
      <c r="AN25" s="168">
        <f t="shared" si="44"/>
        <v>0</v>
      </c>
      <c r="AO25" s="95"/>
      <c r="AP25" s="95"/>
      <c r="AQ25" s="168">
        <f t="shared" si="45"/>
        <v>0</v>
      </c>
      <c r="AR25" s="95"/>
      <c r="AS25" s="95"/>
      <c r="AT25" s="168">
        <f t="shared" si="46"/>
        <v>0</v>
      </c>
      <c r="AU25" s="168"/>
      <c r="AV25" s="95"/>
      <c r="AW25" s="168">
        <f t="shared" si="47"/>
        <v>0</v>
      </c>
      <c r="AX25" s="95"/>
      <c r="AY25" s="168"/>
      <c r="AZ25" s="168">
        <f t="shared" si="48"/>
        <v>0</v>
      </c>
      <c r="BA25" s="95"/>
      <c r="BB25" s="95"/>
      <c r="BC25" s="168">
        <f t="shared" si="49"/>
        <v>0</v>
      </c>
      <c r="BD25" s="95"/>
      <c r="BE25" s="95"/>
      <c r="BF25" s="168">
        <f t="shared" si="50"/>
        <v>0</v>
      </c>
      <c r="BG25" s="168"/>
      <c r="BH25" s="95"/>
      <c r="BI25" s="168">
        <f t="shared" si="51"/>
        <v>0</v>
      </c>
      <c r="BJ25" s="95"/>
      <c r="BK25" s="168"/>
      <c r="BL25" s="168">
        <f t="shared" si="52"/>
        <v>0</v>
      </c>
      <c r="BM25" s="95"/>
      <c r="BN25" s="95"/>
      <c r="BO25" s="168">
        <f t="shared" si="53"/>
        <v>0</v>
      </c>
      <c r="BP25" s="95"/>
      <c r="BQ25" s="95"/>
      <c r="BR25" s="168">
        <f t="shared" si="54"/>
        <v>0</v>
      </c>
      <c r="BS25" s="168"/>
      <c r="BT25" s="95"/>
      <c r="BU25" s="168">
        <f t="shared" si="55"/>
        <v>0</v>
      </c>
      <c r="BV25" s="95">
        <v>1</v>
      </c>
      <c r="BW25" s="168">
        <v>7000</v>
      </c>
      <c r="BX25" s="168">
        <f t="shared" si="56"/>
        <v>7000</v>
      </c>
      <c r="BY25" s="95"/>
      <c r="BZ25" s="95"/>
      <c r="CA25" s="168">
        <f t="shared" si="57"/>
        <v>0</v>
      </c>
      <c r="CB25" s="95"/>
      <c r="CC25" s="95"/>
      <c r="CD25" s="168">
        <f t="shared" si="58"/>
        <v>0</v>
      </c>
      <c r="CE25" s="168"/>
      <c r="CF25" s="95"/>
      <c r="CG25" s="168">
        <f t="shared" si="59"/>
        <v>0</v>
      </c>
      <c r="CH25" s="95"/>
      <c r="CI25" s="168"/>
      <c r="CJ25" s="168">
        <f t="shared" si="60"/>
        <v>0</v>
      </c>
      <c r="CK25" s="95"/>
      <c r="CL25" s="95"/>
      <c r="CM25" s="168">
        <f t="shared" si="61"/>
        <v>0</v>
      </c>
      <c r="CN25" s="95"/>
      <c r="CO25" s="95"/>
      <c r="CP25" s="168">
        <f t="shared" si="62"/>
        <v>0</v>
      </c>
      <c r="CQ25" s="168"/>
      <c r="CR25" s="95"/>
      <c r="CS25" s="168">
        <f t="shared" si="63"/>
        <v>0</v>
      </c>
      <c r="CT25" s="168">
        <f t="shared" si="64"/>
        <v>1</v>
      </c>
      <c r="CU25" s="168">
        <f t="shared" si="65"/>
        <v>7000</v>
      </c>
      <c r="CV25" s="58"/>
      <c r="CW25" s="58"/>
      <c r="CX25" s="58"/>
      <c r="CY25" s="32"/>
      <c r="CZ25" s="58"/>
      <c r="DA25" s="58"/>
      <c r="DB25" s="58"/>
      <c r="DC25" s="32"/>
      <c r="DD25" s="58"/>
      <c r="DE25" s="58"/>
      <c r="DF25" s="58"/>
      <c r="DG25" s="32"/>
      <c r="DH25" s="58"/>
      <c r="DI25" s="58"/>
      <c r="DJ25" s="58"/>
      <c r="DK25" s="32"/>
      <c r="DL25" s="58"/>
      <c r="DM25" s="58"/>
      <c r="DN25" s="58"/>
      <c r="DO25" s="32"/>
      <c r="DP25" s="58"/>
      <c r="DQ25" s="58"/>
      <c r="DR25" s="58"/>
      <c r="DS25" s="32"/>
      <c r="DT25" s="58"/>
      <c r="DU25" s="58"/>
      <c r="DV25" s="58"/>
      <c r="DW25" s="32"/>
      <c r="DX25" s="32"/>
      <c r="DY25" s="8"/>
      <c r="DZ25" s="8"/>
    </row>
    <row r="26" spans="2:131" x14ac:dyDescent="0.25">
      <c r="B26" s="42" t="s">
        <v>627</v>
      </c>
      <c r="C26" s="168"/>
      <c r="D26" s="253"/>
      <c r="E26" s="95"/>
      <c r="F26" s="95"/>
      <c r="G26" s="168">
        <f t="shared" si="33"/>
        <v>0</v>
      </c>
      <c r="H26" s="95"/>
      <c r="I26" s="95"/>
      <c r="J26" s="168">
        <f t="shared" si="34"/>
        <v>0</v>
      </c>
      <c r="K26" s="168"/>
      <c r="L26" s="95"/>
      <c r="M26" s="168">
        <f t="shared" si="35"/>
        <v>0</v>
      </c>
      <c r="N26" s="95"/>
      <c r="O26" s="168"/>
      <c r="P26" s="168">
        <f t="shared" si="36"/>
        <v>0</v>
      </c>
      <c r="Q26" s="95"/>
      <c r="R26" s="95"/>
      <c r="S26" s="168">
        <f t="shared" si="37"/>
        <v>0</v>
      </c>
      <c r="T26" s="95"/>
      <c r="U26" s="95"/>
      <c r="V26" s="168">
        <f t="shared" si="38"/>
        <v>0</v>
      </c>
      <c r="W26" s="168"/>
      <c r="X26" s="95"/>
      <c r="Y26" s="168">
        <f t="shared" si="39"/>
        <v>0</v>
      </c>
      <c r="Z26" s="95"/>
      <c r="AA26" s="168"/>
      <c r="AB26" s="168">
        <f t="shared" si="40"/>
        <v>0</v>
      </c>
      <c r="AC26" s="95"/>
      <c r="AD26" s="95"/>
      <c r="AE26" s="168">
        <f t="shared" si="41"/>
        <v>0</v>
      </c>
      <c r="AF26" s="95"/>
      <c r="AG26" s="95"/>
      <c r="AH26" s="168">
        <f t="shared" si="42"/>
        <v>0</v>
      </c>
      <c r="AI26" s="168"/>
      <c r="AJ26" s="95"/>
      <c r="AK26" s="168">
        <f t="shared" si="43"/>
        <v>0</v>
      </c>
      <c r="AL26" s="95"/>
      <c r="AM26" s="168"/>
      <c r="AN26" s="168">
        <f t="shared" si="44"/>
        <v>0</v>
      </c>
      <c r="AO26" s="95"/>
      <c r="AP26" s="95"/>
      <c r="AQ26" s="168">
        <f t="shared" si="45"/>
        <v>0</v>
      </c>
      <c r="AR26" s="95"/>
      <c r="AS26" s="95"/>
      <c r="AT26" s="168">
        <f t="shared" si="46"/>
        <v>0</v>
      </c>
      <c r="AU26" s="168"/>
      <c r="AV26" s="95"/>
      <c r="AW26" s="168">
        <f t="shared" si="47"/>
        <v>0</v>
      </c>
      <c r="AX26" s="95"/>
      <c r="AY26" s="168"/>
      <c r="AZ26" s="168">
        <f t="shared" si="48"/>
        <v>0</v>
      </c>
      <c r="BA26" s="95"/>
      <c r="BB26" s="95"/>
      <c r="BC26" s="168">
        <f t="shared" si="49"/>
        <v>0</v>
      </c>
      <c r="BD26" s="95">
        <v>5</v>
      </c>
      <c r="BE26" s="95"/>
      <c r="BF26" s="168">
        <f t="shared" si="50"/>
        <v>0</v>
      </c>
      <c r="BG26" s="168">
        <v>5</v>
      </c>
      <c r="BH26" s="95">
        <v>10000</v>
      </c>
      <c r="BI26" s="168">
        <f t="shared" si="51"/>
        <v>50000</v>
      </c>
      <c r="BJ26" s="95"/>
      <c r="BK26" s="168"/>
      <c r="BL26" s="168">
        <f t="shared" si="52"/>
        <v>0</v>
      </c>
      <c r="BM26" s="95"/>
      <c r="BN26" s="95"/>
      <c r="BO26" s="168">
        <f t="shared" si="53"/>
        <v>0</v>
      </c>
      <c r="BP26" s="95"/>
      <c r="BQ26" s="95"/>
      <c r="BR26" s="168">
        <f t="shared" si="54"/>
        <v>0</v>
      </c>
      <c r="BS26" s="168"/>
      <c r="BT26" s="95"/>
      <c r="BU26" s="168">
        <f t="shared" si="55"/>
        <v>0</v>
      </c>
      <c r="BV26" s="95"/>
      <c r="BW26" s="168"/>
      <c r="BX26" s="168">
        <f t="shared" si="56"/>
        <v>0</v>
      </c>
      <c r="BY26" s="95"/>
      <c r="BZ26" s="95"/>
      <c r="CA26" s="168">
        <f t="shared" si="57"/>
        <v>0</v>
      </c>
      <c r="CB26" s="95"/>
      <c r="CC26" s="95"/>
      <c r="CD26" s="168">
        <f t="shared" si="58"/>
        <v>0</v>
      </c>
      <c r="CE26" s="168"/>
      <c r="CF26" s="95"/>
      <c r="CG26" s="168">
        <f t="shared" si="59"/>
        <v>0</v>
      </c>
      <c r="CH26" s="95"/>
      <c r="CI26" s="168"/>
      <c r="CJ26" s="168">
        <f t="shared" si="60"/>
        <v>0</v>
      </c>
      <c r="CK26" s="95"/>
      <c r="CL26" s="95"/>
      <c r="CM26" s="168">
        <f t="shared" si="61"/>
        <v>0</v>
      </c>
      <c r="CN26" s="95"/>
      <c r="CO26" s="95"/>
      <c r="CP26" s="168">
        <f t="shared" si="62"/>
        <v>0</v>
      </c>
      <c r="CQ26" s="168"/>
      <c r="CR26" s="95"/>
      <c r="CS26" s="168">
        <f t="shared" si="63"/>
        <v>0</v>
      </c>
      <c r="CT26" s="168">
        <f t="shared" si="64"/>
        <v>10</v>
      </c>
      <c r="CU26" s="168">
        <f t="shared" si="65"/>
        <v>50000</v>
      </c>
      <c r="CV26" s="58"/>
      <c r="CW26" s="58"/>
      <c r="CX26" s="58"/>
      <c r="CY26" s="32"/>
      <c r="CZ26" s="58"/>
      <c r="DA26" s="58"/>
      <c r="DB26" s="58"/>
      <c r="DC26" s="32"/>
      <c r="DD26" s="58"/>
      <c r="DE26" s="58"/>
      <c r="DF26" s="58"/>
      <c r="DG26" s="32"/>
      <c r="DH26" s="58"/>
      <c r="DI26" s="58"/>
      <c r="DJ26" s="58"/>
      <c r="DK26" s="32"/>
      <c r="DL26" s="58"/>
      <c r="DM26" s="58"/>
      <c r="DN26" s="58"/>
      <c r="DO26" s="32"/>
      <c r="DP26" s="58"/>
      <c r="DQ26" s="58"/>
      <c r="DR26" s="58"/>
      <c r="DS26" s="32"/>
      <c r="DT26" s="58"/>
      <c r="DU26" s="58"/>
      <c r="DV26" s="58"/>
      <c r="DW26" s="32"/>
      <c r="DX26" s="32"/>
      <c r="DY26" s="8"/>
      <c r="DZ26" s="8"/>
    </row>
    <row r="27" spans="2:131" x14ac:dyDescent="0.25">
      <c r="B27" s="42" t="s">
        <v>1287</v>
      </c>
      <c r="C27" s="168"/>
      <c r="D27" s="253"/>
      <c r="E27" s="95"/>
      <c r="F27" s="95"/>
      <c r="G27" s="168">
        <f t="shared" si="33"/>
        <v>0</v>
      </c>
      <c r="H27" s="95"/>
      <c r="I27" s="95"/>
      <c r="J27" s="168">
        <f t="shared" si="34"/>
        <v>0</v>
      </c>
      <c r="K27" s="168"/>
      <c r="L27" s="95"/>
      <c r="M27" s="168">
        <f t="shared" si="35"/>
        <v>0</v>
      </c>
      <c r="N27" s="95"/>
      <c r="O27" s="168"/>
      <c r="P27" s="168">
        <f t="shared" si="36"/>
        <v>0</v>
      </c>
      <c r="Q27" s="95"/>
      <c r="R27" s="95"/>
      <c r="S27" s="168">
        <f t="shared" si="37"/>
        <v>0</v>
      </c>
      <c r="T27" s="95"/>
      <c r="U27" s="95"/>
      <c r="V27" s="168">
        <f t="shared" si="38"/>
        <v>0</v>
      </c>
      <c r="W27" s="168"/>
      <c r="X27" s="95"/>
      <c r="Y27" s="168">
        <f t="shared" si="39"/>
        <v>0</v>
      </c>
      <c r="Z27" s="95"/>
      <c r="AA27" s="168"/>
      <c r="AB27" s="168">
        <f t="shared" si="40"/>
        <v>0</v>
      </c>
      <c r="AC27" s="95"/>
      <c r="AD27" s="95"/>
      <c r="AE27" s="168">
        <f t="shared" si="41"/>
        <v>0</v>
      </c>
      <c r="AF27" s="95"/>
      <c r="AG27" s="95"/>
      <c r="AH27" s="168">
        <f t="shared" si="42"/>
        <v>0</v>
      </c>
      <c r="AI27" s="168"/>
      <c r="AJ27" s="95"/>
      <c r="AK27" s="168">
        <f t="shared" si="43"/>
        <v>0</v>
      </c>
      <c r="AL27" s="95"/>
      <c r="AM27" s="168"/>
      <c r="AN27" s="168">
        <f t="shared" si="44"/>
        <v>0</v>
      </c>
      <c r="AO27" s="95"/>
      <c r="AP27" s="95"/>
      <c r="AQ27" s="168">
        <f t="shared" si="45"/>
        <v>0</v>
      </c>
      <c r="AR27" s="95"/>
      <c r="AS27" s="95"/>
      <c r="AT27" s="168">
        <f t="shared" si="46"/>
        <v>0</v>
      </c>
      <c r="AU27" s="168"/>
      <c r="AV27" s="95"/>
      <c r="AW27" s="168">
        <f t="shared" si="47"/>
        <v>0</v>
      </c>
      <c r="AX27" s="95">
        <v>3</v>
      </c>
      <c r="AY27" s="168">
        <v>7000</v>
      </c>
      <c r="AZ27" s="168">
        <f t="shared" si="48"/>
        <v>21000</v>
      </c>
      <c r="BA27" s="95"/>
      <c r="BB27" s="95"/>
      <c r="BC27" s="168">
        <f t="shared" si="49"/>
        <v>0</v>
      </c>
      <c r="BD27" s="95"/>
      <c r="BE27" s="95"/>
      <c r="BF27" s="168">
        <f t="shared" si="50"/>
        <v>0</v>
      </c>
      <c r="BG27" s="168"/>
      <c r="BH27" s="95"/>
      <c r="BI27" s="168">
        <f t="shared" si="51"/>
        <v>0</v>
      </c>
      <c r="BJ27" s="95"/>
      <c r="BK27" s="168"/>
      <c r="BL27" s="168">
        <f t="shared" si="52"/>
        <v>0</v>
      </c>
      <c r="BM27" s="95"/>
      <c r="BN27" s="95"/>
      <c r="BO27" s="168">
        <f t="shared" si="53"/>
        <v>0</v>
      </c>
      <c r="BP27" s="95"/>
      <c r="BQ27" s="95"/>
      <c r="BR27" s="168">
        <f t="shared" si="54"/>
        <v>0</v>
      </c>
      <c r="BS27" s="168"/>
      <c r="BT27" s="95"/>
      <c r="BU27" s="168">
        <f t="shared" si="55"/>
        <v>0</v>
      </c>
      <c r="BV27" s="95"/>
      <c r="BW27" s="168"/>
      <c r="BX27" s="168">
        <f t="shared" si="56"/>
        <v>0</v>
      </c>
      <c r="BY27" s="95"/>
      <c r="BZ27" s="95"/>
      <c r="CA27" s="168">
        <f t="shared" si="57"/>
        <v>0</v>
      </c>
      <c r="CB27" s="95"/>
      <c r="CC27" s="95"/>
      <c r="CD27" s="168">
        <f t="shared" si="58"/>
        <v>0</v>
      </c>
      <c r="CE27" s="168"/>
      <c r="CF27" s="95"/>
      <c r="CG27" s="168">
        <f t="shared" si="59"/>
        <v>0</v>
      </c>
      <c r="CH27" s="95"/>
      <c r="CI27" s="168"/>
      <c r="CJ27" s="168">
        <f t="shared" si="60"/>
        <v>0</v>
      </c>
      <c r="CK27" s="95"/>
      <c r="CL27" s="95"/>
      <c r="CM27" s="168">
        <f t="shared" si="61"/>
        <v>0</v>
      </c>
      <c r="CN27" s="95"/>
      <c r="CO27" s="95"/>
      <c r="CP27" s="168">
        <f t="shared" si="62"/>
        <v>0</v>
      </c>
      <c r="CQ27" s="168"/>
      <c r="CR27" s="95"/>
      <c r="CS27" s="168">
        <f t="shared" si="63"/>
        <v>0</v>
      </c>
      <c r="CT27" s="168">
        <f t="shared" si="64"/>
        <v>3</v>
      </c>
      <c r="CU27" s="168">
        <f t="shared" si="65"/>
        <v>21000</v>
      </c>
      <c r="CV27" s="58"/>
      <c r="CW27" s="58"/>
      <c r="CX27" s="58"/>
      <c r="CY27" s="32"/>
      <c r="CZ27" s="58"/>
      <c r="DA27" s="58"/>
      <c r="DB27" s="58"/>
      <c r="DC27" s="32"/>
      <c r="DD27" s="58"/>
      <c r="DE27" s="58"/>
      <c r="DF27" s="58"/>
      <c r="DG27" s="32"/>
      <c r="DH27" s="58"/>
      <c r="DI27" s="58"/>
      <c r="DJ27" s="58"/>
      <c r="DK27" s="32"/>
      <c r="DL27" s="58"/>
      <c r="DM27" s="58"/>
      <c r="DN27" s="58"/>
      <c r="DO27" s="32"/>
      <c r="DP27" s="58"/>
      <c r="DQ27" s="58"/>
      <c r="DR27" s="58"/>
      <c r="DS27" s="32"/>
      <c r="DT27" s="58"/>
      <c r="DU27" s="58"/>
      <c r="DV27" s="58"/>
      <c r="DW27" s="32"/>
      <c r="DX27" s="32"/>
      <c r="DY27" s="8"/>
      <c r="DZ27" s="8"/>
    </row>
    <row r="28" spans="2:131" x14ac:dyDescent="0.25">
      <c r="B28" s="42" t="s">
        <v>1287</v>
      </c>
      <c r="C28" s="168"/>
      <c r="D28" s="253"/>
      <c r="E28" s="95"/>
      <c r="F28" s="95"/>
      <c r="G28" s="168">
        <f t="shared" si="33"/>
        <v>0</v>
      </c>
      <c r="H28" s="95"/>
      <c r="I28" s="95"/>
      <c r="J28" s="168">
        <f t="shared" si="34"/>
        <v>0</v>
      </c>
      <c r="K28" s="168"/>
      <c r="L28" s="95"/>
      <c r="M28" s="168">
        <f t="shared" si="35"/>
        <v>0</v>
      </c>
      <c r="N28" s="95"/>
      <c r="O28" s="168"/>
      <c r="P28" s="168">
        <f t="shared" si="36"/>
        <v>0</v>
      </c>
      <c r="Q28" s="95"/>
      <c r="R28" s="95"/>
      <c r="S28" s="168">
        <f t="shared" si="37"/>
        <v>0</v>
      </c>
      <c r="T28" s="95"/>
      <c r="U28" s="95"/>
      <c r="V28" s="168">
        <f t="shared" si="38"/>
        <v>0</v>
      </c>
      <c r="W28" s="168"/>
      <c r="X28" s="95"/>
      <c r="Y28" s="168">
        <f t="shared" si="39"/>
        <v>0</v>
      </c>
      <c r="Z28" s="95"/>
      <c r="AA28" s="168"/>
      <c r="AB28" s="168">
        <f t="shared" si="40"/>
        <v>0</v>
      </c>
      <c r="AC28" s="95"/>
      <c r="AD28" s="95"/>
      <c r="AE28" s="168">
        <f t="shared" si="41"/>
        <v>0</v>
      </c>
      <c r="AF28" s="95"/>
      <c r="AG28" s="95"/>
      <c r="AH28" s="168">
        <f t="shared" si="42"/>
        <v>0</v>
      </c>
      <c r="AI28" s="168"/>
      <c r="AJ28" s="95"/>
      <c r="AK28" s="168">
        <f t="shared" si="43"/>
        <v>0</v>
      </c>
      <c r="AL28" s="95"/>
      <c r="AM28" s="168"/>
      <c r="AN28" s="168">
        <f t="shared" si="44"/>
        <v>0</v>
      </c>
      <c r="AO28" s="95"/>
      <c r="AP28" s="95"/>
      <c r="AQ28" s="168">
        <f t="shared" si="45"/>
        <v>0</v>
      </c>
      <c r="AR28" s="95"/>
      <c r="AS28" s="95"/>
      <c r="AT28" s="168">
        <f t="shared" si="46"/>
        <v>0</v>
      </c>
      <c r="AU28" s="168"/>
      <c r="AV28" s="95"/>
      <c r="AW28" s="168">
        <f t="shared" si="47"/>
        <v>0</v>
      </c>
      <c r="AX28" s="95">
        <v>3</v>
      </c>
      <c r="AY28" s="168">
        <v>6000</v>
      </c>
      <c r="AZ28" s="168">
        <f t="shared" si="48"/>
        <v>18000</v>
      </c>
      <c r="BA28" s="95"/>
      <c r="BB28" s="95"/>
      <c r="BC28" s="168">
        <f t="shared" si="49"/>
        <v>0</v>
      </c>
      <c r="BD28" s="95"/>
      <c r="BE28" s="95"/>
      <c r="BF28" s="168">
        <f t="shared" si="50"/>
        <v>0</v>
      </c>
      <c r="BG28" s="168"/>
      <c r="BH28" s="95"/>
      <c r="BI28" s="168">
        <f t="shared" si="51"/>
        <v>0</v>
      </c>
      <c r="BJ28" s="95"/>
      <c r="BK28" s="168"/>
      <c r="BL28" s="168">
        <f t="shared" si="52"/>
        <v>0</v>
      </c>
      <c r="BM28" s="95"/>
      <c r="BN28" s="95"/>
      <c r="BO28" s="168">
        <f t="shared" si="53"/>
        <v>0</v>
      </c>
      <c r="BP28" s="95"/>
      <c r="BQ28" s="95"/>
      <c r="BR28" s="168">
        <f t="shared" si="54"/>
        <v>0</v>
      </c>
      <c r="BS28" s="168"/>
      <c r="BT28" s="95"/>
      <c r="BU28" s="168">
        <f t="shared" si="55"/>
        <v>0</v>
      </c>
      <c r="BV28" s="95"/>
      <c r="BW28" s="168"/>
      <c r="BX28" s="168">
        <f t="shared" si="56"/>
        <v>0</v>
      </c>
      <c r="BY28" s="95"/>
      <c r="BZ28" s="95"/>
      <c r="CA28" s="168">
        <f t="shared" si="57"/>
        <v>0</v>
      </c>
      <c r="CB28" s="95"/>
      <c r="CC28" s="95"/>
      <c r="CD28" s="168">
        <f t="shared" si="58"/>
        <v>0</v>
      </c>
      <c r="CE28" s="168"/>
      <c r="CF28" s="95"/>
      <c r="CG28" s="168">
        <f t="shared" si="59"/>
        <v>0</v>
      </c>
      <c r="CH28" s="95"/>
      <c r="CI28" s="168"/>
      <c r="CJ28" s="168">
        <f t="shared" si="60"/>
        <v>0</v>
      </c>
      <c r="CK28" s="95"/>
      <c r="CL28" s="95"/>
      <c r="CM28" s="168">
        <f t="shared" si="61"/>
        <v>0</v>
      </c>
      <c r="CN28" s="95"/>
      <c r="CO28" s="95"/>
      <c r="CP28" s="168">
        <f t="shared" si="62"/>
        <v>0</v>
      </c>
      <c r="CQ28" s="168"/>
      <c r="CR28" s="95"/>
      <c r="CS28" s="168">
        <f t="shared" si="63"/>
        <v>0</v>
      </c>
      <c r="CT28" s="168">
        <f t="shared" si="64"/>
        <v>3</v>
      </c>
      <c r="CU28" s="168">
        <f t="shared" si="65"/>
        <v>18000</v>
      </c>
      <c r="CV28" s="58"/>
      <c r="CW28" s="58"/>
      <c r="CX28" s="58"/>
      <c r="CY28" s="32"/>
      <c r="CZ28" s="58"/>
      <c r="DA28" s="58"/>
      <c r="DB28" s="58"/>
      <c r="DC28" s="32"/>
      <c r="DD28" s="58"/>
      <c r="DE28" s="58"/>
      <c r="DF28" s="58"/>
      <c r="DG28" s="32"/>
      <c r="DH28" s="58"/>
      <c r="DI28" s="58"/>
      <c r="DJ28" s="58"/>
      <c r="DK28" s="32"/>
      <c r="DL28" s="58"/>
      <c r="DM28" s="58"/>
      <c r="DN28" s="58"/>
      <c r="DO28" s="32"/>
      <c r="DP28" s="58"/>
      <c r="DQ28" s="58"/>
      <c r="DR28" s="58"/>
      <c r="DS28" s="32"/>
      <c r="DT28" s="58"/>
      <c r="DU28" s="58"/>
      <c r="DV28" s="58"/>
      <c r="DW28" s="32"/>
      <c r="DX28" s="32"/>
      <c r="DY28" s="8"/>
      <c r="DZ28" s="8"/>
    </row>
    <row r="29" spans="2:131" x14ac:dyDescent="0.25">
      <c r="B29" s="42" t="s">
        <v>1288</v>
      </c>
      <c r="C29" s="168"/>
      <c r="D29" s="253"/>
      <c r="E29" s="95"/>
      <c r="F29" s="95"/>
      <c r="G29" s="168">
        <f t="shared" si="33"/>
        <v>0</v>
      </c>
      <c r="H29" s="95"/>
      <c r="I29" s="95"/>
      <c r="J29" s="168">
        <f t="shared" si="34"/>
        <v>0</v>
      </c>
      <c r="K29" s="168"/>
      <c r="L29" s="95"/>
      <c r="M29" s="168">
        <f t="shared" si="35"/>
        <v>0</v>
      </c>
      <c r="N29" s="95"/>
      <c r="O29" s="168"/>
      <c r="P29" s="168">
        <f t="shared" si="36"/>
        <v>0</v>
      </c>
      <c r="Q29" s="95"/>
      <c r="R29" s="95"/>
      <c r="S29" s="168">
        <f t="shared" si="37"/>
        <v>0</v>
      </c>
      <c r="T29" s="95"/>
      <c r="U29" s="95"/>
      <c r="V29" s="168">
        <f t="shared" si="38"/>
        <v>0</v>
      </c>
      <c r="W29" s="168"/>
      <c r="X29" s="95"/>
      <c r="Y29" s="168">
        <f t="shared" si="39"/>
        <v>0</v>
      </c>
      <c r="Z29" s="95"/>
      <c r="AA29" s="168"/>
      <c r="AB29" s="168">
        <f t="shared" si="40"/>
        <v>0</v>
      </c>
      <c r="AC29" s="95"/>
      <c r="AD29" s="95"/>
      <c r="AE29" s="168">
        <f t="shared" si="41"/>
        <v>0</v>
      </c>
      <c r="AF29" s="95"/>
      <c r="AG29" s="95"/>
      <c r="AH29" s="168">
        <f t="shared" si="42"/>
        <v>0</v>
      </c>
      <c r="AI29" s="168"/>
      <c r="AJ29" s="95"/>
      <c r="AK29" s="168">
        <f t="shared" si="43"/>
        <v>0</v>
      </c>
      <c r="AL29" s="95"/>
      <c r="AM29" s="168"/>
      <c r="AN29" s="168">
        <f t="shared" si="44"/>
        <v>0</v>
      </c>
      <c r="AO29" s="95"/>
      <c r="AP29" s="95"/>
      <c r="AQ29" s="168">
        <f t="shared" si="45"/>
        <v>0</v>
      </c>
      <c r="AR29" s="95"/>
      <c r="AS29" s="95"/>
      <c r="AT29" s="168">
        <f t="shared" si="46"/>
        <v>0</v>
      </c>
      <c r="AU29" s="168"/>
      <c r="AV29" s="95"/>
      <c r="AW29" s="168">
        <f t="shared" si="47"/>
        <v>0</v>
      </c>
      <c r="AX29" s="95">
        <v>6</v>
      </c>
      <c r="AY29" s="168">
        <v>6000</v>
      </c>
      <c r="AZ29" s="168">
        <f t="shared" si="48"/>
        <v>36000</v>
      </c>
      <c r="BA29" s="95"/>
      <c r="BB29" s="95"/>
      <c r="BC29" s="168">
        <f t="shared" si="49"/>
        <v>0</v>
      </c>
      <c r="BD29" s="95"/>
      <c r="BE29" s="95"/>
      <c r="BF29" s="168">
        <f t="shared" si="50"/>
        <v>0</v>
      </c>
      <c r="BG29" s="168"/>
      <c r="BH29" s="95"/>
      <c r="BI29" s="168">
        <f t="shared" si="51"/>
        <v>0</v>
      </c>
      <c r="BJ29" s="95"/>
      <c r="BK29" s="168"/>
      <c r="BL29" s="168">
        <f t="shared" si="52"/>
        <v>0</v>
      </c>
      <c r="BM29" s="95"/>
      <c r="BN29" s="95"/>
      <c r="BO29" s="168">
        <f t="shared" si="53"/>
        <v>0</v>
      </c>
      <c r="BP29" s="95"/>
      <c r="BQ29" s="95"/>
      <c r="BR29" s="168">
        <f t="shared" si="54"/>
        <v>0</v>
      </c>
      <c r="BS29" s="168"/>
      <c r="BT29" s="95"/>
      <c r="BU29" s="168">
        <f t="shared" si="55"/>
        <v>0</v>
      </c>
      <c r="BV29" s="95"/>
      <c r="BW29" s="168"/>
      <c r="BX29" s="168">
        <f t="shared" si="56"/>
        <v>0</v>
      </c>
      <c r="BY29" s="95"/>
      <c r="BZ29" s="95"/>
      <c r="CA29" s="168">
        <f t="shared" si="57"/>
        <v>0</v>
      </c>
      <c r="CB29" s="95"/>
      <c r="CC29" s="95"/>
      <c r="CD29" s="168">
        <f t="shared" si="58"/>
        <v>0</v>
      </c>
      <c r="CE29" s="168"/>
      <c r="CF29" s="95"/>
      <c r="CG29" s="168">
        <f t="shared" si="59"/>
        <v>0</v>
      </c>
      <c r="CH29" s="95"/>
      <c r="CI29" s="168"/>
      <c r="CJ29" s="168">
        <f t="shared" si="60"/>
        <v>0</v>
      </c>
      <c r="CK29" s="95"/>
      <c r="CL29" s="95"/>
      <c r="CM29" s="168">
        <f t="shared" si="61"/>
        <v>0</v>
      </c>
      <c r="CN29" s="95"/>
      <c r="CO29" s="95"/>
      <c r="CP29" s="168">
        <f t="shared" si="62"/>
        <v>0</v>
      </c>
      <c r="CQ29" s="168"/>
      <c r="CR29" s="95"/>
      <c r="CS29" s="168">
        <f t="shared" si="63"/>
        <v>0</v>
      </c>
      <c r="CT29" s="168">
        <f t="shared" si="64"/>
        <v>6</v>
      </c>
      <c r="CU29" s="168">
        <f t="shared" si="65"/>
        <v>36000</v>
      </c>
      <c r="CV29" s="58"/>
      <c r="CW29" s="58"/>
      <c r="CX29" s="58"/>
      <c r="CY29" s="32"/>
      <c r="CZ29" s="58"/>
      <c r="DA29" s="58"/>
      <c r="DB29" s="58"/>
      <c r="DC29" s="32"/>
      <c r="DD29" s="58"/>
      <c r="DE29" s="58"/>
      <c r="DF29" s="58"/>
      <c r="DG29" s="32"/>
      <c r="DH29" s="58"/>
      <c r="DI29" s="58"/>
      <c r="DJ29" s="58"/>
      <c r="DK29" s="32"/>
      <c r="DL29" s="58"/>
      <c r="DM29" s="58"/>
      <c r="DN29" s="58"/>
      <c r="DO29" s="32"/>
      <c r="DP29" s="58"/>
      <c r="DQ29" s="58"/>
      <c r="DR29" s="58"/>
      <c r="DS29" s="32"/>
      <c r="DT29" s="58"/>
      <c r="DU29" s="58"/>
      <c r="DV29" s="58"/>
      <c r="DW29" s="32"/>
      <c r="DX29" s="32"/>
      <c r="DY29" s="8"/>
      <c r="DZ29" s="8"/>
    </row>
    <row r="30" spans="2:131" x14ac:dyDescent="0.25">
      <c r="B30" s="42" t="s">
        <v>1288</v>
      </c>
      <c r="C30" s="168"/>
      <c r="D30" s="253"/>
      <c r="E30" s="95"/>
      <c r="F30" s="95"/>
      <c r="G30" s="168">
        <f t="shared" si="33"/>
        <v>0</v>
      </c>
      <c r="H30" s="95"/>
      <c r="I30" s="95"/>
      <c r="J30" s="168">
        <f t="shared" si="34"/>
        <v>0</v>
      </c>
      <c r="K30" s="168"/>
      <c r="L30" s="95"/>
      <c r="M30" s="168">
        <f t="shared" si="35"/>
        <v>0</v>
      </c>
      <c r="N30" s="95"/>
      <c r="O30" s="168"/>
      <c r="P30" s="168">
        <f t="shared" si="36"/>
        <v>0</v>
      </c>
      <c r="Q30" s="95"/>
      <c r="R30" s="95"/>
      <c r="S30" s="168">
        <f t="shared" si="37"/>
        <v>0</v>
      </c>
      <c r="T30" s="95"/>
      <c r="U30" s="95"/>
      <c r="V30" s="168">
        <f t="shared" si="38"/>
        <v>0</v>
      </c>
      <c r="W30" s="168"/>
      <c r="X30" s="95"/>
      <c r="Y30" s="168">
        <f t="shared" si="39"/>
        <v>0</v>
      </c>
      <c r="Z30" s="95"/>
      <c r="AA30" s="168"/>
      <c r="AB30" s="168">
        <f t="shared" si="40"/>
        <v>0</v>
      </c>
      <c r="AC30" s="95"/>
      <c r="AD30" s="95"/>
      <c r="AE30" s="168">
        <f t="shared" si="41"/>
        <v>0</v>
      </c>
      <c r="AF30" s="95"/>
      <c r="AG30" s="95"/>
      <c r="AH30" s="168">
        <f t="shared" si="42"/>
        <v>0</v>
      </c>
      <c r="AI30" s="168"/>
      <c r="AJ30" s="95"/>
      <c r="AK30" s="168">
        <f t="shared" si="43"/>
        <v>0</v>
      </c>
      <c r="AL30" s="95"/>
      <c r="AM30" s="168"/>
      <c r="AN30" s="168">
        <f t="shared" si="44"/>
        <v>0</v>
      </c>
      <c r="AO30" s="95"/>
      <c r="AP30" s="95"/>
      <c r="AQ30" s="168">
        <f t="shared" si="45"/>
        <v>0</v>
      </c>
      <c r="AR30" s="95"/>
      <c r="AS30" s="95"/>
      <c r="AT30" s="168">
        <f t="shared" si="46"/>
        <v>0</v>
      </c>
      <c r="AU30" s="168"/>
      <c r="AV30" s="95"/>
      <c r="AW30" s="168">
        <f t="shared" si="47"/>
        <v>0</v>
      </c>
      <c r="AX30" s="95">
        <v>3</v>
      </c>
      <c r="AY30" s="168">
        <v>4000</v>
      </c>
      <c r="AZ30" s="168">
        <f t="shared" si="48"/>
        <v>12000</v>
      </c>
      <c r="BA30" s="95"/>
      <c r="BB30" s="95"/>
      <c r="BC30" s="168">
        <f t="shared" si="49"/>
        <v>0</v>
      </c>
      <c r="BD30" s="95"/>
      <c r="BE30" s="95"/>
      <c r="BF30" s="168">
        <f t="shared" si="50"/>
        <v>0</v>
      </c>
      <c r="BG30" s="168"/>
      <c r="BH30" s="95"/>
      <c r="BI30" s="168">
        <f t="shared" si="51"/>
        <v>0</v>
      </c>
      <c r="BJ30" s="95"/>
      <c r="BK30" s="168"/>
      <c r="BL30" s="168">
        <f t="shared" si="52"/>
        <v>0</v>
      </c>
      <c r="BM30" s="95"/>
      <c r="BN30" s="95"/>
      <c r="BO30" s="168">
        <f t="shared" si="53"/>
        <v>0</v>
      </c>
      <c r="BP30" s="95"/>
      <c r="BQ30" s="95"/>
      <c r="BR30" s="168">
        <f t="shared" si="54"/>
        <v>0</v>
      </c>
      <c r="BS30" s="168"/>
      <c r="BT30" s="95"/>
      <c r="BU30" s="168">
        <f t="shared" si="55"/>
        <v>0</v>
      </c>
      <c r="BV30" s="95"/>
      <c r="BW30" s="168"/>
      <c r="BX30" s="168">
        <f t="shared" si="56"/>
        <v>0</v>
      </c>
      <c r="BY30" s="95"/>
      <c r="BZ30" s="95"/>
      <c r="CA30" s="168">
        <f t="shared" si="57"/>
        <v>0</v>
      </c>
      <c r="CB30" s="95"/>
      <c r="CC30" s="95"/>
      <c r="CD30" s="168">
        <f t="shared" si="58"/>
        <v>0</v>
      </c>
      <c r="CE30" s="168"/>
      <c r="CF30" s="95"/>
      <c r="CG30" s="168">
        <f t="shared" si="59"/>
        <v>0</v>
      </c>
      <c r="CH30" s="95"/>
      <c r="CI30" s="168"/>
      <c r="CJ30" s="168">
        <f t="shared" si="60"/>
        <v>0</v>
      </c>
      <c r="CK30" s="95"/>
      <c r="CL30" s="95"/>
      <c r="CM30" s="168">
        <f t="shared" si="61"/>
        <v>0</v>
      </c>
      <c r="CN30" s="95"/>
      <c r="CO30" s="95"/>
      <c r="CP30" s="168">
        <f t="shared" si="62"/>
        <v>0</v>
      </c>
      <c r="CQ30" s="168"/>
      <c r="CR30" s="95"/>
      <c r="CS30" s="168">
        <f t="shared" si="63"/>
        <v>0</v>
      </c>
      <c r="CT30" s="168">
        <f t="shared" si="64"/>
        <v>3</v>
      </c>
      <c r="CU30" s="168">
        <f t="shared" si="65"/>
        <v>12000</v>
      </c>
      <c r="CV30" s="58"/>
      <c r="CW30" s="58"/>
      <c r="CX30" s="58"/>
      <c r="CY30" s="32"/>
      <c r="CZ30" s="58"/>
      <c r="DA30" s="58"/>
      <c r="DB30" s="58"/>
      <c r="DC30" s="32"/>
      <c r="DD30" s="58"/>
      <c r="DE30" s="58"/>
      <c r="DF30" s="58"/>
      <c r="DG30" s="32"/>
      <c r="DH30" s="58"/>
      <c r="DI30" s="58"/>
      <c r="DJ30" s="58"/>
      <c r="DK30" s="32"/>
      <c r="DL30" s="58"/>
      <c r="DM30" s="58"/>
      <c r="DN30" s="58"/>
      <c r="DO30" s="32"/>
      <c r="DP30" s="58"/>
      <c r="DQ30" s="58"/>
      <c r="DR30" s="58"/>
      <c r="DS30" s="32"/>
      <c r="DT30" s="58"/>
      <c r="DU30" s="58"/>
      <c r="DV30" s="58"/>
      <c r="DW30" s="32"/>
      <c r="DX30" s="32"/>
      <c r="DY30" s="8"/>
      <c r="DZ30" s="8"/>
    </row>
    <row r="31" spans="2:131" x14ac:dyDescent="0.25">
      <c r="B31" s="42" t="s">
        <v>1288</v>
      </c>
      <c r="C31" s="168"/>
      <c r="D31" s="253"/>
      <c r="E31" s="95"/>
      <c r="F31" s="95"/>
      <c r="G31" s="168">
        <f t="shared" si="33"/>
        <v>0</v>
      </c>
      <c r="H31" s="95"/>
      <c r="I31" s="95"/>
      <c r="J31" s="168">
        <f t="shared" si="34"/>
        <v>0</v>
      </c>
      <c r="K31" s="168"/>
      <c r="L31" s="95"/>
      <c r="M31" s="168">
        <f t="shared" si="35"/>
        <v>0</v>
      </c>
      <c r="N31" s="95"/>
      <c r="O31" s="168"/>
      <c r="P31" s="168">
        <f t="shared" si="36"/>
        <v>0</v>
      </c>
      <c r="Q31" s="95"/>
      <c r="R31" s="95"/>
      <c r="S31" s="168">
        <f t="shared" si="37"/>
        <v>0</v>
      </c>
      <c r="T31" s="95"/>
      <c r="U31" s="95"/>
      <c r="V31" s="168">
        <f t="shared" si="38"/>
        <v>0</v>
      </c>
      <c r="W31" s="168"/>
      <c r="X31" s="95"/>
      <c r="Y31" s="168">
        <f t="shared" si="39"/>
        <v>0</v>
      </c>
      <c r="Z31" s="95"/>
      <c r="AA31" s="168"/>
      <c r="AB31" s="168">
        <f t="shared" si="40"/>
        <v>0</v>
      </c>
      <c r="AC31" s="95"/>
      <c r="AD31" s="95"/>
      <c r="AE31" s="168">
        <f t="shared" si="41"/>
        <v>0</v>
      </c>
      <c r="AF31" s="95"/>
      <c r="AG31" s="95"/>
      <c r="AH31" s="168">
        <f t="shared" si="42"/>
        <v>0</v>
      </c>
      <c r="AI31" s="168"/>
      <c r="AJ31" s="95"/>
      <c r="AK31" s="168">
        <f t="shared" si="43"/>
        <v>0</v>
      </c>
      <c r="AL31" s="95"/>
      <c r="AM31" s="168"/>
      <c r="AN31" s="168">
        <f t="shared" si="44"/>
        <v>0</v>
      </c>
      <c r="AO31" s="95"/>
      <c r="AP31" s="95"/>
      <c r="AQ31" s="168">
        <f t="shared" si="45"/>
        <v>0</v>
      </c>
      <c r="AR31" s="95"/>
      <c r="AS31" s="95"/>
      <c r="AT31" s="168">
        <f t="shared" si="46"/>
        <v>0</v>
      </c>
      <c r="AU31" s="168"/>
      <c r="AV31" s="95"/>
      <c r="AW31" s="168">
        <f t="shared" si="47"/>
        <v>0</v>
      </c>
      <c r="AX31" s="95">
        <v>3</v>
      </c>
      <c r="AY31" s="168">
        <v>4000</v>
      </c>
      <c r="AZ31" s="168">
        <f t="shared" si="48"/>
        <v>12000</v>
      </c>
      <c r="BA31" s="95"/>
      <c r="BB31" s="95"/>
      <c r="BC31" s="168">
        <f t="shared" si="49"/>
        <v>0</v>
      </c>
      <c r="BD31" s="95"/>
      <c r="BE31" s="95"/>
      <c r="BF31" s="168">
        <f t="shared" si="50"/>
        <v>0</v>
      </c>
      <c r="BG31" s="168"/>
      <c r="BH31" s="95"/>
      <c r="BI31" s="168">
        <f t="shared" si="51"/>
        <v>0</v>
      </c>
      <c r="BJ31" s="95"/>
      <c r="BK31" s="168"/>
      <c r="BL31" s="168">
        <f t="shared" si="52"/>
        <v>0</v>
      </c>
      <c r="BM31" s="95"/>
      <c r="BN31" s="95"/>
      <c r="BO31" s="168">
        <f t="shared" si="53"/>
        <v>0</v>
      </c>
      <c r="BP31" s="95"/>
      <c r="BQ31" s="95"/>
      <c r="BR31" s="168">
        <f t="shared" si="54"/>
        <v>0</v>
      </c>
      <c r="BS31" s="168"/>
      <c r="BT31" s="95"/>
      <c r="BU31" s="168">
        <f t="shared" si="55"/>
        <v>0</v>
      </c>
      <c r="BV31" s="95"/>
      <c r="BW31" s="168"/>
      <c r="BX31" s="168">
        <f t="shared" si="56"/>
        <v>0</v>
      </c>
      <c r="BY31" s="95"/>
      <c r="BZ31" s="95"/>
      <c r="CA31" s="168">
        <f t="shared" si="57"/>
        <v>0</v>
      </c>
      <c r="CB31" s="95"/>
      <c r="CC31" s="95"/>
      <c r="CD31" s="168">
        <f t="shared" si="58"/>
        <v>0</v>
      </c>
      <c r="CE31" s="168"/>
      <c r="CF31" s="95"/>
      <c r="CG31" s="168">
        <f t="shared" si="59"/>
        <v>0</v>
      </c>
      <c r="CH31" s="95"/>
      <c r="CI31" s="168"/>
      <c r="CJ31" s="168">
        <f t="shared" si="60"/>
        <v>0</v>
      </c>
      <c r="CK31" s="95"/>
      <c r="CL31" s="95"/>
      <c r="CM31" s="168">
        <f t="shared" si="61"/>
        <v>0</v>
      </c>
      <c r="CN31" s="95"/>
      <c r="CO31" s="95"/>
      <c r="CP31" s="168">
        <f t="shared" si="62"/>
        <v>0</v>
      </c>
      <c r="CQ31" s="168"/>
      <c r="CR31" s="95"/>
      <c r="CS31" s="168">
        <f t="shared" si="63"/>
        <v>0</v>
      </c>
      <c r="CT31" s="168">
        <f t="shared" si="64"/>
        <v>3</v>
      </c>
      <c r="CU31" s="168">
        <f t="shared" si="65"/>
        <v>12000</v>
      </c>
      <c r="CV31" s="58"/>
      <c r="CW31" s="58"/>
      <c r="CX31" s="58"/>
      <c r="CY31" s="32"/>
      <c r="CZ31" s="58"/>
      <c r="DA31" s="58"/>
      <c r="DB31" s="58"/>
      <c r="DC31" s="32"/>
      <c r="DD31" s="58"/>
      <c r="DE31" s="58"/>
      <c r="DF31" s="58"/>
      <c r="DG31" s="32"/>
      <c r="DH31" s="58"/>
      <c r="DI31" s="58"/>
      <c r="DJ31" s="58"/>
      <c r="DK31" s="32"/>
      <c r="DL31" s="58"/>
      <c r="DM31" s="58"/>
      <c r="DN31" s="58"/>
      <c r="DO31" s="32"/>
      <c r="DP31" s="58"/>
      <c r="DQ31" s="58"/>
      <c r="DR31" s="58"/>
      <c r="DS31" s="32"/>
      <c r="DT31" s="58"/>
      <c r="DU31" s="58"/>
      <c r="DV31" s="58"/>
      <c r="DW31" s="32"/>
      <c r="DX31" s="32"/>
      <c r="DY31" s="8"/>
      <c r="DZ31" s="8"/>
    </row>
    <row r="32" spans="2:131" x14ac:dyDescent="0.25">
      <c r="B32" s="42"/>
      <c r="C32" s="168"/>
      <c r="D32" s="253"/>
      <c r="E32" s="95"/>
      <c r="F32" s="95"/>
      <c r="G32" s="168">
        <f t="shared" si="33"/>
        <v>0</v>
      </c>
      <c r="H32" s="95"/>
      <c r="I32" s="95"/>
      <c r="J32" s="168">
        <f t="shared" si="34"/>
        <v>0</v>
      </c>
      <c r="K32" s="168"/>
      <c r="L32" s="95"/>
      <c r="M32" s="168">
        <f t="shared" si="35"/>
        <v>0</v>
      </c>
      <c r="N32" s="95"/>
      <c r="O32" s="168"/>
      <c r="P32" s="168">
        <f t="shared" si="36"/>
        <v>0</v>
      </c>
      <c r="Q32" s="95"/>
      <c r="R32" s="95"/>
      <c r="S32" s="168">
        <f t="shared" si="37"/>
        <v>0</v>
      </c>
      <c r="T32" s="95"/>
      <c r="U32" s="95"/>
      <c r="V32" s="168">
        <f t="shared" si="38"/>
        <v>0</v>
      </c>
      <c r="W32" s="168"/>
      <c r="X32" s="95"/>
      <c r="Y32" s="168">
        <f t="shared" si="39"/>
        <v>0</v>
      </c>
      <c r="Z32" s="95"/>
      <c r="AA32" s="168"/>
      <c r="AB32" s="168">
        <f t="shared" si="40"/>
        <v>0</v>
      </c>
      <c r="AC32" s="95"/>
      <c r="AD32" s="95"/>
      <c r="AE32" s="168">
        <f t="shared" si="41"/>
        <v>0</v>
      </c>
      <c r="AF32" s="95"/>
      <c r="AG32" s="95"/>
      <c r="AH32" s="168">
        <f t="shared" si="42"/>
        <v>0</v>
      </c>
      <c r="AI32" s="168"/>
      <c r="AJ32" s="95"/>
      <c r="AK32" s="168">
        <f t="shared" si="43"/>
        <v>0</v>
      </c>
      <c r="AL32" s="95"/>
      <c r="AM32" s="168"/>
      <c r="AN32" s="168">
        <f t="shared" si="44"/>
        <v>0</v>
      </c>
      <c r="AO32" s="95"/>
      <c r="AP32" s="95"/>
      <c r="AQ32" s="168">
        <f t="shared" si="45"/>
        <v>0</v>
      </c>
      <c r="AR32" s="95"/>
      <c r="AS32" s="95"/>
      <c r="AT32" s="168">
        <f t="shared" si="46"/>
        <v>0</v>
      </c>
      <c r="AU32" s="168"/>
      <c r="AV32" s="95"/>
      <c r="AW32" s="168">
        <f t="shared" si="47"/>
        <v>0</v>
      </c>
      <c r="AX32" s="95"/>
      <c r="AY32" s="168"/>
      <c r="AZ32" s="168">
        <f t="shared" si="48"/>
        <v>0</v>
      </c>
      <c r="BA32" s="95"/>
      <c r="BB32" s="95"/>
      <c r="BC32" s="168">
        <f t="shared" si="49"/>
        <v>0</v>
      </c>
      <c r="BD32" s="95"/>
      <c r="BE32" s="95"/>
      <c r="BF32" s="168">
        <f t="shared" si="50"/>
        <v>0</v>
      </c>
      <c r="BG32" s="168"/>
      <c r="BH32" s="95"/>
      <c r="BI32" s="168">
        <f t="shared" si="51"/>
        <v>0</v>
      </c>
      <c r="BJ32" s="95"/>
      <c r="BK32" s="168"/>
      <c r="BL32" s="168">
        <f t="shared" si="52"/>
        <v>0</v>
      </c>
      <c r="BM32" s="95"/>
      <c r="BN32" s="95"/>
      <c r="BO32" s="168">
        <f t="shared" si="53"/>
        <v>0</v>
      </c>
      <c r="BP32" s="95"/>
      <c r="BQ32" s="95"/>
      <c r="BR32" s="168">
        <f t="shared" si="54"/>
        <v>0</v>
      </c>
      <c r="BS32" s="168"/>
      <c r="BT32" s="95"/>
      <c r="BU32" s="168">
        <f t="shared" si="55"/>
        <v>0</v>
      </c>
      <c r="BV32" s="95"/>
      <c r="BW32" s="168"/>
      <c r="BX32" s="168">
        <f t="shared" si="56"/>
        <v>0</v>
      </c>
      <c r="BY32" s="95"/>
      <c r="BZ32" s="95"/>
      <c r="CA32" s="168">
        <f t="shared" si="57"/>
        <v>0</v>
      </c>
      <c r="CB32" s="95"/>
      <c r="CC32" s="95"/>
      <c r="CD32" s="168">
        <f t="shared" si="58"/>
        <v>0</v>
      </c>
      <c r="CE32" s="168"/>
      <c r="CF32" s="95"/>
      <c r="CG32" s="168">
        <f t="shared" si="59"/>
        <v>0</v>
      </c>
      <c r="CH32" s="95"/>
      <c r="CI32" s="168"/>
      <c r="CJ32" s="168">
        <f t="shared" si="60"/>
        <v>0</v>
      </c>
      <c r="CK32" s="95"/>
      <c r="CL32" s="95"/>
      <c r="CM32" s="168">
        <f t="shared" si="61"/>
        <v>0</v>
      </c>
      <c r="CN32" s="95"/>
      <c r="CO32" s="95"/>
      <c r="CP32" s="168">
        <f t="shared" si="62"/>
        <v>0</v>
      </c>
      <c r="CQ32" s="168"/>
      <c r="CR32" s="95"/>
      <c r="CS32" s="168">
        <f t="shared" si="63"/>
        <v>0</v>
      </c>
      <c r="CT32" s="168">
        <f t="shared" si="64"/>
        <v>0</v>
      </c>
      <c r="CU32" s="168">
        <f t="shared" si="65"/>
        <v>0</v>
      </c>
      <c r="CV32" s="58"/>
      <c r="CW32" s="58"/>
      <c r="CX32" s="58"/>
      <c r="CY32" s="32"/>
      <c r="CZ32" s="58"/>
      <c r="DA32" s="58"/>
      <c r="DB32" s="58"/>
      <c r="DC32" s="32"/>
      <c r="DD32" s="58"/>
      <c r="DE32" s="58"/>
      <c r="DF32" s="58"/>
      <c r="DG32" s="32"/>
      <c r="DH32" s="58"/>
      <c r="DI32" s="58"/>
      <c r="DJ32" s="58"/>
      <c r="DK32" s="32"/>
      <c r="DL32" s="58"/>
      <c r="DM32" s="58"/>
      <c r="DN32" s="58"/>
      <c r="DO32" s="32"/>
      <c r="DP32" s="58"/>
      <c r="DQ32" s="58"/>
      <c r="DR32" s="58"/>
      <c r="DS32" s="32"/>
      <c r="DT32" s="58"/>
      <c r="DU32" s="58"/>
      <c r="DV32" s="58"/>
      <c r="DW32" s="32"/>
      <c r="DX32" s="32"/>
      <c r="DY32" s="8"/>
      <c r="DZ32" s="8"/>
    </row>
    <row r="33" spans="2:131" x14ac:dyDescent="0.25">
      <c r="B33" s="42"/>
      <c r="C33" s="168"/>
      <c r="D33" s="253"/>
      <c r="E33" s="95"/>
      <c r="F33" s="95"/>
      <c r="G33" s="168">
        <f t="shared" si="33"/>
        <v>0</v>
      </c>
      <c r="H33" s="95"/>
      <c r="I33" s="95"/>
      <c r="J33" s="168">
        <f t="shared" si="34"/>
        <v>0</v>
      </c>
      <c r="K33" s="168"/>
      <c r="L33" s="95"/>
      <c r="M33" s="168">
        <f t="shared" si="35"/>
        <v>0</v>
      </c>
      <c r="N33" s="95"/>
      <c r="O33" s="168"/>
      <c r="P33" s="168">
        <f t="shared" si="36"/>
        <v>0</v>
      </c>
      <c r="Q33" s="95"/>
      <c r="R33" s="95"/>
      <c r="S33" s="168">
        <f t="shared" si="37"/>
        <v>0</v>
      </c>
      <c r="T33" s="95"/>
      <c r="U33" s="95"/>
      <c r="V33" s="168">
        <f t="shared" si="38"/>
        <v>0</v>
      </c>
      <c r="W33" s="168"/>
      <c r="X33" s="95"/>
      <c r="Y33" s="168">
        <f t="shared" si="39"/>
        <v>0</v>
      </c>
      <c r="Z33" s="95"/>
      <c r="AA33" s="168"/>
      <c r="AB33" s="168">
        <f t="shared" si="40"/>
        <v>0</v>
      </c>
      <c r="AC33" s="95"/>
      <c r="AD33" s="95"/>
      <c r="AE33" s="168">
        <f t="shared" si="41"/>
        <v>0</v>
      </c>
      <c r="AF33" s="95"/>
      <c r="AG33" s="95"/>
      <c r="AH33" s="168">
        <f t="shared" si="42"/>
        <v>0</v>
      </c>
      <c r="AI33" s="168"/>
      <c r="AJ33" s="95"/>
      <c r="AK33" s="168">
        <f t="shared" si="43"/>
        <v>0</v>
      </c>
      <c r="AL33" s="95"/>
      <c r="AM33" s="168"/>
      <c r="AN33" s="168">
        <f t="shared" si="44"/>
        <v>0</v>
      </c>
      <c r="AO33" s="95"/>
      <c r="AP33" s="95"/>
      <c r="AQ33" s="168">
        <f t="shared" si="45"/>
        <v>0</v>
      </c>
      <c r="AR33" s="95"/>
      <c r="AS33" s="95"/>
      <c r="AT33" s="168">
        <f t="shared" si="46"/>
        <v>0</v>
      </c>
      <c r="AU33" s="168"/>
      <c r="AV33" s="95"/>
      <c r="AW33" s="168">
        <f t="shared" si="47"/>
        <v>0</v>
      </c>
      <c r="AX33" s="95"/>
      <c r="AY33" s="168"/>
      <c r="AZ33" s="168">
        <f t="shared" si="48"/>
        <v>0</v>
      </c>
      <c r="BA33" s="95"/>
      <c r="BB33" s="95"/>
      <c r="BC33" s="168">
        <f t="shared" si="49"/>
        <v>0</v>
      </c>
      <c r="BD33" s="95"/>
      <c r="BE33" s="95"/>
      <c r="BF33" s="168">
        <f t="shared" si="50"/>
        <v>0</v>
      </c>
      <c r="BG33" s="168"/>
      <c r="BH33" s="95"/>
      <c r="BI33" s="168">
        <f t="shared" si="51"/>
        <v>0</v>
      </c>
      <c r="BJ33" s="95"/>
      <c r="BK33" s="168"/>
      <c r="BL33" s="168">
        <f t="shared" si="52"/>
        <v>0</v>
      </c>
      <c r="BM33" s="95"/>
      <c r="BN33" s="95"/>
      <c r="BO33" s="168">
        <f t="shared" si="53"/>
        <v>0</v>
      </c>
      <c r="BP33" s="95"/>
      <c r="BQ33" s="95"/>
      <c r="BR33" s="168">
        <f t="shared" si="54"/>
        <v>0</v>
      </c>
      <c r="BS33" s="168"/>
      <c r="BT33" s="95"/>
      <c r="BU33" s="168">
        <f t="shared" si="55"/>
        <v>0</v>
      </c>
      <c r="BV33" s="95"/>
      <c r="BW33" s="168"/>
      <c r="BX33" s="168">
        <f t="shared" si="56"/>
        <v>0</v>
      </c>
      <c r="BY33" s="95"/>
      <c r="BZ33" s="95"/>
      <c r="CA33" s="168">
        <f t="shared" si="57"/>
        <v>0</v>
      </c>
      <c r="CB33" s="95"/>
      <c r="CC33" s="95"/>
      <c r="CD33" s="168">
        <f t="shared" si="58"/>
        <v>0</v>
      </c>
      <c r="CE33" s="168"/>
      <c r="CF33" s="95"/>
      <c r="CG33" s="168">
        <f t="shared" si="59"/>
        <v>0</v>
      </c>
      <c r="CH33" s="95"/>
      <c r="CI33" s="168"/>
      <c r="CJ33" s="168">
        <f t="shared" si="60"/>
        <v>0</v>
      </c>
      <c r="CK33" s="95"/>
      <c r="CL33" s="95"/>
      <c r="CM33" s="168">
        <f t="shared" si="61"/>
        <v>0</v>
      </c>
      <c r="CN33" s="95"/>
      <c r="CO33" s="95"/>
      <c r="CP33" s="168">
        <f t="shared" si="62"/>
        <v>0</v>
      </c>
      <c r="CQ33" s="168"/>
      <c r="CR33" s="95"/>
      <c r="CS33" s="168">
        <f t="shared" si="63"/>
        <v>0</v>
      </c>
      <c r="CT33" s="168">
        <f t="shared" si="64"/>
        <v>0</v>
      </c>
      <c r="CU33" s="168">
        <f t="shared" si="65"/>
        <v>0</v>
      </c>
      <c r="CV33" s="58"/>
      <c r="CW33" s="58"/>
      <c r="CX33" s="58"/>
      <c r="CY33" s="32"/>
      <c r="CZ33" s="58"/>
      <c r="DA33" s="58"/>
      <c r="DB33" s="58"/>
      <c r="DC33" s="32"/>
      <c r="DD33" s="58"/>
      <c r="DE33" s="58"/>
      <c r="DF33" s="58"/>
      <c r="DG33" s="32"/>
      <c r="DH33" s="58"/>
      <c r="DI33" s="58"/>
      <c r="DJ33" s="58"/>
      <c r="DK33" s="32"/>
      <c r="DL33" s="58"/>
      <c r="DM33" s="58"/>
      <c r="DN33" s="58"/>
      <c r="DO33" s="32"/>
      <c r="DP33" s="58"/>
      <c r="DQ33" s="58"/>
      <c r="DR33" s="58"/>
      <c r="DS33" s="32"/>
      <c r="DT33" s="58"/>
      <c r="DU33" s="58"/>
      <c r="DV33" s="58"/>
      <c r="DW33" s="32"/>
      <c r="DX33" s="32"/>
      <c r="DY33" s="8"/>
      <c r="DZ33" s="8"/>
    </row>
    <row r="34" spans="2:131" x14ac:dyDescent="0.25">
      <c r="B34" s="42"/>
      <c r="C34" s="168"/>
      <c r="D34" s="253"/>
      <c r="E34" s="95"/>
      <c r="F34" s="95"/>
      <c r="G34" s="168">
        <f t="shared" si="33"/>
        <v>0</v>
      </c>
      <c r="H34" s="95"/>
      <c r="I34" s="95"/>
      <c r="J34" s="168">
        <f t="shared" si="34"/>
        <v>0</v>
      </c>
      <c r="K34" s="168"/>
      <c r="L34" s="95"/>
      <c r="M34" s="168">
        <f t="shared" si="35"/>
        <v>0</v>
      </c>
      <c r="N34" s="95"/>
      <c r="O34" s="168"/>
      <c r="P34" s="168">
        <f t="shared" si="36"/>
        <v>0</v>
      </c>
      <c r="Q34" s="95"/>
      <c r="R34" s="95"/>
      <c r="S34" s="168">
        <f t="shared" si="37"/>
        <v>0</v>
      </c>
      <c r="T34" s="95"/>
      <c r="U34" s="95"/>
      <c r="V34" s="168">
        <f t="shared" si="38"/>
        <v>0</v>
      </c>
      <c r="W34" s="168"/>
      <c r="X34" s="95"/>
      <c r="Y34" s="168">
        <f t="shared" si="39"/>
        <v>0</v>
      </c>
      <c r="Z34" s="95"/>
      <c r="AA34" s="168"/>
      <c r="AB34" s="168">
        <f t="shared" si="40"/>
        <v>0</v>
      </c>
      <c r="AC34" s="95"/>
      <c r="AD34" s="95"/>
      <c r="AE34" s="168">
        <f t="shared" si="41"/>
        <v>0</v>
      </c>
      <c r="AF34" s="95"/>
      <c r="AG34" s="95"/>
      <c r="AH34" s="168">
        <f t="shared" si="42"/>
        <v>0</v>
      </c>
      <c r="AI34" s="168"/>
      <c r="AJ34" s="95"/>
      <c r="AK34" s="168">
        <f t="shared" si="43"/>
        <v>0</v>
      </c>
      <c r="AL34" s="95"/>
      <c r="AM34" s="168"/>
      <c r="AN34" s="168">
        <f t="shared" si="44"/>
        <v>0</v>
      </c>
      <c r="AO34" s="95"/>
      <c r="AP34" s="95"/>
      <c r="AQ34" s="168">
        <f t="shared" si="45"/>
        <v>0</v>
      </c>
      <c r="AR34" s="95"/>
      <c r="AS34" s="95"/>
      <c r="AT34" s="168">
        <f t="shared" si="46"/>
        <v>0</v>
      </c>
      <c r="AU34" s="168"/>
      <c r="AV34" s="95"/>
      <c r="AW34" s="168">
        <f t="shared" si="47"/>
        <v>0</v>
      </c>
      <c r="AX34" s="95"/>
      <c r="AY34" s="168"/>
      <c r="AZ34" s="168">
        <f t="shared" si="48"/>
        <v>0</v>
      </c>
      <c r="BA34" s="95"/>
      <c r="BB34" s="95"/>
      <c r="BC34" s="168">
        <f t="shared" si="49"/>
        <v>0</v>
      </c>
      <c r="BD34" s="95"/>
      <c r="BE34" s="95"/>
      <c r="BF34" s="168">
        <f t="shared" si="50"/>
        <v>0</v>
      </c>
      <c r="BG34" s="168"/>
      <c r="BH34" s="95"/>
      <c r="BI34" s="168">
        <f t="shared" si="51"/>
        <v>0</v>
      </c>
      <c r="BJ34" s="95"/>
      <c r="BK34" s="168"/>
      <c r="BL34" s="168">
        <f t="shared" si="52"/>
        <v>0</v>
      </c>
      <c r="BM34" s="95"/>
      <c r="BN34" s="95"/>
      <c r="BO34" s="168">
        <f t="shared" si="53"/>
        <v>0</v>
      </c>
      <c r="BP34" s="95"/>
      <c r="BQ34" s="95"/>
      <c r="BR34" s="168">
        <f t="shared" si="54"/>
        <v>0</v>
      </c>
      <c r="BS34" s="168"/>
      <c r="BT34" s="95"/>
      <c r="BU34" s="168">
        <f t="shared" si="55"/>
        <v>0</v>
      </c>
      <c r="BV34" s="95"/>
      <c r="BW34" s="168"/>
      <c r="BX34" s="168">
        <f t="shared" si="56"/>
        <v>0</v>
      </c>
      <c r="BY34" s="95"/>
      <c r="BZ34" s="95"/>
      <c r="CA34" s="168">
        <f t="shared" si="57"/>
        <v>0</v>
      </c>
      <c r="CB34" s="95"/>
      <c r="CC34" s="95"/>
      <c r="CD34" s="168">
        <f t="shared" si="58"/>
        <v>0</v>
      </c>
      <c r="CE34" s="168"/>
      <c r="CF34" s="95"/>
      <c r="CG34" s="168">
        <f t="shared" si="59"/>
        <v>0</v>
      </c>
      <c r="CH34" s="95"/>
      <c r="CI34" s="168"/>
      <c r="CJ34" s="168">
        <f t="shared" si="60"/>
        <v>0</v>
      </c>
      <c r="CK34" s="95"/>
      <c r="CL34" s="95"/>
      <c r="CM34" s="168">
        <f t="shared" si="61"/>
        <v>0</v>
      </c>
      <c r="CN34" s="95"/>
      <c r="CO34" s="95"/>
      <c r="CP34" s="168">
        <f t="shared" si="62"/>
        <v>0</v>
      </c>
      <c r="CQ34" s="168"/>
      <c r="CR34" s="95"/>
      <c r="CS34" s="168">
        <f t="shared" si="63"/>
        <v>0</v>
      </c>
      <c r="CT34" s="168">
        <f t="shared" si="64"/>
        <v>0</v>
      </c>
      <c r="CU34" s="168">
        <f t="shared" si="65"/>
        <v>0</v>
      </c>
      <c r="CV34" s="58"/>
      <c r="CW34" s="58"/>
      <c r="CX34" s="58"/>
      <c r="CY34" s="32"/>
      <c r="CZ34" s="58"/>
      <c r="DA34" s="58"/>
      <c r="DB34" s="58"/>
      <c r="DC34" s="32"/>
      <c r="DD34" s="58"/>
      <c r="DE34" s="58"/>
      <c r="DF34" s="58"/>
      <c r="DG34" s="32"/>
      <c r="DH34" s="58"/>
      <c r="DI34" s="58"/>
      <c r="DJ34" s="58"/>
      <c r="DK34" s="32"/>
      <c r="DL34" s="58"/>
      <c r="DM34" s="58"/>
      <c r="DN34" s="58"/>
      <c r="DO34" s="32"/>
      <c r="DP34" s="58"/>
      <c r="DQ34" s="58"/>
      <c r="DR34" s="58"/>
      <c r="DS34" s="32"/>
      <c r="DT34" s="58"/>
      <c r="DU34" s="58"/>
      <c r="DV34" s="58"/>
      <c r="DW34" s="32"/>
      <c r="DX34" s="32"/>
      <c r="DY34" s="8"/>
      <c r="DZ34" s="8"/>
    </row>
    <row r="35" spans="2:131" x14ac:dyDescent="0.25">
      <c r="B35" s="42"/>
      <c r="C35" s="168"/>
      <c r="D35" s="253"/>
      <c r="E35" s="95"/>
      <c r="F35" s="95"/>
      <c r="G35" s="168">
        <f t="shared" si="33"/>
        <v>0</v>
      </c>
      <c r="H35" s="95"/>
      <c r="I35" s="95"/>
      <c r="J35" s="168">
        <f t="shared" si="34"/>
        <v>0</v>
      </c>
      <c r="K35" s="168"/>
      <c r="L35" s="95"/>
      <c r="M35" s="168">
        <f t="shared" si="35"/>
        <v>0</v>
      </c>
      <c r="N35" s="95"/>
      <c r="O35" s="168"/>
      <c r="P35" s="168">
        <f t="shared" si="36"/>
        <v>0</v>
      </c>
      <c r="Q35" s="95"/>
      <c r="R35" s="95"/>
      <c r="S35" s="168">
        <f t="shared" si="37"/>
        <v>0</v>
      </c>
      <c r="T35" s="95"/>
      <c r="U35" s="95"/>
      <c r="V35" s="168">
        <f t="shared" si="38"/>
        <v>0</v>
      </c>
      <c r="W35" s="168"/>
      <c r="X35" s="95"/>
      <c r="Y35" s="168">
        <f t="shared" si="39"/>
        <v>0</v>
      </c>
      <c r="Z35" s="95"/>
      <c r="AA35" s="168"/>
      <c r="AB35" s="168">
        <f t="shared" si="40"/>
        <v>0</v>
      </c>
      <c r="AC35" s="95"/>
      <c r="AD35" s="95"/>
      <c r="AE35" s="168">
        <f t="shared" si="41"/>
        <v>0</v>
      </c>
      <c r="AF35" s="95"/>
      <c r="AG35" s="95"/>
      <c r="AH35" s="168">
        <f t="shared" si="42"/>
        <v>0</v>
      </c>
      <c r="AI35" s="168"/>
      <c r="AJ35" s="95"/>
      <c r="AK35" s="168">
        <f t="shared" si="43"/>
        <v>0</v>
      </c>
      <c r="AL35" s="95"/>
      <c r="AM35" s="168"/>
      <c r="AN35" s="168">
        <f t="shared" si="44"/>
        <v>0</v>
      </c>
      <c r="AO35" s="95"/>
      <c r="AP35" s="95"/>
      <c r="AQ35" s="168">
        <f t="shared" si="45"/>
        <v>0</v>
      </c>
      <c r="AR35" s="95"/>
      <c r="AS35" s="95"/>
      <c r="AT35" s="168">
        <f t="shared" si="46"/>
        <v>0</v>
      </c>
      <c r="AU35" s="168"/>
      <c r="AV35" s="95"/>
      <c r="AW35" s="168">
        <f t="shared" si="47"/>
        <v>0</v>
      </c>
      <c r="AX35" s="95"/>
      <c r="AY35" s="168"/>
      <c r="AZ35" s="168">
        <f t="shared" si="48"/>
        <v>0</v>
      </c>
      <c r="BA35" s="95"/>
      <c r="BB35" s="95"/>
      <c r="BC35" s="168">
        <f t="shared" si="49"/>
        <v>0</v>
      </c>
      <c r="BD35" s="95"/>
      <c r="BE35" s="95"/>
      <c r="BF35" s="168">
        <f t="shared" si="50"/>
        <v>0</v>
      </c>
      <c r="BG35" s="168"/>
      <c r="BH35" s="95"/>
      <c r="BI35" s="168">
        <f t="shared" si="51"/>
        <v>0</v>
      </c>
      <c r="BJ35" s="95"/>
      <c r="BK35" s="168"/>
      <c r="BL35" s="168">
        <f t="shared" si="52"/>
        <v>0</v>
      </c>
      <c r="BM35" s="95"/>
      <c r="BN35" s="95"/>
      <c r="BO35" s="168">
        <f t="shared" si="53"/>
        <v>0</v>
      </c>
      <c r="BP35" s="95"/>
      <c r="BQ35" s="95"/>
      <c r="BR35" s="168">
        <f t="shared" si="54"/>
        <v>0</v>
      </c>
      <c r="BS35" s="168"/>
      <c r="BT35" s="95"/>
      <c r="BU35" s="168">
        <f t="shared" si="55"/>
        <v>0</v>
      </c>
      <c r="BV35" s="95"/>
      <c r="BW35" s="168"/>
      <c r="BX35" s="168">
        <f t="shared" si="56"/>
        <v>0</v>
      </c>
      <c r="BY35" s="95"/>
      <c r="BZ35" s="95"/>
      <c r="CA35" s="168">
        <f t="shared" si="57"/>
        <v>0</v>
      </c>
      <c r="CB35" s="95"/>
      <c r="CC35" s="95"/>
      <c r="CD35" s="168">
        <f t="shared" si="58"/>
        <v>0</v>
      </c>
      <c r="CE35" s="168"/>
      <c r="CF35" s="95"/>
      <c r="CG35" s="168">
        <f t="shared" si="59"/>
        <v>0</v>
      </c>
      <c r="CH35" s="95"/>
      <c r="CI35" s="168"/>
      <c r="CJ35" s="168">
        <f t="shared" si="60"/>
        <v>0</v>
      </c>
      <c r="CK35" s="95"/>
      <c r="CL35" s="95"/>
      <c r="CM35" s="168">
        <f t="shared" si="61"/>
        <v>0</v>
      </c>
      <c r="CN35" s="95"/>
      <c r="CO35" s="95"/>
      <c r="CP35" s="168">
        <f t="shared" si="62"/>
        <v>0</v>
      </c>
      <c r="CQ35" s="168"/>
      <c r="CR35" s="95"/>
      <c r="CS35" s="168">
        <f t="shared" si="63"/>
        <v>0</v>
      </c>
      <c r="CT35" s="168">
        <f t="shared" si="64"/>
        <v>0</v>
      </c>
      <c r="CU35" s="168">
        <f t="shared" si="65"/>
        <v>0</v>
      </c>
      <c r="CV35" s="58"/>
      <c r="CW35" s="58"/>
      <c r="CX35" s="58"/>
      <c r="CY35" s="32"/>
      <c r="CZ35" s="58"/>
      <c r="DA35" s="58"/>
      <c r="DB35" s="58"/>
      <c r="DC35" s="32"/>
      <c r="DD35" s="58"/>
      <c r="DE35" s="58"/>
      <c r="DF35" s="58"/>
      <c r="DG35" s="32"/>
      <c r="DH35" s="58"/>
      <c r="DI35" s="58"/>
      <c r="DJ35" s="58"/>
      <c r="DK35" s="32"/>
      <c r="DL35" s="58"/>
      <c r="DM35" s="58"/>
      <c r="DN35" s="58"/>
      <c r="DO35" s="32"/>
      <c r="DP35" s="58"/>
      <c r="DQ35" s="58"/>
      <c r="DR35" s="58"/>
      <c r="DS35" s="32"/>
      <c r="DT35" s="58"/>
      <c r="DU35" s="58"/>
      <c r="DV35" s="58"/>
      <c r="DW35" s="32"/>
      <c r="DX35" s="32"/>
      <c r="DY35" s="8"/>
      <c r="DZ35" s="8"/>
    </row>
    <row r="36" spans="2:131" x14ac:dyDescent="0.25">
      <c r="B36" s="234" t="s">
        <v>6</v>
      </c>
      <c r="C36" s="235"/>
      <c r="D36" s="236"/>
      <c r="E36" s="226"/>
      <c r="F36" s="226"/>
      <c r="G36" s="226">
        <f>SUM(G24:G35)</f>
        <v>0</v>
      </c>
      <c r="H36" s="226"/>
      <c r="I36" s="226"/>
      <c r="J36" s="226">
        <f>SUM(J24:J35)</f>
        <v>0</v>
      </c>
      <c r="K36" s="226"/>
      <c r="L36" s="226" t="s">
        <v>551</v>
      </c>
      <c r="M36" s="226">
        <f>SUM(M24:M35)</f>
        <v>7000</v>
      </c>
      <c r="N36" s="226"/>
      <c r="O36" s="226"/>
      <c r="P36" s="226">
        <f>SUM(P24:P35)</f>
        <v>0</v>
      </c>
      <c r="Q36" s="226"/>
      <c r="R36" s="226"/>
      <c r="S36" s="226">
        <f>SUM(S24:S35)</f>
        <v>0</v>
      </c>
      <c r="T36" s="226"/>
      <c r="U36" s="226"/>
      <c r="V36" s="226">
        <f>SUM(V24:V35)</f>
        <v>0</v>
      </c>
      <c r="W36" s="226"/>
      <c r="X36" s="226"/>
      <c r="Y36" s="226">
        <f>SUM(Y24:Y35)</f>
        <v>7000</v>
      </c>
      <c r="Z36" s="226"/>
      <c r="AA36" s="226"/>
      <c r="AB36" s="226">
        <f>SUM(AB24:AB35)</f>
        <v>0</v>
      </c>
      <c r="AC36" s="226"/>
      <c r="AD36" s="226"/>
      <c r="AE36" s="226">
        <f>SUM(AE24:AE35)</f>
        <v>0</v>
      </c>
      <c r="AF36" s="226"/>
      <c r="AG36" s="226"/>
      <c r="AH36" s="226">
        <f>SUM(AH24:AH35)</f>
        <v>0</v>
      </c>
      <c r="AI36" s="226"/>
      <c r="AJ36" s="226"/>
      <c r="AK36" s="226">
        <f>SUM(AK24:AK35)</f>
        <v>0</v>
      </c>
      <c r="AL36" s="226"/>
      <c r="AM36" s="226"/>
      <c r="AN36" s="226">
        <f>SUM(AN24:AN35)</f>
        <v>0</v>
      </c>
      <c r="AO36" s="226"/>
      <c r="AP36" s="226"/>
      <c r="AQ36" s="226">
        <f>SUM(AQ24:AQ35)</f>
        <v>0</v>
      </c>
      <c r="AR36" s="226"/>
      <c r="AS36" s="226"/>
      <c r="AT36" s="226">
        <f>SUM(AT24:AT35)</f>
        <v>7000</v>
      </c>
      <c r="AU36" s="226"/>
      <c r="AV36" s="226"/>
      <c r="AW36" s="226">
        <f>SUM(AW24:AW35)</f>
        <v>0</v>
      </c>
      <c r="AX36" s="226"/>
      <c r="AY36" s="226"/>
      <c r="AZ36" s="226">
        <f>SUM(AZ24:AZ35)</f>
        <v>99000</v>
      </c>
      <c r="BA36" s="226"/>
      <c r="BB36" s="226"/>
      <c r="BC36" s="226">
        <f>SUM(BC24:BC35)</f>
        <v>7000</v>
      </c>
      <c r="BD36" s="226"/>
      <c r="BE36" s="226"/>
      <c r="BF36" s="226">
        <f>SUM(BF24:BF35)</f>
        <v>0</v>
      </c>
      <c r="BG36" s="226"/>
      <c r="BH36" s="226"/>
      <c r="BI36" s="226">
        <f>SUM(BI24:BI35)</f>
        <v>50000</v>
      </c>
      <c r="BJ36" s="226"/>
      <c r="BK36" s="226"/>
      <c r="BL36" s="226">
        <f>SUM(BL24:BL35)</f>
        <v>0</v>
      </c>
      <c r="BM36" s="226"/>
      <c r="BN36" s="226"/>
      <c r="BO36" s="226">
        <f>SUM(BO24:BO35)</f>
        <v>7000</v>
      </c>
      <c r="BP36" s="226"/>
      <c r="BQ36" s="226"/>
      <c r="BR36" s="226">
        <f>SUM(BR24:BR35)</f>
        <v>0</v>
      </c>
      <c r="BS36" s="226"/>
      <c r="BT36" s="226"/>
      <c r="BU36" s="226">
        <f>SUM(BU24:BU35)</f>
        <v>0</v>
      </c>
      <c r="BV36" s="226"/>
      <c r="BW36" s="226"/>
      <c r="BX36" s="226">
        <f>SUM(BX24:BX35)</f>
        <v>7000</v>
      </c>
      <c r="BY36" s="226"/>
      <c r="BZ36" s="226"/>
      <c r="CA36" s="226">
        <f>SUM(CA24:CA35)</f>
        <v>0</v>
      </c>
      <c r="CB36" s="226"/>
      <c r="CC36" s="226"/>
      <c r="CD36" s="226">
        <f>SUM(CD24:CD35)</f>
        <v>0</v>
      </c>
      <c r="CE36" s="226"/>
      <c r="CF36" s="226"/>
      <c r="CG36" s="226">
        <f>SUM(CG24:CG35)</f>
        <v>0</v>
      </c>
      <c r="CH36" s="226"/>
      <c r="CI36" s="226"/>
      <c r="CJ36" s="226">
        <f>SUM(CJ24:CJ35)</f>
        <v>7000</v>
      </c>
      <c r="CK36" s="226"/>
      <c r="CL36" s="226"/>
      <c r="CM36" s="226">
        <f>SUM(CM24:CM35)</f>
        <v>0</v>
      </c>
      <c r="CN36" s="226"/>
      <c r="CO36" s="226"/>
      <c r="CP36" s="226">
        <f>SUM(CP24:CP35)</f>
        <v>0</v>
      </c>
      <c r="CQ36" s="226"/>
      <c r="CR36" s="226"/>
      <c r="CS36" s="226">
        <f>SUM(CS24:CS35)</f>
        <v>0</v>
      </c>
      <c r="CT36" s="226">
        <f>SUM(CT24:CT35)</f>
        <v>35</v>
      </c>
      <c r="CU36" s="227">
        <f>SUM(CU24:CU35)</f>
        <v>198000</v>
      </c>
      <c r="CV36" s="58"/>
      <c r="CW36" s="58"/>
      <c r="CX36" s="58"/>
      <c r="CY36" s="32"/>
      <c r="CZ36" s="58"/>
      <c r="DA36" s="58"/>
      <c r="DB36" s="58"/>
      <c r="DC36" s="32"/>
      <c r="DD36" s="58"/>
      <c r="DE36" s="58"/>
      <c r="DF36" s="58"/>
      <c r="DG36" s="32"/>
      <c r="DH36" s="58"/>
      <c r="DI36" s="58"/>
      <c r="DJ36" s="58"/>
      <c r="DK36" s="32"/>
      <c r="DL36" s="58"/>
      <c r="DM36" s="58"/>
      <c r="DN36" s="58"/>
      <c r="DO36" s="32"/>
      <c r="DP36" s="58"/>
      <c r="DQ36" s="58"/>
      <c r="DR36" s="58"/>
      <c r="DS36" s="32"/>
      <c r="DT36" s="58"/>
      <c r="DU36" s="58"/>
      <c r="DV36" s="58"/>
      <c r="DW36" s="32"/>
      <c r="DX36" s="32"/>
      <c r="DY36" s="8"/>
      <c r="DZ36" s="8"/>
    </row>
    <row r="37" spans="2:131" s="8" customFormat="1" x14ac:dyDescent="0.25">
      <c r="C37" s="44"/>
      <c r="E37" s="44"/>
      <c r="F37" s="44"/>
      <c r="G37" s="44"/>
      <c r="I37" s="44"/>
      <c r="J37" s="44"/>
      <c r="K37" s="44"/>
      <c r="M37" s="44"/>
      <c r="N37" s="44"/>
      <c r="O37" s="44"/>
      <c r="Q37" s="44"/>
      <c r="R37" s="44"/>
      <c r="S37" s="44"/>
      <c r="U37" s="44"/>
      <c r="V37" s="44"/>
      <c r="W37" s="44"/>
      <c r="Y37" s="44"/>
      <c r="Z37" s="44"/>
      <c r="AA37" s="44"/>
      <c r="AC37" s="44"/>
      <c r="AD37" s="44"/>
      <c r="AE37" s="44"/>
      <c r="AG37" s="44"/>
      <c r="AH37" s="44"/>
      <c r="AI37" s="44"/>
      <c r="AK37" s="44"/>
      <c r="AL37" s="44"/>
      <c r="AM37" s="44"/>
      <c r="AO37" s="44"/>
      <c r="AP37" s="44"/>
      <c r="AQ37" s="44"/>
      <c r="AS37" s="44"/>
      <c r="AT37" s="44"/>
      <c r="AU37" s="44"/>
      <c r="AW37" s="44"/>
      <c r="AX37" s="44"/>
      <c r="AY37" s="44"/>
      <c r="BA37" s="44"/>
      <c r="BB37" s="44"/>
      <c r="BC37" s="44"/>
      <c r="BE37" s="44"/>
      <c r="BF37" s="44"/>
      <c r="BG37" s="44"/>
      <c r="BI37" s="44"/>
      <c r="BJ37" s="44"/>
      <c r="BK37" s="44"/>
      <c r="BM37" s="44"/>
      <c r="BN37" s="44"/>
      <c r="BO37" s="44"/>
      <c r="BQ37" s="44"/>
      <c r="BR37" s="44"/>
      <c r="BS37" s="44"/>
      <c r="BU37" s="44"/>
      <c r="BV37" s="44"/>
      <c r="BW37" s="44"/>
      <c r="BY37" s="44"/>
      <c r="BZ37" s="44"/>
      <c r="CA37" s="44"/>
      <c r="CC37" s="44"/>
      <c r="CD37" s="44"/>
      <c r="CE37" s="44"/>
      <c r="CG37" s="44"/>
      <c r="CH37" s="44"/>
      <c r="CI37" s="44"/>
      <c r="CK37" s="44"/>
      <c r="CL37" s="44"/>
      <c r="CM37" s="44"/>
      <c r="CO37" s="44"/>
      <c r="CP37" s="44"/>
      <c r="CQ37" s="44"/>
      <c r="CS37" s="44"/>
      <c r="CT37" s="44"/>
      <c r="CU37" s="58">
        <f>G36+J36+M36+P36+S36+V36+Y36+AB36+AE36+AH36+AK36+AN36+AQ36+AT36+AW36+AZ36+BC36+BF36+BI36+BL36+BO36+BR36+BU36+BX36+CA36+CD36+CG36+CJ36+CM36+CP36+CS36</f>
        <v>198000</v>
      </c>
      <c r="CW37" s="44"/>
      <c r="CX37" s="44"/>
      <c r="CY37" s="44"/>
      <c r="DA37" s="44"/>
      <c r="DB37" s="44"/>
      <c r="DC37" s="44"/>
      <c r="DE37" s="44"/>
      <c r="DF37" s="44"/>
      <c r="DG37" s="44"/>
      <c r="DI37" s="44"/>
      <c r="DJ37" s="44"/>
      <c r="DK37" s="44"/>
      <c r="DM37" s="44"/>
      <c r="DN37" s="44"/>
      <c r="DO37" s="44"/>
      <c r="DQ37" s="44"/>
      <c r="DR37" s="44"/>
      <c r="DS37" s="44"/>
      <c r="DU37" s="44"/>
      <c r="DV37" s="44"/>
    </row>
    <row r="38" spans="2:131" s="8" customFormat="1" x14ac:dyDescent="0.25">
      <c r="C38" s="44"/>
      <c r="E38" s="44"/>
      <c r="F38" s="44"/>
      <c r="G38" s="44"/>
      <c r="I38" s="44"/>
      <c r="J38" s="44"/>
      <c r="K38" s="44"/>
      <c r="M38" s="44"/>
      <c r="N38" s="44"/>
      <c r="O38" s="44"/>
      <c r="Q38" s="44"/>
      <c r="R38" s="44"/>
      <c r="S38" s="44"/>
      <c r="U38" s="44"/>
      <c r="V38" s="44"/>
      <c r="W38" s="44"/>
      <c r="Y38" s="44"/>
      <c r="Z38" s="44"/>
      <c r="AA38" s="44"/>
      <c r="AC38" s="44"/>
      <c r="AD38" s="44"/>
      <c r="AE38" s="44"/>
      <c r="AG38" s="44"/>
      <c r="AH38" s="44"/>
      <c r="AI38" s="44"/>
      <c r="AK38" s="44"/>
      <c r="AL38" s="44"/>
      <c r="AM38" s="44"/>
      <c r="AO38" s="44"/>
      <c r="AP38" s="44"/>
      <c r="AQ38" s="44"/>
      <c r="AS38" s="44"/>
      <c r="AT38" s="44"/>
      <c r="AU38" s="44"/>
      <c r="AW38" s="44"/>
      <c r="AX38" s="44"/>
      <c r="AY38" s="44"/>
      <c r="BA38" s="44"/>
      <c r="BB38" s="44"/>
      <c r="BC38" s="44"/>
      <c r="BE38" s="44"/>
      <c r="BF38" s="44"/>
      <c r="BG38" s="44"/>
      <c r="BI38" s="44"/>
      <c r="BJ38" s="44"/>
      <c r="BK38" s="44"/>
      <c r="BM38" s="44"/>
      <c r="BN38" s="44"/>
      <c r="BO38" s="44"/>
      <c r="BQ38" s="44"/>
      <c r="BR38" s="44"/>
      <c r="BS38" s="44"/>
      <c r="BU38" s="44"/>
      <c r="BV38" s="44"/>
      <c r="BW38" s="44"/>
      <c r="BY38" s="44"/>
      <c r="BZ38" s="44"/>
      <c r="CA38" s="44"/>
      <c r="CC38" s="44"/>
      <c r="CD38" s="44"/>
      <c r="CE38" s="44"/>
      <c r="CG38" s="44"/>
      <c r="CH38" s="44"/>
      <c r="CI38" s="44"/>
      <c r="CK38" s="44"/>
      <c r="CL38" s="44"/>
      <c r="CM38" s="44"/>
      <c r="CO38" s="44"/>
      <c r="CP38" s="44"/>
      <c r="CQ38" s="44"/>
      <c r="CS38" s="44"/>
      <c r="CT38" s="44"/>
      <c r="CU38" s="44"/>
      <c r="CW38" s="44"/>
      <c r="CX38" s="44"/>
      <c r="CY38" s="44"/>
      <c r="DA38" s="44"/>
      <c r="DB38" s="44"/>
      <c r="DC38" s="44"/>
      <c r="DE38" s="44"/>
      <c r="DF38" s="44"/>
      <c r="DG38" s="44"/>
      <c r="DI38" s="44"/>
      <c r="DJ38" s="44"/>
      <c r="DK38" s="44"/>
      <c r="DM38" s="44"/>
      <c r="DN38" s="44"/>
      <c r="DO38" s="44"/>
      <c r="DQ38" s="44"/>
      <c r="DR38" s="44"/>
      <c r="DS38" s="44"/>
      <c r="DU38" s="44"/>
      <c r="DV38" s="44"/>
    </row>
    <row r="39" spans="2:131" s="8" customFormat="1" x14ac:dyDescent="0.25">
      <c r="C39" s="44"/>
      <c r="E39" s="44"/>
      <c r="F39" s="44"/>
      <c r="G39" s="44"/>
      <c r="I39" s="44"/>
      <c r="J39" s="44"/>
      <c r="K39" s="44"/>
      <c r="M39" s="44"/>
      <c r="N39" s="44"/>
      <c r="O39" s="44"/>
      <c r="Q39" s="44"/>
      <c r="R39" s="44"/>
      <c r="S39" s="44"/>
      <c r="U39" s="44"/>
      <c r="V39" s="44"/>
      <c r="W39" s="44"/>
      <c r="Y39" s="44"/>
      <c r="Z39" s="44"/>
      <c r="AA39" s="44"/>
      <c r="AC39" s="44"/>
      <c r="AD39" s="44"/>
      <c r="AE39" s="44"/>
      <c r="AG39" s="44"/>
      <c r="AH39" s="44"/>
      <c r="AI39" s="44"/>
      <c r="AK39" s="44"/>
      <c r="AL39" s="44"/>
      <c r="AM39" s="44"/>
      <c r="AO39" s="44"/>
      <c r="AP39" s="44"/>
      <c r="AQ39" s="44"/>
      <c r="AS39" s="44"/>
      <c r="AT39" s="44"/>
      <c r="AU39" s="44"/>
      <c r="AW39" s="44"/>
      <c r="AX39" s="44"/>
      <c r="AY39" s="44"/>
      <c r="BA39" s="44"/>
      <c r="BB39" s="44"/>
      <c r="BC39" s="44"/>
      <c r="BE39" s="44"/>
      <c r="BF39" s="44"/>
      <c r="BG39" s="44"/>
      <c r="BI39" s="44"/>
      <c r="BJ39" s="44"/>
      <c r="BK39" s="44"/>
      <c r="BM39" s="44"/>
      <c r="BN39" s="44"/>
      <c r="BO39" s="44"/>
      <c r="BQ39" s="44"/>
      <c r="BR39" s="44"/>
      <c r="BS39" s="44"/>
      <c r="BU39" s="44"/>
      <c r="BV39" s="44"/>
      <c r="BW39" s="44"/>
      <c r="BY39" s="44"/>
      <c r="BZ39" s="44"/>
      <c r="CA39" s="44"/>
      <c r="CC39" s="44"/>
      <c r="CD39" s="44"/>
      <c r="CE39" s="44"/>
      <c r="CG39" s="44"/>
      <c r="CH39" s="44"/>
      <c r="CI39" s="44"/>
      <c r="CK39" s="44"/>
      <c r="CL39" s="44"/>
      <c r="CM39" s="44"/>
      <c r="CO39" s="44"/>
      <c r="CP39" s="44"/>
      <c r="CQ39" s="44"/>
      <c r="CS39" s="44"/>
      <c r="CT39" s="44"/>
      <c r="CU39" s="44"/>
      <c r="CW39" s="44"/>
      <c r="CX39" s="44"/>
      <c r="CY39" s="44"/>
      <c r="DA39" s="44"/>
      <c r="DB39" s="44"/>
      <c r="DC39" s="44"/>
      <c r="DE39" s="44"/>
      <c r="DF39" s="44"/>
      <c r="DG39" s="44"/>
      <c r="DI39" s="44"/>
      <c r="DJ39" s="44"/>
      <c r="DK39" s="44"/>
      <c r="DM39" s="44"/>
      <c r="DN39" s="44"/>
      <c r="DO39" s="44"/>
      <c r="DQ39" s="44"/>
      <c r="DR39" s="44"/>
      <c r="DS39" s="44"/>
      <c r="DU39" s="44"/>
      <c r="DV39" s="44"/>
    </row>
    <row r="40" spans="2:131" x14ac:dyDescent="0.25">
      <c r="B40" t="s">
        <v>713</v>
      </c>
      <c r="EA40" s="199"/>
    </row>
    <row r="41" spans="2:131" x14ac:dyDescent="0.25">
      <c r="B41" s="419" t="s">
        <v>203</v>
      </c>
      <c r="C41" s="154" t="s">
        <v>204</v>
      </c>
      <c r="D41" s="238"/>
      <c r="E41" s="405" t="s">
        <v>5</v>
      </c>
      <c r="F41" s="406"/>
      <c r="G41" s="406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  <c r="AA41" s="406"/>
      <c r="AB41" s="406"/>
      <c r="AC41" s="406"/>
      <c r="AD41" s="406"/>
      <c r="AE41" s="406"/>
      <c r="AF41" s="406"/>
      <c r="AG41" s="406"/>
      <c r="AH41" s="406"/>
      <c r="AI41" s="406"/>
      <c r="AJ41" s="406"/>
      <c r="AK41" s="406"/>
      <c r="AL41" s="406"/>
      <c r="AM41" s="406"/>
      <c r="AN41" s="406"/>
      <c r="AO41" s="406"/>
      <c r="AP41" s="406"/>
      <c r="AQ41" s="406"/>
      <c r="AR41" s="406"/>
      <c r="AS41" s="406"/>
      <c r="AT41" s="406"/>
      <c r="AU41" s="406"/>
      <c r="AV41" s="406"/>
      <c r="AW41" s="406"/>
      <c r="AX41" s="406"/>
      <c r="AY41" s="406"/>
      <c r="AZ41" s="406"/>
      <c r="BA41" s="406"/>
      <c r="BB41" s="406"/>
      <c r="BC41" s="406"/>
      <c r="BD41" s="406"/>
      <c r="BE41" s="406"/>
      <c r="BF41" s="406"/>
      <c r="BG41" s="406"/>
      <c r="BH41" s="406"/>
      <c r="BI41" s="406"/>
      <c r="BJ41" s="406"/>
      <c r="BK41" s="406"/>
      <c r="BL41" s="406"/>
      <c r="BM41" s="406"/>
      <c r="BN41" s="406"/>
      <c r="BO41" s="406"/>
      <c r="BP41" s="406"/>
      <c r="BQ41" s="406"/>
      <c r="BR41" s="406"/>
      <c r="BS41" s="406"/>
      <c r="BT41" s="406"/>
      <c r="BU41" s="406"/>
      <c r="BV41" s="406"/>
      <c r="BW41" s="406"/>
      <c r="BX41" s="406"/>
      <c r="BY41" s="406"/>
      <c r="BZ41" s="406"/>
      <c r="CA41" s="406"/>
      <c r="CB41" s="406"/>
      <c r="CC41" s="406"/>
      <c r="CD41" s="406"/>
      <c r="CE41" s="406"/>
      <c r="CF41" s="406"/>
      <c r="CG41" s="406"/>
      <c r="CH41" s="406"/>
      <c r="CI41" s="406"/>
      <c r="CJ41" s="406"/>
      <c r="CK41" s="406"/>
      <c r="CL41" s="406"/>
      <c r="CM41" s="406"/>
      <c r="CN41" s="406"/>
      <c r="CO41" s="406"/>
      <c r="CP41" s="406"/>
      <c r="CQ41" s="406"/>
      <c r="CR41" s="406"/>
      <c r="CS41" s="407"/>
      <c r="CT41" s="156"/>
      <c r="CU41" s="425" t="s">
        <v>205</v>
      </c>
    </row>
    <row r="42" spans="2:131" x14ac:dyDescent="0.25">
      <c r="B42" s="419"/>
      <c r="C42" s="154"/>
      <c r="D42" s="238"/>
      <c r="E42" s="402">
        <v>1</v>
      </c>
      <c r="F42" s="403"/>
      <c r="G42" s="404"/>
      <c r="H42" s="402">
        <v>2</v>
      </c>
      <c r="I42" s="403"/>
      <c r="J42" s="404"/>
      <c r="K42" s="402">
        <v>3</v>
      </c>
      <c r="L42" s="403"/>
      <c r="M42" s="404"/>
      <c r="N42" s="402">
        <v>4</v>
      </c>
      <c r="O42" s="403"/>
      <c r="P42" s="404"/>
      <c r="Q42" s="402">
        <v>5</v>
      </c>
      <c r="R42" s="403"/>
      <c r="S42" s="404"/>
      <c r="T42" s="402">
        <v>6</v>
      </c>
      <c r="U42" s="403"/>
      <c r="V42" s="404"/>
      <c r="W42" s="402">
        <v>7</v>
      </c>
      <c r="X42" s="403"/>
      <c r="Y42" s="404"/>
      <c r="Z42" s="402">
        <v>8</v>
      </c>
      <c r="AA42" s="403"/>
      <c r="AB42" s="404"/>
      <c r="AC42" s="402">
        <v>9</v>
      </c>
      <c r="AD42" s="403"/>
      <c r="AE42" s="404"/>
      <c r="AF42" s="402">
        <v>10</v>
      </c>
      <c r="AG42" s="403"/>
      <c r="AH42" s="404"/>
      <c r="AI42" s="402">
        <v>11</v>
      </c>
      <c r="AJ42" s="403"/>
      <c r="AK42" s="404"/>
      <c r="AL42" s="402">
        <v>12</v>
      </c>
      <c r="AM42" s="403"/>
      <c r="AN42" s="404"/>
      <c r="AO42" s="402">
        <v>13</v>
      </c>
      <c r="AP42" s="403"/>
      <c r="AQ42" s="404"/>
      <c r="AR42" s="402">
        <v>14</v>
      </c>
      <c r="AS42" s="403"/>
      <c r="AT42" s="404"/>
      <c r="AU42" s="402">
        <v>15</v>
      </c>
      <c r="AV42" s="403"/>
      <c r="AW42" s="404"/>
      <c r="AX42" s="402">
        <v>16</v>
      </c>
      <c r="AY42" s="403"/>
      <c r="AZ42" s="404"/>
      <c r="BA42" s="402">
        <v>17</v>
      </c>
      <c r="BB42" s="403"/>
      <c r="BC42" s="404"/>
      <c r="BD42" s="402">
        <v>18</v>
      </c>
      <c r="BE42" s="403"/>
      <c r="BF42" s="404"/>
      <c r="BG42" s="402">
        <v>19</v>
      </c>
      <c r="BH42" s="403"/>
      <c r="BI42" s="404"/>
      <c r="BJ42" s="402">
        <v>20</v>
      </c>
      <c r="BK42" s="403"/>
      <c r="BL42" s="404"/>
      <c r="BM42" s="402">
        <v>21</v>
      </c>
      <c r="BN42" s="403"/>
      <c r="BO42" s="404"/>
      <c r="BP42" s="402">
        <v>22</v>
      </c>
      <c r="BQ42" s="403"/>
      <c r="BR42" s="404"/>
      <c r="BS42" s="402">
        <v>23</v>
      </c>
      <c r="BT42" s="403"/>
      <c r="BU42" s="404"/>
      <c r="BV42" s="402">
        <v>24</v>
      </c>
      <c r="BW42" s="403"/>
      <c r="BX42" s="404"/>
      <c r="BY42" s="402">
        <v>25</v>
      </c>
      <c r="BZ42" s="403"/>
      <c r="CA42" s="404"/>
      <c r="CB42" s="402">
        <v>26</v>
      </c>
      <c r="CC42" s="403"/>
      <c r="CD42" s="404"/>
      <c r="CE42" s="402">
        <v>27</v>
      </c>
      <c r="CF42" s="403"/>
      <c r="CG42" s="404"/>
      <c r="CH42" s="402">
        <v>28</v>
      </c>
      <c r="CI42" s="403"/>
      <c r="CJ42" s="404"/>
      <c r="CK42" s="402">
        <v>29</v>
      </c>
      <c r="CL42" s="403"/>
      <c r="CM42" s="404"/>
      <c r="CN42" s="402">
        <v>30</v>
      </c>
      <c r="CO42" s="403"/>
      <c r="CP42" s="404"/>
      <c r="CQ42" s="402">
        <v>31</v>
      </c>
      <c r="CR42" s="403"/>
      <c r="CS42" s="404"/>
      <c r="CT42" s="158"/>
      <c r="CU42" s="425"/>
    </row>
    <row r="43" spans="2:131" s="1" customFormat="1" x14ac:dyDescent="0.25">
      <c r="B43" s="419"/>
      <c r="C43" s="154"/>
      <c r="D43" s="239"/>
      <c r="E43" s="160" t="s">
        <v>208</v>
      </c>
      <c r="F43" s="160" t="s">
        <v>206</v>
      </c>
      <c r="G43" s="160" t="s">
        <v>78</v>
      </c>
      <c r="H43" s="161" t="s">
        <v>208</v>
      </c>
      <c r="I43" s="161" t="s">
        <v>206</v>
      </c>
      <c r="J43" s="161" t="s">
        <v>78</v>
      </c>
      <c r="K43" s="160" t="s">
        <v>208</v>
      </c>
      <c r="L43" s="160" t="s">
        <v>206</v>
      </c>
      <c r="M43" s="160" t="s">
        <v>78</v>
      </c>
      <c r="N43" s="161" t="s">
        <v>208</v>
      </c>
      <c r="O43" s="161" t="s">
        <v>206</v>
      </c>
      <c r="P43" s="161" t="s">
        <v>78</v>
      </c>
      <c r="Q43" s="160" t="s">
        <v>208</v>
      </c>
      <c r="R43" s="160" t="s">
        <v>206</v>
      </c>
      <c r="S43" s="160" t="s">
        <v>78</v>
      </c>
      <c r="T43" s="161" t="s">
        <v>208</v>
      </c>
      <c r="U43" s="161" t="s">
        <v>206</v>
      </c>
      <c r="V43" s="161" t="s">
        <v>78</v>
      </c>
      <c r="W43" s="160" t="s">
        <v>208</v>
      </c>
      <c r="X43" s="160" t="s">
        <v>206</v>
      </c>
      <c r="Y43" s="160" t="s">
        <v>78</v>
      </c>
      <c r="Z43" s="161" t="s">
        <v>208</v>
      </c>
      <c r="AA43" s="161" t="s">
        <v>206</v>
      </c>
      <c r="AB43" s="161" t="s">
        <v>78</v>
      </c>
      <c r="AC43" s="160" t="s">
        <v>208</v>
      </c>
      <c r="AD43" s="160" t="s">
        <v>206</v>
      </c>
      <c r="AE43" s="160" t="s">
        <v>78</v>
      </c>
      <c r="AF43" s="161" t="s">
        <v>208</v>
      </c>
      <c r="AG43" s="161" t="s">
        <v>206</v>
      </c>
      <c r="AH43" s="161" t="s">
        <v>78</v>
      </c>
      <c r="AI43" s="160" t="s">
        <v>208</v>
      </c>
      <c r="AJ43" s="160" t="s">
        <v>206</v>
      </c>
      <c r="AK43" s="160" t="s">
        <v>78</v>
      </c>
      <c r="AL43" s="161" t="s">
        <v>208</v>
      </c>
      <c r="AM43" s="161" t="s">
        <v>206</v>
      </c>
      <c r="AN43" s="161" t="s">
        <v>78</v>
      </c>
      <c r="AO43" s="160" t="s">
        <v>208</v>
      </c>
      <c r="AP43" s="160" t="s">
        <v>206</v>
      </c>
      <c r="AQ43" s="160" t="s">
        <v>78</v>
      </c>
      <c r="AR43" s="161" t="s">
        <v>208</v>
      </c>
      <c r="AS43" s="161" t="s">
        <v>206</v>
      </c>
      <c r="AT43" s="161" t="s">
        <v>78</v>
      </c>
      <c r="AU43" s="160" t="s">
        <v>208</v>
      </c>
      <c r="AV43" s="160" t="s">
        <v>206</v>
      </c>
      <c r="AW43" s="160" t="s">
        <v>78</v>
      </c>
      <c r="AX43" s="161" t="s">
        <v>208</v>
      </c>
      <c r="AY43" s="161" t="s">
        <v>206</v>
      </c>
      <c r="AZ43" s="161" t="s">
        <v>78</v>
      </c>
      <c r="BA43" s="160" t="s">
        <v>208</v>
      </c>
      <c r="BB43" s="160" t="s">
        <v>206</v>
      </c>
      <c r="BC43" s="160" t="s">
        <v>78</v>
      </c>
      <c r="BD43" s="161" t="s">
        <v>208</v>
      </c>
      <c r="BE43" s="161" t="s">
        <v>206</v>
      </c>
      <c r="BF43" s="161" t="s">
        <v>78</v>
      </c>
      <c r="BG43" s="160" t="s">
        <v>208</v>
      </c>
      <c r="BH43" s="160" t="s">
        <v>206</v>
      </c>
      <c r="BI43" s="160" t="s">
        <v>78</v>
      </c>
      <c r="BJ43" s="161" t="s">
        <v>208</v>
      </c>
      <c r="BK43" s="161" t="s">
        <v>206</v>
      </c>
      <c r="BL43" s="161" t="s">
        <v>78</v>
      </c>
      <c r="BM43" s="160" t="s">
        <v>208</v>
      </c>
      <c r="BN43" s="160" t="s">
        <v>206</v>
      </c>
      <c r="BO43" s="160" t="s">
        <v>78</v>
      </c>
      <c r="BP43" s="161" t="s">
        <v>208</v>
      </c>
      <c r="BQ43" s="161" t="s">
        <v>206</v>
      </c>
      <c r="BR43" s="161" t="s">
        <v>78</v>
      </c>
      <c r="BS43" s="160" t="s">
        <v>208</v>
      </c>
      <c r="BT43" s="160" t="s">
        <v>206</v>
      </c>
      <c r="BU43" s="160" t="s">
        <v>78</v>
      </c>
      <c r="BV43" s="161" t="s">
        <v>208</v>
      </c>
      <c r="BW43" s="161" t="s">
        <v>206</v>
      </c>
      <c r="BX43" s="161" t="s">
        <v>78</v>
      </c>
      <c r="BY43" s="160" t="s">
        <v>208</v>
      </c>
      <c r="BZ43" s="160" t="s">
        <v>206</v>
      </c>
      <c r="CA43" s="160" t="s">
        <v>78</v>
      </c>
      <c r="CB43" s="161" t="s">
        <v>208</v>
      </c>
      <c r="CC43" s="161" t="s">
        <v>206</v>
      </c>
      <c r="CD43" s="161" t="s">
        <v>78</v>
      </c>
      <c r="CE43" s="160" t="s">
        <v>208</v>
      </c>
      <c r="CF43" s="160" t="s">
        <v>206</v>
      </c>
      <c r="CG43" s="160" t="s">
        <v>78</v>
      </c>
      <c r="CH43" s="161" t="s">
        <v>208</v>
      </c>
      <c r="CI43" s="161" t="s">
        <v>206</v>
      </c>
      <c r="CJ43" s="161" t="s">
        <v>78</v>
      </c>
      <c r="CK43" s="160" t="s">
        <v>208</v>
      </c>
      <c r="CL43" s="160" t="s">
        <v>206</v>
      </c>
      <c r="CM43" s="160" t="s">
        <v>78</v>
      </c>
      <c r="CN43" s="161" t="s">
        <v>208</v>
      </c>
      <c r="CO43" s="161" t="s">
        <v>206</v>
      </c>
      <c r="CP43" s="161" t="s">
        <v>78</v>
      </c>
      <c r="CQ43" s="160" t="s">
        <v>208</v>
      </c>
      <c r="CR43" s="160" t="s">
        <v>206</v>
      </c>
      <c r="CS43" s="160" t="s">
        <v>78</v>
      </c>
      <c r="CT43" s="161" t="s">
        <v>78</v>
      </c>
      <c r="CU43" s="425"/>
      <c r="DW43" s="52"/>
      <c r="DX43" s="52"/>
    </row>
    <row r="44" spans="2:131" x14ac:dyDescent="0.25">
      <c r="B44" s="42" t="s">
        <v>817</v>
      </c>
      <c r="C44" s="168"/>
      <c r="D44" s="253"/>
      <c r="E44" s="95"/>
      <c r="F44" s="95"/>
      <c r="G44" s="165">
        <f t="shared" ref="G44:G54" si="66">E44*F44</f>
        <v>0</v>
      </c>
      <c r="H44" s="95"/>
      <c r="I44" s="95"/>
      <c r="J44" s="165">
        <f t="shared" ref="J44:J54" si="67">H44*I44</f>
        <v>0</v>
      </c>
      <c r="K44" s="168"/>
      <c r="L44" s="95"/>
      <c r="M44" s="165">
        <f t="shared" ref="M44:M54" si="68">K44*L44</f>
        <v>0</v>
      </c>
      <c r="N44" s="95"/>
      <c r="O44" s="168"/>
      <c r="P44" s="165">
        <f t="shared" ref="P44:P54" si="69">N44*O44</f>
        <v>0</v>
      </c>
      <c r="Q44" s="95"/>
      <c r="R44" s="95"/>
      <c r="S44" s="165">
        <f t="shared" ref="S44:S54" si="70">Q44*R44</f>
        <v>0</v>
      </c>
      <c r="T44" s="95"/>
      <c r="U44" s="95"/>
      <c r="V44" s="165">
        <f t="shared" ref="V44:V54" si="71">T44*U44</f>
        <v>0</v>
      </c>
      <c r="W44" s="168"/>
      <c r="X44" s="95"/>
      <c r="Y44" s="165">
        <f t="shared" ref="Y44:Y54" si="72">W44*X44</f>
        <v>0</v>
      </c>
      <c r="Z44" s="95"/>
      <c r="AA44" s="168"/>
      <c r="AB44" s="165">
        <f t="shared" ref="AB44:AB54" si="73">Z44*AA44</f>
        <v>0</v>
      </c>
      <c r="AC44" s="95"/>
      <c r="AD44" s="95"/>
      <c r="AE44" s="165">
        <f t="shared" ref="AE44:AE54" si="74">AC44*AD44</f>
        <v>0</v>
      </c>
      <c r="AF44" s="95"/>
      <c r="AG44" s="95"/>
      <c r="AH44" s="165">
        <f t="shared" ref="AH44:AH54" si="75">AF44*AG44</f>
        <v>0</v>
      </c>
      <c r="AI44" s="168"/>
      <c r="AJ44" s="95"/>
      <c r="AK44" s="165">
        <f t="shared" ref="AK44:AK54" si="76">AI44*AJ44</f>
        <v>0</v>
      </c>
      <c r="AL44" s="95"/>
      <c r="AM44" s="168"/>
      <c r="AN44" s="165">
        <f t="shared" ref="AN44:AN54" si="77">AL44*AM44</f>
        <v>0</v>
      </c>
      <c r="AO44" s="95"/>
      <c r="AP44" s="95"/>
      <c r="AQ44" s="165">
        <f t="shared" ref="AQ44:AQ54" si="78">AO44*AP44</f>
        <v>0</v>
      </c>
      <c r="AR44" s="95"/>
      <c r="AS44" s="95"/>
      <c r="AT44" s="165">
        <f t="shared" ref="AT44:AT54" si="79">AR44*AS44</f>
        <v>0</v>
      </c>
      <c r="AU44" s="168"/>
      <c r="AV44" s="95"/>
      <c r="AW44" s="165">
        <f t="shared" ref="AW44:AW54" si="80">AU44*AV44</f>
        <v>0</v>
      </c>
      <c r="AX44" s="95"/>
      <c r="AY44" s="168"/>
      <c r="AZ44" s="165">
        <f t="shared" ref="AZ44:AZ54" si="81">AX44*AY44</f>
        <v>0</v>
      </c>
      <c r="BA44" s="95"/>
      <c r="BB44" s="95"/>
      <c r="BC44" s="165">
        <f t="shared" ref="BC44:BC54" si="82">BA44*BB44</f>
        <v>0</v>
      </c>
      <c r="BD44" s="95"/>
      <c r="BE44" s="95"/>
      <c r="BF44" s="165">
        <f t="shared" ref="BF44:BF54" si="83">BD44*BE44</f>
        <v>0</v>
      </c>
      <c r="BG44" s="168"/>
      <c r="BH44" s="95"/>
      <c r="BI44" s="165">
        <f t="shared" ref="BI44:BI54" si="84">BG44*BH44</f>
        <v>0</v>
      </c>
      <c r="BJ44" s="95"/>
      <c r="BK44" s="168"/>
      <c r="BL44" s="165">
        <f t="shared" ref="BL44:BL54" si="85">BJ44*BK44</f>
        <v>0</v>
      </c>
      <c r="BM44" s="95"/>
      <c r="BN44" s="95"/>
      <c r="BO44" s="165">
        <f t="shared" ref="BO44:BO54" si="86">BM44*BN44</f>
        <v>0</v>
      </c>
      <c r="BP44" s="95"/>
      <c r="BQ44" s="95"/>
      <c r="BR44" s="165">
        <f t="shared" ref="BR44:BR54" si="87">BP44*BQ44</f>
        <v>0</v>
      </c>
      <c r="BS44" s="168"/>
      <c r="BT44" s="95"/>
      <c r="BU44" s="165">
        <f t="shared" ref="BU44:BU54" si="88">BS44*BT44</f>
        <v>0</v>
      </c>
      <c r="BV44" s="95"/>
      <c r="BW44" s="168"/>
      <c r="BX44" s="165">
        <f t="shared" ref="BX44:BX54" si="89">BV44*BW44</f>
        <v>0</v>
      </c>
      <c r="BY44" s="95"/>
      <c r="BZ44" s="95"/>
      <c r="CA44" s="165">
        <f t="shared" ref="CA44:CA54" si="90">BY44*BZ44</f>
        <v>0</v>
      </c>
      <c r="CB44" s="95"/>
      <c r="CC44" s="95"/>
      <c r="CD44" s="165">
        <f t="shared" ref="CD44:CD54" si="91">CB44*CC44</f>
        <v>0</v>
      </c>
      <c r="CE44" s="168"/>
      <c r="CF44" s="95"/>
      <c r="CG44" s="165">
        <f t="shared" ref="CG44:CG54" si="92">CE44*CF44</f>
        <v>0</v>
      </c>
      <c r="CH44" s="95"/>
      <c r="CI44" s="168"/>
      <c r="CJ44" s="165">
        <f t="shared" ref="CJ44:CJ54" si="93">CH44*CI44</f>
        <v>0</v>
      </c>
      <c r="CK44" s="95"/>
      <c r="CL44" s="95"/>
      <c r="CM44" s="165">
        <f t="shared" ref="CM44:CM54" si="94">CK44*CL44</f>
        <v>0</v>
      </c>
      <c r="CN44" s="95"/>
      <c r="CO44" s="95"/>
      <c r="CP44" s="165">
        <f t="shared" ref="CP44:CP54" si="95">CN44*CO44</f>
        <v>0</v>
      </c>
      <c r="CQ44" s="168"/>
      <c r="CR44" s="95"/>
      <c r="CS44" s="165">
        <f t="shared" ref="CS44:CS54" si="96">CQ44*CR44</f>
        <v>0</v>
      </c>
      <c r="CT44" s="168">
        <f t="shared" ref="CT44:CT54" si="97">E44+H44+K44+N44+Q44+T44+W44+Z44+AC44+AF44+AI44+AL44+AO44+AR44+AU44+AX44+BA44+BD44+BG44+BJ44+BM44+BS44+BV44+BY44+CB44+CE44+CH44+CK44+CN44+CQ44</f>
        <v>0</v>
      </c>
      <c r="CU44" s="168">
        <f t="shared" ref="CU44:CU54" si="98">G44+J44+M44+P44+S44+V44+Y44+AB44+AE44+AH44+AK44+AN44+AQ44+AT44+AW44+AZ44+BC44+BF44+BI44+BL44+BO44+BR44+BU44+BX44+CA44+CD44+CG44+CJ44+CM44+CP44+CS44</f>
        <v>0</v>
      </c>
      <c r="CV44" s="58"/>
      <c r="CW44" s="58"/>
      <c r="CX44" s="58"/>
      <c r="CY44" s="32"/>
      <c r="CZ44" s="58"/>
      <c r="DA44" s="58"/>
      <c r="DB44" s="58"/>
      <c r="DC44" s="32"/>
      <c r="DD44" s="58"/>
      <c r="DE44" s="58"/>
      <c r="DF44" s="58"/>
      <c r="DG44" s="32"/>
      <c r="DH44" s="58"/>
      <c r="DI44" s="58"/>
      <c r="DJ44" s="58"/>
      <c r="DK44" s="32"/>
      <c r="DL44" s="58"/>
      <c r="DM44" s="58"/>
      <c r="DN44" s="58"/>
      <c r="DO44" s="32"/>
      <c r="DP44" s="58"/>
      <c r="DQ44" s="58"/>
      <c r="DR44" s="58"/>
      <c r="DS44" s="32"/>
      <c r="DT44" s="58"/>
      <c r="DU44" s="58"/>
      <c r="DV44" s="58"/>
      <c r="DW44" s="32"/>
      <c r="DX44" s="32"/>
    </row>
    <row r="45" spans="2:131" x14ac:dyDescent="0.25">
      <c r="B45" s="42" t="s">
        <v>815</v>
      </c>
      <c r="C45" s="168"/>
      <c r="D45" s="253"/>
      <c r="E45" s="95"/>
      <c r="F45" s="95"/>
      <c r="G45" s="165">
        <f t="shared" si="66"/>
        <v>0</v>
      </c>
      <c r="H45" s="95"/>
      <c r="I45" s="95"/>
      <c r="J45" s="165">
        <f t="shared" si="67"/>
        <v>0</v>
      </c>
      <c r="K45" s="168"/>
      <c r="L45" s="95"/>
      <c r="M45" s="165">
        <f t="shared" si="68"/>
        <v>0</v>
      </c>
      <c r="N45" s="95"/>
      <c r="O45" s="168"/>
      <c r="P45" s="165">
        <f t="shared" si="69"/>
        <v>0</v>
      </c>
      <c r="Q45" s="95"/>
      <c r="R45" s="95"/>
      <c r="S45" s="165">
        <f t="shared" si="70"/>
        <v>0</v>
      </c>
      <c r="T45" s="95"/>
      <c r="U45" s="95"/>
      <c r="V45" s="165">
        <f t="shared" si="71"/>
        <v>0</v>
      </c>
      <c r="W45" s="168"/>
      <c r="X45" s="95"/>
      <c r="Y45" s="165">
        <f t="shared" si="72"/>
        <v>0</v>
      </c>
      <c r="Z45" s="95"/>
      <c r="AA45" s="168"/>
      <c r="AB45" s="165">
        <f t="shared" si="73"/>
        <v>0</v>
      </c>
      <c r="AC45" s="95"/>
      <c r="AD45" s="95"/>
      <c r="AE45" s="165">
        <f t="shared" si="74"/>
        <v>0</v>
      </c>
      <c r="AF45" s="95"/>
      <c r="AG45" s="95"/>
      <c r="AH45" s="165">
        <f t="shared" si="75"/>
        <v>0</v>
      </c>
      <c r="AI45" s="168"/>
      <c r="AJ45" s="95"/>
      <c r="AK45" s="165">
        <f t="shared" si="76"/>
        <v>0</v>
      </c>
      <c r="AL45" s="95"/>
      <c r="AM45" s="168"/>
      <c r="AN45" s="165">
        <f t="shared" si="77"/>
        <v>0</v>
      </c>
      <c r="AO45" s="95"/>
      <c r="AP45" s="95"/>
      <c r="AQ45" s="165">
        <f t="shared" si="78"/>
        <v>0</v>
      </c>
      <c r="AR45" s="95"/>
      <c r="AS45" s="95"/>
      <c r="AT45" s="165">
        <f t="shared" si="79"/>
        <v>0</v>
      </c>
      <c r="AU45" s="168"/>
      <c r="AV45" s="95"/>
      <c r="AW45" s="165">
        <f t="shared" si="80"/>
        <v>0</v>
      </c>
      <c r="AX45" s="95"/>
      <c r="AY45" s="168"/>
      <c r="AZ45" s="165">
        <f t="shared" si="81"/>
        <v>0</v>
      </c>
      <c r="BA45" s="95"/>
      <c r="BB45" s="95"/>
      <c r="BC45" s="165">
        <f t="shared" si="82"/>
        <v>0</v>
      </c>
      <c r="BD45" s="95"/>
      <c r="BE45" s="95"/>
      <c r="BF45" s="165">
        <f t="shared" si="83"/>
        <v>0</v>
      </c>
      <c r="BG45" s="168"/>
      <c r="BH45" s="95"/>
      <c r="BI45" s="165">
        <f t="shared" si="84"/>
        <v>0</v>
      </c>
      <c r="BJ45" s="95"/>
      <c r="BK45" s="168"/>
      <c r="BL45" s="165">
        <f t="shared" si="85"/>
        <v>0</v>
      </c>
      <c r="BM45" s="95"/>
      <c r="BN45" s="95"/>
      <c r="BO45" s="165">
        <f t="shared" si="86"/>
        <v>0</v>
      </c>
      <c r="BP45" s="95"/>
      <c r="BQ45" s="95"/>
      <c r="BR45" s="165">
        <f t="shared" si="87"/>
        <v>0</v>
      </c>
      <c r="BS45" s="168"/>
      <c r="BT45" s="95"/>
      <c r="BU45" s="165">
        <f t="shared" si="88"/>
        <v>0</v>
      </c>
      <c r="BV45" s="95"/>
      <c r="BW45" s="168"/>
      <c r="BX45" s="165">
        <f t="shared" si="89"/>
        <v>0</v>
      </c>
      <c r="BY45" s="95"/>
      <c r="BZ45" s="95"/>
      <c r="CA45" s="165">
        <f t="shared" si="90"/>
        <v>0</v>
      </c>
      <c r="CB45" s="95"/>
      <c r="CC45" s="95"/>
      <c r="CD45" s="165">
        <f t="shared" si="91"/>
        <v>0</v>
      </c>
      <c r="CE45" s="168"/>
      <c r="CF45" s="95"/>
      <c r="CG45" s="165">
        <f t="shared" si="92"/>
        <v>0</v>
      </c>
      <c r="CH45" s="95"/>
      <c r="CI45" s="168"/>
      <c r="CJ45" s="165">
        <f t="shared" si="93"/>
        <v>0</v>
      </c>
      <c r="CK45" s="95"/>
      <c r="CL45" s="95"/>
      <c r="CM45" s="165">
        <f t="shared" si="94"/>
        <v>0</v>
      </c>
      <c r="CN45" s="95"/>
      <c r="CO45" s="95"/>
      <c r="CP45" s="165">
        <f t="shared" si="95"/>
        <v>0</v>
      </c>
      <c r="CQ45" s="168"/>
      <c r="CR45" s="95"/>
      <c r="CS45" s="165">
        <f t="shared" si="96"/>
        <v>0</v>
      </c>
      <c r="CT45" s="168">
        <f t="shared" si="97"/>
        <v>0</v>
      </c>
      <c r="CU45" s="168">
        <f t="shared" si="98"/>
        <v>0</v>
      </c>
      <c r="CV45" s="58"/>
      <c r="CW45" s="58"/>
      <c r="CX45" s="58"/>
      <c r="CY45" s="32"/>
      <c r="CZ45" s="58"/>
      <c r="DA45" s="58"/>
      <c r="DB45" s="58"/>
      <c r="DC45" s="32"/>
      <c r="DD45" s="58"/>
      <c r="DE45" s="58"/>
      <c r="DF45" s="58"/>
      <c r="DG45" s="32"/>
      <c r="DH45" s="58"/>
      <c r="DI45" s="58"/>
      <c r="DJ45" s="58"/>
      <c r="DK45" s="32"/>
      <c r="DL45" s="58"/>
      <c r="DM45" s="58"/>
      <c r="DN45" s="58"/>
      <c r="DO45" s="32"/>
      <c r="DP45" s="58"/>
      <c r="DQ45" s="58"/>
      <c r="DR45" s="58"/>
      <c r="DS45" s="32"/>
      <c r="DT45" s="58"/>
      <c r="DU45" s="58"/>
      <c r="DV45" s="58"/>
      <c r="DW45" s="32"/>
      <c r="DX45" s="32"/>
    </row>
    <row r="46" spans="2:131" x14ac:dyDescent="0.25">
      <c r="B46" s="42" t="s">
        <v>815</v>
      </c>
      <c r="C46" s="168"/>
      <c r="D46" s="253"/>
      <c r="E46" s="95"/>
      <c r="F46" s="95"/>
      <c r="G46" s="165">
        <f t="shared" si="66"/>
        <v>0</v>
      </c>
      <c r="H46" s="95"/>
      <c r="I46" s="95"/>
      <c r="J46" s="165">
        <f t="shared" si="67"/>
        <v>0</v>
      </c>
      <c r="K46" s="168"/>
      <c r="L46" s="95"/>
      <c r="M46" s="165">
        <f t="shared" si="68"/>
        <v>0</v>
      </c>
      <c r="N46" s="95"/>
      <c r="O46" s="168"/>
      <c r="P46" s="165">
        <f t="shared" si="69"/>
        <v>0</v>
      </c>
      <c r="Q46" s="95"/>
      <c r="R46" s="95"/>
      <c r="S46" s="165">
        <f t="shared" si="70"/>
        <v>0</v>
      </c>
      <c r="T46" s="95"/>
      <c r="U46" s="95"/>
      <c r="V46" s="165">
        <f t="shared" si="71"/>
        <v>0</v>
      </c>
      <c r="W46" s="168"/>
      <c r="X46" s="95"/>
      <c r="Y46" s="165">
        <f t="shared" si="72"/>
        <v>0</v>
      </c>
      <c r="Z46" s="95"/>
      <c r="AA46" s="168"/>
      <c r="AB46" s="165">
        <f t="shared" si="73"/>
        <v>0</v>
      </c>
      <c r="AC46" s="95"/>
      <c r="AD46" s="95"/>
      <c r="AE46" s="165">
        <f t="shared" si="74"/>
        <v>0</v>
      </c>
      <c r="AF46" s="95"/>
      <c r="AG46" s="95"/>
      <c r="AH46" s="165">
        <f t="shared" si="75"/>
        <v>0</v>
      </c>
      <c r="AI46" s="168"/>
      <c r="AJ46" s="95"/>
      <c r="AK46" s="165">
        <f t="shared" si="76"/>
        <v>0</v>
      </c>
      <c r="AL46" s="95"/>
      <c r="AM46" s="168"/>
      <c r="AN46" s="165">
        <f t="shared" si="77"/>
        <v>0</v>
      </c>
      <c r="AO46" s="95"/>
      <c r="AP46" s="95"/>
      <c r="AQ46" s="165">
        <f t="shared" si="78"/>
        <v>0</v>
      </c>
      <c r="AR46" s="95"/>
      <c r="AS46" s="95"/>
      <c r="AT46" s="165">
        <f t="shared" si="79"/>
        <v>0</v>
      </c>
      <c r="AU46" s="168"/>
      <c r="AV46" s="95"/>
      <c r="AW46" s="165">
        <f t="shared" si="80"/>
        <v>0</v>
      </c>
      <c r="AX46" s="95"/>
      <c r="AY46" s="168"/>
      <c r="AZ46" s="165">
        <f t="shared" si="81"/>
        <v>0</v>
      </c>
      <c r="BA46" s="95"/>
      <c r="BB46" s="95"/>
      <c r="BC46" s="165">
        <f t="shared" si="82"/>
        <v>0</v>
      </c>
      <c r="BD46" s="95"/>
      <c r="BE46" s="95"/>
      <c r="BF46" s="165">
        <f t="shared" si="83"/>
        <v>0</v>
      </c>
      <c r="BG46" s="168"/>
      <c r="BH46" s="95"/>
      <c r="BI46" s="165">
        <f t="shared" si="84"/>
        <v>0</v>
      </c>
      <c r="BJ46" s="95"/>
      <c r="BK46" s="168"/>
      <c r="BL46" s="165">
        <f t="shared" si="85"/>
        <v>0</v>
      </c>
      <c r="BM46" s="95"/>
      <c r="BN46" s="95"/>
      <c r="BO46" s="165">
        <f t="shared" si="86"/>
        <v>0</v>
      </c>
      <c r="BP46" s="95"/>
      <c r="BQ46" s="95"/>
      <c r="BR46" s="165">
        <f t="shared" si="87"/>
        <v>0</v>
      </c>
      <c r="BS46" s="168"/>
      <c r="BT46" s="95"/>
      <c r="BU46" s="165">
        <f t="shared" si="88"/>
        <v>0</v>
      </c>
      <c r="BV46" s="95"/>
      <c r="BW46" s="168"/>
      <c r="BX46" s="165">
        <f t="shared" si="89"/>
        <v>0</v>
      </c>
      <c r="BY46" s="95"/>
      <c r="BZ46" s="95"/>
      <c r="CA46" s="165">
        <f t="shared" si="90"/>
        <v>0</v>
      </c>
      <c r="CB46" s="95"/>
      <c r="CC46" s="95"/>
      <c r="CD46" s="165">
        <f t="shared" si="91"/>
        <v>0</v>
      </c>
      <c r="CE46" s="168"/>
      <c r="CF46" s="95"/>
      <c r="CG46" s="165">
        <f t="shared" si="92"/>
        <v>0</v>
      </c>
      <c r="CH46" s="95"/>
      <c r="CI46" s="168"/>
      <c r="CJ46" s="165">
        <f t="shared" si="93"/>
        <v>0</v>
      </c>
      <c r="CK46" s="95"/>
      <c r="CL46" s="95"/>
      <c r="CM46" s="165">
        <f t="shared" si="94"/>
        <v>0</v>
      </c>
      <c r="CN46" s="95"/>
      <c r="CO46" s="95"/>
      <c r="CP46" s="165">
        <f t="shared" si="95"/>
        <v>0</v>
      </c>
      <c r="CQ46" s="168"/>
      <c r="CR46" s="95"/>
      <c r="CS46" s="165">
        <f t="shared" si="96"/>
        <v>0</v>
      </c>
      <c r="CT46" s="168">
        <f t="shared" si="97"/>
        <v>0</v>
      </c>
      <c r="CU46" s="168">
        <f t="shared" si="98"/>
        <v>0</v>
      </c>
      <c r="CV46" s="58"/>
      <c r="CW46" s="58"/>
      <c r="CX46" s="58"/>
      <c r="CY46" s="32"/>
      <c r="CZ46" s="58"/>
      <c r="DA46" s="58"/>
      <c r="DB46" s="58"/>
      <c r="DC46" s="32"/>
      <c r="DD46" s="58"/>
      <c r="DE46" s="58"/>
      <c r="DF46" s="58"/>
      <c r="DG46" s="32"/>
      <c r="DH46" s="58"/>
      <c r="DI46" s="58"/>
      <c r="DJ46" s="58"/>
      <c r="DK46" s="32"/>
      <c r="DL46" s="58"/>
      <c r="DM46" s="58"/>
      <c r="DN46" s="58"/>
      <c r="DO46" s="32"/>
      <c r="DP46" s="58"/>
      <c r="DQ46" s="58"/>
      <c r="DR46" s="58"/>
      <c r="DS46" s="32"/>
      <c r="DT46" s="58"/>
      <c r="DU46" s="58"/>
      <c r="DV46" s="58"/>
      <c r="DW46" s="32"/>
      <c r="DX46" s="32"/>
    </row>
    <row r="47" spans="2:131" x14ac:dyDescent="0.25">
      <c r="B47" s="42"/>
      <c r="C47" s="168"/>
      <c r="D47" s="253"/>
      <c r="E47" s="95"/>
      <c r="F47" s="95"/>
      <c r="G47" s="165">
        <f t="shared" si="66"/>
        <v>0</v>
      </c>
      <c r="H47" s="95"/>
      <c r="I47" s="95"/>
      <c r="J47" s="165">
        <f t="shared" si="67"/>
        <v>0</v>
      </c>
      <c r="K47" s="168"/>
      <c r="L47" s="95"/>
      <c r="M47" s="165">
        <f t="shared" si="68"/>
        <v>0</v>
      </c>
      <c r="N47" s="95"/>
      <c r="O47" s="168"/>
      <c r="P47" s="165">
        <f t="shared" si="69"/>
        <v>0</v>
      </c>
      <c r="Q47" s="95"/>
      <c r="R47" s="95"/>
      <c r="S47" s="165">
        <f t="shared" si="70"/>
        <v>0</v>
      </c>
      <c r="T47" s="95"/>
      <c r="U47" s="95"/>
      <c r="V47" s="165">
        <f t="shared" si="71"/>
        <v>0</v>
      </c>
      <c r="W47" s="168"/>
      <c r="X47" s="95"/>
      <c r="Y47" s="165">
        <f t="shared" si="72"/>
        <v>0</v>
      </c>
      <c r="Z47" s="95"/>
      <c r="AA47" s="168"/>
      <c r="AB47" s="165">
        <f t="shared" si="73"/>
        <v>0</v>
      </c>
      <c r="AC47" s="95"/>
      <c r="AD47" s="95"/>
      <c r="AE47" s="165">
        <f t="shared" si="74"/>
        <v>0</v>
      </c>
      <c r="AF47" s="95"/>
      <c r="AG47" s="95"/>
      <c r="AH47" s="165">
        <f t="shared" si="75"/>
        <v>0</v>
      </c>
      <c r="AI47" s="168"/>
      <c r="AJ47" s="95"/>
      <c r="AK47" s="165">
        <f t="shared" si="76"/>
        <v>0</v>
      </c>
      <c r="AL47" s="95"/>
      <c r="AM47" s="168"/>
      <c r="AN47" s="165">
        <f t="shared" si="77"/>
        <v>0</v>
      </c>
      <c r="AO47" s="95"/>
      <c r="AP47" s="95"/>
      <c r="AQ47" s="165">
        <f t="shared" si="78"/>
        <v>0</v>
      </c>
      <c r="AR47" s="95"/>
      <c r="AS47" s="95"/>
      <c r="AT47" s="165">
        <f t="shared" si="79"/>
        <v>0</v>
      </c>
      <c r="AU47" s="168"/>
      <c r="AV47" s="95"/>
      <c r="AW47" s="165">
        <f t="shared" si="80"/>
        <v>0</v>
      </c>
      <c r="AX47" s="95"/>
      <c r="AY47" s="168"/>
      <c r="AZ47" s="165">
        <f t="shared" si="81"/>
        <v>0</v>
      </c>
      <c r="BA47" s="95"/>
      <c r="BB47" s="95"/>
      <c r="BC47" s="165">
        <f t="shared" si="82"/>
        <v>0</v>
      </c>
      <c r="BD47" s="95"/>
      <c r="BE47" s="95"/>
      <c r="BF47" s="165">
        <f t="shared" si="83"/>
        <v>0</v>
      </c>
      <c r="BG47" s="168"/>
      <c r="BH47" s="95"/>
      <c r="BI47" s="165">
        <f t="shared" si="84"/>
        <v>0</v>
      </c>
      <c r="BJ47" s="95"/>
      <c r="BK47" s="168"/>
      <c r="BL47" s="165">
        <f t="shared" si="85"/>
        <v>0</v>
      </c>
      <c r="BM47" s="95"/>
      <c r="BN47" s="95"/>
      <c r="BO47" s="165">
        <f t="shared" si="86"/>
        <v>0</v>
      </c>
      <c r="BP47" s="95"/>
      <c r="BQ47" s="95"/>
      <c r="BR47" s="165">
        <f t="shared" si="87"/>
        <v>0</v>
      </c>
      <c r="BS47" s="168"/>
      <c r="BT47" s="95"/>
      <c r="BU47" s="165">
        <f t="shared" si="88"/>
        <v>0</v>
      </c>
      <c r="BV47" s="95"/>
      <c r="BW47" s="168"/>
      <c r="BX47" s="165">
        <f t="shared" si="89"/>
        <v>0</v>
      </c>
      <c r="BY47" s="95"/>
      <c r="BZ47" s="95"/>
      <c r="CA47" s="165">
        <f t="shared" si="90"/>
        <v>0</v>
      </c>
      <c r="CB47" s="95"/>
      <c r="CC47" s="95"/>
      <c r="CD47" s="165">
        <f t="shared" si="91"/>
        <v>0</v>
      </c>
      <c r="CE47" s="168"/>
      <c r="CF47" s="95"/>
      <c r="CG47" s="165">
        <f t="shared" si="92"/>
        <v>0</v>
      </c>
      <c r="CH47" s="95"/>
      <c r="CI47" s="168"/>
      <c r="CJ47" s="165">
        <f t="shared" si="93"/>
        <v>0</v>
      </c>
      <c r="CK47" s="95"/>
      <c r="CL47" s="95"/>
      <c r="CM47" s="165">
        <f t="shared" si="94"/>
        <v>0</v>
      </c>
      <c r="CN47" s="95"/>
      <c r="CO47" s="95"/>
      <c r="CP47" s="165">
        <f t="shared" si="95"/>
        <v>0</v>
      </c>
      <c r="CQ47" s="168"/>
      <c r="CR47" s="95"/>
      <c r="CS47" s="165">
        <f t="shared" si="96"/>
        <v>0</v>
      </c>
      <c r="CT47" s="168">
        <f t="shared" si="97"/>
        <v>0</v>
      </c>
      <c r="CU47" s="168">
        <f t="shared" si="98"/>
        <v>0</v>
      </c>
      <c r="CV47" s="58"/>
      <c r="CW47" s="58"/>
      <c r="CX47" s="58"/>
      <c r="CY47" s="32"/>
      <c r="CZ47" s="58"/>
      <c r="DA47" s="58"/>
      <c r="DB47" s="58"/>
      <c r="DC47" s="32"/>
      <c r="DD47" s="58"/>
      <c r="DE47" s="58"/>
      <c r="DF47" s="58"/>
      <c r="DG47" s="32"/>
      <c r="DH47" s="58"/>
      <c r="DI47" s="58"/>
      <c r="DJ47" s="58"/>
      <c r="DK47" s="32"/>
      <c r="DL47" s="58"/>
      <c r="DM47" s="58"/>
      <c r="DN47" s="58"/>
      <c r="DO47" s="32"/>
      <c r="DP47" s="58"/>
      <c r="DQ47" s="58"/>
      <c r="DR47" s="58"/>
      <c r="DS47" s="32"/>
      <c r="DT47" s="58"/>
      <c r="DU47" s="58"/>
      <c r="DV47" s="58"/>
      <c r="DW47" s="32"/>
      <c r="DX47" s="32"/>
    </row>
    <row r="48" spans="2:131" x14ac:dyDescent="0.25">
      <c r="B48" s="42"/>
      <c r="C48" s="168"/>
      <c r="D48" s="253"/>
      <c r="E48" s="95"/>
      <c r="F48" s="95"/>
      <c r="G48" s="165">
        <f t="shared" si="66"/>
        <v>0</v>
      </c>
      <c r="H48" s="95"/>
      <c r="I48" s="95"/>
      <c r="J48" s="165">
        <f t="shared" si="67"/>
        <v>0</v>
      </c>
      <c r="K48" s="168"/>
      <c r="L48" s="95"/>
      <c r="M48" s="165">
        <f t="shared" si="68"/>
        <v>0</v>
      </c>
      <c r="N48" s="95"/>
      <c r="O48" s="168"/>
      <c r="P48" s="165">
        <f t="shared" si="69"/>
        <v>0</v>
      </c>
      <c r="Q48" s="95"/>
      <c r="R48" s="95"/>
      <c r="S48" s="165">
        <f t="shared" si="70"/>
        <v>0</v>
      </c>
      <c r="T48" s="95"/>
      <c r="U48" s="95"/>
      <c r="V48" s="165">
        <f t="shared" si="71"/>
        <v>0</v>
      </c>
      <c r="W48" s="168"/>
      <c r="X48" s="95"/>
      <c r="Y48" s="165">
        <f t="shared" si="72"/>
        <v>0</v>
      </c>
      <c r="Z48" s="95"/>
      <c r="AA48" s="168"/>
      <c r="AB48" s="165">
        <f t="shared" si="73"/>
        <v>0</v>
      </c>
      <c r="AC48" s="95"/>
      <c r="AD48" s="95"/>
      <c r="AE48" s="165">
        <f t="shared" si="74"/>
        <v>0</v>
      </c>
      <c r="AF48" s="95"/>
      <c r="AG48" s="95"/>
      <c r="AH48" s="165">
        <f t="shared" si="75"/>
        <v>0</v>
      </c>
      <c r="AI48" s="168"/>
      <c r="AJ48" s="95"/>
      <c r="AK48" s="165">
        <f t="shared" si="76"/>
        <v>0</v>
      </c>
      <c r="AL48" s="95"/>
      <c r="AM48" s="168"/>
      <c r="AN48" s="165">
        <f t="shared" si="77"/>
        <v>0</v>
      </c>
      <c r="AO48" s="95"/>
      <c r="AP48" s="95"/>
      <c r="AQ48" s="165">
        <f t="shared" si="78"/>
        <v>0</v>
      </c>
      <c r="AR48" s="95"/>
      <c r="AS48" s="95"/>
      <c r="AT48" s="165">
        <f t="shared" si="79"/>
        <v>0</v>
      </c>
      <c r="AU48" s="168"/>
      <c r="AV48" s="95"/>
      <c r="AW48" s="165">
        <f t="shared" si="80"/>
        <v>0</v>
      </c>
      <c r="AX48" s="95"/>
      <c r="AY48" s="168"/>
      <c r="AZ48" s="165">
        <f t="shared" si="81"/>
        <v>0</v>
      </c>
      <c r="BA48" s="95"/>
      <c r="BB48" s="95"/>
      <c r="BC48" s="165">
        <f t="shared" si="82"/>
        <v>0</v>
      </c>
      <c r="BD48" s="95"/>
      <c r="BE48" s="95"/>
      <c r="BF48" s="165">
        <f t="shared" si="83"/>
        <v>0</v>
      </c>
      <c r="BG48" s="168"/>
      <c r="BH48" s="95"/>
      <c r="BI48" s="165">
        <f t="shared" si="84"/>
        <v>0</v>
      </c>
      <c r="BJ48" s="95"/>
      <c r="BK48" s="168"/>
      <c r="BL48" s="165">
        <f t="shared" si="85"/>
        <v>0</v>
      </c>
      <c r="BM48" s="95"/>
      <c r="BN48" s="95"/>
      <c r="BO48" s="165">
        <f t="shared" si="86"/>
        <v>0</v>
      </c>
      <c r="BP48" s="95"/>
      <c r="BQ48" s="95"/>
      <c r="BR48" s="165">
        <f t="shared" si="87"/>
        <v>0</v>
      </c>
      <c r="BS48" s="168"/>
      <c r="BT48" s="95"/>
      <c r="BU48" s="165">
        <f t="shared" si="88"/>
        <v>0</v>
      </c>
      <c r="BV48" s="95"/>
      <c r="BW48" s="168"/>
      <c r="BX48" s="165">
        <f t="shared" si="89"/>
        <v>0</v>
      </c>
      <c r="BY48" s="95"/>
      <c r="BZ48" s="95"/>
      <c r="CA48" s="165">
        <f t="shared" si="90"/>
        <v>0</v>
      </c>
      <c r="CB48" s="95"/>
      <c r="CC48" s="95"/>
      <c r="CD48" s="165">
        <f t="shared" si="91"/>
        <v>0</v>
      </c>
      <c r="CE48" s="168"/>
      <c r="CF48" s="95"/>
      <c r="CG48" s="165">
        <f t="shared" si="92"/>
        <v>0</v>
      </c>
      <c r="CH48" s="95"/>
      <c r="CI48" s="168"/>
      <c r="CJ48" s="165">
        <f t="shared" si="93"/>
        <v>0</v>
      </c>
      <c r="CK48" s="95"/>
      <c r="CL48" s="95"/>
      <c r="CM48" s="165">
        <f t="shared" si="94"/>
        <v>0</v>
      </c>
      <c r="CN48" s="95"/>
      <c r="CO48" s="95"/>
      <c r="CP48" s="165">
        <f t="shared" si="95"/>
        <v>0</v>
      </c>
      <c r="CQ48" s="168"/>
      <c r="CR48" s="95"/>
      <c r="CS48" s="165">
        <f t="shared" si="96"/>
        <v>0</v>
      </c>
      <c r="CT48" s="168">
        <f t="shared" si="97"/>
        <v>0</v>
      </c>
      <c r="CU48" s="168">
        <f t="shared" si="98"/>
        <v>0</v>
      </c>
      <c r="CV48" s="58"/>
      <c r="CW48" s="58"/>
      <c r="CX48" s="58"/>
      <c r="CY48" s="32"/>
      <c r="CZ48" s="58"/>
      <c r="DA48" s="58"/>
      <c r="DB48" s="58"/>
      <c r="DC48" s="32"/>
      <c r="DD48" s="58"/>
      <c r="DE48" s="58"/>
      <c r="DF48" s="58"/>
      <c r="DG48" s="32"/>
      <c r="DH48" s="58"/>
      <c r="DI48" s="58"/>
      <c r="DJ48" s="58"/>
      <c r="DK48" s="32"/>
      <c r="DL48" s="58"/>
      <c r="DM48" s="58"/>
      <c r="DN48" s="58"/>
      <c r="DO48" s="32"/>
      <c r="DP48" s="58"/>
      <c r="DQ48" s="58"/>
      <c r="DR48" s="58"/>
      <c r="DS48" s="32"/>
      <c r="DT48" s="58"/>
      <c r="DU48" s="58"/>
      <c r="DV48" s="58"/>
      <c r="DW48" s="32"/>
      <c r="DX48" s="32"/>
    </row>
    <row r="49" spans="2:131" x14ac:dyDescent="0.25">
      <c r="B49" s="42"/>
      <c r="C49" s="168"/>
      <c r="D49" s="253"/>
      <c r="E49" s="95"/>
      <c r="F49" s="95"/>
      <c r="G49" s="165">
        <f t="shared" si="66"/>
        <v>0</v>
      </c>
      <c r="H49" s="95"/>
      <c r="I49" s="95"/>
      <c r="J49" s="165">
        <f t="shared" si="67"/>
        <v>0</v>
      </c>
      <c r="K49" s="168"/>
      <c r="L49" s="95"/>
      <c r="M49" s="165">
        <f t="shared" si="68"/>
        <v>0</v>
      </c>
      <c r="N49" s="95"/>
      <c r="O49" s="168"/>
      <c r="P49" s="165">
        <f t="shared" si="69"/>
        <v>0</v>
      </c>
      <c r="Q49" s="95"/>
      <c r="R49" s="95"/>
      <c r="S49" s="165">
        <f t="shared" si="70"/>
        <v>0</v>
      </c>
      <c r="T49" s="95"/>
      <c r="U49" s="95"/>
      <c r="V49" s="165">
        <f t="shared" si="71"/>
        <v>0</v>
      </c>
      <c r="W49" s="168"/>
      <c r="X49" s="95"/>
      <c r="Y49" s="165">
        <f t="shared" si="72"/>
        <v>0</v>
      </c>
      <c r="Z49" s="95"/>
      <c r="AA49" s="168"/>
      <c r="AB49" s="165">
        <f t="shared" si="73"/>
        <v>0</v>
      </c>
      <c r="AC49" s="95"/>
      <c r="AD49" s="95"/>
      <c r="AE49" s="165">
        <f t="shared" si="74"/>
        <v>0</v>
      </c>
      <c r="AF49" s="95"/>
      <c r="AG49" s="95"/>
      <c r="AH49" s="165">
        <f t="shared" si="75"/>
        <v>0</v>
      </c>
      <c r="AI49" s="168"/>
      <c r="AJ49" s="95"/>
      <c r="AK49" s="165">
        <f t="shared" si="76"/>
        <v>0</v>
      </c>
      <c r="AL49" s="95"/>
      <c r="AM49" s="168"/>
      <c r="AN49" s="165">
        <f t="shared" si="77"/>
        <v>0</v>
      </c>
      <c r="AO49" s="95"/>
      <c r="AP49" s="95"/>
      <c r="AQ49" s="165">
        <f t="shared" si="78"/>
        <v>0</v>
      </c>
      <c r="AR49" s="95"/>
      <c r="AS49" s="95"/>
      <c r="AT49" s="165">
        <f t="shared" si="79"/>
        <v>0</v>
      </c>
      <c r="AU49" s="168"/>
      <c r="AV49" s="95"/>
      <c r="AW49" s="165">
        <f t="shared" si="80"/>
        <v>0</v>
      </c>
      <c r="AX49" s="95"/>
      <c r="AY49" s="168"/>
      <c r="AZ49" s="165">
        <f t="shared" si="81"/>
        <v>0</v>
      </c>
      <c r="BA49" s="95"/>
      <c r="BB49" s="95"/>
      <c r="BC49" s="165">
        <f t="shared" si="82"/>
        <v>0</v>
      </c>
      <c r="BD49" s="95"/>
      <c r="BE49" s="95"/>
      <c r="BF49" s="165">
        <f t="shared" si="83"/>
        <v>0</v>
      </c>
      <c r="BG49" s="168"/>
      <c r="BH49" s="95"/>
      <c r="BI49" s="165">
        <f t="shared" si="84"/>
        <v>0</v>
      </c>
      <c r="BJ49" s="95"/>
      <c r="BK49" s="168"/>
      <c r="BL49" s="165">
        <f t="shared" si="85"/>
        <v>0</v>
      </c>
      <c r="BM49" s="95"/>
      <c r="BN49" s="95"/>
      <c r="BO49" s="165">
        <f t="shared" si="86"/>
        <v>0</v>
      </c>
      <c r="BP49" s="95"/>
      <c r="BQ49" s="95"/>
      <c r="BR49" s="165">
        <f t="shared" si="87"/>
        <v>0</v>
      </c>
      <c r="BS49" s="168"/>
      <c r="BT49" s="95"/>
      <c r="BU49" s="165">
        <f t="shared" si="88"/>
        <v>0</v>
      </c>
      <c r="BV49" s="95"/>
      <c r="BW49" s="168"/>
      <c r="BX49" s="165">
        <f t="shared" si="89"/>
        <v>0</v>
      </c>
      <c r="BY49" s="95"/>
      <c r="BZ49" s="95"/>
      <c r="CA49" s="165">
        <f t="shared" si="90"/>
        <v>0</v>
      </c>
      <c r="CB49" s="95"/>
      <c r="CC49" s="95"/>
      <c r="CD49" s="165">
        <f t="shared" si="91"/>
        <v>0</v>
      </c>
      <c r="CE49" s="168"/>
      <c r="CF49" s="95"/>
      <c r="CG49" s="165">
        <f t="shared" si="92"/>
        <v>0</v>
      </c>
      <c r="CH49" s="95"/>
      <c r="CI49" s="168"/>
      <c r="CJ49" s="165">
        <f t="shared" si="93"/>
        <v>0</v>
      </c>
      <c r="CK49" s="95"/>
      <c r="CL49" s="95"/>
      <c r="CM49" s="165">
        <f t="shared" si="94"/>
        <v>0</v>
      </c>
      <c r="CN49" s="95"/>
      <c r="CO49" s="95"/>
      <c r="CP49" s="165">
        <f t="shared" si="95"/>
        <v>0</v>
      </c>
      <c r="CQ49" s="168"/>
      <c r="CR49" s="95"/>
      <c r="CS49" s="165">
        <f t="shared" si="96"/>
        <v>0</v>
      </c>
      <c r="CT49" s="168">
        <f t="shared" si="97"/>
        <v>0</v>
      </c>
      <c r="CU49" s="168">
        <f t="shared" si="98"/>
        <v>0</v>
      </c>
      <c r="CV49" s="58"/>
      <c r="CW49" s="58"/>
      <c r="CX49" s="58"/>
      <c r="CY49" s="32"/>
      <c r="CZ49" s="58"/>
      <c r="DA49" s="58"/>
      <c r="DB49" s="58"/>
      <c r="DC49" s="32"/>
      <c r="DD49" s="58"/>
      <c r="DE49" s="58"/>
      <c r="DF49" s="58"/>
      <c r="DG49" s="32"/>
      <c r="DH49" s="58"/>
      <c r="DI49" s="58"/>
      <c r="DJ49" s="58"/>
      <c r="DK49" s="32"/>
      <c r="DL49" s="58"/>
      <c r="DM49" s="58"/>
      <c r="DN49" s="58"/>
      <c r="DO49" s="32"/>
      <c r="DP49" s="58"/>
      <c r="DQ49" s="58"/>
      <c r="DR49" s="58"/>
      <c r="DS49" s="32"/>
      <c r="DT49" s="58"/>
      <c r="DU49" s="58"/>
      <c r="DV49" s="58"/>
      <c r="DW49" s="32"/>
      <c r="DX49" s="32"/>
    </row>
    <row r="50" spans="2:131" x14ac:dyDescent="0.25">
      <c r="B50" s="42"/>
      <c r="C50" s="168"/>
      <c r="D50" s="253"/>
      <c r="E50" s="95"/>
      <c r="F50" s="95"/>
      <c r="G50" s="165">
        <f t="shared" si="66"/>
        <v>0</v>
      </c>
      <c r="H50" s="95"/>
      <c r="I50" s="95"/>
      <c r="J50" s="165">
        <f t="shared" si="67"/>
        <v>0</v>
      </c>
      <c r="K50" s="168"/>
      <c r="L50" s="95"/>
      <c r="M50" s="165">
        <f t="shared" si="68"/>
        <v>0</v>
      </c>
      <c r="N50" s="95"/>
      <c r="O50" s="168"/>
      <c r="P50" s="165">
        <f t="shared" si="69"/>
        <v>0</v>
      </c>
      <c r="Q50" s="95"/>
      <c r="R50" s="95"/>
      <c r="S50" s="165">
        <f t="shared" si="70"/>
        <v>0</v>
      </c>
      <c r="T50" s="95"/>
      <c r="U50" s="95"/>
      <c r="V50" s="165">
        <f t="shared" si="71"/>
        <v>0</v>
      </c>
      <c r="W50" s="168"/>
      <c r="X50" s="95"/>
      <c r="Y50" s="165">
        <f t="shared" si="72"/>
        <v>0</v>
      </c>
      <c r="Z50" s="95"/>
      <c r="AA50" s="168"/>
      <c r="AB50" s="165">
        <f t="shared" si="73"/>
        <v>0</v>
      </c>
      <c r="AC50" s="95"/>
      <c r="AD50" s="95"/>
      <c r="AE50" s="165">
        <f t="shared" si="74"/>
        <v>0</v>
      </c>
      <c r="AF50" s="95"/>
      <c r="AG50" s="95"/>
      <c r="AH50" s="165">
        <f t="shared" si="75"/>
        <v>0</v>
      </c>
      <c r="AI50" s="168"/>
      <c r="AJ50" s="95"/>
      <c r="AK50" s="165">
        <f t="shared" si="76"/>
        <v>0</v>
      </c>
      <c r="AL50" s="95"/>
      <c r="AM50" s="168"/>
      <c r="AN50" s="165">
        <f t="shared" si="77"/>
        <v>0</v>
      </c>
      <c r="AO50" s="95"/>
      <c r="AP50" s="95"/>
      <c r="AQ50" s="165">
        <f t="shared" si="78"/>
        <v>0</v>
      </c>
      <c r="AR50" s="95"/>
      <c r="AS50" s="95"/>
      <c r="AT50" s="165">
        <f t="shared" si="79"/>
        <v>0</v>
      </c>
      <c r="AU50" s="168"/>
      <c r="AV50" s="95"/>
      <c r="AW50" s="165">
        <f t="shared" si="80"/>
        <v>0</v>
      </c>
      <c r="AX50" s="95"/>
      <c r="AY50" s="168"/>
      <c r="AZ50" s="165">
        <f t="shared" si="81"/>
        <v>0</v>
      </c>
      <c r="BA50" s="95"/>
      <c r="BB50" s="95"/>
      <c r="BC50" s="165">
        <f t="shared" si="82"/>
        <v>0</v>
      </c>
      <c r="BD50" s="95"/>
      <c r="BE50" s="95"/>
      <c r="BF50" s="165">
        <f t="shared" si="83"/>
        <v>0</v>
      </c>
      <c r="BG50" s="168"/>
      <c r="BH50" s="95"/>
      <c r="BI50" s="165">
        <f t="shared" si="84"/>
        <v>0</v>
      </c>
      <c r="BJ50" s="95"/>
      <c r="BK50" s="168"/>
      <c r="BL50" s="165">
        <f t="shared" si="85"/>
        <v>0</v>
      </c>
      <c r="BM50" s="95"/>
      <c r="BN50" s="95"/>
      <c r="BO50" s="165">
        <f t="shared" si="86"/>
        <v>0</v>
      </c>
      <c r="BP50" s="95"/>
      <c r="BQ50" s="95"/>
      <c r="BR50" s="165">
        <f t="shared" si="87"/>
        <v>0</v>
      </c>
      <c r="BS50" s="168"/>
      <c r="BT50" s="95"/>
      <c r="BU50" s="165">
        <f t="shared" si="88"/>
        <v>0</v>
      </c>
      <c r="BV50" s="95"/>
      <c r="BW50" s="168"/>
      <c r="BX50" s="165">
        <f t="shared" si="89"/>
        <v>0</v>
      </c>
      <c r="BY50" s="95"/>
      <c r="BZ50" s="95"/>
      <c r="CA50" s="165">
        <f t="shared" si="90"/>
        <v>0</v>
      </c>
      <c r="CB50" s="95"/>
      <c r="CC50" s="95"/>
      <c r="CD50" s="165">
        <f t="shared" si="91"/>
        <v>0</v>
      </c>
      <c r="CE50" s="168"/>
      <c r="CF50" s="95"/>
      <c r="CG50" s="165">
        <f t="shared" si="92"/>
        <v>0</v>
      </c>
      <c r="CH50" s="95"/>
      <c r="CI50" s="168"/>
      <c r="CJ50" s="165">
        <f t="shared" si="93"/>
        <v>0</v>
      </c>
      <c r="CK50" s="95"/>
      <c r="CL50" s="95"/>
      <c r="CM50" s="165">
        <f t="shared" si="94"/>
        <v>0</v>
      </c>
      <c r="CN50" s="95"/>
      <c r="CO50" s="95"/>
      <c r="CP50" s="165">
        <f t="shared" si="95"/>
        <v>0</v>
      </c>
      <c r="CQ50" s="168"/>
      <c r="CR50" s="95"/>
      <c r="CS50" s="165">
        <f t="shared" si="96"/>
        <v>0</v>
      </c>
      <c r="CT50" s="168">
        <f t="shared" si="97"/>
        <v>0</v>
      </c>
      <c r="CU50" s="168">
        <f t="shared" si="98"/>
        <v>0</v>
      </c>
      <c r="CV50" s="58"/>
      <c r="CW50" s="58"/>
      <c r="CX50" s="58"/>
      <c r="CY50" s="32"/>
      <c r="CZ50" s="58"/>
      <c r="DA50" s="58"/>
      <c r="DB50" s="58"/>
      <c r="DC50" s="32"/>
      <c r="DD50" s="58"/>
      <c r="DE50" s="58"/>
      <c r="DF50" s="58"/>
      <c r="DG50" s="32"/>
      <c r="DH50" s="58"/>
      <c r="DI50" s="58"/>
      <c r="DJ50" s="58"/>
      <c r="DK50" s="32"/>
      <c r="DL50" s="58"/>
      <c r="DM50" s="58"/>
      <c r="DN50" s="58"/>
      <c r="DO50" s="32"/>
      <c r="DP50" s="58"/>
      <c r="DQ50" s="58"/>
      <c r="DR50" s="58"/>
      <c r="DS50" s="32"/>
      <c r="DT50" s="58"/>
      <c r="DU50" s="58"/>
      <c r="DV50" s="58"/>
      <c r="DW50" s="32"/>
      <c r="DX50" s="32"/>
    </row>
    <row r="51" spans="2:131" x14ac:dyDescent="0.25">
      <c r="B51" s="42"/>
      <c r="C51" s="168"/>
      <c r="D51" s="253"/>
      <c r="E51" s="95"/>
      <c r="F51" s="95"/>
      <c r="G51" s="165">
        <f t="shared" si="66"/>
        <v>0</v>
      </c>
      <c r="H51" s="95"/>
      <c r="I51" s="95"/>
      <c r="J51" s="165">
        <f t="shared" si="67"/>
        <v>0</v>
      </c>
      <c r="K51" s="168"/>
      <c r="L51" s="95"/>
      <c r="M51" s="165">
        <f t="shared" si="68"/>
        <v>0</v>
      </c>
      <c r="N51" s="95"/>
      <c r="O51" s="168"/>
      <c r="P51" s="165">
        <f t="shared" si="69"/>
        <v>0</v>
      </c>
      <c r="Q51" s="95"/>
      <c r="R51" s="95"/>
      <c r="S51" s="165">
        <f t="shared" si="70"/>
        <v>0</v>
      </c>
      <c r="T51" s="95"/>
      <c r="U51" s="95"/>
      <c r="V51" s="165">
        <f t="shared" si="71"/>
        <v>0</v>
      </c>
      <c r="W51" s="168"/>
      <c r="X51" s="95"/>
      <c r="Y51" s="165">
        <f t="shared" si="72"/>
        <v>0</v>
      </c>
      <c r="Z51" s="95"/>
      <c r="AA51" s="168"/>
      <c r="AB51" s="165">
        <f t="shared" si="73"/>
        <v>0</v>
      </c>
      <c r="AC51" s="95"/>
      <c r="AD51" s="95"/>
      <c r="AE51" s="165">
        <f t="shared" si="74"/>
        <v>0</v>
      </c>
      <c r="AF51" s="95"/>
      <c r="AG51" s="95"/>
      <c r="AH51" s="165">
        <f t="shared" si="75"/>
        <v>0</v>
      </c>
      <c r="AI51" s="168"/>
      <c r="AJ51" s="95"/>
      <c r="AK51" s="165">
        <f t="shared" si="76"/>
        <v>0</v>
      </c>
      <c r="AL51" s="95"/>
      <c r="AM51" s="168"/>
      <c r="AN51" s="165">
        <f t="shared" si="77"/>
        <v>0</v>
      </c>
      <c r="AO51" s="95"/>
      <c r="AP51" s="95"/>
      <c r="AQ51" s="165">
        <f t="shared" si="78"/>
        <v>0</v>
      </c>
      <c r="AR51" s="95"/>
      <c r="AS51" s="95"/>
      <c r="AT51" s="165">
        <f t="shared" si="79"/>
        <v>0</v>
      </c>
      <c r="AU51" s="168"/>
      <c r="AV51" s="95"/>
      <c r="AW51" s="165">
        <f t="shared" si="80"/>
        <v>0</v>
      </c>
      <c r="AX51" s="95"/>
      <c r="AY51" s="168"/>
      <c r="AZ51" s="165">
        <f t="shared" si="81"/>
        <v>0</v>
      </c>
      <c r="BA51" s="95"/>
      <c r="BB51" s="95"/>
      <c r="BC51" s="165">
        <f t="shared" si="82"/>
        <v>0</v>
      </c>
      <c r="BD51" s="95"/>
      <c r="BE51" s="95"/>
      <c r="BF51" s="165">
        <f t="shared" si="83"/>
        <v>0</v>
      </c>
      <c r="BG51" s="168"/>
      <c r="BH51" s="95"/>
      <c r="BI51" s="165">
        <f t="shared" si="84"/>
        <v>0</v>
      </c>
      <c r="BJ51" s="95"/>
      <c r="BK51" s="168"/>
      <c r="BL51" s="165">
        <f t="shared" si="85"/>
        <v>0</v>
      </c>
      <c r="BM51" s="95"/>
      <c r="BN51" s="95"/>
      <c r="BO51" s="165">
        <f t="shared" si="86"/>
        <v>0</v>
      </c>
      <c r="BP51" s="95"/>
      <c r="BQ51" s="95"/>
      <c r="BR51" s="165">
        <f t="shared" si="87"/>
        <v>0</v>
      </c>
      <c r="BS51" s="168"/>
      <c r="BT51" s="95"/>
      <c r="BU51" s="165">
        <f t="shared" si="88"/>
        <v>0</v>
      </c>
      <c r="BV51" s="95"/>
      <c r="BW51" s="168"/>
      <c r="BX51" s="165">
        <f t="shared" si="89"/>
        <v>0</v>
      </c>
      <c r="BY51" s="95"/>
      <c r="BZ51" s="95"/>
      <c r="CA51" s="165">
        <f t="shared" si="90"/>
        <v>0</v>
      </c>
      <c r="CB51" s="95"/>
      <c r="CC51" s="95"/>
      <c r="CD51" s="165">
        <f t="shared" si="91"/>
        <v>0</v>
      </c>
      <c r="CE51" s="168"/>
      <c r="CF51" s="95"/>
      <c r="CG51" s="165">
        <f t="shared" si="92"/>
        <v>0</v>
      </c>
      <c r="CH51" s="95"/>
      <c r="CI51" s="168"/>
      <c r="CJ51" s="165">
        <f t="shared" si="93"/>
        <v>0</v>
      </c>
      <c r="CK51" s="95"/>
      <c r="CL51" s="95"/>
      <c r="CM51" s="165">
        <f t="shared" si="94"/>
        <v>0</v>
      </c>
      <c r="CN51" s="95"/>
      <c r="CO51" s="95"/>
      <c r="CP51" s="165">
        <f t="shared" si="95"/>
        <v>0</v>
      </c>
      <c r="CQ51" s="168"/>
      <c r="CR51" s="95"/>
      <c r="CS51" s="165">
        <f t="shared" si="96"/>
        <v>0</v>
      </c>
      <c r="CT51" s="168">
        <f t="shared" si="97"/>
        <v>0</v>
      </c>
      <c r="CU51" s="168">
        <f t="shared" si="98"/>
        <v>0</v>
      </c>
      <c r="CV51" s="58"/>
      <c r="CW51" s="58"/>
      <c r="CX51" s="58"/>
      <c r="CY51" s="32"/>
      <c r="CZ51" s="58"/>
      <c r="DA51" s="58"/>
      <c r="DB51" s="58"/>
      <c r="DC51" s="32"/>
      <c r="DD51" s="58"/>
      <c r="DE51" s="58"/>
      <c r="DF51" s="58"/>
      <c r="DG51" s="32"/>
      <c r="DH51" s="58"/>
      <c r="DI51" s="58"/>
      <c r="DJ51" s="58"/>
      <c r="DK51" s="32"/>
      <c r="DL51" s="58"/>
      <c r="DM51" s="58"/>
      <c r="DN51" s="58"/>
      <c r="DO51" s="32"/>
      <c r="DP51" s="58"/>
      <c r="DQ51" s="58"/>
      <c r="DR51" s="58"/>
      <c r="DS51" s="32"/>
      <c r="DT51" s="58"/>
      <c r="DU51" s="58"/>
      <c r="DV51" s="58"/>
      <c r="DW51" s="32"/>
      <c r="DX51" s="32"/>
    </row>
    <row r="52" spans="2:131" x14ac:dyDescent="0.25">
      <c r="B52" s="42"/>
      <c r="C52" s="168"/>
      <c r="D52" s="253"/>
      <c r="E52" s="95"/>
      <c r="F52" s="95"/>
      <c r="G52" s="165">
        <f t="shared" si="66"/>
        <v>0</v>
      </c>
      <c r="H52" s="95"/>
      <c r="I52" s="95"/>
      <c r="J52" s="165">
        <f t="shared" si="67"/>
        <v>0</v>
      </c>
      <c r="K52" s="168"/>
      <c r="L52" s="95"/>
      <c r="M52" s="165">
        <f t="shared" si="68"/>
        <v>0</v>
      </c>
      <c r="N52" s="95"/>
      <c r="O52" s="168"/>
      <c r="P52" s="165">
        <f t="shared" si="69"/>
        <v>0</v>
      </c>
      <c r="Q52" s="95"/>
      <c r="R52" s="95"/>
      <c r="S52" s="165">
        <f t="shared" si="70"/>
        <v>0</v>
      </c>
      <c r="T52" s="95"/>
      <c r="U52" s="95"/>
      <c r="V52" s="165">
        <f t="shared" si="71"/>
        <v>0</v>
      </c>
      <c r="W52" s="168"/>
      <c r="X52" s="95"/>
      <c r="Y52" s="165">
        <f t="shared" si="72"/>
        <v>0</v>
      </c>
      <c r="Z52" s="95"/>
      <c r="AA52" s="168"/>
      <c r="AB52" s="165">
        <f t="shared" si="73"/>
        <v>0</v>
      </c>
      <c r="AC52" s="95"/>
      <c r="AD52" s="95"/>
      <c r="AE52" s="165">
        <f t="shared" si="74"/>
        <v>0</v>
      </c>
      <c r="AF52" s="95"/>
      <c r="AG52" s="95"/>
      <c r="AH52" s="165">
        <f t="shared" si="75"/>
        <v>0</v>
      </c>
      <c r="AI52" s="168"/>
      <c r="AJ52" s="95"/>
      <c r="AK52" s="165">
        <f t="shared" si="76"/>
        <v>0</v>
      </c>
      <c r="AL52" s="95"/>
      <c r="AM52" s="168"/>
      <c r="AN52" s="165">
        <f t="shared" si="77"/>
        <v>0</v>
      </c>
      <c r="AO52" s="95"/>
      <c r="AP52" s="95"/>
      <c r="AQ52" s="165">
        <f t="shared" si="78"/>
        <v>0</v>
      </c>
      <c r="AR52" s="95"/>
      <c r="AS52" s="95"/>
      <c r="AT52" s="165">
        <f t="shared" si="79"/>
        <v>0</v>
      </c>
      <c r="AU52" s="168"/>
      <c r="AV52" s="95"/>
      <c r="AW52" s="165">
        <f t="shared" si="80"/>
        <v>0</v>
      </c>
      <c r="AX52" s="95"/>
      <c r="AY52" s="168"/>
      <c r="AZ52" s="165">
        <f t="shared" si="81"/>
        <v>0</v>
      </c>
      <c r="BA52" s="95"/>
      <c r="BB52" s="95"/>
      <c r="BC52" s="165">
        <f t="shared" si="82"/>
        <v>0</v>
      </c>
      <c r="BD52" s="95"/>
      <c r="BE52" s="95"/>
      <c r="BF52" s="165">
        <f t="shared" si="83"/>
        <v>0</v>
      </c>
      <c r="BG52" s="168"/>
      <c r="BH52" s="95"/>
      <c r="BI52" s="165">
        <f t="shared" si="84"/>
        <v>0</v>
      </c>
      <c r="BJ52" s="95"/>
      <c r="BK52" s="168"/>
      <c r="BL52" s="165">
        <f t="shared" si="85"/>
        <v>0</v>
      </c>
      <c r="BM52" s="95"/>
      <c r="BN52" s="95"/>
      <c r="BO52" s="165">
        <f t="shared" si="86"/>
        <v>0</v>
      </c>
      <c r="BP52" s="95"/>
      <c r="BQ52" s="95"/>
      <c r="BR52" s="165">
        <f t="shared" si="87"/>
        <v>0</v>
      </c>
      <c r="BS52" s="168"/>
      <c r="BT52" s="95"/>
      <c r="BU52" s="165">
        <f t="shared" si="88"/>
        <v>0</v>
      </c>
      <c r="BV52" s="95"/>
      <c r="BW52" s="168"/>
      <c r="BX52" s="165">
        <f t="shared" si="89"/>
        <v>0</v>
      </c>
      <c r="BY52" s="95"/>
      <c r="BZ52" s="95"/>
      <c r="CA52" s="165">
        <f t="shared" si="90"/>
        <v>0</v>
      </c>
      <c r="CB52" s="95"/>
      <c r="CC52" s="95"/>
      <c r="CD52" s="165">
        <f t="shared" si="91"/>
        <v>0</v>
      </c>
      <c r="CE52" s="168"/>
      <c r="CF52" s="95"/>
      <c r="CG52" s="165">
        <f t="shared" si="92"/>
        <v>0</v>
      </c>
      <c r="CH52" s="95"/>
      <c r="CI52" s="168"/>
      <c r="CJ52" s="165">
        <f t="shared" si="93"/>
        <v>0</v>
      </c>
      <c r="CK52" s="95"/>
      <c r="CL52" s="95"/>
      <c r="CM52" s="165">
        <f t="shared" si="94"/>
        <v>0</v>
      </c>
      <c r="CN52" s="95"/>
      <c r="CO52" s="95"/>
      <c r="CP52" s="165">
        <f t="shared" si="95"/>
        <v>0</v>
      </c>
      <c r="CQ52" s="168"/>
      <c r="CR52" s="95"/>
      <c r="CS52" s="165">
        <f t="shared" si="96"/>
        <v>0</v>
      </c>
      <c r="CT52" s="168">
        <f t="shared" si="97"/>
        <v>0</v>
      </c>
      <c r="CU52" s="168">
        <f t="shared" si="98"/>
        <v>0</v>
      </c>
      <c r="CV52" s="58"/>
      <c r="CW52" s="58"/>
      <c r="CX52" s="58"/>
      <c r="CY52" s="32"/>
      <c r="CZ52" s="58"/>
      <c r="DA52" s="58"/>
      <c r="DB52" s="58"/>
      <c r="DC52" s="32"/>
      <c r="DD52" s="58"/>
      <c r="DE52" s="58"/>
      <c r="DF52" s="58"/>
      <c r="DG52" s="32"/>
      <c r="DH52" s="58"/>
      <c r="DI52" s="58"/>
      <c r="DJ52" s="58"/>
      <c r="DK52" s="32"/>
      <c r="DL52" s="58"/>
      <c r="DM52" s="58"/>
      <c r="DN52" s="58"/>
      <c r="DO52" s="32"/>
      <c r="DP52" s="58"/>
      <c r="DQ52" s="58"/>
      <c r="DR52" s="58"/>
      <c r="DS52" s="32"/>
      <c r="DT52" s="58"/>
      <c r="DU52" s="58"/>
      <c r="DV52" s="58"/>
      <c r="DW52" s="32"/>
      <c r="DX52" s="32"/>
    </row>
    <row r="53" spans="2:131" x14ac:dyDescent="0.25">
      <c r="B53" s="42"/>
      <c r="C53" s="168"/>
      <c r="D53" s="253"/>
      <c r="E53" s="95"/>
      <c r="F53" s="95"/>
      <c r="G53" s="165">
        <f t="shared" si="66"/>
        <v>0</v>
      </c>
      <c r="H53" s="95"/>
      <c r="I53" s="95"/>
      <c r="J53" s="165">
        <f t="shared" si="67"/>
        <v>0</v>
      </c>
      <c r="K53" s="168"/>
      <c r="L53" s="95"/>
      <c r="M53" s="165">
        <f t="shared" si="68"/>
        <v>0</v>
      </c>
      <c r="N53" s="95"/>
      <c r="O53" s="168"/>
      <c r="P53" s="165">
        <f t="shared" si="69"/>
        <v>0</v>
      </c>
      <c r="Q53" s="95"/>
      <c r="R53" s="95"/>
      <c r="S53" s="165">
        <f t="shared" si="70"/>
        <v>0</v>
      </c>
      <c r="T53" s="95"/>
      <c r="U53" s="95"/>
      <c r="V53" s="165">
        <f t="shared" si="71"/>
        <v>0</v>
      </c>
      <c r="W53" s="168"/>
      <c r="X53" s="95"/>
      <c r="Y53" s="165">
        <f t="shared" si="72"/>
        <v>0</v>
      </c>
      <c r="Z53" s="95"/>
      <c r="AA53" s="168"/>
      <c r="AB53" s="165">
        <f t="shared" si="73"/>
        <v>0</v>
      </c>
      <c r="AC53" s="95"/>
      <c r="AD53" s="95"/>
      <c r="AE53" s="165">
        <f t="shared" si="74"/>
        <v>0</v>
      </c>
      <c r="AF53" s="95"/>
      <c r="AG53" s="95"/>
      <c r="AH53" s="165">
        <f t="shared" si="75"/>
        <v>0</v>
      </c>
      <c r="AI53" s="168"/>
      <c r="AJ53" s="95"/>
      <c r="AK53" s="165">
        <f t="shared" si="76"/>
        <v>0</v>
      </c>
      <c r="AL53" s="95"/>
      <c r="AM53" s="168"/>
      <c r="AN53" s="165">
        <f t="shared" si="77"/>
        <v>0</v>
      </c>
      <c r="AO53" s="95"/>
      <c r="AP53" s="95"/>
      <c r="AQ53" s="165">
        <f t="shared" si="78"/>
        <v>0</v>
      </c>
      <c r="AR53" s="95"/>
      <c r="AS53" s="95"/>
      <c r="AT53" s="165">
        <f t="shared" si="79"/>
        <v>0</v>
      </c>
      <c r="AU53" s="168"/>
      <c r="AV53" s="95"/>
      <c r="AW53" s="165">
        <f t="shared" si="80"/>
        <v>0</v>
      </c>
      <c r="AX53" s="95"/>
      <c r="AY53" s="168"/>
      <c r="AZ53" s="165">
        <f t="shared" si="81"/>
        <v>0</v>
      </c>
      <c r="BA53" s="95"/>
      <c r="BB53" s="95"/>
      <c r="BC53" s="165">
        <f t="shared" si="82"/>
        <v>0</v>
      </c>
      <c r="BD53" s="95"/>
      <c r="BE53" s="95"/>
      <c r="BF53" s="165">
        <f t="shared" si="83"/>
        <v>0</v>
      </c>
      <c r="BG53" s="168"/>
      <c r="BH53" s="95"/>
      <c r="BI53" s="165">
        <f t="shared" si="84"/>
        <v>0</v>
      </c>
      <c r="BJ53" s="95"/>
      <c r="BK53" s="168"/>
      <c r="BL53" s="165">
        <f t="shared" si="85"/>
        <v>0</v>
      </c>
      <c r="BM53" s="95"/>
      <c r="BN53" s="95"/>
      <c r="BO53" s="165">
        <f t="shared" si="86"/>
        <v>0</v>
      </c>
      <c r="BP53" s="95"/>
      <c r="BQ53" s="95"/>
      <c r="BR53" s="165">
        <f t="shared" si="87"/>
        <v>0</v>
      </c>
      <c r="BS53" s="168"/>
      <c r="BT53" s="95"/>
      <c r="BU53" s="165">
        <f t="shared" si="88"/>
        <v>0</v>
      </c>
      <c r="BV53" s="95"/>
      <c r="BW53" s="168"/>
      <c r="BX53" s="165">
        <f t="shared" si="89"/>
        <v>0</v>
      </c>
      <c r="BY53" s="95"/>
      <c r="BZ53" s="95"/>
      <c r="CA53" s="165">
        <f t="shared" si="90"/>
        <v>0</v>
      </c>
      <c r="CB53" s="95"/>
      <c r="CC53" s="95"/>
      <c r="CD53" s="165">
        <f t="shared" si="91"/>
        <v>0</v>
      </c>
      <c r="CE53" s="168"/>
      <c r="CF53" s="95"/>
      <c r="CG53" s="165">
        <f t="shared" si="92"/>
        <v>0</v>
      </c>
      <c r="CH53" s="95"/>
      <c r="CI53" s="168"/>
      <c r="CJ53" s="165">
        <f t="shared" si="93"/>
        <v>0</v>
      </c>
      <c r="CK53" s="95"/>
      <c r="CL53" s="95"/>
      <c r="CM53" s="165">
        <f t="shared" si="94"/>
        <v>0</v>
      </c>
      <c r="CN53" s="95"/>
      <c r="CO53" s="95"/>
      <c r="CP53" s="165">
        <f t="shared" si="95"/>
        <v>0</v>
      </c>
      <c r="CQ53" s="168"/>
      <c r="CR53" s="95"/>
      <c r="CS53" s="165">
        <f t="shared" si="96"/>
        <v>0</v>
      </c>
      <c r="CT53" s="168">
        <f t="shared" si="97"/>
        <v>0</v>
      </c>
      <c r="CU53" s="168">
        <f t="shared" si="98"/>
        <v>0</v>
      </c>
      <c r="CV53" s="58"/>
      <c r="CW53" s="58"/>
      <c r="CX53" s="58"/>
      <c r="CY53" s="32"/>
      <c r="CZ53" s="58"/>
      <c r="DA53" s="58"/>
      <c r="DB53" s="58"/>
      <c r="DC53" s="32"/>
      <c r="DD53" s="58"/>
      <c r="DE53" s="58"/>
      <c r="DF53" s="58"/>
      <c r="DG53" s="32"/>
      <c r="DH53" s="58"/>
      <c r="DI53" s="58"/>
      <c r="DJ53" s="58"/>
      <c r="DK53" s="32"/>
      <c r="DL53" s="58"/>
      <c r="DM53" s="58"/>
      <c r="DN53" s="58"/>
      <c r="DO53" s="32"/>
      <c r="DP53" s="58"/>
      <c r="DQ53" s="58"/>
      <c r="DR53" s="58"/>
      <c r="DS53" s="32"/>
      <c r="DT53" s="58"/>
      <c r="DU53" s="58"/>
      <c r="DV53" s="58"/>
      <c r="DW53" s="32"/>
      <c r="DX53" s="32"/>
    </row>
    <row r="54" spans="2:131" x14ac:dyDescent="0.25">
      <c r="B54" s="42"/>
      <c r="C54" s="168"/>
      <c r="D54" s="253"/>
      <c r="E54" s="95"/>
      <c r="F54" s="95"/>
      <c r="G54" s="165">
        <f t="shared" si="66"/>
        <v>0</v>
      </c>
      <c r="H54" s="95"/>
      <c r="I54" s="95"/>
      <c r="J54" s="165">
        <f t="shared" si="67"/>
        <v>0</v>
      </c>
      <c r="K54" s="168"/>
      <c r="L54" s="95"/>
      <c r="M54" s="165">
        <f t="shared" si="68"/>
        <v>0</v>
      </c>
      <c r="N54" s="95"/>
      <c r="O54" s="168"/>
      <c r="P54" s="165">
        <f t="shared" si="69"/>
        <v>0</v>
      </c>
      <c r="Q54" s="95"/>
      <c r="R54" s="95"/>
      <c r="S54" s="165">
        <f t="shared" si="70"/>
        <v>0</v>
      </c>
      <c r="T54" s="95"/>
      <c r="U54" s="95"/>
      <c r="V54" s="165">
        <f t="shared" si="71"/>
        <v>0</v>
      </c>
      <c r="W54" s="168"/>
      <c r="X54" s="95"/>
      <c r="Y54" s="165">
        <f t="shared" si="72"/>
        <v>0</v>
      </c>
      <c r="Z54" s="95"/>
      <c r="AA54" s="168"/>
      <c r="AB54" s="165">
        <f t="shared" si="73"/>
        <v>0</v>
      </c>
      <c r="AC54" s="95"/>
      <c r="AD54" s="95"/>
      <c r="AE54" s="165">
        <f t="shared" si="74"/>
        <v>0</v>
      </c>
      <c r="AF54" s="95"/>
      <c r="AG54" s="95"/>
      <c r="AH54" s="165">
        <f t="shared" si="75"/>
        <v>0</v>
      </c>
      <c r="AI54" s="168"/>
      <c r="AJ54" s="95"/>
      <c r="AK54" s="165">
        <f t="shared" si="76"/>
        <v>0</v>
      </c>
      <c r="AL54" s="95"/>
      <c r="AM54" s="168"/>
      <c r="AN54" s="165">
        <f t="shared" si="77"/>
        <v>0</v>
      </c>
      <c r="AO54" s="95"/>
      <c r="AP54" s="95"/>
      <c r="AQ54" s="165">
        <f t="shared" si="78"/>
        <v>0</v>
      </c>
      <c r="AR54" s="95"/>
      <c r="AS54" s="95"/>
      <c r="AT54" s="165">
        <f t="shared" si="79"/>
        <v>0</v>
      </c>
      <c r="AU54" s="168"/>
      <c r="AV54" s="95"/>
      <c r="AW54" s="165">
        <f t="shared" si="80"/>
        <v>0</v>
      </c>
      <c r="AX54" s="95"/>
      <c r="AY54" s="168"/>
      <c r="AZ54" s="165">
        <f t="shared" si="81"/>
        <v>0</v>
      </c>
      <c r="BA54" s="95"/>
      <c r="BB54" s="95"/>
      <c r="BC54" s="165">
        <f t="shared" si="82"/>
        <v>0</v>
      </c>
      <c r="BD54" s="95"/>
      <c r="BE54" s="95"/>
      <c r="BF54" s="165">
        <f t="shared" si="83"/>
        <v>0</v>
      </c>
      <c r="BG54" s="168"/>
      <c r="BH54" s="95"/>
      <c r="BI54" s="165">
        <f t="shared" si="84"/>
        <v>0</v>
      </c>
      <c r="BJ54" s="95"/>
      <c r="BK54" s="168"/>
      <c r="BL54" s="165">
        <f t="shared" si="85"/>
        <v>0</v>
      </c>
      <c r="BM54" s="95"/>
      <c r="BN54" s="95"/>
      <c r="BO54" s="165">
        <f t="shared" si="86"/>
        <v>0</v>
      </c>
      <c r="BP54" s="95"/>
      <c r="BQ54" s="95"/>
      <c r="BR54" s="165">
        <f t="shared" si="87"/>
        <v>0</v>
      </c>
      <c r="BS54" s="168"/>
      <c r="BT54" s="95"/>
      <c r="BU54" s="165">
        <f t="shared" si="88"/>
        <v>0</v>
      </c>
      <c r="BV54" s="95"/>
      <c r="BW54" s="168"/>
      <c r="BX54" s="165">
        <f t="shared" si="89"/>
        <v>0</v>
      </c>
      <c r="BY54" s="95"/>
      <c r="BZ54" s="95"/>
      <c r="CA54" s="165">
        <f t="shared" si="90"/>
        <v>0</v>
      </c>
      <c r="CB54" s="95"/>
      <c r="CC54" s="95"/>
      <c r="CD54" s="165">
        <f t="shared" si="91"/>
        <v>0</v>
      </c>
      <c r="CE54" s="168"/>
      <c r="CF54" s="95"/>
      <c r="CG54" s="165">
        <f t="shared" si="92"/>
        <v>0</v>
      </c>
      <c r="CH54" s="95"/>
      <c r="CI54" s="168"/>
      <c r="CJ54" s="165">
        <f t="shared" si="93"/>
        <v>0</v>
      </c>
      <c r="CK54" s="95"/>
      <c r="CL54" s="95"/>
      <c r="CM54" s="165">
        <f t="shared" si="94"/>
        <v>0</v>
      </c>
      <c r="CN54" s="95"/>
      <c r="CO54" s="95"/>
      <c r="CP54" s="165">
        <f t="shared" si="95"/>
        <v>0</v>
      </c>
      <c r="CQ54" s="168"/>
      <c r="CR54" s="95"/>
      <c r="CS54" s="165">
        <f t="shared" si="96"/>
        <v>0</v>
      </c>
      <c r="CT54" s="168">
        <f t="shared" si="97"/>
        <v>0</v>
      </c>
      <c r="CU54" s="168">
        <f t="shared" si="98"/>
        <v>0</v>
      </c>
      <c r="CV54" s="58"/>
      <c r="CW54" s="58"/>
      <c r="CX54" s="58"/>
      <c r="CY54" s="32"/>
      <c r="CZ54" s="58"/>
      <c r="DA54" s="58"/>
      <c r="DB54" s="58"/>
      <c r="DC54" s="32"/>
      <c r="DD54" s="58"/>
      <c r="DE54" s="58"/>
      <c r="DF54" s="58"/>
      <c r="DG54" s="32"/>
      <c r="DH54" s="58"/>
      <c r="DI54" s="58"/>
      <c r="DJ54" s="58"/>
      <c r="DK54" s="32"/>
      <c r="DL54" s="58"/>
      <c r="DM54" s="58"/>
      <c r="DN54" s="58"/>
      <c r="DO54" s="32"/>
      <c r="DP54" s="58"/>
      <c r="DQ54" s="58"/>
      <c r="DR54" s="58"/>
      <c r="DS54" s="32"/>
      <c r="DT54" s="58"/>
      <c r="DU54" s="58"/>
      <c r="DV54" s="58"/>
      <c r="DW54" s="32"/>
      <c r="DX54" s="32"/>
    </row>
    <row r="55" spans="2:131" x14ac:dyDescent="0.25">
      <c r="B55" s="234" t="s">
        <v>6</v>
      </c>
      <c r="C55" s="235"/>
      <c r="D55" s="236"/>
      <c r="E55" s="226"/>
      <c r="F55" s="226"/>
      <c r="G55" s="226">
        <f>SUM(G43:G54)</f>
        <v>0</v>
      </c>
      <c r="H55" s="226"/>
      <c r="I55" s="226"/>
      <c r="J55" s="226">
        <f>SUM(J43:J54)</f>
        <v>0</v>
      </c>
      <c r="K55" s="226"/>
      <c r="L55" s="226" t="s">
        <v>551</v>
      </c>
      <c r="M55" s="226">
        <f>SUM(M43:M54)</f>
        <v>0</v>
      </c>
      <c r="N55" s="226"/>
      <c r="O55" s="226"/>
      <c r="P55" s="226">
        <f>SUM(P43:P54)</f>
        <v>0</v>
      </c>
      <c r="Q55" s="226"/>
      <c r="R55" s="226"/>
      <c r="S55" s="226">
        <f>SUM(S43:S54)</f>
        <v>0</v>
      </c>
      <c r="T55" s="226"/>
      <c r="U55" s="226"/>
      <c r="V55" s="226">
        <f>SUM(V43:V54)</f>
        <v>0</v>
      </c>
      <c r="W55" s="226"/>
      <c r="X55" s="226"/>
      <c r="Y55" s="226">
        <f>SUM(Y43:Y54)</f>
        <v>0</v>
      </c>
      <c r="Z55" s="226"/>
      <c r="AA55" s="226"/>
      <c r="AB55" s="226">
        <f>SUM(AB43:AB54)</f>
        <v>0</v>
      </c>
      <c r="AC55" s="226"/>
      <c r="AD55" s="226"/>
      <c r="AE55" s="226">
        <f>SUM(AE43:AE54)</f>
        <v>0</v>
      </c>
      <c r="AF55" s="226"/>
      <c r="AG55" s="226"/>
      <c r="AH55" s="226">
        <f>SUM(AH43:AH54)</f>
        <v>0</v>
      </c>
      <c r="AI55" s="226"/>
      <c r="AJ55" s="226"/>
      <c r="AK55" s="226">
        <f>SUM(AK43:AK54)</f>
        <v>0</v>
      </c>
      <c r="AL55" s="226"/>
      <c r="AM55" s="226"/>
      <c r="AN55" s="226">
        <f>SUM(AN43:AN54)</f>
        <v>0</v>
      </c>
      <c r="AO55" s="226"/>
      <c r="AP55" s="226"/>
      <c r="AQ55" s="226">
        <f>SUM(AQ43:AQ54)</f>
        <v>0</v>
      </c>
      <c r="AR55" s="226"/>
      <c r="AS55" s="226"/>
      <c r="AT55" s="226">
        <f>SUM(AT43:AT54)</f>
        <v>0</v>
      </c>
      <c r="AU55" s="226"/>
      <c r="AV55" s="226"/>
      <c r="AW55" s="226">
        <f>SUM(AW43:AW54)</f>
        <v>0</v>
      </c>
      <c r="AX55" s="226"/>
      <c r="AY55" s="226"/>
      <c r="AZ55" s="226">
        <f>SUM(AZ43:AZ54)</f>
        <v>0</v>
      </c>
      <c r="BA55" s="226"/>
      <c r="BB55" s="226"/>
      <c r="BC55" s="226">
        <f>SUM(BC43:BC54)</f>
        <v>0</v>
      </c>
      <c r="BD55" s="226"/>
      <c r="BE55" s="226"/>
      <c r="BF55" s="226">
        <f>SUM(BF43:BF54)</f>
        <v>0</v>
      </c>
      <c r="BG55" s="226"/>
      <c r="BH55" s="226"/>
      <c r="BI55" s="226">
        <f>SUM(BI43:BI54)</f>
        <v>0</v>
      </c>
      <c r="BJ55" s="226"/>
      <c r="BK55" s="226"/>
      <c r="BL55" s="226">
        <f>SUM(BL43:BL54)</f>
        <v>0</v>
      </c>
      <c r="BM55" s="226"/>
      <c r="BN55" s="226"/>
      <c r="BO55" s="226">
        <f>SUM(BO43:BO54)</f>
        <v>0</v>
      </c>
      <c r="BP55" s="226"/>
      <c r="BQ55" s="226"/>
      <c r="BR55" s="226">
        <f>SUM(BR43:BR54)</f>
        <v>0</v>
      </c>
      <c r="BS55" s="226"/>
      <c r="BT55" s="226"/>
      <c r="BU55" s="226">
        <f>SUM(BU43:BU54)</f>
        <v>0</v>
      </c>
      <c r="BV55" s="226"/>
      <c r="BW55" s="226"/>
      <c r="BX55" s="226">
        <f>SUM(BX43:BX54)</f>
        <v>0</v>
      </c>
      <c r="BY55" s="226"/>
      <c r="BZ55" s="226"/>
      <c r="CA55" s="226">
        <f>SUM(CA43:CA54)</f>
        <v>0</v>
      </c>
      <c r="CB55" s="226"/>
      <c r="CC55" s="226"/>
      <c r="CD55" s="226">
        <f>SUM(CD43:CD54)</f>
        <v>0</v>
      </c>
      <c r="CE55" s="226"/>
      <c r="CF55" s="226"/>
      <c r="CG55" s="226">
        <f>SUM(CG43:CG54)</f>
        <v>0</v>
      </c>
      <c r="CH55" s="226"/>
      <c r="CI55" s="226"/>
      <c r="CJ55" s="226">
        <f>SUM(CJ43:CJ54)</f>
        <v>0</v>
      </c>
      <c r="CK55" s="226"/>
      <c r="CL55" s="226"/>
      <c r="CM55" s="226">
        <f>SUM(CM43:CM54)</f>
        <v>0</v>
      </c>
      <c r="CN55" s="226"/>
      <c r="CO55" s="226"/>
      <c r="CP55" s="226">
        <f>SUM(CP43:CP54)</f>
        <v>0</v>
      </c>
      <c r="CQ55" s="226"/>
      <c r="CR55" s="226"/>
      <c r="CS55" s="226">
        <f>SUM(CS43:CS54)</f>
        <v>0</v>
      </c>
      <c r="CT55" s="226">
        <f>SUM(CT43:CT54)</f>
        <v>0</v>
      </c>
      <c r="CU55" s="227">
        <f>SUM(CU43:CU54)</f>
        <v>0</v>
      </c>
      <c r="CV55" s="58"/>
      <c r="CW55" s="58"/>
      <c r="CX55" s="58"/>
      <c r="CY55" s="32"/>
      <c r="CZ55" s="58"/>
      <c r="DA55" s="58"/>
      <c r="DB55" s="58"/>
      <c r="DC55" s="32"/>
      <c r="DD55" s="58"/>
      <c r="DE55" s="58"/>
      <c r="DF55" s="58"/>
      <c r="DG55" s="32"/>
      <c r="DH55" s="58"/>
      <c r="DI55" s="58"/>
      <c r="DJ55" s="58"/>
      <c r="DK55" s="32"/>
      <c r="DL55" s="58"/>
      <c r="DM55" s="58"/>
      <c r="DN55" s="58"/>
      <c r="DO55" s="32"/>
      <c r="DP55" s="58"/>
      <c r="DQ55" s="58"/>
      <c r="DR55" s="58"/>
      <c r="DS55" s="32"/>
      <c r="DT55" s="58"/>
      <c r="DU55" s="58"/>
      <c r="DV55" s="58"/>
      <c r="DW55" s="32"/>
      <c r="DX55" s="32"/>
    </row>
    <row r="56" spans="2:131" s="8" customFormat="1" x14ac:dyDescent="0.25"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58">
        <f>G55+J55+M55+P55+S55+V55+Y55+AB55+AE55+AH55+AK55+AN55+AQ55+AT55+AW55+AZ55+BC55+BF55+BI55+BL55+BO55+BR55+BU55+BX55+CA55+CD55+CG55+CJ55+CM55+CP55+CS55</f>
        <v>0</v>
      </c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</row>
    <row r="57" spans="2:131" s="8" customFormat="1" x14ac:dyDescent="0.25"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</row>
    <row r="58" spans="2:131" x14ac:dyDescent="0.25">
      <c r="B58" t="s">
        <v>714</v>
      </c>
      <c r="D58" t="s">
        <v>715</v>
      </c>
      <c r="EA58" s="199"/>
    </row>
    <row r="59" spans="2:131" x14ac:dyDescent="0.25">
      <c r="B59" s="419" t="s">
        <v>203</v>
      </c>
      <c r="C59" s="154" t="s">
        <v>204</v>
      </c>
      <c r="D59" s="238"/>
      <c r="E59" s="405" t="s">
        <v>5</v>
      </c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  <c r="AA59" s="406"/>
      <c r="AB59" s="406"/>
      <c r="AC59" s="406"/>
      <c r="AD59" s="406"/>
      <c r="AE59" s="406"/>
      <c r="AF59" s="406"/>
      <c r="AG59" s="406"/>
      <c r="AH59" s="406"/>
      <c r="AI59" s="406"/>
      <c r="AJ59" s="406"/>
      <c r="AK59" s="406"/>
      <c r="AL59" s="406"/>
      <c r="AM59" s="406"/>
      <c r="AN59" s="406"/>
      <c r="AO59" s="406"/>
      <c r="AP59" s="406"/>
      <c r="AQ59" s="406"/>
      <c r="AR59" s="406"/>
      <c r="AS59" s="406"/>
      <c r="AT59" s="406"/>
      <c r="AU59" s="406"/>
      <c r="AV59" s="406"/>
      <c r="AW59" s="406"/>
      <c r="AX59" s="406"/>
      <c r="AY59" s="406"/>
      <c r="AZ59" s="406"/>
      <c r="BA59" s="406"/>
      <c r="BB59" s="406"/>
      <c r="BC59" s="406"/>
      <c r="BD59" s="406"/>
      <c r="BE59" s="406"/>
      <c r="BF59" s="406"/>
      <c r="BG59" s="406"/>
      <c r="BH59" s="406"/>
      <c r="BI59" s="406"/>
      <c r="BJ59" s="406"/>
      <c r="BK59" s="406"/>
      <c r="BL59" s="406"/>
      <c r="BM59" s="406"/>
      <c r="BN59" s="406"/>
      <c r="BO59" s="406"/>
      <c r="BP59" s="406"/>
      <c r="BQ59" s="406"/>
      <c r="BR59" s="406"/>
      <c r="BS59" s="406"/>
      <c r="BT59" s="406"/>
      <c r="BU59" s="406"/>
      <c r="BV59" s="406"/>
      <c r="BW59" s="406"/>
      <c r="BX59" s="406"/>
      <c r="BY59" s="406"/>
      <c r="BZ59" s="406"/>
      <c r="CA59" s="406"/>
      <c r="CB59" s="406"/>
      <c r="CC59" s="406"/>
      <c r="CD59" s="406"/>
      <c r="CE59" s="406"/>
      <c r="CF59" s="406"/>
      <c r="CG59" s="406"/>
      <c r="CH59" s="406"/>
      <c r="CI59" s="406"/>
      <c r="CJ59" s="406"/>
      <c r="CK59" s="406"/>
      <c r="CL59" s="406"/>
      <c r="CM59" s="406"/>
      <c r="CN59" s="406"/>
      <c r="CO59" s="406"/>
      <c r="CP59" s="406"/>
      <c r="CQ59" s="406"/>
      <c r="CR59" s="406"/>
      <c r="CS59" s="407"/>
      <c r="CT59" s="156"/>
      <c r="CU59" s="425" t="s">
        <v>205</v>
      </c>
    </row>
    <row r="60" spans="2:131" x14ac:dyDescent="0.25">
      <c r="B60" s="419"/>
      <c r="C60" s="154"/>
      <c r="D60" s="238"/>
      <c r="E60" s="402">
        <v>1</v>
      </c>
      <c r="F60" s="403"/>
      <c r="G60" s="404"/>
      <c r="H60" s="402">
        <v>2</v>
      </c>
      <c r="I60" s="403"/>
      <c r="J60" s="404"/>
      <c r="K60" s="402">
        <v>3</v>
      </c>
      <c r="L60" s="403"/>
      <c r="M60" s="404"/>
      <c r="N60" s="402">
        <v>4</v>
      </c>
      <c r="O60" s="403"/>
      <c r="P60" s="404"/>
      <c r="Q60" s="402">
        <v>5</v>
      </c>
      <c r="R60" s="403"/>
      <c r="S60" s="404"/>
      <c r="T60" s="402">
        <v>6</v>
      </c>
      <c r="U60" s="403"/>
      <c r="V60" s="404"/>
      <c r="W60" s="402">
        <v>7</v>
      </c>
      <c r="X60" s="403"/>
      <c r="Y60" s="404"/>
      <c r="Z60" s="402">
        <v>8</v>
      </c>
      <c r="AA60" s="403"/>
      <c r="AB60" s="404"/>
      <c r="AC60" s="402">
        <v>9</v>
      </c>
      <c r="AD60" s="403"/>
      <c r="AE60" s="404"/>
      <c r="AF60" s="402">
        <v>10</v>
      </c>
      <c r="AG60" s="403"/>
      <c r="AH60" s="404"/>
      <c r="AI60" s="402">
        <v>11</v>
      </c>
      <c r="AJ60" s="403"/>
      <c r="AK60" s="404"/>
      <c r="AL60" s="402">
        <v>12</v>
      </c>
      <c r="AM60" s="403"/>
      <c r="AN60" s="404"/>
      <c r="AO60" s="402">
        <v>13</v>
      </c>
      <c r="AP60" s="403"/>
      <c r="AQ60" s="404"/>
      <c r="AR60" s="402">
        <v>14</v>
      </c>
      <c r="AS60" s="403"/>
      <c r="AT60" s="404"/>
      <c r="AU60" s="402">
        <v>15</v>
      </c>
      <c r="AV60" s="403"/>
      <c r="AW60" s="404"/>
      <c r="AX60" s="402">
        <v>16</v>
      </c>
      <c r="AY60" s="403"/>
      <c r="AZ60" s="404"/>
      <c r="BA60" s="402">
        <v>17</v>
      </c>
      <c r="BB60" s="403"/>
      <c r="BC60" s="404"/>
      <c r="BD60" s="402">
        <v>18</v>
      </c>
      <c r="BE60" s="403"/>
      <c r="BF60" s="404"/>
      <c r="BG60" s="402">
        <v>19</v>
      </c>
      <c r="BH60" s="403"/>
      <c r="BI60" s="404"/>
      <c r="BJ60" s="402">
        <v>20</v>
      </c>
      <c r="BK60" s="403"/>
      <c r="BL60" s="404"/>
      <c r="BM60" s="402">
        <v>21</v>
      </c>
      <c r="BN60" s="403"/>
      <c r="BO60" s="404"/>
      <c r="BP60" s="402">
        <v>22</v>
      </c>
      <c r="BQ60" s="403"/>
      <c r="BR60" s="404"/>
      <c r="BS60" s="402">
        <v>23</v>
      </c>
      <c r="BT60" s="403"/>
      <c r="BU60" s="404"/>
      <c r="BV60" s="402">
        <v>24</v>
      </c>
      <c r="BW60" s="403"/>
      <c r="BX60" s="404"/>
      <c r="BY60" s="402">
        <v>25</v>
      </c>
      <c r="BZ60" s="403"/>
      <c r="CA60" s="404"/>
      <c r="CB60" s="402">
        <v>26</v>
      </c>
      <c r="CC60" s="403"/>
      <c r="CD60" s="404"/>
      <c r="CE60" s="402">
        <v>27</v>
      </c>
      <c r="CF60" s="403"/>
      <c r="CG60" s="404"/>
      <c r="CH60" s="402">
        <v>28</v>
      </c>
      <c r="CI60" s="403"/>
      <c r="CJ60" s="404"/>
      <c r="CK60" s="402">
        <v>29</v>
      </c>
      <c r="CL60" s="403"/>
      <c r="CM60" s="404"/>
      <c r="CN60" s="402">
        <v>30</v>
      </c>
      <c r="CO60" s="403"/>
      <c r="CP60" s="404"/>
      <c r="CQ60" s="402">
        <v>31</v>
      </c>
      <c r="CR60" s="403"/>
      <c r="CS60" s="404"/>
      <c r="CT60" s="158"/>
      <c r="CU60" s="425"/>
    </row>
    <row r="61" spans="2:131" s="1" customFormat="1" x14ac:dyDescent="0.25">
      <c r="B61" s="419"/>
      <c r="C61" s="154"/>
      <c r="D61" s="239"/>
      <c r="E61" s="160" t="s">
        <v>208</v>
      </c>
      <c r="F61" s="160" t="s">
        <v>206</v>
      </c>
      <c r="G61" s="160" t="s">
        <v>78</v>
      </c>
      <c r="H61" s="161" t="s">
        <v>208</v>
      </c>
      <c r="I61" s="161" t="s">
        <v>206</v>
      </c>
      <c r="J61" s="161" t="s">
        <v>78</v>
      </c>
      <c r="K61" s="160" t="s">
        <v>208</v>
      </c>
      <c r="L61" s="160" t="s">
        <v>206</v>
      </c>
      <c r="M61" s="160" t="s">
        <v>78</v>
      </c>
      <c r="N61" s="161" t="s">
        <v>208</v>
      </c>
      <c r="O61" s="161" t="s">
        <v>206</v>
      </c>
      <c r="P61" s="161" t="s">
        <v>78</v>
      </c>
      <c r="Q61" s="160" t="s">
        <v>208</v>
      </c>
      <c r="R61" s="160" t="s">
        <v>206</v>
      </c>
      <c r="S61" s="160" t="s">
        <v>78</v>
      </c>
      <c r="T61" s="161" t="s">
        <v>208</v>
      </c>
      <c r="U61" s="161" t="s">
        <v>206</v>
      </c>
      <c r="V61" s="161" t="s">
        <v>78</v>
      </c>
      <c r="W61" s="160" t="s">
        <v>208</v>
      </c>
      <c r="X61" s="160" t="s">
        <v>206</v>
      </c>
      <c r="Y61" s="160" t="s">
        <v>78</v>
      </c>
      <c r="Z61" s="161" t="s">
        <v>208</v>
      </c>
      <c r="AA61" s="161" t="s">
        <v>206</v>
      </c>
      <c r="AB61" s="161" t="s">
        <v>78</v>
      </c>
      <c r="AC61" s="160" t="s">
        <v>208</v>
      </c>
      <c r="AD61" s="160" t="s">
        <v>206</v>
      </c>
      <c r="AE61" s="160" t="s">
        <v>78</v>
      </c>
      <c r="AF61" s="161" t="s">
        <v>208</v>
      </c>
      <c r="AG61" s="161" t="s">
        <v>206</v>
      </c>
      <c r="AH61" s="161" t="s">
        <v>78</v>
      </c>
      <c r="AI61" s="160" t="s">
        <v>208</v>
      </c>
      <c r="AJ61" s="160" t="s">
        <v>206</v>
      </c>
      <c r="AK61" s="160" t="s">
        <v>78</v>
      </c>
      <c r="AL61" s="161" t="s">
        <v>208</v>
      </c>
      <c r="AM61" s="161" t="s">
        <v>206</v>
      </c>
      <c r="AN61" s="161" t="s">
        <v>78</v>
      </c>
      <c r="AO61" s="160" t="s">
        <v>208</v>
      </c>
      <c r="AP61" s="160" t="s">
        <v>206</v>
      </c>
      <c r="AQ61" s="160" t="s">
        <v>78</v>
      </c>
      <c r="AR61" s="161" t="s">
        <v>208</v>
      </c>
      <c r="AS61" s="161" t="s">
        <v>206</v>
      </c>
      <c r="AT61" s="161" t="s">
        <v>78</v>
      </c>
      <c r="AU61" s="160" t="s">
        <v>208</v>
      </c>
      <c r="AV61" s="160" t="s">
        <v>206</v>
      </c>
      <c r="AW61" s="160" t="s">
        <v>78</v>
      </c>
      <c r="AX61" s="161" t="s">
        <v>208</v>
      </c>
      <c r="AY61" s="161" t="s">
        <v>206</v>
      </c>
      <c r="AZ61" s="161" t="s">
        <v>78</v>
      </c>
      <c r="BA61" s="160" t="s">
        <v>208</v>
      </c>
      <c r="BB61" s="160" t="s">
        <v>206</v>
      </c>
      <c r="BC61" s="160" t="s">
        <v>78</v>
      </c>
      <c r="BD61" s="161" t="s">
        <v>208</v>
      </c>
      <c r="BE61" s="161" t="s">
        <v>206</v>
      </c>
      <c r="BF61" s="161" t="s">
        <v>78</v>
      </c>
      <c r="BG61" s="160" t="s">
        <v>208</v>
      </c>
      <c r="BH61" s="160" t="s">
        <v>206</v>
      </c>
      <c r="BI61" s="160" t="s">
        <v>78</v>
      </c>
      <c r="BJ61" s="161" t="s">
        <v>208</v>
      </c>
      <c r="BK61" s="161" t="s">
        <v>206</v>
      </c>
      <c r="BL61" s="161" t="s">
        <v>78</v>
      </c>
      <c r="BM61" s="160" t="s">
        <v>208</v>
      </c>
      <c r="BN61" s="160" t="s">
        <v>206</v>
      </c>
      <c r="BO61" s="160" t="s">
        <v>78</v>
      </c>
      <c r="BP61" s="161" t="s">
        <v>208</v>
      </c>
      <c r="BQ61" s="161" t="s">
        <v>206</v>
      </c>
      <c r="BR61" s="161" t="s">
        <v>78</v>
      </c>
      <c r="BS61" s="160" t="s">
        <v>208</v>
      </c>
      <c r="BT61" s="160" t="s">
        <v>206</v>
      </c>
      <c r="BU61" s="160" t="s">
        <v>78</v>
      </c>
      <c r="BV61" s="161" t="s">
        <v>208</v>
      </c>
      <c r="BW61" s="161" t="s">
        <v>206</v>
      </c>
      <c r="BX61" s="161" t="s">
        <v>78</v>
      </c>
      <c r="BY61" s="160" t="s">
        <v>208</v>
      </c>
      <c r="BZ61" s="160" t="s">
        <v>206</v>
      </c>
      <c r="CA61" s="160" t="s">
        <v>78</v>
      </c>
      <c r="CB61" s="161" t="s">
        <v>208</v>
      </c>
      <c r="CC61" s="161" t="s">
        <v>206</v>
      </c>
      <c r="CD61" s="161" t="s">
        <v>78</v>
      </c>
      <c r="CE61" s="160" t="s">
        <v>208</v>
      </c>
      <c r="CF61" s="160" t="s">
        <v>206</v>
      </c>
      <c r="CG61" s="160" t="s">
        <v>78</v>
      </c>
      <c r="CH61" s="161" t="s">
        <v>208</v>
      </c>
      <c r="CI61" s="161" t="s">
        <v>206</v>
      </c>
      <c r="CJ61" s="161" t="s">
        <v>78</v>
      </c>
      <c r="CK61" s="160" t="s">
        <v>208</v>
      </c>
      <c r="CL61" s="160" t="s">
        <v>206</v>
      </c>
      <c r="CM61" s="160" t="s">
        <v>78</v>
      </c>
      <c r="CN61" s="161" t="s">
        <v>208</v>
      </c>
      <c r="CO61" s="161" t="s">
        <v>206</v>
      </c>
      <c r="CP61" s="161" t="s">
        <v>78</v>
      </c>
      <c r="CQ61" s="160" t="s">
        <v>208</v>
      </c>
      <c r="CR61" s="160" t="s">
        <v>206</v>
      </c>
      <c r="CS61" s="160" t="s">
        <v>78</v>
      </c>
      <c r="CT61" s="161" t="s">
        <v>78</v>
      </c>
      <c r="CU61" s="425"/>
    </row>
    <row r="62" spans="2:131" x14ac:dyDescent="0.25">
      <c r="B62" s="42"/>
      <c r="C62" s="168"/>
      <c r="D62" s="253"/>
      <c r="E62" s="95"/>
      <c r="F62" s="95"/>
      <c r="G62" s="165">
        <f t="shared" ref="G62:G73" si="99">E62*F62</f>
        <v>0</v>
      </c>
      <c r="H62" s="95"/>
      <c r="I62" s="95"/>
      <c r="J62" s="165">
        <f t="shared" ref="J62:J73" si="100">H62*I62</f>
        <v>0</v>
      </c>
      <c r="K62" s="168"/>
      <c r="L62" s="95"/>
      <c r="M62" s="165">
        <f t="shared" ref="M62:M73" si="101">K62*L62</f>
        <v>0</v>
      </c>
      <c r="N62" s="95"/>
      <c r="O62" s="168"/>
      <c r="P62" s="165">
        <f t="shared" ref="P62:P73" si="102">N62*O62</f>
        <v>0</v>
      </c>
      <c r="Q62" s="95"/>
      <c r="R62" s="95"/>
      <c r="S62" s="165">
        <f t="shared" ref="S62:S73" si="103">Q62*R62</f>
        <v>0</v>
      </c>
      <c r="T62" s="95"/>
      <c r="U62" s="95"/>
      <c r="V62" s="165">
        <f t="shared" ref="V62:V73" si="104">T62*U62</f>
        <v>0</v>
      </c>
      <c r="W62" s="168"/>
      <c r="X62" s="95"/>
      <c r="Y62" s="165">
        <f t="shared" ref="Y62:Y73" si="105">W62*X62</f>
        <v>0</v>
      </c>
      <c r="Z62" s="95"/>
      <c r="AA62" s="168"/>
      <c r="AB62" s="165">
        <f t="shared" ref="AB62:AB73" si="106">Z62*AA62</f>
        <v>0</v>
      </c>
      <c r="AC62" s="95"/>
      <c r="AD62" s="95"/>
      <c r="AE62" s="165">
        <f t="shared" ref="AE62:AE73" si="107">AC62*AD62</f>
        <v>0</v>
      </c>
      <c r="AF62" s="95"/>
      <c r="AG62" s="95"/>
      <c r="AH62" s="165">
        <f t="shared" ref="AH62:AH73" si="108">AF62*AG62</f>
        <v>0</v>
      </c>
      <c r="AI62" s="168"/>
      <c r="AJ62" s="95"/>
      <c r="AK62" s="165">
        <f t="shared" ref="AK62:AK73" si="109">AI62*AJ62</f>
        <v>0</v>
      </c>
      <c r="AL62" s="95"/>
      <c r="AM62" s="168"/>
      <c r="AN62" s="165">
        <f t="shared" ref="AN62:AN73" si="110">AL62*AM62</f>
        <v>0</v>
      </c>
      <c r="AO62" s="95"/>
      <c r="AP62" s="95"/>
      <c r="AQ62" s="165">
        <f t="shared" ref="AQ62:AQ73" si="111">AO62*AP62</f>
        <v>0</v>
      </c>
      <c r="AR62" s="95"/>
      <c r="AS62" s="95"/>
      <c r="AT62" s="165">
        <f t="shared" ref="AT62:AT73" si="112">AR62*AS62</f>
        <v>0</v>
      </c>
      <c r="AU62" s="168"/>
      <c r="AV62" s="95"/>
      <c r="AW62" s="165">
        <f t="shared" ref="AW62:AW73" si="113">AU62*AV62</f>
        <v>0</v>
      </c>
      <c r="AX62" s="95"/>
      <c r="AY62" s="168"/>
      <c r="AZ62" s="165">
        <f t="shared" ref="AZ62:AZ73" si="114">AX62*AY62</f>
        <v>0</v>
      </c>
      <c r="BA62" s="95"/>
      <c r="BB62" s="95"/>
      <c r="BC62" s="165">
        <f t="shared" ref="BC62:BC73" si="115">BA62*BB62</f>
        <v>0</v>
      </c>
      <c r="BD62" s="95"/>
      <c r="BE62" s="95"/>
      <c r="BF62" s="165">
        <f t="shared" ref="BF62:BF73" si="116">BD62*BE62</f>
        <v>0</v>
      </c>
      <c r="BG62" s="168"/>
      <c r="BH62" s="95"/>
      <c r="BI62" s="165">
        <f t="shared" ref="BI62:BI73" si="117">BG62*BH62</f>
        <v>0</v>
      </c>
      <c r="BJ62" s="95"/>
      <c r="BK62" s="168"/>
      <c r="BL62" s="165">
        <f t="shared" ref="BL62:BL73" si="118">BJ62*BK62</f>
        <v>0</v>
      </c>
      <c r="BM62" s="95"/>
      <c r="BN62" s="95"/>
      <c r="BO62" s="165">
        <f t="shared" ref="BO62:BO73" si="119">BM62*BN62</f>
        <v>0</v>
      </c>
      <c r="BP62" s="95"/>
      <c r="BQ62" s="95"/>
      <c r="BR62" s="165">
        <f t="shared" ref="BR62:BR73" si="120">BP62*BQ62</f>
        <v>0</v>
      </c>
      <c r="BS62" s="168"/>
      <c r="BT62" s="95"/>
      <c r="BU62" s="165">
        <f t="shared" ref="BU62:BU73" si="121">BS62*BT62</f>
        <v>0</v>
      </c>
      <c r="BV62" s="95"/>
      <c r="BW62" s="168"/>
      <c r="BX62" s="165">
        <f t="shared" ref="BX62:BX73" si="122">BV62*BW62</f>
        <v>0</v>
      </c>
      <c r="BY62" s="95"/>
      <c r="BZ62" s="95"/>
      <c r="CA62" s="165">
        <f t="shared" ref="CA62:CA73" si="123">BY62*BZ62</f>
        <v>0</v>
      </c>
      <c r="CB62" s="95"/>
      <c r="CC62" s="95"/>
      <c r="CD62" s="165">
        <f t="shared" ref="CD62:CD73" si="124">CB62*CC62</f>
        <v>0</v>
      </c>
      <c r="CE62" s="168"/>
      <c r="CF62" s="95"/>
      <c r="CG62" s="165">
        <f t="shared" ref="CG62:CG73" si="125">CE62*CF62</f>
        <v>0</v>
      </c>
      <c r="CH62" s="95"/>
      <c r="CI62" s="168"/>
      <c r="CJ62" s="165">
        <f t="shared" ref="CJ62:CJ73" si="126">CH62*CI62</f>
        <v>0</v>
      </c>
      <c r="CK62" s="95"/>
      <c r="CL62" s="95"/>
      <c r="CM62" s="165">
        <f t="shared" ref="CM62:CM73" si="127">CK62*CL62</f>
        <v>0</v>
      </c>
      <c r="CN62" s="95"/>
      <c r="CO62" s="95"/>
      <c r="CP62" s="165">
        <f t="shared" ref="CP62:CP73" si="128">CN62*CO62</f>
        <v>0</v>
      </c>
      <c r="CQ62" s="168"/>
      <c r="CR62" s="95"/>
      <c r="CS62" s="165">
        <f t="shared" ref="CS62:CS73" si="129">CQ62*CR62</f>
        <v>0</v>
      </c>
      <c r="CT62" s="168">
        <f>E62+H62+K62+N62+Q62+T62+W62+Z62+AC62+AF62+AI62+AL62+AO62+AR62+AU62+AX62+BA62+BD62+BG62+BJ62+BM62+BS62+BV62+BY62+CB62+CE62+CH62+CK62+CN62+CQ62</f>
        <v>0</v>
      </c>
      <c r="CU62" s="168">
        <f>G62+J62+M62+P62+S62+V62+Y62+AB62+AE62+AH62+AK62+AN62+AQ62+AT62+AW62+AZ62+BC62+BF62+BI62+BL62+BO62+BR62+BU62+BX62+CA62+CD62+CG62+CJ62+CM62+CP62+CS62</f>
        <v>0</v>
      </c>
    </row>
    <row r="63" spans="2:131" x14ac:dyDescent="0.25">
      <c r="B63" s="42"/>
      <c r="C63" s="168"/>
      <c r="D63" s="253"/>
      <c r="E63" s="95"/>
      <c r="F63" s="95"/>
      <c r="G63" s="165">
        <f t="shared" si="99"/>
        <v>0</v>
      </c>
      <c r="H63" s="95"/>
      <c r="I63" s="95"/>
      <c r="J63" s="165">
        <f t="shared" si="100"/>
        <v>0</v>
      </c>
      <c r="K63" s="168"/>
      <c r="L63" s="95"/>
      <c r="M63" s="165">
        <f t="shared" si="101"/>
        <v>0</v>
      </c>
      <c r="N63" s="95"/>
      <c r="O63" s="168"/>
      <c r="P63" s="165">
        <f t="shared" si="102"/>
        <v>0</v>
      </c>
      <c r="Q63" s="95"/>
      <c r="R63" s="95"/>
      <c r="S63" s="165">
        <f t="shared" si="103"/>
        <v>0</v>
      </c>
      <c r="T63" s="95"/>
      <c r="U63" s="95"/>
      <c r="V63" s="165">
        <f t="shared" si="104"/>
        <v>0</v>
      </c>
      <c r="W63" s="168"/>
      <c r="X63" s="95"/>
      <c r="Y63" s="165">
        <f t="shared" si="105"/>
        <v>0</v>
      </c>
      <c r="Z63" s="95"/>
      <c r="AA63" s="168"/>
      <c r="AB63" s="165">
        <f t="shared" si="106"/>
        <v>0</v>
      </c>
      <c r="AC63" s="95"/>
      <c r="AD63" s="95"/>
      <c r="AE63" s="165">
        <f t="shared" si="107"/>
        <v>0</v>
      </c>
      <c r="AF63" s="95"/>
      <c r="AG63" s="95"/>
      <c r="AH63" s="165">
        <f t="shared" si="108"/>
        <v>0</v>
      </c>
      <c r="AI63" s="168"/>
      <c r="AJ63" s="95"/>
      <c r="AK63" s="165">
        <f t="shared" si="109"/>
        <v>0</v>
      </c>
      <c r="AL63" s="95"/>
      <c r="AM63" s="168"/>
      <c r="AN63" s="165">
        <f t="shared" si="110"/>
        <v>0</v>
      </c>
      <c r="AO63" s="95"/>
      <c r="AP63" s="95"/>
      <c r="AQ63" s="165">
        <f t="shared" si="111"/>
        <v>0</v>
      </c>
      <c r="AR63" s="95"/>
      <c r="AS63" s="95"/>
      <c r="AT63" s="165">
        <f t="shared" si="112"/>
        <v>0</v>
      </c>
      <c r="AU63" s="168"/>
      <c r="AV63" s="95"/>
      <c r="AW63" s="165">
        <f t="shared" si="113"/>
        <v>0</v>
      </c>
      <c r="AX63" s="95"/>
      <c r="AY63" s="168"/>
      <c r="AZ63" s="165">
        <f t="shared" si="114"/>
        <v>0</v>
      </c>
      <c r="BA63" s="95"/>
      <c r="BB63" s="95"/>
      <c r="BC63" s="165">
        <f t="shared" si="115"/>
        <v>0</v>
      </c>
      <c r="BD63" s="95"/>
      <c r="BE63" s="95"/>
      <c r="BF63" s="165">
        <f t="shared" si="116"/>
        <v>0</v>
      </c>
      <c r="BG63" s="168"/>
      <c r="BH63" s="95"/>
      <c r="BI63" s="165">
        <f t="shared" si="117"/>
        <v>0</v>
      </c>
      <c r="BJ63" s="95"/>
      <c r="BK63" s="168"/>
      <c r="BL63" s="165">
        <f t="shared" si="118"/>
        <v>0</v>
      </c>
      <c r="BM63" s="95"/>
      <c r="BN63" s="95"/>
      <c r="BO63" s="165">
        <f t="shared" si="119"/>
        <v>0</v>
      </c>
      <c r="BP63" s="95"/>
      <c r="BQ63" s="95"/>
      <c r="BR63" s="165">
        <f t="shared" si="120"/>
        <v>0</v>
      </c>
      <c r="BS63" s="168"/>
      <c r="BT63" s="95"/>
      <c r="BU63" s="165">
        <f t="shared" si="121"/>
        <v>0</v>
      </c>
      <c r="BV63" s="95"/>
      <c r="BW63" s="168"/>
      <c r="BX63" s="165">
        <f t="shared" si="122"/>
        <v>0</v>
      </c>
      <c r="BY63" s="95"/>
      <c r="BZ63" s="95"/>
      <c r="CA63" s="165">
        <f t="shared" si="123"/>
        <v>0</v>
      </c>
      <c r="CB63" s="95"/>
      <c r="CC63" s="95"/>
      <c r="CD63" s="165">
        <f t="shared" si="124"/>
        <v>0</v>
      </c>
      <c r="CE63" s="168"/>
      <c r="CF63" s="95"/>
      <c r="CG63" s="165">
        <f t="shared" si="125"/>
        <v>0</v>
      </c>
      <c r="CH63" s="95"/>
      <c r="CI63" s="168"/>
      <c r="CJ63" s="165">
        <f t="shared" si="126"/>
        <v>0</v>
      </c>
      <c r="CK63" s="95"/>
      <c r="CL63" s="95"/>
      <c r="CM63" s="165">
        <f t="shared" si="127"/>
        <v>0</v>
      </c>
      <c r="CN63" s="95"/>
      <c r="CO63" s="95"/>
      <c r="CP63" s="165">
        <f t="shared" si="128"/>
        <v>0</v>
      </c>
      <c r="CQ63" s="168"/>
      <c r="CR63" s="95"/>
      <c r="CS63" s="165">
        <f t="shared" si="129"/>
        <v>0</v>
      </c>
      <c r="CT63" s="168">
        <f t="shared" ref="CT63:CT73" si="130">E63+H63+K63+N63+Q63+T63+W63+Z63+AC63+AF63+AI63+AL63+AO63+AR63+AU63+AX63+BA63+BD63+BG63+BJ63+BM63+BS63+BV63+BY63+CB63+CE63+CH63+CK63+CN63+CQ63</f>
        <v>0</v>
      </c>
      <c r="CU63" s="168">
        <f t="shared" ref="CU63:CU73" si="131">G63+J63+M63+P63+S63+V63+Y63+AB63+AE63+AH63+AK63+AN63+AQ63+AT63+AW63+AZ63+BC63+BF63+BI63+BL63+BO63+BR63+BU63+BX63+CA63+CD63+CG63+CJ63+CM63+CP63+CS63</f>
        <v>0</v>
      </c>
    </row>
    <row r="64" spans="2:131" x14ac:dyDescent="0.25">
      <c r="B64" s="42"/>
      <c r="C64" s="168"/>
      <c r="D64" s="253"/>
      <c r="E64" s="95"/>
      <c r="F64" s="95"/>
      <c r="G64" s="165">
        <f t="shared" si="99"/>
        <v>0</v>
      </c>
      <c r="H64" s="95"/>
      <c r="I64" s="95"/>
      <c r="J64" s="165">
        <f t="shared" si="100"/>
        <v>0</v>
      </c>
      <c r="K64" s="168"/>
      <c r="L64" s="95"/>
      <c r="M64" s="165">
        <f t="shared" si="101"/>
        <v>0</v>
      </c>
      <c r="N64" s="95"/>
      <c r="O64" s="168"/>
      <c r="P64" s="165">
        <f t="shared" si="102"/>
        <v>0</v>
      </c>
      <c r="Q64" s="95"/>
      <c r="R64" s="95"/>
      <c r="S64" s="165">
        <f t="shared" si="103"/>
        <v>0</v>
      </c>
      <c r="T64" s="95"/>
      <c r="U64" s="95"/>
      <c r="V64" s="165">
        <f t="shared" si="104"/>
        <v>0</v>
      </c>
      <c r="W64" s="168"/>
      <c r="X64" s="95"/>
      <c r="Y64" s="165">
        <f t="shared" si="105"/>
        <v>0</v>
      </c>
      <c r="Z64" s="95"/>
      <c r="AA64" s="168"/>
      <c r="AB64" s="165">
        <f t="shared" si="106"/>
        <v>0</v>
      </c>
      <c r="AC64" s="95"/>
      <c r="AD64" s="95"/>
      <c r="AE64" s="165">
        <f t="shared" si="107"/>
        <v>0</v>
      </c>
      <c r="AF64" s="95"/>
      <c r="AG64" s="95"/>
      <c r="AH64" s="165">
        <f t="shared" si="108"/>
        <v>0</v>
      </c>
      <c r="AI64" s="168"/>
      <c r="AJ64" s="95"/>
      <c r="AK64" s="165">
        <f t="shared" si="109"/>
        <v>0</v>
      </c>
      <c r="AL64" s="95"/>
      <c r="AM64" s="168"/>
      <c r="AN64" s="165">
        <f t="shared" si="110"/>
        <v>0</v>
      </c>
      <c r="AO64" s="95"/>
      <c r="AP64" s="95"/>
      <c r="AQ64" s="165">
        <f t="shared" si="111"/>
        <v>0</v>
      </c>
      <c r="AR64" s="95"/>
      <c r="AS64" s="95"/>
      <c r="AT64" s="165">
        <f t="shared" si="112"/>
        <v>0</v>
      </c>
      <c r="AU64" s="168"/>
      <c r="AV64" s="95"/>
      <c r="AW64" s="165">
        <f t="shared" si="113"/>
        <v>0</v>
      </c>
      <c r="AX64" s="95"/>
      <c r="AY64" s="168"/>
      <c r="AZ64" s="165">
        <f t="shared" si="114"/>
        <v>0</v>
      </c>
      <c r="BA64" s="95"/>
      <c r="BB64" s="95"/>
      <c r="BC64" s="165">
        <f t="shared" si="115"/>
        <v>0</v>
      </c>
      <c r="BD64" s="95"/>
      <c r="BE64" s="95"/>
      <c r="BF64" s="165">
        <f t="shared" si="116"/>
        <v>0</v>
      </c>
      <c r="BG64" s="168"/>
      <c r="BH64" s="95"/>
      <c r="BI64" s="165">
        <f t="shared" si="117"/>
        <v>0</v>
      </c>
      <c r="BJ64" s="95"/>
      <c r="BK64" s="168"/>
      <c r="BL64" s="165">
        <f t="shared" si="118"/>
        <v>0</v>
      </c>
      <c r="BM64" s="95"/>
      <c r="BN64" s="95"/>
      <c r="BO64" s="165">
        <f t="shared" si="119"/>
        <v>0</v>
      </c>
      <c r="BP64" s="95"/>
      <c r="BQ64" s="95"/>
      <c r="BR64" s="165">
        <f t="shared" si="120"/>
        <v>0</v>
      </c>
      <c r="BS64" s="168"/>
      <c r="BT64" s="95"/>
      <c r="BU64" s="165">
        <f t="shared" si="121"/>
        <v>0</v>
      </c>
      <c r="BV64" s="95"/>
      <c r="BW64" s="168"/>
      <c r="BX64" s="165">
        <f t="shared" si="122"/>
        <v>0</v>
      </c>
      <c r="BY64" s="95"/>
      <c r="BZ64" s="95"/>
      <c r="CA64" s="165">
        <f t="shared" si="123"/>
        <v>0</v>
      </c>
      <c r="CB64" s="95"/>
      <c r="CC64" s="95"/>
      <c r="CD64" s="165">
        <f t="shared" si="124"/>
        <v>0</v>
      </c>
      <c r="CE64" s="168"/>
      <c r="CF64" s="95"/>
      <c r="CG64" s="165">
        <f t="shared" si="125"/>
        <v>0</v>
      </c>
      <c r="CH64" s="95"/>
      <c r="CI64" s="168"/>
      <c r="CJ64" s="165">
        <f t="shared" si="126"/>
        <v>0</v>
      </c>
      <c r="CK64" s="95"/>
      <c r="CL64" s="95"/>
      <c r="CM64" s="165">
        <f t="shared" si="127"/>
        <v>0</v>
      </c>
      <c r="CN64" s="95"/>
      <c r="CO64" s="95"/>
      <c r="CP64" s="165">
        <f t="shared" si="128"/>
        <v>0</v>
      </c>
      <c r="CQ64" s="168"/>
      <c r="CR64" s="95"/>
      <c r="CS64" s="165">
        <f t="shared" si="129"/>
        <v>0</v>
      </c>
      <c r="CT64" s="168">
        <f t="shared" si="130"/>
        <v>0</v>
      </c>
      <c r="CU64" s="168">
        <f t="shared" si="131"/>
        <v>0</v>
      </c>
    </row>
    <row r="65" spans="2:126" x14ac:dyDescent="0.25">
      <c r="B65" s="42"/>
      <c r="C65" s="168"/>
      <c r="D65" s="253"/>
      <c r="E65" s="95"/>
      <c r="F65" s="95"/>
      <c r="G65" s="165">
        <f t="shared" si="99"/>
        <v>0</v>
      </c>
      <c r="H65" s="95"/>
      <c r="I65" s="95"/>
      <c r="J65" s="165">
        <f t="shared" si="100"/>
        <v>0</v>
      </c>
      <c r="K65" s="168"/>
      <c r="L65" s="95"/>
      <c r="M65" s="165">
        <f t="shared" si="101"/>
        <v>0</v>
      </c>
      <c r="N65" s="95"/>
      <c r="O65" s="168"/>
      <c r="P65" s="165">
        <f t="shared" si="102"/>
        <v>0</v>
      </c>
      <c r="Q65" s="95"/>
      <c r="R65" s="95"/>
      <c r="S65" s="165">
        <f t="shared" si="103"/>
        <v>0</v>
      </c>
      <c r="T65" s="95"/>
      <c r="U65" s="95"/>
      <c r="V65" s="165">
        <f t="shared" si="104"/>
        <v>0</v>
      </c>
      <c r="W65" s="168"/>
      <c r="X65" s="95"/>
      <c r="Y65" s="165">
        <f t="shared" si="105"/>
        <v>0</v>
      </c>
      <c r="Z65" s="95"/>
      <c r="AA65" s="168"/>
      <c r="AB65" s="165">
        <f t="shared" si="106"/>
        <v>0</v>
      </c>
      <c r="AC65" s="95"/>
      <c r="AD65" s="95"/>
      <c r="AE65" s="165">
        <f t="shared" si="107"/>
        <v>0</v>
      </c>
      <c r="AF65" s="95"/>
      <c r="AG65" s="95"/>
      <c r="AH65" s="165">
        <f t="shared" si="108"/>
        <v>0</v>
      </c>
      <c r="AI65" s="168"/>
      <c r="AJ65" s="95"/>
      <c r="AK65" s="165">
        <f t="shared" si="109"/>
        <v>0</v>
      </c>
      <c r="AL65" s="95"/>
      <c r="AM65" s="168"/>
      <c r="AN65" s="165">
        <f t="shared" si="110"/>
        <v>0</v>
      </c>
      <c r="AO65" s="95"/>
      <c r="AP65" s="95"/>
      <c r="AQ65" s="165">
        <f t="shared" si="111"/>
        <v>0</v>
      </c>
      <c r="AR65" s="95"/>
      <c r="AS65" s="95"/>
      <c r="AT65" s="165">
        <f t="shared" si="112"/>
        <v>0</v>
      </c>
      <c r="AU65" s="168"/>
      <c r="AV65" s="95"/>
      <c r="AW65" s="165">
        <f t="shared" si="113"/>
        <v>0</v>
      </c>
      <c r="AX65" s="95"/>
      <c r="AY65" s="168"/>
      <c r="AZ65" s="165">
        <f t="shared" si="114"/>
        <v>0</v>
      </c>
      <c r="BA65" s="95"/>
      <c r="BB65" s="95"/>
      <c r="BC65" s="165">
        <f t="shared" si="115"/>
        <v>0</v>
      </c>
      <c r="BD65" s="95"/>
      <c r="BE65" s="95"/>
      <c r="BF65" s="165">
        <f t="shared" si="116"/>
        <v>0</v>
      </c>
      <c r="BG65" s="168"/>
      <c r="BH65" s="95"/>
      <c r="BI65" s="165">
        <f t="shared" si="117"/>
        <v>0</v>
      </c>
      <c r="BJ65" s="95"/>
      <c r="BK65" s="168"/>
      <c r="BL65" s="165">
        <f t="shared" si="118"/>
        <v>0</v>
      </c>
      <c r="BM65" s="95"/>
      <c r="BN65" s="95"/>
      <c r="BO65" s="165">
        <f t="shared" si="119"/>
        <v>0</v>
      </c>
      <c r="BP65" s="95"/>
      <c r="BQ65" s="95"/>
      <c r="BR65" s="165">
        <f t="shared" si="120"/>
        <v>0</v>
      </c>
      <c r="BS65" s="168"/>
      <c r="BT65" s="95"/>
      <c r="BU65" s="165">
        <f t="shared" si="121"/>
        <v>0</v>
      </c>
      <c r="BV65" s="95"/>
      <c r="BW65" s="168"/>
      <c r="BX65" s="165">
        <f t="shared" si="122"/>
        <v>0</v>
      </c>
      <c r="BY65" s="95"/>
      <c r="BZ65" s="95"/>
      <c r="CA65" s="165">
        <f t="shared" si="123"/>
        <v>0</v>
      </c>
      <c r="CB65" s="95"/>
      <c r="CC65" s="95"/>
      <c r="CD65" s="165">
        <f t="shared" si="124"/>
        <v>0</v>
      </c>
      <c r="CE65" s="168"/>
      <c r="CF65" s="95"/>
      <c r="CG65" s="165">
        <f t="shared" si="125"/>
        <v>0</v>
      </c>
      <c r="CH65" s="95"/>
      <c r="CI65" s="168"/>
      <c r="CJ65" s="165">
        <f t="shared" si="126"/>
        <v>0</v>
      </c>
      <c r="CK65" s="95"/>
      <c r="CL65" s="95"/>
      <c r="CM65" s="165">
        <f t="shared" si="127"/>
        <v>0</v>
      </c>
      <c r="CN65" s="95"/>
      <c r="CO65" s="95"/>
      <c r="CP65" s="165">
        <f t="shared" si="128"/>
        <v>0</v>
      </c>
      <c r="CQ65" s="168"/>
      <c r="CR65" s="95"/>
      <c r="CS65" s="165">
        <f t="shared" si="129"/>
        <v>0</v>
      </c>
      <c r="CT65" s="168">
        <f t="shared" si="130"/>
        <v>0</v>
      </c>
      <c r="CU65" s="168">
        <f t="shared" si="131"/>
        <v>0</v>
      </c>
    </row>
    <row r="66" spans="2:126" x14ac:dyDescent="0.25">
      <c r="B66" s="42"/>
      <c r="C66" s="168"/>
      <c r="D66" s="253"/>
      <c r="E66" s="95"/>
      <c r="F66" s="95"/>
      <c r="G66" s="165">
        <f t="shared" si="99"/>
        <v>0</v>
      </c>
      <c r="H66" s="95"/>
      <c r="I66" s="95"/>
      <c r="J66" s="165">
        <f t="shared" si="100"/>
        <v>0</v>
      </c>
      <c r="K66" s="168"/>
      <c r="L66" s="95"/>
      <c r="M66" s="165">
        <f t="shared" si="101"/>
        <v>0</v>
      </c>
      <c r="N66" s="95"/>
      <c r="O66" s="168"/>
      <c r="P66" s="165">
        <f t="shared" si="102"/>
        <v>0</v>
      </c>
      <c r="Q66" s="95"/>
      <c r="R66" s="95"/>
      <c r="S66" s="165">
        <f t="shared" si="103"/>
        <v>0</v>
      </c>
      <c r="T66" s="95"/>
      <c r="U66" s="95"/>
      <c r="V66" s="165">
        <f t="shared" si="104"/>
        <v>0</v>
      </c>
      <c r="W66" s="168"/>
      <c r="X66" s="95"/>
      <c r="Y66" s="165">
        <f t="shared" si="105"/>
        <v>0</v>
      </c>
      <c r="Z66" s="95"/>
      <c r="AA66" s="168"/>
      <c r="AB66" s="165">
        <f t="shared" si="106"/>
        <v>0</v>
      </c>
      <c r="AC66" s="95"/>
      <c r="AD66" s="95"/>
      <c r="AE66" s="165">
        <f t="shared" si="107"/>
        <v>0</v>
      </c>
      <c r="AF66" s="95"/>
      <c r="AG66" s="95"/>
      <c r="AH66" s="165">
        <f t="shared" si="108"/>
        <v>0</v>
      </c>
      <c r="AI66" s="168"/>
      <c r="AJ66" s="95"/>
      <c r="AK66" s="165">
        <f t="shared" si="109"/>
        <v>0</v>
      </c>
      <c r="AL66" s="95"/>
      <c r="AM66" s="168"/>
      <c r="AN66" s="165">
        <f t="shared" si="110"/>
        <v>0</v>
      </c>
      <c r="AO66" s="95"/>
      <c r="AP66" s="95"/>
      <c r="AQ66" s="165">
        <f t="shared" si="111"/>
        <v>0</v>
      </c>
      <c r="AR66" s="95"/>
      <c r="AS66" s="95"/>
      <c r="AT66" s="165">
        <f t="shared" si="112"/>
        <v>0</v>
      </c>
      <c r="AU66" s="168"/>
      <c r="AV66" s="95"/>
      <c r="AW66" s="165">
        <f t="shared" si="113"/>
        <v>0</v>
      </c>
      <c r="AX66" s="95"/>
      <c r="AY66" s="168"/>
      <c r="AZ66" s="165">
        <f t="shared" si="114"/>
        <v>0</v>
      </c>
      <c r="BA66" s="95"/>
      <c r="BB66" s="95"/>
      <c r="BC66" s="165">
        <f t="shared" si="115"/>
        <v>0</v>
      </c>
      <c r="BD66" s="95"/>
      <c r="BE66" s="95"/>
      <c r="BF66" s="165">
        <f t="shared" si="116"/>
        <v>0</v>
      </c>
      <c r="BG66" s="168"/>
      <c r="BH66" s="95"/>
      <c r="BI66" s="165">
        <f t="shared" si="117"/>
        <v>0</v>
      </c>
      <c r="BJ66" s="95"/>
      <c r="BK66" s="168"/>
      <c r="BL66" s="165">
        <f t="shared" si="118"/>
        <v>0</v>
      </c>
      <c r="BM66" s="95"/>
      <c r="BN66" s="95"/>
      <c r="BO66" s="165">
        <f t="shared" si="119"/>
        <v>0</v>
      </c>
      <c r="BP66" s="95"/>
      <c r="BQ66" s="95"/>
      <c r="BR66" s="165">
        <f t="shared" si="120"/>
        <v>0</v>
      </c>
      <c r="BS66" s="168"/>
      <c r="BT66" s="95"/>
      <c r="BU66" s="165">
        <f t="shared" si="121"/>
        <v>0</v>
      </c>
      <c r="BV66" s="95"/>
      <c r="BW66" s="168"/>
      <c r="BX66" s="165">
        <f t="shared" si="122"/>
        <v>0</v>
      </c>
      <c r="BY66" s="95"/>
      <c r="BZ66" s="95"/>
      <c r="CA66" s="165">
        <f t="shared" si="123"/>
        <v>0</v>
      </c>
      <c r="CB66" s="95"/>
      <c r="CC66" s="95"/>
      <c r="CD66" s="165">
        <f t="shared" si="124"/>
        <v>0</v>
      </c>
      <c r="CE66" s="168"/>
      <c r="CF66" s="95"/>
      <c r="CG66" s="165">
        <f t="shared" si="125"/>
        <v>0</v>
      </c>
      <c r="CH66" s="95"/>
      <c r="CI66" s="168"/>
      <c r="CJ66" s="165">
        <f t="shared" si="126"/>
        <v>0</v>
      </c>
      <c r="CK66" s="95"/>
      <c r="CL66" s="95"/>
      <c r="CM66" s="165">
        <f t="shared" si="127"/>
        <v>0</v>
      </c>
      <c r="CN66" s="95"/>
      <c r="CO66" s="95"/>
      <c r="CP66" s="165">
        <f t="shared" si="128"/>
        <v>0</v>
      </c>
      <c r="CQ66" s="168"/>
      <c r="CR66" s="95"/>
      <c r="CS66" s="165">
        <f t="shared" si="129"/>
        <v>0</v>
      </c>
      <c r="CT66" s="168">
        <f t="shared" si="130"/>
        <v>0</v>
      </c>
      <c r="CU66" s="168">
        <f t="shared" si="131"/>
        <v>0</v>
      </c>
    </row>
    <row r="67" spans="2:126" x14ac:dyDescent="0.25">
      <c r="B67" s="42"/>
      <c r="C67" s="168"/>
      <c r="D67" s="253"/>
      <c r="E67" s="95"/>
      <c r="F67" s="95"/>
      <c r="G67" s="165">
        <f t="shared" si="99"/>
        <v>0</v>
      </c>
      <c r="H67" s="95"/>
      <c r="I67" s="95"/>
      <c r="J67" s="165">
        <f t="shared" si="100"/>
        <v>0</v>
      </c>
      <c r="K67" s="168"/>
      <c r="L67" s="95"/>
      <c r="M67" s="165">
        <f t="shared" si="101"/>
        <v>0</v>
      </c>
      <c r="N67" s="95"/>
      <c r="O67" s="168"/>
      <c r="P67" s="165">
        <f t="shared" si="102"/>
        <v>0</v>
      </c>
      <c r="Q67" s="95"/>
      <c r="R67" s="95"/>
      <c r="S67" s="165">
        <f t="shared" si="103"/>
        <v>0</v>
      </c>
      <c r="T67" s="95"/>
      <c r="U67" s="95"/>
      <c r="V67" s="165">
        <f t="shared" si="104"/>
        <v>0</v>
      </c>
      <c r="W67" s="168"/>
      <c r="X67" s="95"/>
      <c r="Y67" s="165">
        <f t="shared" si="105"/>
        <v>0</v>
      </c>
      <c r="Z67" s="95"/>
      <c r="AA67" s="168"/>
      <c r="AB67" s="165">
        <f t="shared" si="106"/>
        <v>0</v>
      </c>
      <c r="AC67" s="95"/>
      <c r="AD67" s="95"/>
      <c r="AE67" s="165">
        <f t="shared" si="107"/>
        <v>0</v>
      </c>
      <c r="AF67" s="95"/>
      <c r="AG67" s="95"/>
      <c r="AH67" s="165">
        <f t="shared" si="108"/>
        <v>0</v>
      </c>
      <c r="AI67" s="168"/>
      <c r="AJ67" s="95"/>
      <c r="AK67" s="165">
        <f t="shared" si="109"/>
        <v>0</v>
      </c>
      <c r="AL67" s="95"/>
      <c r="AM67" s="168"/>
      <c r="AN67" s="165">
        <f t="shared" si="110"/>
        <v>0</v>
      </c>
      <c r="AO67" s="95"/>
      <c r="AP67" s="95"/>
      <c r="AQ67" s="165">
        <f t="shared" si="111"/>
        <v>0</v>
      </c>
      <c r="AR67" s="95"/>
      <c r="AS67" s="95"/>
      <c r="AT67" s="165">
        <f t="shared" si="112"/>
        <v>0</v>
      </c>
      <c r="AU67" s="168"/>
      <c r="AV67" s="95"/>
      <c r="AW67" s="165">
        <f t="shared" si="113"/>
        <v>0</v>
      </c>
      <c r="AX67" s="95"/>
      <c r="AY67" s="168"/>
      <c r="AZ67" s="165">
        <f t="shared" si="114"/>
        <v>0</v>
      </c>
      <c r="BA67" s="95"/>
      <c r="BB67" s="95"/>
      <c r="BC67" s="165">
        <f t="shared" si="115"/>
        <v>0</v>
      </c>
      <c r="BD67" s="95"/>
      <c r="BE67" s="95"/>
      <c r="BF67" s="165">
        <f t="shared" si="116"/>
        <v>0</v>
      </c>
      <c r="BG67" s="168"/>
      <c r="BH67" s="95"/>
      <c r="BI67" s="165">
        <f t="shared" si="117"/>
        <v>0</v>
      </c>
      <c r="BJ67" s="95"/>
      <c r="BK67" s="168"/>
      <c r="BL67" s="165">
        <f t="shared" si="118"/>
        <v>0</v>
      </c>
      <c r="BM67" s="95"/>
      <c r="BN67" s="95"/>
      <c r="BO67" s="165">
        <f t="shared" si="119"/>
        <v>0</v>
      </c>
      <c r="BP67" s="95"/>
      <c r="BQ67" s="95"/>
      <c r="BR67" s="165">
        <f t="shared" si="120"/>
        <v>0</v>
      </c>
      <c r="BS67" s="168"/>
      <c r="BT67" s="95"/>
      <c r="BU67" s="165">
        <f t="shared" si="121"/>
        <v>0</v>
      </c>
      <c r="BV67" s="95"/>
      <c r="BW67" s="168"/>
      <c r="BX67" s="165">
        <f t="shared" si="122"/>
        <v>0</v>
      </c>
      <c r="BY67" s="95"/>
      <c r="BZ67" s="95"/>
      <c r="CA67" s="165">
        <f t="shared" si="123"/>
        <v>0</v>
      </c>
      <c r="CB67" s="95"/>
      <c r="CC67" s="95"/>
      <c r="CD67" s="165">
        <f t="shared" si="124"/>
        <v>0</v>
      </c>
      <c r="CE67" s="168"/>
      <c r="CF67" s="95"/>
      <c r="CG67" s="165">
        <f t="shared" si="125"/>
        <v>0</v>
      </c>
      <c r="CH67" s="95"/>
      <c r="CI67" s="168"/>
      <c r="CJ67" s="165">
        <f t="shared" si="126"/>
        <v>0</v>
      </c>
      <c r="CK67" s="95"/>
      <c r="CL67" s="95"/>
      <c r="CM67" s="165">
        <f t="shared" si="127"/>
        <v>0</v>
      </c>
      <c r="CN67" s="95"/>
      <c r="CO67" s="95"/>
      <c r="CP67" s="165">
        <f t="shared" si="128"/>
        <v>0</v>
      </c>
      <c r="CQ67" s="168"/>
      <c r="CR67" s="95"/>
      <c r="CS67" s="165">
        <f t="shared" si="129"/>
        <v>0</v>
      </c>
      <c r="CT67" s="168">
        <f t="shared" si="130"/>
        <v>0</v>
      </c>
      <c r="CU67" s="168">
        <f t="shared" si="131"/>
        <v>0</v>
      </c>
    </row>
    <row r="68" spans="2:126" x14ac:dyDescent="0.25">
      <c r="B68" s="42"/>
      <c r="C68" s="168"/>
      <c r="D68" s="253"/>
      <c r="E68" s="95"/>
      <c r="F68" s="95"/>
      <c r="G68" s="165">
        <f t="shared" si="99"/>
        <v>0</v>
      </c>
      <c r="H68" s="95"/>
      <c r="I68" s="95"/>
      <c r="J68" s="165">
        <f t="shared" si="100"/>
        <v>0</v>
      </c>
      <c r="K68" s="168"/>
      <c r="L68" s="95"/>
      <c r="M68" s="165">
        <f t="shared" si="101"/>
        <v>0</v>
      </c>
      <c r="N68" s="95"/>
      <c r="O68" s="168"/>
      <c r="P68" s="165">
        <f t="shared" si="102"/>
        <v>0</v>
      </c>
      <c r="Q68" s="95"/>
      <c r="R68" s="95"/>
      <c r="S68" s="165">
        <f t="shared" si="103"/>
        <v>0</v>
      </c>
      <c r="T68" s="95"/>
      <c r="U68" s="95"/>
      <c r="V68" s="165">
        <f t="shared" si="104"/>
        <v>0</v>
      </c>
      <c r="W68" s="168"/>
      <c r="X68" s="95"/>
      <c r="Y68" s="165">
        <f t="shared" si="105"/>
        <v>0</v>
      </c>
      <c r="Z68" s="95"/>
      <c r="AA68" s="168"/>
      <c r="AB68" s="165">
        <f t="shared" si="106"/>
        <v>0</v>
      </c>
      <c r="AC68" s="95"/>
      <c r="AD68" s="95"/>
      <c r="AE68" s="165">
        <f t="shared" si="107"/>
        <v>0</v>
      </c>
      <c r="AF68" s="95"/>
      <c r="AG68" s="95"/>
      <c r="AH68" s="165">
        <f t="shared" si="108"/>
        <v>0</v>
      </c>
      <c r="AI68" s="168"/>
      <c r="AJ68" s="95"/>
      <c r="AK68" s="165">
        <f t="shared" si="109"/>
        <v>0</v>
      </c>
      <c r="AL68" s="95"/>
      <c r="AM68" s="168"/>
      <c r="AN68" s="165">
        <f t="shared" si="110"/>
        <v>0</v>
      </c>
      <c r="AO68" s="95"/>
      <c r="AP68" s="95"/>
      <c r="AQ68" s="165">
        <f t="shared" si="111"/>
        <v>0</v>
      </c>
      <c r="AR68" s="95"/>
      <c r="AS68" s="95"/>
      <c r="AT68" s="165">
        <f t="shared" si="112"/>
        <v>0</v>
      </c>
      <c r="AU68" s="168"/>
      <c r="AV68" s="95"/>
      <c r="AW68" s="165">
        <f t="shared" si="113"/>
        <v>0</v>
      </c>
      <c r="AX68" s="95"/>
      <c r="AY68" s="168"/>
      <c r="AZ68" s="165">
        <f t="shared" si="114"/>
        <v>0</v>
      </c>
      <c r="BA68" s="95"/>
      <c r="BB68" s="95"/>
      <c r="BC68" s="165">
        <f t="shared" si="115"/>
        <v>0</v>
      </c>
      <c r="BD68" s="95"/>
      <c r="BE68" s="95"/>
      <c r="BF68" s="165">
        <f t="shared" si="116"/>
        <v>0</v>
      </c>
      <c r="BG68" s="168"/>
      <c r="BH68" s="95"/>
      <c r="BI68" s="165">
        <f t="shared" si="117"/>
        <v>0</v>
      </c>
      <c r="BJ68" s="95"/>
      <c r="BK68" s="168"/>
      <c r="BL68" s="165">
        <f t="shared" si="118"/>
        <v>0</v>
      </c>
      <c r="BM68" s="95"/>
      <c r="BN68" s="95"/>
      <c r="BO68" s="165">
        <f t="shared" si="119"/>
        <v>0</v>
      </c>
      <c r="BP68" s="95"/>
      <c r="BQ68" s="95"/>
      <c r="BR68" s="165">
        <f t="shared" si="120"/>
        <v>0</v>
      </c>
      <c r="BS68" s="168"/>
      <c r="BT68" s="95"/>
      <c r="BU68" s="165">
        <f t="shared" si="121"/>
        <v>0</v>
      </c>
      <c r="BV68" s="95"/>
      <c r="BW68" s="168"/>
      <c r="BX68" s="165">
        <f t="shared" si="122"/>
        <v>0</v>
      </c>
      <c r="BY68" s="95"/>
      <c r="BZ68" s="95"/>
      <c r="CA68" s="165">
        <f t="shared" si="123"/>
        <v>0</v>
      </c>
      <c r="CB68" s="95"/>
      <c r="CC68" s="95"/>
      <c r="CD68" s="165">
        <f t="shared" si="124"/>
        <v>0</v>
      </c>
      <c r="CE68" s="168"/>
      <c r="CF68" s="95"/>
      <c r="CG68" s="165">
        <f t="shared" si="125"/>
        <v>0</v>
      </c>
      <c r="CH68" s="95"/>
      <c r="CI68" s="168"/>
      <c r="CJ68" s="165">
        <f t="shared" si="126"/>
        <v>0</v>
      </c>
      <c r="CK68" s="95"/>
      <c r="CL68" s="95"/>
      <c r="CM68" s="165">
        <f t="shared" si="127"/>
        <v>0</v>
      </c>
      <c r="CN68" s="95"/>
      <c r="CO68" s="95"/>
      <c r="CP68" s="165">
        <f t="shared" si="128"/>
        <v>0</v>
      </c>
      <c r="CQ68" s="168"/>
      <c r="CR68" s="95"/>
      <c r="CS68" s="165">
        <f t="shared" si="129"/>
        <v>0</v>
      </c>
      <c r="CT68" s="168">
        <f t="shared" si="130"/>
        <v>0</v>
      </c>
      <c r="CU68" s="168">
        <f t="shared" si="131"/>
        <v>0</v>
      </c>
    </row>
    <row r="69" spans="2:126" x14ac:dyDescent="0.25">
      <c r="B69" s="42"/>
      <c r="C69" s="168"/>
      <c r="D69" s="253"/>
      <c r="E69" s="95"/>
      <c r="F69" s="95"/>
      <c r="G69" s="165">
        <f t="shared" si="99"/>
        <v>0</v>
      </c>
      <c r="H69" s="95"/>
      <c r="I69" s="95"/>
      <c r="J69" s="165">
        <f t="shared" si="100"/>
        <v>0</v>
      </c>
      <c r="K69" s="168"/>
      <c r="L69" s="95"/>
      <c r="M69" s="165">
        <f t="shared" si="101"/>
        <v>0</v>
      </c>
      <c r="N69" s="95"/>
      <c r="O69" s="168"/>
      <c r="P69" s="165">
        <f t="shared" si="102"/>
        <v>0</v>
      </c>
      <c r="Q69" s="95"/>
      <c r="R69" s="95"/>
      <c r="S69" s="165">
        <f t="shared" si="103"/>
        <v>0</v>
      </c>
      <c r="T69" s="95"/>
      <c r="U69" s="95"/>
      <c r="V69" s="165">
        <f t="shared" si="104"/>
        <v>0</v>
      </c>
      <c r="W69" s="168"/>
      <c r="X69" s="95"/>
      <c r="Y69" s="165">
        <f t="shared" si="105"/>
        <v>0</v>
      </c>
      <c r="Z69" s="95"/>
      <c r="AA69" s="168"/>
      <c r="AB69" s="165">
        <f t="shared" si="106"/>
        <v>0</v>
      </c>
      <c r="AC69" s="95"/>
      <c r="AD69" s="95"/>
      <c r="AE69" s="165">
        <f t="shared" si="107"/>
        <v>0</v>
      </c>
      <c r="AF69" s="95"/>
      <c r="AG69" s="95"/>
      <c r="AH69" s="165">
        <f t="shared" si="108"/>
        <v>0</v>
      </c>
      <c r="AI69" s="168"/>
      <c r="AJ69" s="95"/>
      <c r="AK69" s="165">
        <f t="shared" si="109"/>
        <v>0</v>
      </c>
      <c r="AL69" s="95"/>
      <c r="AM69" s="168"/>
      <c r="AN69" s="165">
        <f t="shared" si="110"/>
        <v>0</v>
      </c>
      <c r="AO69" s="95"/>
      <c r="AP69" s="95"/>
      <c r="AQ69" s="165">
        <f t="shared" si="111"/>
        <v>0</v>
      </c>
      <c r="AR69" s="95"/>
      <c r="AS69" s="95"/>
      <c r="AT69" s="165">
        <f t="shared" si="112"/>
        <v>0</v>
      </c>
      <c r="AU69" s="168"/>
      <c r="AV69" s="95"/>
      <c r="AW69" s="165">
        <f t="shared" si="113"/>
        <v>0</v>
      </c>
      <c r="AX69" s="95"/>
      <c r="AY69" s="168"/>
      <c r="AZ69" s="165">
        <f t="shared" si="114"/>
        <v>0</v>
      </c>
      <c r="BA69" s="95"/>
      <c r="BB69" s="95"/>
      <c r="BC69" s="165">
        <f t="shared" si="115"/>
        <v>0</v>
      </c>
      <c r="BD69" s="95"/>
      <c r="BE69" s="95"/>
      <c r="BF69" s="165">
        <f t="shared" si="116"/>
        <v>0</v>
      </c>
      <c r="BG69" s="168"/>
      <c r="BH69" s="95"/>
      <c r="BI69" s="165">
        <f t="shared" si="117"/>
        <v>0</v>
      </c>
      <c r="BJ69" s="95"/>
      <c r="BK69" s="168"/>
      <c r="BL69" s="165">
        <f t="shared" si="118"/>
        <v>0</v>
      </c>
      <c r="BM69" s="95"/>
      <c r="BN69" s="95"/>
      <c r="BO69" s="165">
        <f t="shared" si="119"/>
        <v>0</v>
      </c>
      <c r="BP69" s="95"/>
      <c r="BQ69" s="95"/>
      <c r="BR69" s="165">
        <f t="shared" si="120"/>
        <v>0</v>
      </c>
      <c r="BS69" s="168"/>
      <c r="BT69" s="95"/>
      <c r="BU69" s="165">
        <f t="shared" si="121"/>
        <v>0</v>
      </c>
      <c r="BV69" s="95"/>
      <c r="BW69" s="168"/>
      <c r="BX69" s="165">
        <f t="shared" si="122"/>
        <v>0</v>
      </c>
      <c r="BY69" s="95"/>
      <c r="BZ69" s="95"/>
      <c r="CA69" s="165">
        <f t="shared" si="123"/>
        <v>0</v>
      </c>
      <c r="CB69" s="95"/>
      <c r="CC69" s="95"/>
      <c r="CD69" s="165">
        <f t="shared" si="124"/>
        <v>0</v>
      </c>
      <c r="CE69" s="168"/>
      <c r="CF69" s="95"/>
      <c r="CG69" s="165">
        <f t="shared" si="125"/>
        <v>0</v>
      </c>
      <c r="CH69" s="95"/>
      <c r="CI69" s="168"/>
      <c r="CJ69" s="165">
        <f t="shared" si="126"/>
        <v>0</v>
      </c>
      <c r="CK69" s="95"/>
      <c r="CL69" s="95"/>
      <c r="CM69" s="165">
        <f t="shared" si="127"/>
        <v>0</v>
      </c>
      <c r="CN69" s="95"/>
      <c r="CO69" s="95"/>
      <c r="CP69" s="165">
        <f t="shared" si="128"/>
        <v>0</v>
      </c>
      <c r="CQ69" s="168"/>
      <c r="CR69" s="95"/>
      <c r="CS69" s="165">
        <f t="shared" si="129"/>
        <v>0</v>
      </c>
      <c r="CT69" s="168">
        <f t="shared" si="130"/>
        <v>0</v>
      </c>
      <c r="CU69" s="168">
        <f t="shared" si="131"/>
        <v>0</v>
      </c>
    </row>
    <row r="70" spans="2:126" x14ac:dyDescent="0.25">
      <c r="B70" s="42"/>
      <c r="C70" s="168"/>
      <c r="D70" s="253"/>
      <c r="E70" s="95"/>
      <c r="F70" s="95"/>
      <c r="G70" s="165">
        <f t="shared" si="99"/>
        <v>0</v>
      </c>
      <c r="H70" s="95"/>
      <c r="I70" s="95"/>
      <c r="J70" s="165">
        <f t="shared" si="100"/>
        <v>0</v>
      </c>
      <c r="K70" s="168"/>
      <c r="L70" s="95"/>
      <c r="M70" s="165">
        <f t="shared" si="101"/>
        <v>0</v>
      </c>
      <c r="N70" s="95"/>
      <c r="O70" s="168"/>
      <c r="P70" s="165">
        <f t="shared" si="102"/>
        <v>0</v>
      </c>
      <c r="Q70" s="95"/>
      <c r="R70" s="95"/>
      <c r="S70" s="165">
        <f t="shared" si="103"/>
        <v>0</v>
      </c>
      <c r="T70" s="95"/>
      <c r="U70" s="95"/>
      <c r="V70" s="165">
        <f t="shared" si="104"/>
        <v>0</v>
      </c>
      <c r="W70" s="168"/>
      <c r="X70" s="95"/>
      <c r="Y70" s="165">
        <f t="shared" si="105"/>
        <v>0</v>
      </c>
      <c r="Z70" s="95"/>
      <c r="AA70" s="168"/>
      <c r="AB70" s="165">
        <f t="shared" si="106"/>
        <v>0</v>
      </c>
      <c r="AC70" s="95"/>
      <c r="AD70" s="95"/>
      <c r="AE70" s="165">
        <f t="shared" si="107"/>
        <v>0</v>
      </c>
      <c r="AF70" s="95"/>
      <c r="AG70" s="95"/>
      <c r="AH70" s="165">
        <f t="shared" si="108"/>
        <v>0</v>
      </c>
      <c r="AI70" s="168"/>
      <c r="AJ70" s="95"/>
      <c r="AK70" s="165">
        <f t="shared" si="109"/>
        <v>0</v>
      </c>
      <c r="AL70" s="95"/>
      <c r="AM70" s="168"/>
      <c r="AN70" s="165">
        <f t="shared" si="110"/>
        <v>0</v>
      </c>
      <c r="AO70" s="95"/>
      <c r="AP70" s="95"/>
      <c r="AQ70" s="165">
        <f t="shared" si="111"/>
        <v>0</v>
      </c>
      <c r="AR70" s="95"/>
      <c r="AS70" s="95"/>
      <c r="AT70" s="165">
        <f t="shared" si="112"/>
        <v>0</v>
      </c>
      <c r="AU70" s="168"/>
      <c r="AV70" s="95"/>
      <c r="AW70" s="165">
        <f t="shared" si="113"/>
        <v>0</v>
      </c>
      <c r="AX70" s="95"/>
      <c r="AY70" s="168"/>
      <c r="AZ70" s="165">
        <f t="shared" si="114"/>
        <v>0</v>
      </c>
      <c r="BA70" s="95"/>
      <c r="BB70" s="95"/>
      <c r="BC70" s="165">
        <f t="shared" si="115"/>
        <v>0</v>
      </c>
      <c r="BD70" s="95"/>
      <c r="BE70" s="95"/>
      <c r="BF70" s="165">
        <f t="shared" si="116"/>
        <v>0</v>
      </c>
      <c r="BG70" s="168"/>
      <c r="BH70" s="95"/>
      <c r="BI70" s="165">
        <f t="shared" si="117"/>
        <v>0</v>
      </c>
      <c r="BJ70" s="95"/>
      <c r="BK70" s="168"/>
      <c r="BL70" s="165">
        <f t="shared" si="118"/>
        <v>0</v>
      </c>
      <c r="BM70" s="95"/>
      <c r="BN70" s="95"/>
      <c r="BO70" s="165">
        <f t="shared" si="119"/>
        <v>0</v>
      </c>
      <c r="BP70" s="95"/>
      <c r="BQ70" s="95"/>
      <c r="BR70" s="165">
        <f t="shared" si="120"/>
        <v>0</v>
      </c>
      <c r="BS70" s="168"/>
      <c r="BT70" s="95"/>
      <c r="BU70" s="165">
        <f t="shared" si="121"/>
        <v>0</v>
      </c>
      <c r="BV70" s="95"/>
      <c r="BW70" s="168"/>
      <c r="BX70" s="165">
        <f t="shared" si="122"/>
        <v>0</v>
      </c>
      <c r="BY70" s="95"/>
      <c r="BZ70" s="95"/>
      <c r="CA70" s="165">
        <f t="shared" si="123"/>
        <v>0</v>
      </c>
      <c r="CB70" s="95"/>
      <c r="CC70" s="95"/>
      <c r="CD70" s="165">
        <f t="shared" si="124"/>
        <v>0</v>
      </c>
      <c r="CE70" s="168"/>
      <c r="CF70" s="95"/>
      <c r="CG70" s="165">
        <f t="shared" si="125"/>
        <v>0</v>
      </c>
      <c r="CH70" s="95"/>
      <c r="CI70" s="168"/>
      <c r="CJ70" s="165">
        <f t="shared" si="126"/>
        <v>0</v>
      </c>
      <c r="CK70" s="95"/>
      <c r="CL70" s="95"/>
      <c r="CM70" s="165">
        <f t="shared" si="127"/>
        <v>0</v>
      </c>
      <c r="CN70" s="95"/>
      <c r="CO70" s="95"/>
      <c r="CP70" s="165">
        <f t="shared" si="128"/>
        <v>0</v>
      </c>
      <c r="CQ70" s="168"/>
      <c r="CR70" s="95"/>
      <c r="CS70" s="165">
        <f t="shared" si="129"/>
        <v>0</v>
      </c>
      <c r="CT70" s="168">
        <f t="shared" si="130"/>
        <v>0</v>
      </c>
      <c r="CU70" s="168">
        <f t="shared" si="131"/>
        <v>0</v>
      </c>
    </row>
    <row r="71" spans="2:126" x14ac:dyDescent="0.25">
      <c r="B71" s="42"/>
      <c r="C71" s="168"/>
      <c r="D71" s="253"/>
      <c r="E71" s="95"/>
      <c r="F71" s="95"/>
      <c r="G71" s="165">
        <f t="shared" si="99"/>
        <v>0</v>
      </c>
      <c r="H71" s="95"/>
      <c r="I71" s="95"/>
      <c r="J71" s="165">
        <f t="shared" si="100"/>
        <v>0</v>
      </c>
      <c r="K71" s="168"/>
      <c r="L71" s="95"/>
      <c r="M71" s="165">
        <f t="shared" si="101"/>
        <v>0</v>
      </c>
      <c r="N71" s="95"/>
      <c r="O71" s="168"/>
      <c r="P71" s="165">
        <f t="shared" si="102"/>
        <v>0</v>
      </c>
      <c r="Q71" s="95"/>
      <c r="R71" s="95"/>
      <c r="S71" s="165">
        <f t="shared" si="103"/>
        <v>0</v>
      </c>
      <c r="T71" s="95"/>
      <c r="U71" s="95"/>
      <c r="V71" s="165">
        <f t="shared" si="104"/>
        <v>0</v>
      </c>
      <c r="W71" s="168"/>
      <c r="X71" s="95"/>
      <c r="Y71" s="165">
        <f t="shared" si="105"/>
        <v>0</v>
      </c>
      <c r="Z71" s="95"/>
      <c r="AA71" s="168"/>
      <c r="AB71" s="165">
        <f t="shared" si="106"/>
        <v>0</v>
      </c>
      <c r="AC71" s="95"/>
      <c r="AD71" s="95"/>
      <c r="AE71" s="165">
        <f t="shared" si="107"/>
        <v>0</v>
      </c>
      <c r="AF71" s="95"/>
      <c r="AG71" s="95"/>
      <c r="AH71" s="165">
        <f t="shared" si="108"/>
        <v>0</v>
      </c>
      <c r="AI71" s="168"/>
      <c r="AJ71" s="95"/>
      <c r="AK71" s="165">
        <f t="shared" si="109"/>
        <v>0</v>
      </c>
      <c r="AL71" s="95"/>
      <c r="AM71" s="168"/>
      <c r="AN71" s="165">
        <f t="shared" si="110"/>
        <v>0</v>
      </c>
      <c r="AO71" s="95"/>
      <c r="AP71" s="95"/>
      <c r="AQ71" s="165">
        <f t="shared" si="111"/>
        <v>0</v>
      </c>
      <c r="AR71" s="95"/>
      <c r="AS71" s="95"/>
      <c r="AT71" s="165">
        <f t="shared" si="112"/>
        <v>0</v>
      </c>
      <c r="AU71" s="168"/>
      <c r="AV71" s="95"/>
      <c r="AW71" s="165">
        <f t="shared" si="113"/>
        <v>0</v>
      </c>
      <c r="AX71" s="95"/>
      <c r="AY71" s="168"/>
      <c r="AZ71" s="165">
        <f t="shared" si="114"/>
        <v>0</v>
      </c>
      <c r="BA71" s="95"/>
      <c r="BB71" s="95"/>
      <c r="BC71" s="165">
        <f t="shared" si="115"/>
        <v>0</v>
      </c>
      <c r="BD71" s="95"/>
      <c r="BE71" s="95"/>
      <c r="BF71" s="165">
        <f t="shared" si="116"/>
        <v>0</v>
      </c>
      <c r="BG71" s="168"/>
      <c r="BH71" s="95"/>
      <c r="BI71" s="165">
        <f t="shared" si="117"/>
        <v>0</v>
      </c>
      <c r="BJ71" s="95"/>
      <c r="BK71" s="168"/>
      <c r="BL71" s="165">
        <f t="shared" si="118"/>
        <v>0</v>
      </c>
      <c r="BM71" s="95"/>
      <c r="BN71" s="95"/>
      <c r="BO71" s="165">
        <f t="shared" si="119"/>
        <v>0</v>
      </c>
      <c r="BP71" s="95"/>
      <c r="BQ71" s="95"/>
      <c r="BR71" s="165">
        <f t="shared" si="120"/>
        <v>0</v>
      </c>
      <c r="BS71" s="168"/>
      <c r="BT71" s="95"/>
      <c r="BU71" s="165">
        <f t="shared" si="121"/>
        <v>0</v>
      </c>
      <c r="BV71" s="95"/>
      <c r="BW71" s="168"/>
      <c r="BX71" s="165">
        <f t="shared" si="122"/>
        <v>0</v>
      </c>
      <c r="BY71" s="95"/>
      <c r="BZ71" s="95"/>
      <c r="CA71" s="165">
        <f t="shared" si="123"/>
        <v>0</v>
      </c>
      <c r="CB71" s="95"/>
      <c r="CC71" s="95"/>
      <c r="CD71" s="165">
        <f t="shared" si="124"/>
        <v>0</v>
      </c>
      <c r="CE71" s="168"/>
      <c r="CF71" s="95"/>
      <c r="CG71" s="165">
        <f t="shared" si="125"/>
        <v>0</v>
      </c>
      <c r="CH71" s="95"/>
      <c r="CI71" s="168"/>
      <c r="CJ71" s="165">
        <f t="shared" si="126"/>
        <v>0</v>
      </c>
      <c r="CK71" s="95"/>
      <c r="CL71" s="95"/>
      <c r="CM71" s="165">
        <f t="shared" si="127"/>
        <v>0</v>
      </c>
      <c r="CN71" s="95"/>
      <c r="CO71" s="95"/>
      <c r="CP71" s="165">
        <f t="shared" si="128"/>
        <v>0</v>
      </c>
      <c r="CQ71" s="168"/>
      <c r="CR71" s="95"/>
      <c r="CS71" s="165">
        <f t="shared" si="129"/>
        <v>0</v>
      </c>
      <c r="CT71" s="168">
        <f t="shared" si="130"/>
        <v>0</v>
      </c>
      <c r="CU71" s="168">
        <f t="shared" si="131"/>
        <v>0</v>
      </c>
    </row>
    <row r="72" spans="2:126" x14ac:dyDescent="0.25">
      <c r="B72" s="42"/>
      <c r="C72" s="168"/>
      <c r="D72" s="253"/>
      <c r="E72" s="95"/>
      <c r="F72" s="95"/>
      <c r="G72" s="165">
        <f t="shared" si="99"/>
        <v>0</v>
      </c>
      <c r="H72" s="95"/>
      <c r="I72" s="95"/>
      <c r="J72" s="165">
        <f t="shared" si="100"/>
        <v>0</v>
      </c>
      <c r="K72" s="168"/>
      <c r="L72" s="95"/>
      <c r="M72" s="165">
        <f t="shared" si="101"/>
        <v>0</v>
      </c>
      <c r="N72" s="95"/>
      <c r="O72" s="168"/>
      <c r="P72" s="165">
        <f t="shared" si="102"/>
        <v>0</v>
      </c>
      <c r="Q72" s="95"/>
      <c r="R72" s="95"/>
      <c r="S72" s="165">
        <f t="shared" si="103"/>
        <v>0</v>
      </c>
      <c r="T72" s="95"/>
      <c r="U72" s="95"/>
      <c r="V72" s="165">
        <f t="shared" si="104"/>
        <v>0</v>
      </c>
      <c r="W72" s="168"/>
      <c r="X72" s="95"/>
      <c r="Y72" s="165">
        <f t="shared" si="105"/>
        <v>0</v>
      </c>
      <c r="Z72" s="95"/>
      <c r="AA72" s="168"/>
      <c r="AB72" s="165">
        <f t="shared" si="106"/>
        <v>0</v>
      </c>
      <c r="AC72" s="95"/>
      <c r="AD72" s="95"/>
      <c r="AE72" s="165">
        <f t="shared" si="107"/>
        <v>0</v>
      </c>
      <c r="AF72" s="95"/>
      <c r="AG72" s="95"/>
      <c r="AH72" s="165">
        <f t="shared" si="108"/>
        <v>0</v>
      </c>
      <c r="AI72" s="168"/>
      <c r="AJ72" s="95"/>
      <c r="AK72" s="165">
        <f t="shared" si="109"/>
        <v>0</v>
      </c>
      <c r="AL72" s="95"/>
      <c r="AM72" s="168"/>
      <c r="AN72" s="165">
        <f t="shared" si="110"/>
        <v>0</v>
      </c>
      <c r="AO72" s="95"/>
      <c r="AP72" s="95"/>
      <c r="AQ72" s="165">
        <f t="shared" si="111"/>
        <v>0</v>
      </c>
      <c r="AR72" s="95"/>
      <c r="AS72" s="95"/>
      <c r="AT72" s="165">
        <f t="shared" si="112"/>
        <v>0</v>
      </c>
      <c r="AU72" s="168"/>
      <c r="AV72" s="95"/>
      <c r="AW72" s="165">
        <f t="shared" si="113"/>
        <v>0</v>
      </c>
      <c r="AX72" s="95"/>
      <c r="AY72" s="168"/>
      <c r="AZ72" s="165">
        <f t="shared" si="114"/>
        <v>0</v>
      </c>
      <c r="BA72" s="95"/>
      <c r="BB72" s="95"/>
      <c r="BC72" s="165">
        <f t="shared" si="115"/>
        <v>0</v>
      </c>
      <c r="BD72" s="95"/>
      <c r="BE72" s="95"/>
      <c r="BF72" s="165">
        <f t="shared" si="116"/>
        <v>0</v>
      </c>
      <c r="BG72" s="168"/>
      <c r="BH72" s="95"/>
      <c r="BI72" s="165">
        <f t="shared" si="117"/>
        <v>0</v>
      </c>
      <c r="BJ72" s="95"/>
      <c r="BK72" s="168"/>
      <c r="BL72" s="165">
        <f t="shared" si="118"/>
        <v>0</v>
      </c>
      <c r="BM72" s="95"/>
      <c r="BN72" s="95"/>
      <c r="BO72" s="165">
        <f t="shared" si="119"/>
        <v>0</v>
      </c>
      <c r="BP72" s="95"/>
      <c r="BQ72" s="95"/>
      <c r="BR72" s="165">
        <f t="shared" si="120"/>
        <v>0</v>
      </c>
      <c r="BS72" s="168"/>
      <c r="BT72" s="95"/>
      <c r="BU72" s="165">
        <f t="shared" si="121"/>
        <v>0</v>
      </c>
      <c r="BV72" s="95"/>
      <c r="BW72" s="168"/>
      <c r="BX72" s="165">
        <f t="shared" si="122"/>
        <v>0</v>
      </c>
      <c r="BY72" s="95"/>
      <c r="BZ72" s="95"/>
      <c r="CA72" s="165">
        <f t="shared" si="123"/>
        <v>0</v>
      </c>
      <c r="CB72" s="95"/>
      <c r="CC72" s="95"/>
      <c r="CD72" s="165">
        <f t="shared" si="124"/>
        <v>0</v>
      </c>
      <c r="CE72" s="168"/>
      <c r="CF72" s="95"/>
      <c r="CG72" s="165">
        <f t="shared" si="125"/>
        <v>0</v>
      </c>
      <c r="CH72" s="95"/>
      <c r="CI72" s="168"/>
      <c r="CJ72" s="165">
        <f t="shared" si="126"/>
        <v>0</v>
      </c>
      <c r="CK72" s="95"/>
      <c r="CL72" s="95"/>
      <c r="CM72" s="165">
        <f t="shared" si="127"/>
        <v>0</v>
      </c>
      <c r="CN72" s="95"/>
      <c r="CO72" s="95"/>
      <c r="CP72" s="165">
        <f t="shared" si="128"/>
        <v>0</v>
      </c>
      <c r="CQ72" s="168"/>
      <c r="CR72" s="95"/>
      <c r="CS72" s="165">
        <f t="shared" si="129"/>
        <v>0</v>
      </c>
      <c r="CT72" s="168">
        <f t="shared" si="130"/>
        <v>0</v>
      </c>
      <c r="CU72" s="168">
        <f t="shared" si="131"/>
        <v>0</v>
      </c>
    </row>
    <row r="73" spans="2:126" x14ac:dyDescent="0.25">
      <c r="B73" s="42"/>
      <c r="C73" s="168"/>
      <c r="D73" s="253"/>
      <c r="E73" s="95"/>
      <c r="F73" s="95"/>
      <c r="G73" s="165">
        <f t="shared" si="99"/>
        <v>0</v>
      </c>
      <c r="H73" s="95"/>
      <c r="I73" s="95"/>
      <c r="J73" s="165">
        <f t="shared" si="100"/>
        <v>0</v>
      </c>
      <c r="K73" s="168"/>
      <c r="L73" s="95"/>
      <c r="M73" s="165">
        <f t="shared" si="101"/>
        <v>0</v>
      </c>
      <c r="N73" s="95"/>
      <c r="O73" s="168"/>
      <c r="P73" s="165">
        <f t="shared" si="102"/>
        <v>0</v>
      </c>
      <c r="Q73" s="95"/>
      <c r="R73" s="95"/>
      <c r="S73" s="165">
        <f t="shared" si="103"/>
        <v>0</v>
      </c>
      <c r="T73" s="95"/>
      <c r="U73" s="95"/>
      <c r="V73" s="165">
        <f t="shared" si="104"/>
        <v>0</v>
      </c>
      <c r="W73" s="168"/>
      <c r="X73" s="95"/>
      <c r="Y73" s="165">
        <f t="shared" si="105"/>
        <v>0</v>
      </c>
      <c r="Z73" s="95"/>
      <c r="AA73" s="168"/>
      <c r="AB73" s="165">
        <f t="shared" si="106"/>
        <v>0</v>
      </c>
      <c r="AC73" s="95"/>
      <c r="AD73" s="95"/>
      <c r="AE73" s="165">
        <f t="shared" si="107"/>
        <v>0</v>
      </c>
      <c r="AF73" s="95"/>
      <c r="AG73" s="95"/>
      <c r="AH73" s="165">
        <f t="shared" si="108"/>
        <v>0</v>
      </c>
      <c r="AI73" s="168"/>
      <c r="AJ73" s="95"/>
      <c r="AK73" s="165">
        <f t="shared" si="109"/>
        <v>0</v>
      </c>
      <c r="AL73" s="95"/>
      <c r="AM73" s="168"/>
      <c r="AN73" s="165">
        <f t="shared" si="110"/>
        <v>0</v>
      </c>
      <c r="AO73" s="95"/>
      <c r="AP73" s="95"/>
      <c r="AQ73" s="165">
        <f t="shared" si="111"/>
        <v>0</v>
      </c>
      <c r="AR73" s="95"/>
      <c r="AS73" s="95"/>
      <c r="AT73" s="165">
        <f t="shared" si="112"/>
        <v>0</v>
      </c>
      <c r="AU73" s="168"/>
      <c r="AV73" s="95"/>
      <c r="AW73" s="165">
        <f t="shared" si="113"/>
        <v>0</v>
      </c>
      <c r="AX73" s="95"/>
      <c r="AY73" s="168"/>
      <c r="AZ73" s="165">
        <f t="shared" si="114"/>
        <v>0</v>
      </c>
      <c r="BA73" s="95"/>
      <c r="BB73" s="95"/>
      <c r="BC73" s="165">
        <f t="shared" si="115"/>
        <v>0</v>
      </c>
      <c r="BD73" s="95"/>
      <c r="BE73" s="95"/>
      <c r="BF73" s="165">
        <f t="shared" si="116"/>
        <v>0</v>
      </c>
      <c r="BG73" s="168"/>
      <c r="BH73" s="95"/>
      <c r="BI73" s="165">
        <f t="shared" si="117"/>
        <v>0</v>
      </c>
      <c r="BJ73" s="95"/>
      <c r="BK73" s="168"/>
      <c r="BL73" s="165">
        <f t="shared" si="118"/>
        <v>0</v>
      </c>
      <c r="BM73" s="95"/>
      <c r="BN73" s="95"/>
      <c r="BO73" s="165">
        <f t="shared" si="119"/>
        <v>0</v>
      </c>
      <c r="BP73" s="95"/>
      <c r="BQ73" s="95"/>
      <c r="BR73" s="165">
        <f t="shared" si="120"/>
        <v>0</v>
      </c>
      <c r="BS73" s="168"/>
      <c r="BT73" s="95"/>
      <c r="BU73" s="165">
        <f t="shared" si="121"/>
        <v>0</v>
      </c>
      <c r="BV73" s="95"/>
      <c r="BW73" s="168"/>
      <c r="BX73" s="165">
        <f t="shared" si="122"/>
        <v>0</v>
      </c>
      <c r="BY73" s="95"/>
      <c r="BZ73" s="95"/>
      <c r="CA73" s="165">
        <f t="shared" si="123"/>
        <v>0</v>
      </c>
      <c r="CB73" s="95"/>
      <c r="CC73" s="95"/>
      <c r="CD73" s="165">
        <f t="shared" si="124"/>
        <v>0</v>
      </c>
      <c r="CE73" s="168"/>
      <c r="CF73" s="95"/>
      <c r="CG73" s="165">
        <f t="shared" si="125"/>
        <v>0</v>
      </c>
      <c r="CH73" s="95"/>
      <c r="CI73" s="168"/>
      <c r="CJ73" s="165">
        <f t="shared" si="126"/>
        <v>0</v>
      </c>
      <c r="CK73" s="95"/>
      <c r="CL73" s="95"/>
      <c r="CM73" s="165">
        <f t="shared" si="127"/>
        <v>0</v>
      </c>
      <c r="CN73" s="95"/>
      <c r="CO73" s="95"/>
      <c r="CP73" s="165">
        <f t="shared" si="128"/>
        <v>0</v>
      </c>
      <c r="CQ73" s="168"/>
      <c r="CR73" s="95"/>
      <c r="CS73" s="165">
        <f t="shared" si="129"/>
        <v>0</v>
      </c>
      <c r="CT73" s="168">
        <f t="shared" si="130"/>
        <v>0</v>
      </c>
      <c r="CU73" s="168">
        <f t="shared" si="131"/>
        <v>0</v>
      </c>
    </row>
    <row r="74" spans="2:126" x14ac:dyDescent="0.25">
      <c r="B74" s="234" t="s">
        <v>6</v>
      </c>
      <c r="C74" s="235"/>
      <c r="D74" s="236"/>
      <c r="E74" s="226"/>
      <c r="F74" s="226"/>
      <c r="G74" s="226">
        <f>SUM(G62:G73)</f>
        <v>0</v>
      </c>
      <c r="H74" s="226"/>
      <c r="I74" s="226"/>
      <c r="J74" s="226">
        <f>SUM(J62:J73)</f>
        <v>0</v>
      </c>
      <c r="K74" s="226"/>
      <c r="L74" s="226" t="s">
        <v>551</v>
      </c>
      <c r="M74" s="226">
        <f>SUM(M62:M73)</f>
        <v>0</v>
      </c>
      <c r="N74" s="226"/>
      <c r="O74" s="226"/>
      <c r="P74" s="226">
        <f>SUM(P62:P73)</f>
        <v>0</v>
      </c>
      <c r="Q74" s="226"/>
      <c r="R74" s="226"/>
      <c r="S74" s="226">
        <f>SUM(S62:S73)</f>
        <v>0</v>
      </c>
      <c r="T74" s="226"/>
      <c r="U74" s="226"/>
      <c r="V74" s="226">
        <f>SUM(V62:V73)</f>
        <v>0</v>
      </c>
      <c r="W74" s="226"/>
      <c r="X74" s="226"/>
      <c r="Y74" s="226">
        <f>SUM(Y62:Y73)</f>
        <v>0</v>
      </c>
      <c r="Z74" s="226"/>
      <c r="AA74" s="226"/>
      <c r="AB74" s="226">
        <f>SUM(AB62:AB73)</f>
        <v>0</v>
      </c>
      <c r="AC74" s="226"/>
      <c r="AD74" s="226"/>
      <c r="AE74" s="226">
        <f>SUM(AE62:AE73)</f>
        <v>0</v>
      </c>
      <c r="AF74" s="226"/>
      <c r="AG74" s="226"/>
      <c r="AH74" s="226">
        <f>SUM(AH62:AH73)</f>
        <v>0</v>
      </c>
      <c r="AI74" s="226"/>
      <c r="AJ74" s="226"/>
      <c r="AK74" s="226">
        <f>SUM(AK62:AK73)</f>
        <v>0</v>
      </c>
      <c r="AL74" s="226"/>
      <c r="AM74" s="226"/>
      <c r="AN74" s="226">
        <f>SUM(AN62:AN73)</f>
        <v>0</v>
      </c>
      <c r="AO74" s="226"/>
      <c r="AP74" s="226"/>
      <c r="AQ74" s="226">
        <f>SUM(AQ62:AQ73)</f>
        <v>0</v>
      </c>
      <c r="AR74" s="226"/>
      <c r="AS74" s="226"/>
      <c r="AT74" s="226">
        <f>SUM(AT62:AT73)</f>
        <v>0</v>
      </c>
      <c r="AU74" s="226"/>
      <c r="AV74" s="226"/>
      <c r="AW74" s="226">
        <f>SUM(AW62:AW73)</f>
        <v>0</v>
      </c>
      <c r="AX74" s="226"/>
      <c r="AY74" s="226"/>
      <c r="AZ74" s="226">
        <f>SUM(AZ62:AZ73)</f>
        <v>0</v>
      </c>
      <c r="BA74" s="226"/>
      <c r="BB74" s="226"/>
      <c r="BC74" s="226">
        <f>SUM(BC62:BC73)</f>
        <v>0</v>
      </c>
      <c r="BD74" s="226"/>
      <c r="BE74" s="226"/>
      <c r="BF74" s="226">
        <f>SUM(BF62:BF73)</f>
        <v>0</v>
      </c>
      <c r="BG74" s="226"/>
      <c r="BH74" s="226"/>
      <c r="BI74" s="226">
        <f>SUM(BI62:BI73)</f>
        <v>0</v>
      </c>
      <c r="BJ74" s="226"/>
      <c r="BK74" s="226"/>
      <c r="BL74" s="226">
        <f>SUM(BL62:BL73)</f>
        <v>0</v>
      </c>
      <c r="BM74" s="226"/>
      <c r="BN74" s="226"/>
      <c r="BO74" s="226">
        <f>SUM(BO62:BO73)</f>
        <v>0</v>
      </c>
      <c r="BP74" s="226"/>
      <c r="BQ74" s="226"/>
      <c r="BR74" s="226">
        <f>SUM(BR62:BR73)</f>
        <v>0</v>
      </c>
      <c r="BS74" s="226"/>
      <c r="BT74" s="226"/>
      <c r="BU74" s="226">
        <f>SUM(BU62:BU73)</f>
        <v>0</v>
      </c>
      <c r="BV74" s="226"/>
      <c r="BW74" s="226"/>
      <c r="BX74" s="226">
        <f>SUM(BX62:BX73)</f>
        <v>0</v>
      </c>
      <c r="BY74" s="226"/>
      <c r="BZ74" s="226"/>
      <c r="CA74" s="226">
        <f>SUM(CA62:CA73)</f>
        <v>0</v>
      </c>
      <c r="CB74" s="226"/>
      <c r="CC74" s="226"/>
      <c r="CD74" s="226">
        <f>SUM(CD62:CD73)</f>
        <v>0</v>
      </c>
      <c r="CE74" s="226"/>
      <c r="CF74" s="226"/>
      <c r="CG74" s="226">
        <f>SUM(CG62:CG73)</f>
        <v>0</v>
      </c>
      <c r="CH74" s="226"/>
      <c r="CI74" s="226"/>
      <c r="CJ74" s="226">
        <f>SUM(CJ62:CJ73)</f>
        <v>0</v>
      </c>
      <c r="CK74" s="226"/>
      <c r="CL74" s="226"/>
      <c r="CM74" s="226">
        <f>SUM(CM62:CM73)</f>
        <v>0</v>
      </c>
      <c r="CN74" s="226"/>
      <c r="CO74" s="226"/>
      <c r="CP74" s="226">
        <f>SUM(CP62:CP73)</f>
        <v>0</v>
      </c>
      <c r="CQ74" s="226"/>
      <c r="CR74" s="226"/>
      <c r="CS74" s="226">
        <f>SUM(CS62:CS73)</f>
        <v>0</v>
      </c>
      <c r="CT74" s="226">
        <f>SUM(CT62:CT73)</f>
        <v>0</v>
      </c>
      <c r="CU74" s="227">
        <f>SUM(CU62:CU73)</f>
        <v>0</v>
      </c>
    </row>
    <row r="75" spans="2:126" s="8" customFormat="1" x14ac:dyDescent="0.25"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58">
        <f>G74+J74+M74+P74+S74+V74+Y74+AB74+AE74+AH74+AK74+AN74+AQ74+AT74+AW74+AZ74+BC74+BF74+BI74+BL74+BO74+BR74+BU74+BX74+CA74+CD74+CG74+CJ74+CM74+CP74+CS74</f>
        <v>0</v>
      </c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</row>
    <row r="76" spans="2:126" s="8" customFormat="1" x14ac:dyDescent="0.25">
      <c r="B76" s="8" t="s">
        <v>716</v>
      </c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</row>
    <row r="77" spans="2:126" x14ac:dyDescent="0.25">
      <c r="B77" s="419" t="s">
        <v>203</v>
      </c>
      <c r="C77" s="154" t="s">
        <v>204</v>
      </c>
      <c r="D77" s="155"/>
      <c r="E77" s="405" t="s">
        <v>5</v>
      </c>
      <c r="F77" s="406"/>
      <c r="G77" s="406"/>
      <c r="H77" s="406"/>
      <c r="I77" s="406"/>
      <c r="J77" s="406"/>
      <c r="K77" s="406"/>
      <c r="L77" s="406"/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  <c r="AA77" s="406"/>
      <c r="AB77" s="406"/>
      <c r="AC77" s="406"/>
      <c r="AD77" s="406"/>
      <c r="AE77" s="406"/>
      <c r="AF77" s="406"/>
      <c r="AG77" s="406"/>
      <c r="AH77" s="406"/>
      <c r="AI77" s="406"/>
      <c r="AJ77" s="406"/>
      <c r="AK77" s="406"/>
      <c r="AL77" s="406"/>
      <c r="AM77" s="406"/>
      <c r="AN77" s="406"/>
      <c r="AO77" s="406"/>
      <c r="AP77" s="406"/>
      <c r="AQ77" s="406"/>
      <c r="AR77" s="406"/>
      <c r="AS77" s="406"/>
      <c r="AT77" s="406"/>
      <c r="AU77" s="406"/>
      <c r="AV77" s="406"/>
      <c r="AW77" s="406"/>
      <c r="AX77" s="406"/>
      <c r="AY77" s="406"/>
      <c r="AZ77" s="406"/>
      <c r="BA77" s="406"/>
      <c r="BB77" s="406"/>
      <c r="BC77" s="406"/>
      <c r="BD77" s="406"/>
      <c r="BE77" s="406"/>
      <c r="BF77" s="406"/>
      <c r="BG77" s="406"/>
      <c r="BH77" s="406"/>
      <c r="BI77" s="406"/>
      <c r="BJ77" s="406"/>
      <c r="BK77" s="406"/>
      <c r="BL77" s="406"/>
      <c r="BM77" s="406"/>
      <c r="BN77" s="406"/>
      <c r="BO77" s="406"/>
      <c r="BP77" s="406"/>
      <c r="BQ77" s="406"/>
      <c r="BR77" s="406"/>
      <c r="BS77" s="406"/>
      <c r="BT77" s="406"/>
      <c r="BU77" s="406"/>
      <c r="BV77" s="406"/>
      <c r="BW77" s="406"/>
      <c r="BX77" s="406"/>
      <c r="BY77" s="406"/>
      <c r="BZ77" s="406"/>
      <c r="CA77" s="406"/>
      <c r="CB77" s="406"/>
      <c r="CC77" s="406"/>
      <c r="CD77" s="406"/>
      <c r="CE77" s="406"/>
      <c r="CF77" s="406"/>
      <c r="CG77" s="406"/>
      <c r="CH77" s="406"/>
      <c r="CI77" s="406"/>
      <c r="CJ77" s="406"/>
      <c r="CK77" s="406"/>
      <c r="CL77" s="406"/>
      <c r="CM77" s="406"/>
      <c r="CN77" s="406"/>
      <c r="CO77" s="406"/>
      <c r="CP77" s="406"/>
      <c r="CQ77" s="406"/>
      <c r="CR77" s="406"/>
      <c r="CS77" s="407"/>
      <c r="CT77" s="156"/>
      <c r="CU77" s="425" t="s">
        <v>205</v>
      </c>
    </row>
    <row r="78" spans="2:126" x14ac:dyDescent="0.25">
      <c r="B78" s="419"/>
      <c r="C78" s="154"/>
      <c r="D78" s="155" t="s">
        <v>717</v>
      </c>
      <c r="E78" s="402">
        <v>1</v>
      </c>
      <c r="F78" s="403"/>
      <c r="G78" s="404"/>
      <c r="H78" s="402">
        <v>2</v>
      </c>
      <c r="I78" s="403"/>
      <c r="J78" s="404"/>
      <c r="K78" s="402">
        <v>3</v>
      </c>
      <c r="L78" s="403"/>
      <c r="M78" s="404"/>
      <c r="N78" s="402">
        <v>4</v>
      </c>
      <c r="O78" s="403"/>
      <c r="P78" s="404"/>
      <c r="Q78" s="402">
        <v>5</v>
      </c>
      <c r="R78" s="403"/>
      <c r="S78" s="404"/>
      <c r="T78" s="402">
        <v>6</v>
      </c>
      <c r="U78" s="403"/>
      <c r="V78" s="404"/>
      <c r="W78" s="402">
        <v>7</v>
      </c>
      <c r="X78" s="403"/>
      <c r="Y78" s="404"/>
      <c r="Z78" s="402">
        <v>8</v>
      </c>
      <c r="AA78" s="403"/>
      <c r="AB78" s="404"/>
      <c r="AC78" s="402">
        <v>9</v>
      </c>
      <c r="AD78" s="403"/>
      <c r="AE78" s="404"/>
      <c r="AF78" s="402">
        <v>10</v>
      </c>
      <c r="AG78" s="403"/>
      <c r="AH78" s="404"/>
      <c r="AI78" s="402">
        <v>11</v>
      </c>
      <c r="AJ78" s="403"/>
      <c r="AK78" s="404"/>
      <c r="AL78" s="402">
        <v>12</v>
      </c>
      <c r="AM78" s="403"/>
      <c r="AN78" s="404"/>
      <c r="AO78" s="402">
        <v>13</v>
      </c>
      <c r="AP78" s="403"/>
      <c r="AQ78" s="404"/>
      <c r="AR78" s="402">
        <v>14</v>
      </c>
      <c r="AS78" s="403"/>
      <c r="AT78" s="404"/>
      <c r="AU78" s="402">
        <v>15</v>
      </c>
      <c r="AV78" s="403"/>
      <c r="AW78" s="404"/>
      <c r="AX78" s="402">
        <v>16</v>
      </c>
      <c r="AY78" s="403"/>
      <c r="AZ78" s="404"/>
      <c r="BA78" s="402">
        <v>17</v>
      </c>
      <c r="BB78" s="403"/>
      <c r="BC78" s="404"/>
      <c r="BD78" s="402">
        <v>18</v>
      </c>
      <c r="BE78" s="403"/>
      <c r="BF78" s="404"/>
      <c r="BG78" s="402">
        <v>19</v>
      </c>
      <c r="BH78" s="403"/>
      <c r="BI78" s="404"/>
      <c r="BJ78" s="402">
        <v>20</v>
      </c>
      <c r="BK78" s="403"/>
      <c r="BL78" s="404"/>
      <c r="BM78" s="402">
        <v>21</v>
      </c>
      <c r="BN78" s="403"/>
      <c r="BO78" s="404"/>
      <c r="BP78" s="402">
        <v>22</v>
      </c>
      <c r="BQ78" s="403"/>
      <c r="BR78" s="404"/>
      <c r="BS78" s="402">
        <v>23</v>
      </c>
      <c r="BT78" s="403"/>
      <c r="BU78" s="404"/>
      <c r="BV78" s="402">
        <v>24</v>
      </c>
      <c r="BW78" s="403"/>
      <c r="BX78" s="404"/>
      <c r="BY78" s="402">
        <v>25</v>
      </c>
      <c r="BZ78" s="403"/>
      <c r="CA78" s="404"/>
      <c r="CB78" s="402">
        <v>26</v>
      </c>
      <c r="CC78" s="403"/>
      <c r="CD78" s="404"/>
      <c r="CE78" s="402">
        <v>27</v>
      </c>
      <c r="CF78" s="403"/>
      <c r="CG78" s="404"/>
      <c r="CH78" s="402">
        <v>28</v>
      </c>
      <c r="CI78" s="403"/>
      <c r="CJ78" s="404"/>
      <c r="CK78" s="402">
        <v>29</v>
      </c>
      <c r="CL78" s="403"/>
      <c r="CM78" s="404"/>
      <c r="CN78" s="402">
        <v>30</v>
      </c>
      <c r="CO78" s="403"/>
      <c r="CP78" s="404"/>
      <c r="CQ78" s="402">
        <v>31</v>
      </c>
      <c r="CR78" s="403"/>
      <c r="CS78" s="404"/>
      <c r="CT78" s="158"/>
      <c r="CU78" s="425"/>
    </row>
    <row r="79" spans="2:126" s="1" customFormat="1" x14ac:dyDescent="0.25">
      <c r="B79" s="419"/>
      <c r="C79" s="154"/>
      <c r="D79" s="159" t="s">
        <v>718</v>
      </c>
      <c r="E79" s="160" t="s">
        <v>208</v>
      </c>
      <c r="F79" s="160" t="s">
        <v>206</v>
      </c>
      <c r="G79" s="160" t="s">
        <v>78</v>
      </c>
      <c r="H79" s="161" t="s">
        <v>208</v>
      </c>
      <c r="I79" s="161" t="s">
        <v>206</v>
      </c>
      <c r="J79" s="161" t="s">
        <v>78</v>
      </c>
      <c r="K79" s="160" t="s">
        <v>208</v>
      </c>
      <c r="L79" s="160" t="s">
        <v>206</v>
      </c>
      <c r="M79" s="160" t="s">
        <v>78</v>
      </c>
      <c r="N79" s="161" t="s">
        <v>208</v>
      </c>
      <c r="O79" s="161" t="s">
        <v>206</v>
      </c>
      <c r="P79" s="161" t="s">
        <v>78</v>
      </c>
      <c r="Q79" s="160" t="s">
        <v>208</v>
      </c>
      <c r="R79" s="160" t="s">
        <v>206</v>
      </c>
      <c r="S79" s="160" t="s">
        <v>78</v>
      </c>
      <c r="T79" s="161" t="s">
        <v>208</v>
      </c>
      <c r="U79" s="161" t="s">
        <v>206</v>
      </c>
      <c r="V79" s="161" t="s">
        <v>78</v>
      </c>
      <c r="W79" s="160" t="s">
        <v>208</v>
      </c>
      <c r="X79" s="160" t="s">
        <v>206</v>
      </c>
      <c r="Y79" s="160" t="s">
        <v>78</v>
      </c>
      <c r="Z79" s="161" t="s">
        <v>208</v>
      </c>
      <c r="AA79" s="161" t="s">
        <v>206</v>
      </c>
      <c r="AB79" s="161" t="s">
        <v>78</v>
      </c>
      <c r="AC79" s="160" t="s">
        <v>208</v>
      </c>
      <c r="AD79" s="160" t="s">
        <v>206</v>
      </c>
      <c r="AE79" s="160" t="s">
        <v>78</v>
      </c>
      <c r="AF79" s="161" t="s">
        <v>208</v>
      </c>
      <c r="AG79" s="161" t="s">
        <v>206</v>
      </c>
      <c r="AH79" s="161" t="s">
        <v>78</v>
      </c>
      <c r="AI79" s="160" t="s">
        <v>208</v>
      </c>
      <c r="AJ79" s="160" t="s">
        <v>206</v>
      </c>
      <c r="AK79" s="160" t="s">
        <v>78</v>
      </c>
      <c r="AL79" s="161" t="s">
        <v>208</v>
      </c>
      <c r="AM79" s="161" t="s">
        <v>206</v>
      </c>
      <c r="AN79" s="161" t="s">
        <v>78</v>
      </c>
      <c r="AO79" s="160" t="s">
        <v>208</v>
      </c>
      <c r="AP79" s="160" t="s">
        <v>206</v>
      </c>
      <c r="AQ79" s="160" t="s">
        <v>78</v>
      </c>
      <c r="AR79" s="161" t="s">
        <v>208</v>
      </c>
      <c r="AS79" s="161" t="s">
        <v>206</v>
      </c>
      <c r="AT79" s="161" t="s">
        <v>78</v>
      </c>
      <c r="AU79" s="160" t="s">
        <v>208</v>
      </c>
      <c r="AV79" s="160" t="s">
        <v>206</v>
      </c>
      <c r="AW79" s="160" t="s">
        <v>78</v>
      </c>
      <c r="AX79" s="161" t="s">
        <v>208</v>
      </c>
      <c r="AY79" s="161" t="s">
        <v>206</v>
      </c>
      <c r="AZ79" s="161" t="s">
        <v>78</v>
      </c>
      <c r="BA79" s="160" t="s">
        <v>208</v>
      </c>
      <c r="BB79" s="160" t="s">
        <v>206</v>
      </c>
      <c r="BC79" s="160" t="s">
        <v>78</v>
      </c>
      <c r="BD79" s="161" t="s">
        <v>208</v>
      </c>
      <c r="BE79" s="161" t="s">
        <v>206</v>
      </c>
      <c r="BF79" s="161" t="s">
        <v>78</v>
      </c>
      <c r="BG79" s="160" t="s">
        <v>208</v>
      </c>
      <c r="BH79" s="160" t="s">
        <v>206</v>
      </c>
      <c r="BI79" s="160" t="s">
        <v>78</v>
      </c>
      <c r="BJ79" s="161" t="s">
        <v>208</v>
      </c>
      <c r="BK79" s="161" t="s">
        <v>206</v>
      </c>
      <c r="BL79" s="161" t="s">
        <v>78</v>
      </c>
      <c r="BM79" s="160" t="s">
        <v>208</v>
      </c>
      <c r="BN79" s="160" t="s">
        <v>206</v>
      </c>
      <c r="BO79" s="160" t="s">
        <v>78</v>
      </c>
      <c r="BP79" s="161" t="s">
        <v>208</v>
      </c>
      <c r="BQ79" s="161" t="s">
        <v>206</v>
      </c>
      <c r="BR79" s="161" t="s">
        <v>78</v>
      </c>
      <c r="BS79" s="160" t="s">
        <v>208</v>
      </c>
      <c r="BT79" s="160" t="s">
        <v>206</v>
      </c>
      <c r="BU79" s="160" t="s">
        <v>78</v>
      </c>
      <c r="BV79" s="161" t="s">
        <v>208</v>
      </c>
      <c r="BW79" s="161" t="s">
        <v>206</v>
      </c>
      <c r="BX79" s="161" t="s">
        <v>78</v>
      </c>
      <c r="BY79" s="160" t="s">
        <v>208</v>
      </c>
      <c r="BZ79" s="160" t="s">
        <v>206</v>
      </c>
      <c r="CA79" s="160" t="s">
        <v>78</v>
      </c>
      <c r="CB79" s="161" t="s">
        <v>208</v>
      </c>
      <c r="CC79" s="161" t="s">
        <v>206</v>
      </c>
      <c r="CD79" s="161" t="s">
        <v>78</v>
      </c>
      <c r="CE79" s="160" t="s">
        <v>208</v>
      </c>
      <c r="CF79" s="160" t="s">
        <v>206</v>
      </c>
      <c r="CG79" s="160" t="s">
        <v>78</v>
      </c>
      <c r="CH79" s="161" t="s">
        <v>208</v>
      </c>
      <c r="CI79" s="161" t="s">
        <v>206</v>
      </c>
      <c r="CJ79" s="161" t="s">
        <v>78</v>
      </c>
      <c r="CK79" s="160" t="s">
        <v>208</v>
      </c>
      <c r="CL79" s="160" t="s">
        <v>206</v>
      </c>
      <c r="CM79" s="160" t="s">
        <v>78</v>
      </c>
      <c r="CN79" s="161" t="s">
        <v>208</v>
      </c>
      <c r="CO79" s="161" t="s">
        <v>206</v>
      </c>
      <c r="CP79" s="161" t="s">
        <v>78</v>
      </c>
      <c r="CQ79" s="160" t="s">
        <v>208</v>
      </c>
      <c r="CR79" s="160" t="s">
        <v>206</v>
      </c>
      <c r="CS79" s="160" t="s">
        <v>78</v>
      </c>
      <c r="CT79" s="161" t="s">
        <v>78</v>
      </c>
      <c r="CU79" s="425"/>
    </row>
    <row r="80" spans="2:126" x14ac:dyDescent="0.25">
      <c r="B80" s="165" t="s">
        <v>719</v>
      </c>
      <c r="C80" s="165"/>
      <c r="D80" s="165">
        <v>730000</v>
      </c>
      <c r="E80" s="165">
        <v>1</v>
      </c>
      <c r="F80" s="165"/>
      <c r="G80" s="165">
        <f>E80*F80</f>
        <v>0</v>
      </c>
      <c r="H80" s="165"/>
      <c r="I80" s="165"/>
      <c r="J80" s="165">
        <f>H80*I80</f>
        <v>0</v>
      </c>
      <c r="K80" s="165"/>
      <c r="L80" s="165"/>
      <c r="M80" s="165">
        <f>K80*L80</f>
        <v>0</v>
      </c>
      <c r="N80" s="165"/>
      <c r="O80" s="165"/>
      <c r="P80" s="165">
        <f>N80*O80</f>
        <v>0</v>
      </c>
      <c r="Q80" s="165">
        <v>1</v>
      </c>
      <c r="R80" s="165"/>
      <c r="S80" s="165">
        <f>Q80*R80</f>
        <v>0</v>
      </c>
      <c r="T80" s="165"/>
      <c r="U80" s="165"/>
      <c r="V80" s="165">
        <f>T80*U80</f>
        <v>0</v>
      </c>
      <c r="W80" s="165">
        <v>1</v>
      </c>
      <c r="X80" s="165"/>
      <c r="Y80" s="165">
        <f>W80*X80</f>
        <v>0</v>
      </c>
      <c r="Z80" s="165"/>
      <c r="AA80" s="165"/>
      <c r="AB80" s="165">
        <f>Z80*AA80</f>
        <v>0</v>
      </c>
      <c r="AC80" s="165">
        <v>1</v>
      </c>
      <c r="AD80" s="165"/>
      <c r="AE80" s="165">
        <f>AC80*AD80</f>
        <v>0</v>
      </c>
      <c r="AF80" s="165"/>
      <c r="AG80" s="165"/>
      <c r="AH80" s="165">
        <f>AF80*AG80</f>
        <v>0</v>
      </c>
      <c r="AI80" s="42">
        <v>1</v>
      </c>
      <c r="AJ80" s="165"/>
      <c r="AK80" s="165">
        <f>AI80*AJ80</f>
        <v>0</v>
      </c>
      <c r="AL80" s="42"/>
      <c r="AM80" s="165"/>
      <c r="AN80" s="165">
        <f>AL80*AM80</f>
        <v>0</v>
      </c>
      <c r="AO80" s="42">
        <v>1</v>
      </c>
      <c r="AP80" s="165"/>
      <c r="AQ80" s="165">
        <f>AO80*AP80</f>
        <v>0</v>
      </c>
      <c r="AR80" s="42"/>
      <c r="AS80" s="165"/>
      <c r="AT80" s="165">
        <f>AR80*AS80</f>
        <v>0</v>
      </c>
      <c r="AU80" s="42"/>
      <c r="AV80" s="165"/>
      <c r="AW80" s="165">
        <f>AU80*AV80</f>
        <v>0</v>
      </c>
      <c r="AX80" s="42">
        <v>1</v>
      </c>
      <c r="AY80" s="165"/>
      <c r="AZ80" s="165">
        <f>AX80*AY80</f>
        <v>0</v>
      </c>
      <c r="BA80" s="42"/>
      <c r="BB80" s="165"/>
      <c r="BC80" s="165">
        <f>BA80*BB80</f>
        <v>0</v>
      </c>
      <c r="BD80" s="42"/>
      <c r="BE80" s="165"/>
      <c r="BF80" s="165">
        <f>BD80*BE80</f>
        <v>0</v>
      </c>
      <c r="BG80" s="42">
        <v>1</v>
      </c>
      <c r="BH80" s="165"/>
      <c r="BI80" s="165">
        <f>BG80*BH80</f>
        <v>0</v>
      </c>
      <c r="BJ80" s="42"/>
      <c r="BK80" s="165"/>
      <c r="BL80" s="165">
        <f>BJ80*BK80</f>
        <v>0</v>
      </c>
      <c r="BM80" s="42">
        <v>1</v>
      </c>
      <c r="BN80" s="165"/>
      <c r="BO80" s="165">
        <f>BM80*BN80</f>
        <v>0</v>
      </c>
      <c r="BP80" s="42"/>
      <c r="BQ80" s="165"/>
      <c r="BR80" s="165">
        <f>BP80*BQ80</f>
        <v>0</v>
      </c>
      <c r="BS80" s="42">
        <v>1</v>
      </c>
      <c r="BT80" s="165"/>
      <c r="BU80" s="165">
        <f>BS80*BT80</f>
        <v>0</v>
      </c>
      <c r="BV80" s="42"/>
      <c r="BW80" s="165"/>
      <c r="BX80" s="165">
        <f>BV80*BW80</f>
        <v>0</v>
      </c>
      <c r="BY80" s="42">
        <v>1</v>
      </c>
      <c r="BZ80" s="165"/>
      <c r="CA80" s="165">
        <f>BY80*BZ80</f>
        <v>0</v>
      </c>
      <c r="CB80" s="42"/>
      <c r="CC80" s="165"/>
      <c r="CD80" s="165">
        <f>CB80*CC80</f>
        <v>0</v>
      </c>
      <c r="CE80" s="42"/>
      <c r="CF80" s="165"/>
      <c r="CG80" s="165">
        <f>CE80*CF80</f>
        <v>0</v>
      </c>
      <c r="CH80" s="42">
        <v>1</v>
      </c>
      <c r="CI80" s="165"/>
      <c r="CJ80" s="165">
        <f>CH80*CI80</f>
        <v>0</v>
      </c>
      <c r="CK80" s="42"/>
      <c r="CL80" s="165"/>
      <c r="CM80" s="165">
        <f>CK80*CL80</f>
        <v>0</v>
      </c>
      <c r="CN80" s="42"/>
      <c r="CO80" s="165"/>
      <c r="CP80" s="165">
        <f>CN80*CO80</f>
        <v>0</v>
      </c>
      <c r="CQ80" s="42"/>
      <c r="CR80" s="165"/>
      <c r="CS80" s="165">
        <f>CQ80*CR80</f>
        <v>0</v>
      </c>
      <c r="CT80" s="168">
        <f>E80+H80+K80+N80+Q80+T80+W80+Z80+AC80+AF80+AI80+AL80+AO80+AR80+AU80+AX80+BA80+BD80+BG80+BJ80+BM80+BS80+BV80+BY80+CB80+CE80+CH80+CK80+CN80+CQ80</f>
        <v>12</v>
      </c>
      <c r="CU80" s="168">
        <f>G80+J80+M80+P80+S80+V80+Y80+AB80+AE80+AH80+AK80+AN80+AQ80+AT80+AW80+AZ80+BC80+BF80+BI80+BL80+BO80+BR80+BU80+BX80+CA80+CD80+CG80+CJ80+CM80+CP80+CS80</f>
        <v>0</v>
      </c>
    </row>
    <row r="81" spans="2:126" x14ac:dyDescent="0.25"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</row>
    <row r="82" spans="2:126" s="8" customFormat="1" x14ac:dyDescent="0.25"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>
        <f>CT80*730000</f>
        <v>8760000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</row>
    <row r="83" spans="2:126" s="8" customFormat="1" x14ac:dyDescent="0.25"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</row>
    <row r="84" spans="2:126" s="8" customFormat="1" x14ac:dyDescent="0.25"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</row>
    <row r="85" spans="2:126" s="8" customFormat="1" x14ac:dyDescent="0.25"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</row>
    <row r="86" spans="2:126" s="8" customFormat="1" x14ac:dyDescent="0.25"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</row>
    <row r="87" spans="2:126" s="8" customFormat="1" x14ac:dyDescent="0.25"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</row>
    <row r="88" spans="2:126" s="8" customFormat="1" x14ac:dyDescent="0.25"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</row>
    <row r="89" spans="2:126" s="8" customFormat="1" x14ac:dyDescent="0.25"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</row>
    <row r="90" spans="2:126" s="8" customFormat="1" x14ac:dyDescent="0.25"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</row>
    <row r="91" spans="2:126" s="8" customFormat="1" x14ac:dyDescent="0.25"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</row>
    <row r="92" spans="2:126" s="8" customFormat="1" x14ac:dyDescent="0.25"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</row>
    <row r="93" spans="2:126" s="8" customFormat="1" x14ac:dyDescent="0.25"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</row>
    <row r="94" spans="2:126" s="8" customFormat="1" x14ac:dyDescent="0.25"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</row>
    <row r="95" spans="2:126" s="8" customFormat="1" x14ac:dyDescent="0.25"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</row>
    <row r="96" spans="2:126" s="8" customFormat="1" x14ac:dyDescent="0.25"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</row>
    <row r="97" spans="2:126" s="8" customFormat="1" x14ac:dyDescent="0.25"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</row>
    <row r="98" spans="2:126" s="8" customFormat="1" x14ac:dyDescent="0.25"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</row>
    <row r="99" spans="2:126" s="8" customFormat="1" x14ac:dyDescent="0.25"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</row>
    <row r="100" spans="2:126" s="8" customFormat="1" x14ac:dyDescent="0.25"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</row>
    <row r="101" spans="2:126" s="8" customFormat="1" x14ac:dyDescent="0.25">
      <c r="B101" s="64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</row>
    <row r="102" spans="2:126" s="8" customFormat="1" x14ac:dyDescent="0.25">
      <c r="B102" s="64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</row>
    <row r="103" spans="2:126" s="8" customFormat="1" x14ac:dyDescent="0.25"/>
    <row r="104" spans="2:126" s="8" customFormat="1" x14ac:dyDescent="0.25"/>
    <row r="105" spans="2:126" s="8" customFormat="1" x14ac:dyDescent="0.25"/>
    <row r="106" spans="2:126" s="8" customFormat="1" x14ac:dyDescent="0.25"/>
    <row r="107" spans="2:126" s="8" customFormat="1" x14ac:dyDescent="0.25"/>
    <row r="108" spans="2:126" s="8" customFormat="1" x14ac:dyDescent="0.25"/>
    <row r="109" spans="2:126" s="8" customFormat="1" x14ac:dyDescent="0.25"/>
    <row r="110" spans="2:126" s="8" customFormat="1" x14ac:dyDescent="0.25"/>
    <row r="111" spans="2:126" s="8" customFormat="1" x14ac:dyDescent="0.25"/>
    <row r="112" spans="2:126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</sheetData>
  <mergeCells count="170">
    <mergeCell ref="AO78:AQ78"/>
    <mergeCell ref="AO60:AQ60"/>
    <mergeCell ref="Z60:AB60"/>
    <mergeCell ref="Z78:AB78"/>
    <mergeCell ref="AC78:AE78"/>
    <mergeCell ref="AC60:AE60"/>
    <mergeCell ref="AF60:AH60"/>
    <mergeCell ref="AF78:AH78"/>
    <mergeCell ref="AI60:AK60"/>
    <mergeCell ref="AI78:AK78"/>
    <mergeCell ref="AL60:AN60"/>
    <mergeCell ref="AL78:AN78"/>
    <mergeCell ref="Z42:AB42"/>
    <mergeCell ref="BG42:BI42"/>
    <mergeCell ref="AC42:AE42"/>
    <mergeCell ref="AF42:AH42"/>
    <mergeCell ref="BA42:BC42"/>
    <mergeCell ref="AR42:AT42"/>
    <mergeCell ref="B77:B79"/>
    <mergeCell ref="B59:B61"/>
    <mergeCell ref="E78:G78"/>
    <mergeCell ref="E59:CS59"/>
    <mergeCell ref="E77:CS77"/>
    <mergeCell ref="E60:G60"/>
    <mergeCell ref="H78:J78"/>
    <mergeCell ref="H60:J60"/>
    <mergeCell ref="K60:M60"/>
    <mergeCell ref="K78:M78"/>
    <mergeCell ref="N78:P78"/>
    <mergeCell ref="N60:P60"/>
    <mergeCell ref="Q78:S78"/>
    <mergeCell ref="Q60:S60"/>
    <mergeCell ref="T60:V60"/>
    <mergeCell ref="T78:V78"/>
    <mergeCell ref="W78:Y78"/>
    <mergeCell ref="W60:Y60"/>
    <mergeCell ref="CU41:CU43"/>
    <mergeCell ref="CU21:CU23"/>
    <mergeCell ref="CU77:CU79"/>
    <mergeCell ref="CU59:CU61"/>
    <mergeCell ref="E41:CS41"/>
    <mergeCell ref="B41:B43"/>
    <mergeCell ref="BD42:BF42"/>
    <mergeCell ref="E42:G42"/>
    <mergeCell ref="AO42:AQ42"/>
    <mergeCell ref="H42:J42"/>
    <mergeCell ref="BV42:BX42"/>
    <mergeCell ref="K42:M42"/>
    <mergeCell ref="N42:P42"/>
    <mergeCell ref="BS42:BU42"/>
    <mergeCell ref="AU42:AW42"/>
    <mergeCell ref="Q42:S42"/>
    <mergeCell ref="BP42:BR42"/>
    <mergeCell ref="BM42:BO42"/>
    <mergeCell ref="T42:V42"/>
    <mergeCell ref="AL42:AN42"/>
    <mergeCell ref="W42:Y42"/>
    <mergeCell ref="BJ42:BL42"/>
    <mergeCell ref="AX42:AZ42"/>
    <mergeCell ref="AI42:AK42"/>
    <mergeCell ref="CK60:CM60"/>
    <mergeCell ref="CK78:CM78"/>
    <mergeCell ref="CK42:CM42"/>
    <mergeCell ref="CN60:CP60"/>
    <mergeCell ref="CN78:CP78"/>
    <mergeCell ref="CN42:CP42"/>
    <mergeCell ref="CQ60:CS60"/>
    <mergeCell ref="CQ42:CS42"/>
    <mergeCell ref="CQ78:CS78"/>
    <mergeCell ref="BY78:CA78"/>
    <mergeCell ref="BY60:CA60"/>
    <mergeCell ref="CB78:CD78"/>
    <mergeCell ref="CB42:CD42"/>
    <mergeCell ref="CB60:CD60"/>
    <mergeCell ref="CE60:CG60"/>
    <mergeCell ref="CE42:CG42"/>
    <mergeCell ref="CE78:CG78"/>
    <mergeCell ref="CH78:CJ78"/>
    <mergeCell ref="CH42:CJ42"/>
    <mergeCell ref="CH60:CJ60"/>
    <mergeCell ref="CU3:CU5"/>
    <mergeCell ref="AR60:AT60"/>
    <mergeCell ref="AR78:AT78"/>
    <mergeCell ref="AU60:AW60"/>
    <mergeCell ref="AU78:AW78"/>
    <mergeCell ref="AX60:AZ60"/>
    <mergeCell ref="AX78:AZ78"/>
    <mergeCell ref="BA60:BC60"/>
    <mergeCell ref="BA78:BC78"/>
    <mergeCell ref="BD78:BF78"/>
    <mergeCell ref="BD60:BF60"/>
    <mergeCell ref="BG60:BI60"/>
    <mergeCell ref="BG78:BI78"/>
    <mergeCell ref="BJ78:BL78"/>
    <mergeCell ref="BJ60:BL60"/>
    <mergeCell ref="BM60:BO60"/>
    <mergeCell ref="BM78:BO78"/>
    <mergeCell ref="BP60:BR60"/>
    <mergeCell ref="BP78:BR78"/>
    <mergeCell ref="BS60:BU60"/>
    <mergeCell ref="BS78:BU78"/>
    <mergeCell ref="BV78:BX78"/>
    <mergeCell ref="BV60:BX60"/>
    <mergeCell ref="BY42:CA42"/>
    <mergeCell ref="CE4:CG4"/>
    <mergeCell ref="CE22:CG22"/>
    <mergeCell ref="CH22:CJ22"/>
    <mergeCell ref="CH4:CJ4"/>
    <mergeCell ref="CK4:CM4"/>
    <mergeCell ref="CK22:CM22"/>
    <mergeCell ref="CN22:CP22"/>
    <mergeCell ref="CN4:CP4"/>
    <mergeCell ref="CQ22:CS22"/>
    <mergeCell ref="CQ4:CS4"/>
    <mergeCell ref="BP22:BR22"/>
    <mergeCell ref="BP4:BR4"/>
    <mergeCell ref="BS22:BU22"/>
    <mergeCell ref="BS4:BU4"/>
    <mergeCell ref="BV22:BX22"/>
    <mergeCell ref="BV4:BX4"/>
    <mergeCell ref="BY22:CA22"/>
    <mergeCell ref="BY4:CA4"/>
    <mergeCell ref="CB4:CD4"/>
    <mergeCell ref="CB22:CD22"/>
    <mergeCell ref="BG4:BI4"/>
    <mergeCell ref="BG22:BI22"/>
    <mergeCell ref="BJ4:BL4"/>
    <mergeCell ref="BJ22:BL22"/>
    <mergeCell ref="BM22:BO22"/>
    <mergeCell ref="BM4:BO4"/>
    <mergeCell ref="T22:V22"/>
    <mergeCell ref="T4:V4"/>
    <mergeCell ref="W4:Y4"/>
    <mergeCell ref="W22:Y22"/>
    <mergeCell ref="Z4:AB4"/>
    <mergeCell ref="Z22:AB22"/>
    <mergeCell ref="AC22:AE22"/>
    <mergeCell ref="AC4:AE4"/>
    <mergeCell ref="AF22:AH22"/>
    <mergeCell ref="AF4:AH4"/>
    <mergeCell ref="AI22:AK22"/>
    <mergeCell ref="AI4:AK4"/>
    <mergeCell ref="AL4:AN4"/>
    <mergeCell ref="AL22:AN22"/>
    <mergeCell ref="AO22:AQ22"/>
    <mergeCell ref="AO4:AQ4"/>
    <mergeCell ref="B3:B5"/>
    <mergeCell ref="B21:B23"/>
    <mergeCell ref="E3:CS3"/>
    <mergeCell ref="E4:G4"/>
    <mergeCell ref="E22:G22"/>
    <mergeCell ref="E21:CS21"/>
    <mergeCell ref="H4:J4"/>
    <mergeCell ref="H22:J22"/>
    <mergeCell ref="K22:M22"/>
    <mergeCell ref="K4:M4"/>
    <mergeCell ref="N4:P4"/>
    <mergeCell ref="N22:P22"/>
    <mergeCell ref="Q22:S22"/>
    <mergeCell ref="Q4:S4"/>
    <mergeCell ref="AR4:AT4"/>
    <mergeCell ref="AR22:AT22"/>
    <mergeCell ref="AU4:AW4"/>
    <mergeCell ref="AU22:AW22"/>
    <mergeCell ref="AX22:AZ22"/>
    <mergeCell ref="AX4:AZ4"/>
    <mergeCell ref="BA22:BC22"/>
    <mergeCell ref="BA4:BC4"/>
    <mergeCell ref="BD22:BF22"/>
    <mergeCell ref="BD4:BF4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>
      <selection activeCell="D6" sqref="D6"/>
    </sheetView>
  </sheetViews>
  <sheetFormatPr defaultRowHeight="15" x14ac:dyDescent="0.25"/>
  <cols>
    <col min="1" max="1" width="10.140625" bestFit="1" customWidth="1"/>
    <col min="3" max="3" width="31.28515625" bestFit="1" customWidth="1"/>
    <col min="4" max="5" width="13.85546875" bestFit="1" customWidth="1"/>
    <col min="6" max="6" width="14.5703125" bestFit="1" customWidth="1"/>
    <col min="7" max="7" width="10" bestFit="1" customWidth="1"/>
    <col min="9" max="9" width="27.140625" bestFit="1" customWidth="1"/>
    <col min="10" max="12" width="13.85546875" bestFit="1" customWidth="1"/>
    <col min="14" max="14" width="14.42578125" bestFit="1" customWidth="1"/>
    <col min="16" max="16" width="12.85546875" bestFit="1" customWidth="1"/>
    <col min="17" max="17" width="17.7109375" bestFit="1" customWidth="1"/>
    <col min="18" max="18" width="16.140625" customWidth="1"/>
  </cols>
  <sheetData>
    <row r="1" spans="3:19" x14ac:dyDescent="0.25">
      <c r="C1" s="254" t="s">
        <v>720</v>
      </c>
    </row>
    <row r="3" spans="3:19" x14ac:dyDescent="0.25">
      <c r="C3" s="429" t="s">
        <v>721</v>
      </c>
      <c r="D3" s="429"/>
      <c r="F3" s="427" t="s">
        <v>722</v>
      </c>
      <c r="G3" s="431"/>
      <c r="H3" s="2"/>
      <c r="I3" s="427" t="s">
        <v>722</v>
      </c>
      <c r="J3" s="428"/>
      <c r="K3" s="255"/>
      <c r="L3" s="429" t="s">
        <v>723</v>
      </c>
      <c r="M3" s="430"/>
      <c r="N3" s="256"/>
      <c r="O3" s="257"/>
      <c r="Q3" s="258" t="s">
        <v>724</v>
      </c>
      <c r="R3" s="258" t="s">
        <v>725</v>
      </c>
      <c r="S3" s="258"/>
    </row>
    <row r="4" spans="3:19" ht="15.75" thickBot="1" x14ac:dyDescent="0.3">
      <c r="C4" s="433" t="s">
        <v>726</v>
      </c>
      <c r="D4" s="433"/>
      <c r="E4" s="254"/>
      <c r="F4" s="434" t="s">
        <v>727</v>
      </c>
      <c r="G4" s="434"/>
      <c r="H4" s="254"/>
      <c r="I4" s="434" t="s">
        <v>728</v>
      </c>
      <c r="J4" s="434"/>
      <c r="L4" t="s">
        <v>727</v>
      </c>
      <c r="M4" s="259">
        <f>koprasi!CU18</f>
        <v>0</v>
      </c>
      <c r="Q4" s="260"/>
    </row>
    <row r="5" spans="3:19" ht="30" x14ac:dyDescent="0.25">
      <c r="C5" s="261" t="s">
        <v>729</v>
      </c>
      <c r="D5" s="259" t="e">
        <f>supplier!CU158</f>
        <v>#REF!</v>
      </c>
      <c r="F5" s="261" t="s">
        <v>730</v>
      </c>
      <c r="G5" s="259">
        <f>kasir!CV6+kasir!CV22</f>
        <v>460000</v>
      </c>
      <c r="I5" s="262" t="s">
        <v>731</v>
      </c>
      <c r="J5" s="263">
        <f>kasir!CV7</f>
        <v>0</v>
      </c>
      <c r="L5" t="s">
        <v>104</v>
      </c>
      <c r="M5" s="264">
        <f>koprasi!CU36</f>
        <v>198000</v>
      </c>
      <c r="P5" t="s">
        <v>732</v>
      </c>
      <c r="Q5" s="265">
        <f>'dokter pagi'!CS107+'ok snack'!F70+'ok mkn'!K113</f>
        <v>2662297</v>
      </c>
    </row>
    <row r="6" spans="3:19" x14ac:dyDescent="0.25">
      <c r="C6" s="266" t="s">
        <v>733</v>
      </c>
      <c r="D6" s="267">
        <f>supplier!CU505</f>
        <v>37685810</v>
      </c>
      <c r="F6" s="266" t="s">
        <v>734</v>
      </c>
      <c r="G6" s="268" t="e">
        <f>kasir!CV15</f>
        <v>#REF!</v>
      </c>
      <c r="I6" s="266" t="s">
        <v>735</v>
      </c>
      <c r="J6" s="264" t="e">
        <f>kasir!CV16</f>
        <v>#REF!</v>
      </c>
      <c r="L6" t="s">
        <v>736</v>
      </c>
      <c r="M6" s="264">
        <f>koprasi!CU55</f>
        <v>0</v>
      </c>
      <c r="P6" t="s">
        <v>737</v>
      </c>
      <c r="Q6" s="269">
        <f>pasien!AH303</f>
        <v>6700718</v>
      </c>
    </row>
    <row r="7" spans="3:19" x14ac:dyDescent="0.25">
      <c r="C7" s="266" t="s">
        <v>738</v>
      </c>
      <c r="D7" s="270">
        <f>supplier!CU721</f>
        <v>9381000</v>
      </c>
      <c r="F7" s="266" t="s">
        <v>739</v>
      </c>
      <c r="G7" s="268" t="e">
        <f>kasir!CV18</f>
        <v>#REF!</v>
      </c>
      <c r="I7" s="266" t="s">
        <v>740</v>
      </c>
      <c r="J7" s="264" t="e">
        <f>kasir!CV17</f>
        <v>#REF!</v>
      </c>
      <c r="L7" t="s">
        <v>741</v>
      </c>
      <c r="M7" s="264">
        <f>koprasi!CU74</f>
        <v>0</v>
      </c>
      <c r="Q7" s="271">
        <f>Q4-Q8</f>
        <v>-9363015</v>
      </c>
      <c r="R7" s="272">
        <f>Q7+R4</f>
        <v>-9363015</v>
      </c>
    </row>
    <row r="8" spans="3:19" ht="15.75" thickBot="1" x14ac:dyDescent="0.3">
      <c r="C8" s="273" t="s">
        <v>742</v>
      </c>
      <c r="D8" s="274">
        <f>supplier!CU752</f>
        <v>0</v>
      </c>
      <c r="F8" s="266" t="s">
        <v>743</v>
      </c>
      <c r="G8" s="268" t="e">
        <f>kasir!CV19</f>
        <v>#REF!</v>
      </c>
      <c r="I8" s="266" t="s">
        <v>744</v>
      </c>
      <c r="J8" s="275" t="e">
        <f>kasir!CV20</f>
        <v>#REF!</v>
      </c>
      <c r="L8" t="s">
        <v>745</v>
      </c>
      <c r="M8" s="276">
        <f>koprasi!CU80</f>
        <v>0</v>
      </c>
      <c r="Q8" s="260">
        <f>Q5+Q6</f>
        <v>9363015</v>
      </c>
      <c r="R8" s="277" t="s">
        <v>746</v>
      </c>
    </row>
    <row r="9" spans="3:19" x14ac:dyDescent="0.25">
      <c r="C9" s="278" t="s">
        <v>747</v>
      </c>
      <c r="D9" s="279">
        <f>supplier!CU680</f>
        <v>171000</v>
      </c>
      <c r="F9" s="266" t="s">
        <v>125</v>
      </c>
      <c r="G9" s="270">
        <f>kasir!CV30-G17</f>
        <v>-3608967</v>
      </c>
      <c r="I9" s="266" t="s">
        <v>748</v>
      </c>
      <c r="J9" s="280">
        <f>kasir!CV87</f>
        <v>0</v>
      </c>
      <c r="L9" s="277" t="s">
        <v>749</v>
      </c>
      <c r="M9" s="281">
        <f>SUM(M4:M8)</f>
        <v>198000</v>
      </c>
      <c r="P9" s="254"/>
    </row>
    <row r="10" spans="3:19" ht="15.75" thickBot="1" x14ac:dyDescent="0.3">
      <c r="C10" s="282" t="s">
        <v>750</v>
      </c>
      <c r="D10" s="264">
        <f>supplier!CU580+supplier!CU734</f>
        <v>496500</v>
      </c>
      <c r="F10" s="266" t="s">
        <v>555</v>
      </c>
      <c r="G10" s="283">
        <f>kasir!CV44</f>
        <v>4720000</v>
      </c>
      <c r="I10" s="273" t="s">
        <v>751</v>
      </c>
      <c r="J10" s="284">
        <f>kasir!CV105</f>
        <v>0</v>
      </c>
      <c r="M10" s="254">
        <f>koprasi!CU80+koprasi!CU74+koprasi!CU55+koprasi!CU36+koprasi!CU18</f>
        <v>198000</v>
      </c>
      <c r="Q10" s="260"/>
    </row>
    <row r="11" spans="3:19" x14ac:dyDescent="0.25">
      <c r="C11" s="282" t="s">
        <v>752</v>
      </c>
      <c r="D11" s="264">
        <f>supplier!CU192</f>
        <v>4767500</v>
      </c>
      <c r="F11" s="266" t="s">
        <v>557</v>
      </c>
      <c r="G11" s="270">
        <f>kasir!CV52</f>
        <v>13325000</v>
      </c>
      <c r="J11" s="254" t="e">
        <f>SUM(J5:J10)</f>
        <v>#REF!</v>
      </c>
      <c r="N11" s="2"/>
      <c r="O11" s="285"/>
      <c r="Q11" s="286"/>
    </row>
    <row r="12" spans="3:19" ht="15.75" thickBot="1" x14ac:dyDescent="0.3">
      <c r="C12" s="282" t="s">
        <v>753</v>
      </c>
      <c r="D12" s="264">
        <f>supplier!CU284</f>
        <v>0</v>
      </c>
      <c r="F12" s="273" t="s">
        <v>722</v>
      </c>
      <c r="G12" s="276">
        <f>kasir!CV69</f>
        <v>0</v>
      </c>
      <c r="Q12" s="228"/>
    </row>
    <row r="13" spans="3:19" ht="15.75" thickBot="1" x14ac:dyDescent="0.3">
      <c r="C13" s="287" t="s">
        <v>754</v>
      </c>
      <c r="D13" s="284">
        <f>skrining!V35</f>
        <v>2202000</v>
      </c>
      <c r="G13" s="254" t="e">
        <f>SUM(G5:G12)</f>
        <v>#REF!</v>
      </c>
    </row>
    <row r="14" spans="3:19" x14ac:dyDescent="0.25">
      <c r="C14" s="277" t="s">
        <v>755</v>
      </c>
      <c r="D14" s="281" t="e">
        <f>SUM(D5:D13)</f>
        <v>#REF!</v>
      </c>
      <c r="F14" s="426" t="e">
        <f>G13+J11</f>
        <v>#REF!</v>
      </c>
      <c r="G14" s="426"/>
      <c r="H14" s="426"/>
      <c r="I14" s="426"/>
      <c r="J14" s="288" t="s">
        <v>756</v>
      </c>
    </row>
    <row r="15" spans="3:19" x14ac:dyDescent="0.25">
      <c r="D15" s="228"/>
    </row>
    <row r="17" spans="1:12" x14ac:dyDescent="0.25">
      <c r="C17" s="214"/>
      <c r="D17" s="215"/>
      <c r="F17" s="269" t="s">
        <v>757</v>
      </c>
      <c r="G17" s="289">
        <f>pasien!AH304</f>
        <v>3608967</v>
      </c>
    </row>
    <row r="18" spans="1:12" x14ac:dyDescent="0.25">
      <c r="C18" s="5"/>
      <c r="D18" s="214"/>
    </row>
    <row r="19" spans="1:12" x14ac:dyDescent="0.25">
      <c r="C19" s="5"/>
      <c r="D19" s="214"/>
      <c r="E19" s="228"/>
    </row>
    <row r="22" spans="1:12" x14ac:dyDescent="0.25">
      <c r="J22" s="228"/>
    </row>
    <row r="23" spans="1:12" x14ac:dyDescent="0.25">
      <c r="A23" s="7"/>
      <c r="I23" s="259" t="s">
        <v>758</v>
      </c>
      <c r="J23" s="290" t="e">
        <f>D5+D6+D7+D8+G5+G9+G10+G11+G12+M4+M8+Q7+R4</f>
        <v>#REF!</v>
      </c>
      <c r="K23" s="228"/>
    </row>
    <row r="24" spans="1:12" x14ac:dyDescent="0.25">
      <c r="A24" s="7"/>
      <c r="C24" s="432" t="s">
        <v>759</v>
      </c>
      <c r="D24" s="432"/>
      <c r="I24" s="264" t="s">
        <v>760</v>
      </c>
      <c r="J24" s="291" t="e">
        <f>D9+D10+D11+D12+D13+J6+J7+M5+M6+J10+J9+Q5</f>
        <v>#REF!</v>
      </c>
    </row>
    <row r="25" spans="1:12" x14ac:dyDescent="0.25">
      <c r="C25" t="s">
        <v>761</v>
      </c>
      <c r="D25" s="7">
        <f>pasien!AS7</f>
        <v>0</v>
      </c>
      <c r="I25" s="275" t="s">
        <v>762</v>
      </c>
      <c r="J25" s="266" t="e">
        <f>J8+Q6+G17</f>
        <v>#REF!</v>
      </c>
    </row>
    <row r="26" spans="1:12" ht="15.75" thickBot="1" x14ac:dyDescent="0.3">
      <c r="C26" t="s">
        <v>763</v>
      </c>
      <c r="D26" s="7">
        <f>pasien!AS8</f>
        <v>0</v>
      </c>
      <c r="I26" s="292" t="s">
        <v>764</v>
      </c>
      <c r="J26" s="273" t="e">
        <f>G6+G7+G8+J5</f>
        <v>#REF!</v>
      </c>
    </row>
    <row r="27" spans="1:12" x14ac:dyDescent="0.25">
      <c r="C27" t="s">
        <v>765</v>
      </c>
      <c r="D27" s="7">
        <f>pasien!AS9</f>
        <v>0</v>
      </c>
      <c r="I27" s="277" t="s">
        <v>766</v>
      </c>
      <c r="J27" s="293" t="e">
        <f>SUM(J23:J26)</f>
        <v>#REF!</v>
      </c>
    </row>
    <row r="28" spans="1:12" x14ac:dyDescent="0.25">
      <c r="C28" t="s">
        <v>767</v>
      </c>
      <c r="D28" s="7">
        <f>pasien!AS10</f>
        <v>0</v>
      </c>
      <c r="E28" s="7"/>
      <c r="J28" s="228"/>
      <c r="K28" s="228" t="e">
        <f>supplier!CU755+invoice!Q4+skrining!V36+R4</f>
        <v>#REF!</v>
      </c>
      <c r="L28" s="228" t="e">
        <f>J27-K28</f>
        <v>#REF!</v>
      </c>
    </row>
    <row r="29" spans="1:12" x14ac:dyDescent="0.25">
      <c r="C29" t="s">
        <v>768</v>
      </c>
      <c r="D29" s="7">
        <f>pasien!AL305</f>
        <v>359613</v>
      </c>
      <c r="K29" s="228"/>
    </row>
    <row r="30" spans="1:12" x14ac:dyDescent="0.25">
      <c r="C30" t="s">
        <v>769</v>
      </c>
      <c r="D30" s="7">
        <f>pasien!AJ266</f>
        <v>5522500</v>
      </c>
    </row>
    <row r="31" spans="1:12" x14ac:dyDescent="0.25">
      <c r="C31" t="s">
        <v>770</v>
      </c>
      <c r="D31" s="7">
        <f>pasien!AJ270</f>
        <v>471250</v>
      </c>
    </row>
    <row r="32" spans="1:12" x14ac:dyDescent="0.25">
      <c r="C32" t="s">
        <v>771</v>
      </c>
      <c r="D32" s="7">
        <f>pasien!AJ274</f>
        <v>3470724</v>
      </c>
      <c r="I32" s="228"/>
      <c r="J32" s="228"/>
    </row>
    <row r="33" spans="3:9" x14ac:dyDescent="0.25">
      <c r="C33" s="54"/>
      <c r="D33" s="294">
        <f>SUM(D25:D32)</f>
        <v>9824087</v>
      </c>
    </row>
    <row r="34" spans="3:9" x14ac:dyDescent="0.25">
      <c r="C34" t="s">
        <v>772</v>
      </c>
      <c r="D34" s="7">
        <f>'dr edi dan tamu'!C50</f>
        <v>502861</v>
      </c>
      <c r="I34" s="228"/>
    </row>
    <row r="35" spans="3:9" x14ac:dyDescent="0.25">
      <c r="C35" t="s">
        <v>773</v>
      </c>
      <c r="D35">
        <f>'dr edi dan tamu'!O37+'dr edi dan tamu'!V37</f>
        <v>2458440</v>
      </c>
    </row>
    <row r="36" spans="3:9" x14ac:dyDescent="0.25">
      <c r="C36" t="s">
        <v>774</v>
      </c>
      <c r="D36">
        <f>'dokter pagi'!D234</f>
        <v>8947326</v>
      </c>
    </row>
    <row r="37" spans="3:9" x14ac:dyDescent="0.25">
      <c r="C37" t="s">
        <v>775</v>
      </c>
      <c r="D37">
        <f>'dokter siang'!D163</f>
        <v>5310852</v>
      </c>
    </row>
    <row r="38" spans="3:9" x14ac:dyDescent="0.25">
      <c r="C38" t="s">
        <v>776</v>
      </c>
      <c r="D38">
        <f>skrining!E28</f>
        <v>2626986</v>
      </c>
    </row>
    <row r="39" spans="3:9" x14ac:dyDescent="0.25">
      <c r="C39" t="s">
        <v>777</v>
      </c>
      <c r="D39">
        <f>'snack stuba'!C28</f>
        <v>61640</v>
      </c>
    </row>
    <row r="40" spans="3:9" x14ac:dyDescent="0.25">
      <c r="C40" t="s">
        <v>778</v>
      </c>
      <c r="D40">
        <f>PT!D21+PT!E21+PT!F21</f>
        <v>223000</v>
      </c>
    </row>
    <row r="41" spans="3:9" x14ac:dyDescent="0.25">
      <c r="C41" t="s">
        <v>779</v>
      </c>
      <c r="D41">
        <f>'ok mkn'!I114</f>
        <v>5532996</v>
      </c>
    </row>
    <row r="42" spans="3:9" x14ac:dyDescent="0.25">
      <c r="C42" t="s">
        <v>780</v>
      </c>
      <c r="D42">
        <f>'ok snack'!D72</f>
        <v>1601190</v>
      </c>
    </row>
    <row r="43" spans="3:9" x14ac:dyDescent="0.25">
      <c r="C43" t="s">
        <v>781</v>
      </c>
      <c r="D43">
        <f>'ok snack'!J41</f>
        <v>1478298</v>
      </c>
    </row>
    <row r="44" spans="3:9" x14ac:dyDescent="0.25">
      <c r="C44" t="s">
        <v>737</v>
      </c>
      <c r="D44" s="7">
        <f>pasien!AL302</f>
        <v>10540585</v>
      </c>
    </row>
    <row r="45" spans="3:9" x14ac:dyDescent="0.25">
      <c r="D45" s="7">
        <f>SUM(D25:D44)</f>
        <v>58932348</v>
      </c>
    </row>
    <row r="46" spans="3:9" x14ac:dyDescent="0.25">
      <c r="C46" s="7"/>
      <c r="D46" s="7">
        <f>pasien!AL302+pasien!AL303+pasien!AL304+pasien!AL305+'dr edi dan tamu'!C50+'dr edi dan tamu'!O37+'dr edi dan tamu'!V37+'dokter pagi'!D234+'dokter siang'!D163+skrining!E28+'snack stuba'!C28+PT!D21+PT!E21+PT!F21+'ok snack'!D72+'ok snack'!J41+'ok mkn'!I114</f>
        <v>49108261</v>
      </c>
    </row>
  </sheetData>
  <mergeCells count="9">
    <mergeCell ref="F14:I14"/>
    <mergeCell ref="I3:J3"/>
    <mergeCell ref="L3:M3"/>
    <mergeCell ref="F3:G3"/>
    <mergeCell ref="C24:D24"/>
    <mergeCell ref="C3:D3"/>
    <mergeCell ref="C4:D4"/>
    <mergeCell ref="F4:G4"/>
    <mergeCell ref="I4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P22"/>
  <sheetViews>
    <sheetView workbookViewId="0">
      <selection activeCell="J18" sqref="J18"/>
    </sheetView>
  </sheetViews>
  <sheetFormatPr defaultRowHeight="15" x14ac:dyDescent="0.25"/>
  <cols>
    <col min="3" max="3" width="13.85546875" bestFit="1" customWidth="1"/>
    <col min="12" max="12" width="10.140625" bestFit="1" customWidth="1"/>
    <col min="14" max="14" width="10.140625" bestFit="1" customWidth="1"/>
    <col min="16" max="16" width="11.28515625" bestFit="1" customWidth="1"/>
  </cols>
  <sheetData>
    <row r="6" spans="3:16" x14ac:dyDescent="0.25">
      <c r="C6" t="s">
        <v>727</v>
      </c>
      <c r="E6" t="s">
        <v>782</v>
      </c>
      <c r="G6" t="s">
        <v>783</v>
      </c>
    </row>
    <row r="7" spans="3:16" ht="15.75" thickBot="1" x14ac:dyDescent="0.3">
      <c r="C7" s="295">
        <v>31712600</v>
      </c>
      <c r="E7" s="296">
        <v>4585000</v>
      </c>
      <c r="G7" s="439">
        <v>5264500</v>
      </c>
      <c r="I7" s="8"/>
      <c r="J7" s="8"/>
      <c r="K7" s="8"/>
      <c r="L7" s="8"/>
      <c r="M7" s="8"/>
      <c r="N7" s="8"/>
      <c r="O7" s="8"/>
      <c r="P7" s="8"/>
    </row>
    <row r="8" spans="3:16" ht="16.5" thickBot="1" x14ac:dyDescent="0.3">
      <c r="C8" s="435">
        <v>41886790</v>
      </c>
      <c r="E8" s="297">
        <v>1710000</v>
      </c>
      <c r="G8" s="440"/>
      <c r="I8" s="8"/>
      <c r="J8" s="8"/>
      <c r="K8" s="8"/>
      <c r="L8" s="298"/>
      <c r="M8" s="8"/>
      <c r="N8" s="298"/>
      <c r="O8" s="8"/>
      <c r="P8" s="298"/>
    </row>
    <row r="9" spans="3:16" ht="16.5" thickBot="1" x14ac:dyDescent="0.3">
      <c r="C9" s="436"/>
      <c r="E9" s="300">
        <v>5580000</v>
      </c>
      <c r="G9" s="301">
        <v>7746805</v>
      </c>
      <c r="I9" s="8"/>
      <c r="J9" s="8"/>
      <c r="K9" s="8"/>
      <c r="L9" s="298"/>
      <c r="M9" s="8"/>
      <c r="N9" s="298"/>
      <c r="O9" s="8"/>
      <c r="P9" s="298"/>
    </row>
    <row r="10" spans="3:16" ht="16.5" thickBot="1" x14ac:dyDescent="0.3">
      <c r="C10" s="300">
        <v>12520500</v>
      </c>
      <c r="E10" s="437">
        <v>147000</v>
      </c>
      <c r="G10" s="302"/>
      <c r="I10" s="8"/>
      <c r="J10" s="8"/>
      <c r="K10" s="8"/>
      <c r="L10" s="303"/>
      <c r="M10" s="8"/>
      <c r="N10" s="303"/>
      <c r="O10" s="8"/>
      <c r="P10" s="303"/>
    </row>
    <row r="11" spans="3:16" ht="16.5" thickBot="1" x14ac:dyDescent="0.3">
      <c r="C11" s="299">
        <v>5152950</v>
      </c>
      <c r="E11" s="438"/>
      <c r="G11">
        <f>SUM(G7:G10)</f>
        <v>13011305</v>
      </c>
      <c r="I11" s="8"/>
      <c r="J11" s="8"/>
      <c r="K11" s="8"/>
      <c r="L11" s="303"/>
      <c r="M11" s="8"/>
      <c r="N11" s="303"/>
      <c r="O11" s="8"/>
      <c r="P11" s="303"/>
    </row>
    <row r="12" spans="3:16" ht="16.5" thickBot="1" x14ac:dyDescent="0.3">
      <c r="C12" s="300">
        <v>3725003</v>
      </c>
      <c r="E12">
        <f>SUM(E7:E11)</f>
        <v>12022000</v>
      </c>
      <c r="I12" s="8"/>
      <c r="J12" s="8"/>
      <c r="K12" s="8"/>
      <c r="L12" s="303"/>
      <c r="M12" s="8"/>
      <c r="N12" s="303"/>
      <c r="O12" s="8"/>
      <c r="P12" s="303"/>
    </row>
    <row r="13" spans="3:16" ht="16.5" thickBot="1" x14ac:dyDescent="0.3">
      <c r="C13" s="300">
        <v>8369589</v>
      </c>
      <c r="I13" s="8"/>
      <c r="J13" s="8"/>
      <c r="K13" s="8"/>
      <c r="L13" s="303"/>
      <c r="M13" s="8"/>
      <c r="N13" s="303"/>
      <c r="O13" s="8"/>
      <c r="P13" s="58"/>
    </row>
    <row r="14" spans="3:16" ht="16.5" thickBot="1" x14ac:dyDescent="0.3">
      <c r="C14" s="304">
        <v>3240000</v>
      </c>
      <c r="I14" s="8"/>
      <c r="J14" s="8"/>
      <c r="K14" s="8"/>
      <c r="L14" s="303"/>
      <c r="M14" s="8"/>
      <c r="N14" s="303"/>
      <c r="O14" s="8"/>
      <c r="P14" s="58"/>
    </row>
    <row r="15" spans="3:16" ht="16.5" thickBot="1" x14ac:dyDescent="0.3">
      <c r="C15" s="300">
        <v>7345000</v>
      </c>
      <c r="I15" s="8"/>
      <c r="J15" s="8"/>
      <c r="K15" s="8"/>
      <c r="L15" s="303"/>
      <c r="M15" s="8"/>
      <c r="N15" s="303"/>
      <c r="O15" s="8"/>
      <c r="P15" s="8"/>
    </row>
    <row r="16" spans="3:16" ht="15.75" thickBot="1" x14ac:dyDescent="0.3">
      <c r="C16" s="305">
        <v>0</v>
      </c>
      <c r="I16" s="8"/>
      <c r="J16" s="8"/>
      <c r="K16" s="8"/>
      <c r="L16" s="58"/>
      <c r="M16" s="8"/>
      <c r="N16" s="58"/>
      <c r="O16" s="8"/>
      <c r="P16" s="8"/>
    </row>
    <row r="17" spans="3:16" ht="15.75" thickBot="1" x14ac:dyDescent="0.3">
      <c r="C17" s="300">
        <v>98000</v>
      </c>
      <c r="I17" s="8"/>
      <c r="J17" s="8"/>
      <c r="K17" s="8"/>
      <c r="L17" s="8"/>
      <c r="M17" s="8"/>
      <c r="N17" s="8"/>
      <c r="O17" s="8"/>
      <c r="P17" s="8"/>
    </row>
    <row r="18" spans="3:16" ht="15.75" thickBot="1" x14ac:dyDescent="0.3">
      <c r="C18" s="300">
        <v>6570000</v>
      </c>
      <c r="I18" s="8"/>
      <c r="J18" s="8"/>
      <c r="K18" s="8"/>
      <c r="L18" s="8"/>
      <c r="M18" s="8"/>
      <c r="N18" s="8"/>
      <c r="O18" s="8"/>
      <c r="P18" s="8"/>
    </row>
    <row r="19" spans="3:16" ht="15.75" thickBot="1" x14ac:dyDescent="0.3">
      <c r="C19" s="306">
        <v>15498609</v>
      </c>
      <c r="I19" s="8"/>
      <c r="J19" s="8"/>
      <c r="K19" s="8"/>
      <c r="L19" s="8"/>
      <c r="M19" s="8"/>
      <c r="N19" s="8"/>
      <c r="O19" s="8"/>
      <c r="P19" s="8"/>
    </row>
    <row r="20" spans="3:16" x14ac:dyDescent="0.25">
      <c r="C20" s="228">
        <f>SUM(C7:C19)</f>
        <v>136119041</v>
      </c>
      <c r="I20" s="8"/>
      <c r="J20" s="8"/>
      <c r="K20" s="8"/>
      <c r="L20" s="8"/>
      <c r="M20" s="8"/>
      <c r="N20" s="8"/>
      <c r="O20" s="8"/>
      <c r="P20" s="8"/>
    </row>
    <row r="21" spans="3:16" x14ac:dyDescent="0.25">
      <c r="I21" s="8"/>
      <c r="J21" s="8"/>
      <c r="K21" s="8"/>
      <c r="L21" s="8"/>
      <c r="M21" s="8"/>
      <c r="N21" s="8"/>
      <c r="O21" s="8"/>
      <c r="P21" s="8"/>
    </row>
    <row r="22" spans="3:16" x14ac:dyDescent="0.25">
      <c r="I22" s="8"/>
      <c r="J22" s="8"/>
      <c r="K22" s="8"/>
      <c r="L22" s="8"/>
      <c r="M22" s="8"/>
      <c r="N22" s="8"/>
      <c r="O22" s="8"/>
      <c r="P22" s="8"/>
    </row>
  </sheetData>
  <mergeCells count="3">
    <mergeCell ref="C8:C9"/>
    <mergeCell ref="E10:E11"/>
    <mergeCell ref="G7:G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dr edi dan tamu</vt:lpstr>
      <vt:lpstr>pasien</vt:lpstr>
      <vt:lpstr>dokter pagi</vt:lpstr>
      <vt:lpstr>dokter siang</vt:lpstr>
      <vt:lpstr>skrining</vt:lpstr>
      <vt:lpstr>snack stuba</vt:lpstr>
      <vt:lpstr>makan stuba</vt:lpstr>
      <vt:lpstr>PT</vt:lpstr>
      <vt:lpstr>ok snack</vt:lpstr>
      <vt:lpstr>ok mkn</vt:lpstr>
      <vt:lpstr>supplier</vt:lpstr>
      <vt:lpstr>kasir</vt:lpstr>
      <vt:lpstr>pemakaian pemasak</vt:lpstr>
      <vt:lpstr>koprasi</vt:lpstr>
      <vt:lpstr>invoice</vt:lpstr>
      <vt:lpstr>Sheet1</vt:lpstr>
      <vt:lpstr>pasien!Print_Area</vt:lpstr>
      <vt:lpstr>skrining!Print_Area</vt:lpstr>
    </vt:vector>
  </TitlesOfParts>
  <Company>@dis Co.ltd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RS-Annisa</dc:creator>
  <cp:lastModifiedBy>IT-NETANNISA-145</cp:lastModifiedBy>
  <cp:revision>3</cp:revision>
  <cp:lastPrinted>2021-12-23T00:23:57Z</cp:lastPrinted>
  <dcterms:created xsi:type="dcterms:W3CDTF">2011-05-02T06:10:44Z</dcterms:created>
  <dcterms:modified xsi:type="dcterms:W3CDTF">2026-09-29T04:15:00Z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@dis Co.ltd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