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28.1.1.86\InmaRCMRejection\"/>
    </mc:Choice>
  </mc:AlternateContent>
  <bookViews>
    <workbookView xWindow="0" yWindow="0" windowWidth="25125" windowHeight="12135"/>
  </bookViews>
  <sheets>
    <sheet name="Complete" sheetId="1" r:id="rId1"/>
    <sheet name="Under Processing" sheetId="2" r:id="rId2"/>
    <sheet name="Pending case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11" i="1" l="1"/>
  <c r="J12" i="1" l="1"/>
  <c r="E28" i="1" l="1"/>
  <c r="E26" i="1"/>
  <c r="E27" i="1"/>
  <c r="E25" i="1"/>
  <c r="E9" i="1"/>
  <c r="E10" i="1"/>
  <c r="E11" i="1"/>
  <c r="E12" i="1"/>
  <c r="E13" i="1"/>
  <c r="E14" i="1"/>
  <c r="E15" i="1"/>
  <c r="E16" i="1"/>
  <c r="E17" i="1"/>
  <c r="E18" i="1"/>
  <c r="E19" i="1"/>
  <c r="E8" i="1"/>
  <c r="L12" i="3"/>
  <c r="D20" i="1" l="1"/>
  <c r="C20" i="1"/>
</calcChain>
</file>

<file path=xl/comments1.xml><?xml version="1.0" encoding="utf-8"?>
<comments xmlns="http://schemas.openxmlformats.org/spreadsheetml/2006/main">
  <authors>
    <author>Inma RCM Rejection2  - Ahmed Sherif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</rPr>
          <t>Inma RCM Rejection2  - Ahmed Sherif:</t>
        </r>
        <r>
          <rPr>
            <sz val="9"/>
            <color indexed="81"/>
            <rFont val="Tahoma"/>
            <family val="2"/>
          </rPr>
          <t xml:space="preserve">
1 case pending : 1,717,117.98 SAR</t>
        </r>
      </text>
    </comment>
  </commentList>
</comments>
</file>

<file path=xl/comments2.xml><?xml version="1.0" encoding="utf-8"?>
<comments xmlns="http://schemas.openxmlformats.org/spreadsheetml/2006/main">
  <authors>
    <author>Inma RCM Rejection2  - Ahmed Sherif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Inma RCM Rejection2  - Ahmed Sherif:</t>
        </r>
        <r>
          <rPr>
            <sz val="9"/>
            <color indexed="81"/>
            <rFont val="Tahoma"/>
            <family val="2"/>
          </rPr>
          <t xml:space="preserve">
Done in 20 oct
</t>
        </r>
      </text>
    </comment>
  </commentList>
</comments>
</file>

<file path=xl/sharedStrings.xml><?xml version="1.0" encoding="utf-8"?>
<sst xmlns="http://schemas.openxmlformats.org/spreadsheetml/2006/main" count="178" uniqueCount="56">
  <si>
    <t>Branch</t>
  </si>
  <si>
    <t>Month</t>
  </si>
  <si>
    <t>Billed Amt</t>
  </si>
  <si>
    <t>Rejected Amt</t>
  </si>
  <si>
    <t>Unaizah</t>
  </si>
  <si>
    <t>May</t>
  </si>
  <si>
    <t>Jizan</t>
  </si>
  <si>
    <t>April</t>
  </si>
  <si>
    <t>Riyadh</t>
  </si>
  <si>
    <t>Abha</t>
  </si>
  <si>
    <t>Approved Date on transaction viewer</t>
  </si>
  <si>
    <t>Madinah</t>
  </si>
  <si>
    <t>All Accepted</t>
  </si>
  <si>
    <t>Date of re-submission</t>
  </si>
  <si>
    <t>Actual received date</t>
  </si>
  <si>
    <t>June</t>
  </si>
  <si>
    <t>Processed claims</t>
  </si>
  <si>
    <t>Processed claims amount</t>
  </si>
  <si>
    <t>Approved Date on Transaction viewer</t>
  </si>
  <si>
    <t>Not yet processed claims amount</t>
  </si>
  <si>
    <t>Not yet processed claims</t>
  </si>
  <si>
    <t>Under processing</t>
  </si>
  <si>
    <t>Remarks</t>
  </si>
  <si>
    <t>Khamis</t>
  </si>
  <si>
    <t>-</t>
  </si>
  <si>
    <t>Approved</t>
  </si>
  <si>
    <t>Partial</t>
  </si>
  <si>
    <t>Rejected</t>
  </si>
  <si>
    <t>Last update date</t>
  </si>
  <si>
    <t>Outcome</t>
  </si>
  <si>
    <t>Amount</t>
  </si>
  <si>
    <t>Unaizah - June</t>
  </si>
  <si>
    <t>Last update date on oasis</t>
  </si>
  <si>
    <t>July</t>
  </si>
  <si>
    <t>Email sent for 1 case</t>
  </si>
  <si>
    <t>Final rejection Amt</t>
  </si>
  <si>
    <t>Final rejection %</t>
  </si>
  <si>
    <t>MRN</t>
  </si>
  <si>
    <t>ID</t>
  </si>
  <si>
    <t>Name</t>
  </si>
  <si>
    <t>Actual DOA</t>
  </si>
  <si>
    <t>DOD</t>
  </si>
  <si>
    <t>Total claim Amt</t>
  </si>
  <si>
    <t>Approved Amt</t>
  </si>
  <si>
    <t>Pended Amt</t>
  </si>
  <si>
    <t>API_TRANS_ID</t>
  </si>
  <si>
    <t>BUNDLE_ID</t>
  </si>
  <si>
    <t>REFAA KHADER ALGHAMDI</t>
  </si>
  <si>
    <t>2a6d1726-6835-40cb-9d05-203fa64a304b</t>
  </si>
  <si>
    <t>OMAR MOHAMMED CO</t>
  </si>
  <si>
    <t>503fbcdb-5b6c-4bbc-ab23-0450f062a832</t>
  </si>
  <si>
    <t>6dfa2db4-b4e9-4352-bf64-1d23398e7498</t>
  </si>
  <si>
    <t>Rejected %</t>
  </si>
  <si>
    <t>Still no update</t>
  </si>
  <si>
    <t>August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</si>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</sst>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[$-409]d\-m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4.9989318521683403E-2"/>
      <name val="Calibri"/>
      <family val="2"/>
      <scheme val="minor"/>
    </font>
    <font>
      <b/>
      <sz val="14"/>
      <color rgb="FF000000"/>
      <name val="Bodoni MT Condensed"/>
      <family val="1"/>
    </font>
    <font>
      <b/>
      <sz val="10"/>
      <color rgb="FF000000"/>
      <name val="Times New Roman"/>
      <family val="1"/>
    </font>
    <font>
      <sz val="11"/>
      <color rgb="FF9C6500"/>
      <name val="Calibri"/>
      <family val="2"/>
      <scheme val="minor"/>
    </font>
    <font>
      <b/>
      <u/>
      <sz val="14"/>
      <color rgb="FFFF0000"/>
      <name val="Bahnschrift SemiBold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 tint="0.34998626667073579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medium">
        <color rgb="FFB8CCE4"/>
      </left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/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 style="medium">
        <color rgb="FFB8CCE4"/>
      </left>
      <right style="medium">
        <color rgb="FFB8CCE4"/>
      </right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8" borderId="0" applyNumberFormat="0" applyBorder="0" applyAlignment="0" applyProtection="0"/>
  </cellStyleXfs>
  <cellXfs count="58">
    <xf numFmtId="0" fontId="0" fillId="0" borderId="0" xfId="0"/>
    <xf numFmtId="43" fontId="0" fillId="0" borderId="0" xfId="1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165" fontId="4" fillId="0" borderId="0" xfId="0" applyNumberFormat="1" applyFont="1" applyAlignment="1">
      <alignment horizontal="center"/>
    </xf>
    <xf numFmtId="43" fontId="4" fillId="0" borderId="0" xfId="0" applyNumberFormat="1" applyFont="1"/>
    <xf numFmtId="43" fontId="0" fillId="0" borderId="0" xfId="4" applyFont="1"/>
    <xf numFmtId="0" fontId="4" fillId="0" borderId="1" xfId="0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43" fontId="0" fillId="0" borderId="0" xfId="4" applyFont="1"/>
    <xf numFmtId="16" fontId="0" fillId="0" borderId="0" xfId="0" applyNumberFormat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43" fontId="4" fillId="0" borderId="0" xfId="0" applyNumberFormat="1" applyFont="1"/>
    <xf numFmtId="16" fontId="6" fillId="0" borderId="0" xfId="0" applyNumberFormat="1" applyFont="1" applyAlignment="1">
      <alignment horizontal="center" vertical="center"/>
    </xf>
    <xf numFmtId="165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5" borderId="7" xfId="0" applyFont="1" applyFill="1" applyBorder="1" applyAlignment="1"/>
    <xf numFmtId="0" fontId="0" fillId="0" borderId="0" xfId="0" applyAlignment="1">
      <alignment horizontal="left"/>
    </xf>
    <xf numFmtId="164" fontId="0" fillId="0" borderId="0" xfId="2" applyNumberFormat="1" applyFont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5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0" fontId="9" fillId="6" borderId="12" xfId="0" applyFont="1" applyFill="1" applyBorder="1" applyAlignment="1">
      <alignment horizontal="left"/>
    </xf>
    <xf numFmtId="165" fontId="9" fillId="6" borderId="12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center"/>
    </xf>
    <xf numFmtId="43" fontId="0" fillId="0" borderId="5" xfId="0" applyNumberFormat="1" applyFont="1" applyBorder="1"/>
    <xf numFmtId="43" fontId="0" fillId="0" borderId="5" xfId="1" applyNumberFormat="1" applyFont="1" applyBorder="1"/>
    <xf numFmtId="164" fontId="0" fillId="0" borderId="5" xfId="2" applyNumberFormat="1" applyFont="1" applyBorder="1" applyAlignment="1">
      <alignment horizontal="center"/>
    </xf>
    <xf numFmtId="43" fontId="0" fillId="0" borderId="5" xfId="4" applyNumberFormat="1" applyFont="1" applyBorder="1"/>
    <xf numFmtId="0" fontId="2" fillId="4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43" fontId="0" fillId="7" borderId="5" xfId="4" applyNumberFormat="1" applyFont="1" applyFill="1" applyBorder="1"/>
    <xf numFmtId="43" fontId="0" fillId="7" borderId="5" xfId="1" applyNumberFormat="1" applyFont="1" applyFill="1" applyBorder="1"/>
    <xf numFmtId="164" fontId="0" fillId="7" borderId="5" xfId="2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9" fontId="0" fillId="0" borderId="0" xfId="2" applyFont="1"/>
    <xf numFmtId="10" fontId="0" fillId="0" borderId="0" xfId="2" applyNumberFormat="1" applyFont="1"/>
    <xf numFmtId="43" fontId="0" fillId="0" borderId="0" xfId="0" applyNumberFormat="1" applyFont="1"/>
    <xf numFmtId="164" fontId="0" fillId="0" borderId="0" xfId="0" applyNumberFormat="1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3" fillId="8" borderId="0" xfId="6" applyFont="1" applyAlignment="1">
      <alignment horizontal="center" vertical="center"/>
    </xf>
    <xf numFmtId="9" fontId="0" fillId="0" borderId="0" xfId="2" applyFont="1" applyAlignment="1">
      <alignment horizontal="center"/>
    </xf>
  </cellXfs>
  <cellStyles count="7">
    <cellStyle name="Comma" xfId="1" builtinId="3"/>
    <cellStyle name="Comma 2" xfId="4"/>
    <cellStyle name="Neutral" xfId="6" builtinId="28"/>
    <cellStyle name="Normal" xfId="0" builtinId="0"/>
    <cellStyle name="Normal 2" xfId="3"/>
    <cellStyle name="Percent" xfId="2" builtinId="5"/>
    <cellStyle name="Percent 2" xfId="5"/>
  </cellStyles>
  <dxfs count="23"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alignment horizontal="center" vertical="bottom" textRotation="0" wrapText="0" indent="0" justifyLastLine="0" shrinkToFit="0" readingOrder="0"/>
    </dxf>
    <dxf>
      <font>
        <b/>
      </font>
      <numFmt numFmtId="165" formatCode="[$-409]d\-mmm;@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7:K20" totalsRowCount="1" headerRowDxfId="22">
  <autoFilter ref="A7:K19"/>
  <tableColumns count="11">
    <tableColumn id="1" name="Branch" dataDxfId="21"/>
    <tableColumn id="2" name="Month" dataDxfId="20"/>
    <tableColumn id="3" name="Billed Amt" totalsRowFunction="sum" totalsRowDxfId="4" dataCellStyle="Comma"/>
    <tableColumn id="4" name="Rejected Amt" totalsRowFunction="sum" totalsRowDxfId="3" dataCellStyle="Comma"/>
    <tableColumn id="5" name="Rejected %" dataDxfId="19" totalsRowDxfId="2" dataCellStyle="Percent">
      <calculatedColumnFormula>Table3[[#This Row],[Rejected Amt]]/Table3[[#This Row],[Billed Amt]]</calculatedColumnFormula>
    </tableColumn>
    <tableColumn id="6" name="Approved Date on transaction viewer" dataDxfId="18" totalsRowDxfId="1"/>
    <tableColumn id="8" name="Actual received date" dataDxfId="17" totalsRowDxfId="0"/>
    <tableColumn id="7" name="Date of re-submission"/>
    <tableColumn id="10" name="Final rejection Amt" dataDxfId="16"/>
    <tableColumn id="9" name="Final rejection %" dataDxfId="15"/>
    <tableColumn id="11" name="Remark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I15" totalsRowShown="0" dataDxfId="14">
  <autoFilter ref="A5:I15"/>
  <tableColumns count="9">
    <tableColumn id="1" name="Branch" dataDxfId="13"/>
    <tableColumn id="2" name="Month" dataDxfId="12"/>
    <tableColumn id="3" name="Billed Amt" dataDxfId="11" dataCellStyle="Comma"/>
    <tableColumn id="4" name="Approved Date on Transaction viewer" dataDxfId="10"/>
    <tableColumn id="12" name="Last update date" dataDxfId="9"/>
    <tableColumn id="5" name="Processed claims" dataDxfId="8"/>
    <tableColumn id="6" name="Processed claims amount" dataDxfId="7" dataCellStyle="Comma"/>
    <tableColumn id="7" name="Not yet processed claims" dataDxfId="6"/>
    <tableColumn id="8" name="Not yet processed claims amount" dataDxfId="5" dataCellStyle="Comma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N30"/>
  <sheetViews>
    <sheetView tabSelected="1" workbookViewId="0">
      <selection activeCell="D17" sqref="D17"/>
    </sheetView>
  </sheetViews>
  <sheetFormatPr defaultRowHeight="15" x14ac:dyDescent="0.25"/>
  <cols>
    <col min="1" max="2" width="11.5703125" bestFit="1" customWidth="1"/>
    <col min="3" max="3" width="15.28515625" bestFit="1" customWidth="1"/>
    <col min="4" max="4" width="17.7109375" bestFit="1" customWidth="1"/>
    <col min="5" max="5" width="15.42578125" bestFit="1" customWidth="1"/>
    <col min="6" max="6" width="37" bestFit="1" customWidth="1"/>
    <col min="7" max="7" width="24" bestFit="1" customWidth="1"/>
    <col min="8" max="8" width="25.28515625" bestFit="1" customWidth="1"/>
    <col min="9" max="9" width="22.7109375" style="13" bestFit="1" customWidth="1"/>
    <col min="10" max="10" width="20.42578125" style="13" bestFit="1" customWidth="1"/>
    <col min="11" max="11" width="19.140625" bestFit="1" customWidth="1"/>
    <col min="14" max="14" width="13.28515625" bestFit="1" customWidth="1"/>
  </cols>
  <sheetData>
    <row r="7" spans="1:14" x14ac:dyDescent="0.25">
      <c r="A7" s="17" t="s">
        <v>0</v>
      </c>
      <c r="B7" s="17" t="s">
        <v>1</v>
      </c>
      <c r="C7" s="17" t="s">
        <v>2</v>
      </c>
      <c r="D7" s="17" t="s">
        <v>3</v>
      </c>
      <c r="E7" s="17" t="s">
        <v>52</v>
      </c>
      <c r="F7" s="25" t="s">
        <v>10</v>
      </c>
      <c r="G7" s="17" t="s">
        <v>14</v>
      </c>
      <c r="H7" s="17" t="s">
        <v>13</v>
      </c>
      <c r="I7" s="17" t="s">
        <v>35</v>
      </c>
      <c r="J7" s="17" t="s">
        <v>36</v>
      </c>
      <c r="K7" s="17" t="s">
        <v>22</v>
      </c>
    </row>
    <row r="8" spans="1:14" x14ac:dyDescent="0.25">
      <c r="A8" s="17" t="s">
        <v>9</v>
      </c>
      <c r="B8" s="17" t="s">
        <v>7</v>
      </c>
      <c r="C8" s="4">
        <v>5801124.7299999129</v>
      </c>
      <c r="D8" s="9">
        <v>429552.2705000008</v>
      </c>
      <c r="E8" s="26">
        <f>Table3[[#This Row],[Rejected Amt]]/Table3[[#This Row],[Billed Amt]]</f>
        <v>7.4046377296219115E-2</v>
      </c>
      <c r="F8" s="2">
        <v>45944</v>
      </c>
      <c r="G8" s="2">
        <v>45944</v>
      </c>
      <c r="H8" s="2">
        <v>45946</v>
      </c>
      <c r="I8" s="15" t="s">
        <v>24</v>
      </c>
      <c r="J8" s="15" t="s">
        <v>24</v>
      </c>
      <c r="K8" s="15" t="s">
        <v>24</v>
      </c>
    </row>
    <row r="9" spans="1:14" x14ac:dyDescent="0.25">
      <c r="A9" s="17" t="s">
        <v>9</v>
      </c>
      <c r="B9" s="17" t="s">
        <v>5</v>
      </c>
      <c r="C9" s="4">
        <v>7507038.8000000855</v>
      </c>
      <c r="D9" s="16">
        <v>396395.76049999997</v>
      </c>
      <c r="E9" s="26">
        <f>Table3[[#This Row],[Rejected Amt]]/Table3[[#This Row],[Billed Amt]]</f>
        <v>5.2803211900276238E-2</v>
      </c>
      <c r="F9" s="2">
        <v>45944</v>
      </c>
      <c r="G9" s="2">
        <v>45944</v>
      </c>
      <c r="H9" s="2">
        <v>45948</v>
      </c>
      <c r="I9" s="15" t="s">
        <v>24</v>
      </c>
      <c r="J9" s="57">
        <v>0.04</v>
      </c>
      <c r="K9" t="s">
        <v>34</v>
      </c>
    </row>
    <row r="10" spans="1:14" x14ac:dyDescent="0.25">
      <c r="A10" s="17" t="s">
        <v>9</v>
      </c>
      <c r="B10" s="17" t="s">
        <v>15</v>
      </c>
      <c r="C10" s="4">
        <v>9282706.4099999405</v>
      </c>
      <c r="D10" s="16">
        <v>702604.67750000022</v>
      </c>
      <c r="E10" s="26">
        <f>Table3[[#This Row],[Rejected Amt]]/Table3[[#This Row],[Billed Amt]]</f>
        <v>7.568963688683597E-2</v>
      </c>
      <c r="F10" s="2">
        <v>45945</v>
      </c>
      <c r="G10" s="15">
        <v>45948</v>
      </c>
      <c r="H10" s="21">
        <v>45950</v>
      </c>
      <c r="I10" s="15" t="s">
        <v>24</v>
      </c>
      <c r="J10" s="15" t="s">
        <v>24</v>
      </c>
      <c r="K10" s="15" t="s">
        <v>24</v>
      </c>
    </row>
    <row r="11" spans="1:14" x14ac:dyDescent="0.25">
      <c r="A11" s="17" t="s">
        <v>6</v>
      </c>
      <c r="B11" s="17" t="s">
        <v>7</v>
      </c>
      <c r="C11" s="1">
        <v>15302630.979999935</v>
      </c>
      <c r="D11" s="1">
        <v>463329.19699999987</v>
      </c>
      <c r="E11" s="26">
        <f>Table3[[#This Row],[Rejected Amt]]/Table3[[#This Row],[Billed Amt]]</f>
        <v>3.0277747506657959E-2</v>
      </c>
      <c r="F11" s="2">
        <v>45943</v>
      </c>
      <c r="G11" s="2">
        <v>45944</v>
      </c>
      <c r="H11" s="2">
        <v>45946</v>
      </c>
      <c r="I11" s="15" t="s">
        <v>24</v>
      </c>
      <c r="J11" s="26">
        <f>Table3[[#This Row],[Rejected Amt]]/Table3[[#This Row],[Billed Amt]]</f>
        <v>3.0277747506657959E-2</v>
      </c>
      <c r="K11" s="15" t="s">
        <v>24</v>
      </c>
    </row>
    <row r="12" spans="1:14" x14ac:dyDescent="0.25">
      <c r="A12" s="17" t="s">
        <v>6</v>
      </c>
      <c r="B12" s="17" t="s">
        <v>5</v>
      </c>
      <c r="C12" s="1">
        <v>17030903.92000062</v>
      </c>
      <c r="D12" s="1">
        <v>419574.70099999983</v>
      </c>
      <c r="E12" s="26">
        <f>Table3[[#This Row],[Rejected Amt]]/Table3[[#This Row],[Billed Amt]]</f>
        <v>2.4636079386676769E-2</v>
      </c>
      <c r="F12" s="2">
        <v>45943</v>
      </c>
      <c r="G12" s="2">
        <v>45944</v>
      </c>
      <c r="H12" s="3" t="s">
        <v>12</v>
      </c>
      <c r="I12" s="15" t="s">
        <v>24</v>
      </c>
      <c r="J12" s="26">
        <f>Table3[[#This Row],[Rejected Amt]]/Table3[[#This Row],[Billed Amt]]</f>
        <v>2.4636079386676769E-2</v>
      </c>
      <c r="K12" s="15" t="s">
        <v>24</v>
      </c>
    </row>
    <row r="13" spans="1:14" x14ac:dyDescent="0.25">
      <c r="A13" s="17" t="s">
        <v>6</v>
      </c>
      <c r="B13" s="17" t="s">
        <v>15</v>
      </c>
      <c r="C13" s="9">
        <v>15962171.340000361</v>
      </c>
      <c r="D13" s="1">
        <v>362984.8500000005</v>
      </c>
      <c r="E13" s="26">
        <f>Table3[[#This Row],[Rejected Amt]]/Table3[[#This Row],[Billed Amt]]</f>
        <v>2.2740317859537042E-2</v>
      </c>
      <c r="F13" s="2">
        <v>45945</v>
      </c>
      <c r="G13" s="15">
        <v>45948</v>
      </c>
      <c r="H13" s="21">
        <v>45949</v>
      </c>
      <c r="I13" s="15" t="s">
        <v>24</v>
      </c>
      <c r="J13" s="15" t="s">
        <v>24</v>
      </c>
      <c r="K13" s="15" t="s">
        <v>24</v>
      </c>
    </row>
    <row r="14" spans="1:14" x14ac:dyDescent="0.25">
      <c r="A14" s="17" t="s">
        <v>11</v>
      </c>
      <c r="B14" s="17" t="s">
        <v>7</v>
      </c>
      <c r="C14" s="4">
        <v>8449663.9199999217</v>
      </c>
      <c r="D14" s="1">
        <v>702485.95450000069</v>
      </c>
      <c r="E14" s="26">
        <f>Table3[[#This Row],[Rejected Amt]]/Table3[[#This Row],[Billed Amt]]</f>
        <v>8.3137739104303596E-2</v>
      </c>
      <c r="F14" s="2">
        <v>45931</v>
      </c>
      <c r="G14" s="2">
        <v>45942</v>
      </c>
      <c r="H14" s="2">
        <v>45944</v>
      </c>
      <c r="I14" s="15" t="s">
        <v>24</v>
      </c>
      <c r="J14" s="15" t="s">
        <v>24</v>
      </c>
      <c r="K14" s="15" t="s">
        <v>24</v>
      </c>
      <c r="N14" s="16"/>
    </row>
    <row r="15" spans="1:14" x14ac:dyDescent="0.25">
      <c r="A15" s="17" t="s">
        <v>11</v>
      </c>
      <c r="B15" s="17" t="s">
        <v>5</v>
      </c>
      <c r="C15" s="9">
        <v>8212909.2699999111</v>
      </c>
      <c r="D15" s="1">
        <v>827204.84049999889</v>
      </c>
      <c r="E15" s="26">
        <f>Table3[[#This Row],[Rejected Amt]]/Table3[[#This Row],[Billed Amt]]</f>
        <v>0.10072007534791723</v>
      </c>
      <c r="F15" s="2">
        <v>45943</v>
      </c>
      <c r="G15" s="15">
        <v>45948</v>
      </c>
      <c r="H15" s="21">
        <v>45949</v>
      </c>
      <c r="I15" s="15" t="s">
        <v>24</v>
      </c>
      <c r="J15" s="15" t="s">
        <v>24</v>
      </c>
      <c r="K15" s="15" t="s">
        <v>24</v>
      </c>
    </row>
    <row r="16" spans="1:14" s="13" customFormat="1" x14ac:dyDescent="0.25">
      <c r="A16" s="17" t="s">
        <v>8</v>
      </c>
      <c r="B16" s="17" t="s">
        <v>7</v>
      </c>
      <c r="C16" s="14">
        <v>8704583.1399998423</v>
      </c>
      <c r="D16" s="16">
        <v>210535.15999999928</v>
      </c>
      <c r="E16" s="26">
        <f>Table3[[#This Row],[Rejected Amt]]/Table3[[#This Row],[Billed Amt]]</f>
        <v>2.4186702179054963E-2</v>
      </c>
      <c r="F16" s="15">
        <v>45945</v>
      </c>
      <c r="G16" s="15">
        <v>45949</v>
      </c>
      <c r="H16" s="21">
        <v>45949</v>
      </c>
      <c r="I16" s="15" t="s">
        <v>24</v>
      </c>
      <c r="J16" s="15" t="s">
        <v>24</v>
      </c>
      <c r="K16" s="13" t="s">
        <v>34</v>
      </c>
    </row>
    <row r="17" spans="1:14" x14ac:dyDescent="0.25">
      <c r="A17" s="17" t="s">
        <v>8</v>
      </c>
      <c r="B17" s="17" t="s">
        <v>5</v>
      </c>
      <c r="C17" s="4">
        <v>8181260.9699997911</v>
      </c>
      <c r="D17" s="14">
        <v>187620.38150000002</v>
      </c>
      <c r="E17" s="26">
        <f>Table3[[#This Row],[Rejected Amt]]/Table3[[#This Row],[Billed Amt]]</f>
        <v>2.293294177853427E-2</v>
      </c>
      <c r="F17" s="2">
        <v>45943</v>
      </c>
      <c r="G17" s="15">
        <v>45945</v>
      </c>
      <c r="H17" s="2">
        <v>45948</v>
      </c>
      <c r="I17" s="15" t="s">
        <v>24</v>
      </c>
      <c r="J17" s="57">
        <v>1.087228147349532E-2</v>
      </c>
      <c r="K17" s="13" t="s">
        <v>34</v>
      </c>
    </row>
    <row r="18" spans="1:14" x14ac:dyDescent="0.25">
      <c r="A18" s="17" t="s">
        <v>4</v>
      </c>
      <c r="B18" s="17" t="s">
        <v>7</v>
      </c>
      <c r="C18" s="4">
        <v>6826656.6099999305</v>
      </c>
      <c r="D18" s="4">
        <v>631566.17502500047</v>
      </c>
      <c r="E18" s="26">
        <f>Table3[[#This Row],[Rejected Amt]]/Table3[[#This Row],[Billed Amt]]</f>
        <v>9.2514712707221836E-2</v>
      </c>
      <c r="F18" s="2">
        <v>45931</v>
      </c>
      <c r="G18" s="2">
        <v>45942</v>
      </c>
      <c r="H18" s="2">
        <v>45944</v>
      </c>
      <c r="I18" s="15" t="s">
        <v>24</v>
      </c>
      <c r="J18" s="15" t="s">
        <v>24</v>
      </c>
      <c r="K18" s="15" t="s">
        <v>24</v>
      </c>
    </row>
    <row r="19" spans="1:14" x14ac:dyDescent="0.25">
      <c r="A19" s="17" t="s">
        <v>4</v>
      </c>
      <c r="B19" s="17" t="s">
        <v>5</v>
      </c>
      <c r="C19" s="4">
        <v>7180753.5399999069</v>
      </c>
      <c r="D19" s="1">
        <v>212550.70210000011</v>
      </c>
      <c r="E19" s="26">
        <f>Table3[[#This Row],[Rejected Amt]]/Table3[[#This Row],[Billed Amt]]</f>
        <v>2.9600055330683703E-2</v>
      </c>
      <c r="F19" s="15">
        <v>45943</v>
      </c>
      <c r="G19" s="2">
        <v>45944</v>
      </c>
      <c r="H19" s="15">
        <v>45948</v>
      </c>
      <c r="I19" s="15" t="s">
        <v>24</v>
      </c>
      <c r="J19" s="26">
        <v>2.226306764005094E-2</v>
      </c>
      <c r="K19" s="15" t="s">
        <v>24</v>
      </c>
    </row>
    <row r="20" spans="1:14" x14ac:dyDescent="0.25">
      <c r="C20" s="49">
        <f>SUBTOTAL(109,Table3[Billed Amt])</f>
        <v>118442403.63000014</v>
      </c>
      <c r="D20" s="49">
        <f>SUBTOTAL(109,Table3[Rejected Amt])</f>
        <v>5546404.6701250011</v>
      </c>
      <c r="E20" s="50"/>
      <c r="F20" s="17"/>
      <c r="G20" s="15"/>
    </row>
    <row r="22" spans="1:14" x14ac:dyDescent="0.25">
      <c r="N22" s="4"/>
    </row>
    <row r="23" spans="1:14" ht="15.75" thickBot="1" x14ac:dyDescent="0.3">
      <c r="N23" s="4"/>
    </row>
    <row r="24" spans="1:14" ht="15.75" thickBot="1" x14ac:dyDescent="0.3">
      <c r="A24" s="40" t="s">
        <v>0</v>
      </c>
      <c r="B24" s="40" t="s">
        <v>1</v>
      </c>
      <c r="C24" s="40" t="s">
        <v>2</v>
      </c>
      <c r="D24" s="40" t="s">
        <v>3</v>
      </c>
      <c r="E24" s="40" t="s">
        <v>52</v>
      </c>
      <c r="N24" s="48"/>
    </row>
    <row r="25" spans="1:14" x14ac:dyDescent="0.25">
      <c r="A25" s="35" t="s">
        <v>9</v>
      </c>
      <c r="B25" s="35" t="s">
        <v>5</v>
      </c>
      <c r="C25" s="36">
        <v>7507038.8000000855</v>
      </c>
      <c r="D25" s="37">
        <v>299622.44049999997</v>
      </c>
      <c r="E25" s="38">
        <f>D25/C25</f>
        <v>3.99122008667381E-2</v>
      </c>
    </row>
    <row r="26" spans="1:14" x14ac:dyDescent="0.25">
      <c r="A26" s="41" t="s">
        <v>8</v>
      </c>
      <c r="B26" s="41" t="s">
        <v>7</v>
      </c>
      <c r="C26" s="42">
        <v>10708790.199999999</v>
      </c>
      <c r="D26" s="43">
        <v>509855.14549999865</v>
      </c>
      <c r="E26" s="44">
        <f t="shared" ref="E26:E27" si="0">D26/C26</f>
        <v>4.761090057586511E-2</v>
      </c>
      <c r="G26" s="13"/>
    </row>
    <row r="27" spans="1:14" x14ac:dyDescent="0.25">
      <c r="A27" s="35" t="s">
        <v>8</v>
      </c>
      <c r="B27" s="35" t="s">
        <v>5</v>
      </c>
      <c r="C27" s="39">
        <v>8181260.9699997911</v>
      </c>
      <c r="D27" s="37">
        <v>87623.061500000054</v>
      </c>
      <c r="E27" s="38">
        <f t="shared" si="0"/>
        <v>1.0710214699336536E-2</v>
      </c>
    </row>
    <row r="28" spans="1:14" x14ac:dyDescent="0.25">
      <c r="A28" s="35" t="s">
        <v>8</v>
      </c>
      <c r="B28" s="35" t="s">
        <v>7</v>
      </c>
      <c r="C28" s="39">
        <v>8704583.1400000043</v>
      </c>
      <c r="D28" s="37">
        <v>222766.0654999988</v>
      </c>
      <c r="E28" s="38">
        <f t="shared" ref="E28" si="1">D28/C28</f>
        <v>2.5591813176707588E-2</v>
      </c>
    </row>
    <row r="29" spans="1:14" x14ac:dyDescent="0.25">
      <c r="G29" s="4"/>
      <c r="H29" s="4"/>
    </row>
    <row r="30" spans="1:14" x14ac:dyDescent="0.25">
      <c r="N30" s="47"/>
    </row>
  </sheetData>
  <phoneticPr fontId="5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E15" sqref="E15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4.85546875" bestFit="1" customWidth="1"/>
    <col min="4" max="4" width="37.28515625" bestFit="1" customWidth="1"/>
    <col min="5" max="5" width="22.85546875" customWidth="1"/>
    <col min="6" max="6" width="18.42578125" bestFit="1" customWidth="1"/>
    <col min="7" max="7" width="26" bestFit="1" customWidth="1"/>
    <col min="8" max="8" width="25.7109375" bestFit="1" customWidth="1"/>
    <col min="9" max="9" width="33.28515625" bestFit="1" customWidth="1"/>
    <col min="12" max="12" width="7.42578125" bestFit="1" customWidth="1"/>
    <col min="13" max="13" width="7" bestFit="1" customWidth="1"/>
    <col min="14" max="14" width="23.5703125" bestFit="1" customWidth="1"/>
  </cols>
  <sheetData>
    <row r="1" spans="1:14" x14ac:dyDescent="0.25">
      <c r="E1" s="56" t="s">
        <v>21</v>
      </c>
    </row>
    <row r="2" spans="1:14" x14ac:dyDescent="0.25">
      <c r="E2" s="56"/>
    </row>
    <row r="3" spans="1:14" ht="15.75" thickBot="1" x14ac:dyDescent="0.3">
      <c r="E3" s="56"/>
    </row>
    <row r="4" spans="1:14" ht="15.75" thickBot="1" x14ac:dyDescent="0.3">
      <c r="L4" s="53" t="s">
        <v>53</v>
      </c>
      <c r="M4" s="54"/>
      <c r="N4" s="55"/>
    </row>
    <row r="5" spans="1:14" x14ac:dyDescent="0.25">
      <c r="A5" t="s">
        <v>0</v>
      </c>
      <c r="B5" t="s">
        <v>1</v>
      </c>
      <c r="C5" s="17" t="s">
        <v>2</v>
      </c>
      <c r="D5" t="s">
        <v>18</v>
      </c>
      <c r="E5" t="s">
        <v>28</v>
      </c>
      <c r="F5" t="s">
        <v>16</v>
      </c>
      <c r="G5" t="s">
        <v>17</v>
      </c>
      <c r="H5" t="s">
        <v>20</v>
      </c>
      <c r="I5" t="s">
        <v>19</v>
      </c>
      <c r="L5" s="33" t="s">
        <v>0</v>
      </c>
      <c r="M5" s="33" t="s">
        <v>1</v>
      </c>
      <c r="N5" s="34" t="s">
        <v>32</v>
      </c>
    </row>
    <row r="6" spans="1:14" x14ac:dyDescent="0.25">
      <c r="A6" s="5" t="s">
        <v>8</v>
      </c>
      <c r="B6" s="5" t="s">
        <v>7</v>
      </c>
      <c r="C6" s="6">
        <v>10708790.200000113</v>
      </c>
      <c r="D6" s="7">
        <v>45945</v>
      </c>
      <c r="E6" s="7">
        <v>45948</v>
      </c>
      <c r="F6" s="18">
        <v>100</v>
      </c>
      <c r="G6" s="19">
        <v>7185953.9199999627</v>
      </c>
      <c r="H6" s="18">
        <v>27</v>
      </c>
      <c r="I6" s="20">
        <v>3522836.2800000557</v>
      </c>
      <c r="L6" s="23" t="s">
        <v>23</v>
      </c>
      <c r="M6" s="23" t="s">
        <v>7</v>
      </c>
      <c r="N6" s="22">
        <v>45952.357638888891</v>
      </c>
    </row>
    <row r="7" spans="1:14" x14ac:dyDescent="0.25">
      <c r="A7" s="5" t="s">
        <v>8</v>
      </c>
      <c r="B7" s="5" t="s">
        <v>7</v>
      </c>
      <c r="C7" s="6">
        <v>10708790.200000113</v>
      </c>
      <c r="D7" s="7">
        <v>45945</v>
      </c>
      <c r="E7" s="7">
        <v>45949</v>
      </c>
      <c r="F7" s="5">
        <v>126</v>
      </c>
      <c r="G7" s="6">
        <v>8991672.2200001571</v>
      </c>
      <c r="H7" s="5">
        <v>1</v>
      </c>
      <c r="I7" s="8">
        <v>1717117.9799999981</v>
      </c>
      <c r="L7" s="23" t="s">
        <v>23</v>
      </c>
      <c r="M7" s="23" t="s">
        <v>5</v>
      </c>
      <c r="N7" s="22">
        <v>45952.357638888891</v>
      </c>
    </row>
    <row r="8" spans="1:14" x14ac:dyDescent="0.25">
      <c r="A8" s="5" t="s">
        <v>23</v>
      </c>
      <c r="B8" s="5" t="s">
        <v>15</v>
      </c>
      <c r="C8" s="6">
        <v>16684109.549999874</v>
      </c>
      <c r="D8" s="7">
        <v>45949.475694444445</v>
      </c>
      <c r="E8" s="22">
        <v>45952.357638888891</v>
      </c>
      <c r="F8" s="5" t="s">
        <v>24</v>
      </c>
      <c r="G8" s="5" t="s">
        <v>24</v>
      </c>
      <c r="H8" s="5">
        <v>256</v>
      </c>
      <c r="I8" s="6">
        <v>16684109.549999874</v>
      </c>
      <c r="L8" s="23" t="s">
        <v>23</v>
      </c>
      <c r="M8" s="23" t="s">
        <v>15</v>
      </c>
      <c r="N8" s="22">
        <v>45952.357638888891</v>
      </c>
    </row>
    <row r="9" spans="1:14" x14ac:dyDescent="0.25">
      <c r="A9" s="5" t="s">
        <v>4</v>
      </c>
      <c r="B9" s="5" t="s">
        <v>15</v>
      </c>
      <c r="C9" s="6">
        <v>7956723.8199997311</v>
      </c>
      <c r="D9" s="7">
        <v>45945.350694444445</v>
      </c>
      <c r="E9" s="22">
        <v>45952.354166666664</v>
      </c>
      <c r="F9" s="5">
        <v>42</v>
      </c>
      <c r="G9" s="6">
        <v>2482729.070000005</v>
      </c>
      <c r="H9" s="5">
        <v>100</v>
      </c>
      <c r="I9" s="6">
        <v>6652728.0599999875</v>
      </c>
      <c r="L9" s="23" t="s">
        <v>8</v>
      </c>
      <c r="M9" s="23" t="s">
        <v>15</v>
      </c>
      <c r="N9" s="22">
        <v>45952.357638888891</v>
      </c>
    </row>
    <row r="10" spans="1:14" s="13" customFormat="1" x14ac:dyDescent="0.25">
      <c r="A10" s="18" t="s">
        <v>4</v>
      </c>
      <c r="B10" s="18" t="s">
        <v>33</v>
      </c>
      <c r="C10" s="19"/>
      <c r="D10" s="7">
        <v>45950.064583333333</v>
      </c>
      <c r="E10" s="22">
        <v>45952.354166666664</v>
      </c>
      <c r="F10" s="18" t="s">
        <v>24</v>
      </c>
      <c r="G10" s="19" t="s">
        <v>24</v>
      </c>
      <c r="H10" s="18">
        <v>141</v>
      </c>
      <c r="I10" s="19"/>
      <c r="L10" s="24" t="s">
        <v>11</v>
      </c>
      <c r="M10" s="23" t="s">
        <v>15</v>
      </c>
      <c r="N10" s="22">
        <v>45952.357638888891</v>
      </c>
    </row>
    <row r="11" spans="1:14" s="13" customFormat="1" x14ac:dyDescent="0.25">
      <c r="A11" s="18" t="s">
        <v>6</v>
      </c>
      <c r="B11" s="18" t="s">
        <v>33</v>
      </c>
      <c r="C11" s="19"/>
      <c r="D11" s="7">
        <v>45950.064583333333</v>
      </c>
      <c r="E11" s="22">
        <v>45952.357638888891</v>
      </c>
      <c r="F11" s="18" t="s">
        <v>24</v>
      </c>
      <c r="G11" s="19" t="s">
        <v>24</v>
      </c>
      <c r="H11" s="18">
        <v>232</v>
      </c>
      <c r="I11" s="19"/>
      <c r="L11" s="24" t="s">
        <v>6</v>
      </c>
      <c r="M11" s="23" t="s">
        <v>33</v>
      </c>
      <c r="N11" s="22">
        <v>45952.357638888891</v>
      </c>
    </row>
    <row r="12" spans="1:14" s="13" customFormat="1" x14ac:dyDescent="0.25">
      <c r="A12" s="18" t="s">
        <v>6</v>
      </c>
      <c r="B12" s="18" t="s">
        <v>54</v>
      </c>
      <c r="C12" s="19"/>
      <c r="D12" s="7">
        <v>45950.064583333333</v>
      </c>
      <c r="E12" s="22">
        <v>45952.357638888891</v>
      </c>
      <c r="F12" s="18" t="s">
        <v>24</v>
      </c>
      <c r="G12" s="19" t="s">
        <v>24</v>
      </c>
      <c r="H12" s="18">
        <v>232</v>
      </c>
      <c r="I12" s="19"/>
      <c r="L12" s="24" t="s">
        <v>6</v>
      </c>
      <c r="M12" s="23" t="s">
        <v>55</v>
      </c>
      <c r="N12" s="22">
        <v>45952.357638888891</v>
      </c>
    </row>
    <row r="13" spans="1:14" x14ac:dyDescent="0.25">
      <c r="A13" s="45" t="s">
        <v>23</v>
      </c>
      <c r="B13" s="18" t="s">
        <v>7</v>
      </c>
      <c r="C13" s="46"/>
      <c r="D13" s="7">
        <v>45950.064583333333</v>
      </c>
      <c r="E13" s="22">
        <v>45952.357638888891</v>
      </c>
      <c r="F13" s="18" t="s">
        <v>24</v>
      </c>
      <c r="G13" s="19" t="s">
        <v>24</v>
      </c>
      <c r="H13" s="45">
        <v>205</v>
      </c>
      <c r="I13" s="46"/>
      <c r="L13" s="24" t="s">
        <v>4</v>
      </c>
      <c r="M13" s="23" t="s">
        <v>15</v>
      </c>
      <c r="N13" s="22">
        <v>45952.354166666664</v>
      </c>
    </row>
    <row r="14" spans="1:14" x14ac:dyDescent="0.25">
      <c r="A14" s="18" t="s">
        <v>23</v>
      </c>
      <c r="B14" s="18" t="s">
        <v>5</v>
      </c>
      <c r="C14" s="19"/>
      <c r="D14" s="7">
        <v>45950.064583333333</v>
      </c>
      <c r="E14" s="22">
        <v>45952.357638888891</v>
      </c>
      <c r="F14" s="18" t="s">
        <v>24</v>
      </c>
      <c r="G14" s="19" t="s">
        <v>24</v>
      </c>
      <c r="H14" s="18">
        <v>212</v>
      </c>
      <c r="I14" s="19"/>
      <c r="L14" s="24" t="s">
        <v>4</v>
      </c>
      <c r="M14" s="23" t="s">
        <v>33</v>
      </c>
      <c r="N14" s="22">
        <v>45952.354166666664</v>
      </c>
    </row>
    <row r="15" spans="1:14" s="13" customFormat="1" x14ac:dyDescent="0.25">
      <c r="A15" s="18" t="s">
        <v>8</v>
      </c>
      <c r="B15" s="18" t="s">
        <v>15</v>
      </c>
      <c r="C15" s="19"/>
      <c r="D15" s="7">
        <v>45950.064583333333</v>
      </c>
      <c r="E15" s="22">
        <v>45952.357638888891</v>
      </c>
      <c r="F15" s="18" t="s">
        <v>24</v>
      </c>
      <c r="G15" s="19" t="s">
        <v>24</v>
      </c>
      <c r="H15" s="18">
        <v>115</v>
      </c>
      <c r="I15" s="19"/>
    </row>
    <row r="17" spans="2:3" ht="15.75" thickBot="1" x14ac:dyDescent="0.3"/>
    <row r="18" spans="2:3" ht="15.75" thickBot="1" x14ac:dyDescent="0.3">
      <c r="B18" s="51" t="s">
        <v>31</v>
      </c>
      <c r="C18" s="52"/>
    </row>
    <row r="19" spans="2:3" ht="15.75" thickBot="1" x14ac:dyDescent="0.3">
      <c r="B19" s="12" t="s">
        <v>29</v>
      </c>
      <c r="C19" s="12" t="s">
        <v>30</v>
      </c>
    </row>
    <row r="20" spans="2:3" ht="15.75" thickBot="1" x14ac:dyDescent="0.3">
      <c r="B20" s="10" t="s">
        <v>25</v>
      </c>
      <c r="C20" s="11">
        <v>1253184.8700000078</v>
      </c>
    </row>
    <row r="21" spans="2:3" ht="15.75" thickBot="1" x14ac:dyDescent="0.3">
      <c r="B21" s="10" t="s">
        <v>26</v>
      </c>
      <c r="C21" s="11">
        <v>1033552.4499999972</v>
      </c>
    </row>
    <row r="22" spans="2:3" ht="15.75" thickBot="1" x14ac:dyDescent="0.3">
      <c r="B22" s="10" t="s">
        <v>27</v>
      </c>
      <c r="C22" s="11">
        <v>195991.74999999991</v>
      </c>
    </row>
  </sheetData>
  <mergeCells count="3">
    <mergeCell ref="B18:C18"/>
    <mergeCell ref="L4:N4"/>
    <mergeCell ref="E1:E3"/>
  </mergeCells>
  <phoneticPr fontId="5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12"/>
  <sheetViews>
    <sheetView workbookViewId="0">
      <selection activeCell="G14" sqref="G14"/>
    </sheetView>
  </sheetViews>
  <sheetFormatPr defaultRowHeight="15" x14ac:dyDescent="0.25"/>
  <cols>
    <col min="3" max="3" width="7.42578125" bestFit="1" customWidth="1"/>
    <col min="4" max="4" width="6.5703125" bestFit="1" customWidth="1"/>
    <col min="5" max="5" width="7" bestFit="1" customWidth="1"/>
    <col min="6" max="6" width="11" bestFit="1" customWidth="1"/>
    <col min="7" max="7" width="25.28515625" bestFit="1" customWidth="1"/>
    <col min="8" max="8" width="10.85546875" bestFit="1" customWidth="1"/>
    <col min="9" max="9" width="9.42578125" bestFit="1" customWidth="1"/>
    <col min="10" max="10" width="15.42578125" bestFit="1" customWidth="1"/>
    <col min="11" max="11" width="14.42578125" bestFit="1" customWidth="1"/>
    <col min="12" max="12" width="11.85546875" bestFit="1" customWidth="1"/>
    <col min="13" max="13" width="15" bestFit="1" customWidth="1"/>
    <col min="14" max="14" width="34.5703125" bestFit="1" customWidth="1"/>
  </cols>
  <sheetData>
    <row r="7" spans="3:14" ht="15.75" thickBot="1" x14ac:dyDescent="0.3"/>
    <row r="8" spans="3:14" ht="19.5" thickBot="1" x14ac:dyDescent="0.3">
      <c r="C8" s="27" t="s">
        <v>0</v>
      </c>
      <c r="D8" s="28" t="s">
        <v>1</v>
      </c>
      <c r="E8" s="28" t="s">
        <v>37</v>
      </c>
      <c r="F8" s="28" t="s">
        <v>38</v>
      </c>
      <c r="G8" s="28" t="s">
        <v>39</v>
      </c>
      <c r="H8" s="28" t="s">
        <v>40</v>
      </c>
      <c r="I8" s="28" t="s">
        <v>41</v>
      </c>
      <c r="J8" s="28" t="s">
        <v>42</v>
      </c>
      <c r="K8" s="28" t="s">
        <v>43</v>
      </c>
      <c r="L8" s="28" t="s">
        <v>44</v>
      </c>
      <c r="M8" s="28" t="s">
        <v>45</v>
      </c>
      <c r="N8" s="28" t="s">
        <v>46</v>
      </c>
    </row>
    <row r="9" spans="3:14" ht="16.5" thickTop="1" thickBot="1" x14ac:dyDescent="0.3">
      <c r="C9" s="29" t="s">
        <v>9</v>
      </c>
      <c r="D9" s="30" t="s">
        <v>5</v>
      </c>
      <c r="E9" s="30">
        <v>4610</v>
      </c>
      <c r="F9" s="30">
        <v>1051822938</v>
      </c>
      <c r="G9" s="30" t="s">
        <v>47</v>
      </c>
      <c r="H9" s="31">
        <v>45776</v>
      </c>
      <c r="I9" s="31">
        <v>45812</v>
      </c>
      <c r="J9" s="32">
        <v>229526</v>
      </c>
      <c r="K9" s="32">
        <v>132753</v>
      </c>
      <c r="L9" s="32">
        <v>96773</v>
      </c>
      <c r="M9" s="30">
        <v>134642</v>
      </c>
      <c r="N9" s="30" t="s">
        <v>48</v>
      </c>
    </row>
    <row r="10" spans="3:14" ht="15.75" thickBot="1" x14ac:dyDescent="0.3">
      <c r="C10" s="29" t="s">
        <v>8</v>
      </c>
      <c r="D10" s="30" t="s">
        <v>7</v>
      </c>
      <c r="E10" s="30">
        <v>591827</v>
      </c>
      <c r="F10" s="30">
        <v>1008150151</v>
      </c>
      <c r="G10" s="30" t="s">
        <v>49</v>
      </c>
      <c r="H10" s="31">
        <v>45217</v>
      </c>
      <c r="I10" s="31">
        <v>45777</v>
      </c>
      <c r="J10" s="32">
        <v>1717118</v>
      </c>
      <c r="K10" s="30" t="s">
        <v>24</v>
      </c>
      <c r="L10" s="32">
        <v>1717118</v>
      </c>
      <c r="M10" s="30">
        <v>5862958</v>
      </c>
      <c r="N10" s="30" t="s">
        <v>50</v>
      </c>
    </row>
    <row r="11" spans="3:14" ht="15.75" thickBot="1" x14ac:dyDescent="0.3">
      <c r="C11" s="29" t="s">
        <v>8</v>
      </c>
      <c r="D11" s="30" t="s">
        <v>5</v>
      </c>
      <c r="E11" s="30">
        <v>591827</v>
      </c>
      <c r="F11" s="30">
        <v>1008150151</v>
      </c>
      <c r="G11" s="30" t="s">
        <v>49</v>
      </c>
      <c r="H11" s="31">
        <v>45217</v>
      </c>
      <c r="I11" s="31">
        <v>45808</v>
      </c>
      <c r="J11" s="32">
        <v>99997</v>
      </c>
      <c r="K11" s="30" t="s">
        <v>24</v>
      </c>
      <c r="L11" s="32">
        <v>99997</v>
      </c>
      <c r="M11" s="30">
        <v>5859249</v>
      </c>
      <c r="N11" s="30" t="s">
        <v>51</v>
      </c>
    </row>
    <row r="12" spans="3:14" ht="15.75" thickBot="1" x14ac:dyDescent="0.3">
      <c r="L12" s="32">
        <f>SUM(L9:L11)</f>
        <v>1913888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Under Processing</vt:lpstr>
      <vt:lpstr>Pending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RCM Rejection2  - Ahmed Sherif</dc:creator>
  <cp:lastModifiedBy>Inma RCM Rejection2  - Ahmed Sherif</cp:lastModifiedBy>
  <dcterms:created xsi:type="dcterms:W3CDTF">2025-10-15T05:12:23Z</dcterms:created>
  <dcterms:modified xsi:type="dcterms:W3CDTF">2025-10-22T10:18:03Z</dcterms:modified>
</cp:coreProperties>
</file>