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mester 4\Permodelan dan simulasi\TUBES\"/>
    </mc:Choice>
  </mc:AlternateContent>
  <xr:revisionPtr revIDLastSave="0" documentId="13_ncr:1_{40197551-23E3-4F3D-BCE4-0B1302865E10}" xr6:coauthVersionLast="47" xr6:coauthVersionMax="47" xr10:uidLastSave="{00000000-0000-0000-0000-000000000000}"/>
  <bookViews>
    <workbookView xWindow="-120" yWindow="-120" windowWidth="20730" windowHeight="11160" xr2:uid="{6698D650-A479-4BBB-A256-CB37EF6869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O6" i="1"/>
  <c r="P6" i="1" s="1"/>
  <c r="O7" i="1"/>
  <c r="O8" i="1"/>
  <c r="O9" i="1"/>
  <c r="O10" i="1"/>
  <c r="P10" i="1" s="1"/>
  <c r="O11" i="1"/>
  <c r="O12" i="1"/>
  <c r="P12" i="1" s="1"/>
  <c r="O13" i="1"/>
  <c r="O14" i="1"/>
  <c r="O15" i="1"/>
  <c r="O16" i="1"/>
  <c r="P16" i="1" s="1"/>
  <c r="O17" i="1"/>
  <c r="O18" i="1"/>
  <c r="O19" i="1"/>
  <c r="O20" i="1"/>
  <c r="P20" i="1" s="1"/>
  <c r="O21" i="1"/>
  <c r="O22" i="1"/>
  <c r="P22" i="1" s="1"/>
  <c r="O23" i="1"/>
  <c r="O24" i="1"/>
  <c r="O25" i="1"/>
  <c r="O26" i="1"/>
  <c r="O27" i="1"/>
  <c r="O28" i="1"/>
  <c r="O29" i="1"/>
  <c r="O30" i="1"/>
  <c r="P30" i="1" s="1"/>
  <c r="O31" i="1"/>
  <c r="O32" i="1"/>
  <c r="O33" i="1"/>
  <c r="O34" i="1"/>
  <c r="P34" i="1" s="1"/>
  <c r="O35" i="1"/>
  <c r="O36" i="1"/>
  <c r="P36" i="1" s="1"/>
  <c r="O37" i="1"/>
  <c r="O38" i="1"/>
  <c r="P38" i="1" s="1"/>
  <c r="O39" i="1"/>
  <c r="O40" i="1"/>
  <c r="O41" i="1"/>
  <c r="O42" i="1"/>
  <c r="O43" i="1"/>
  <c r="O44" i="1"/>
  <c r="O45" i="1"/>
  <c r="O46" i="1"/>
  <c r="P46" i="1" s="1"/>
  <c r="O47" i="1"/>
  <c r="O48" i="1"/>
  <c r="O49" i="1"/>
  <c r="O50" i="1"/>
  <c r="P50" i="1" s="1"/>
  <c r="O51" i="1"/>
  <c r="O52" i="1"/>
  <c r="P52" i="1" s="1"/>
  <c r="O53" i="1"/>
  <c r="O54" i="1"/>
  <c r="P54" i="1" s="1"/>
  <c r="O55" i="1"/>
  <c r="O56" i="1"/>
  <c r="O57" i="1"/>
  <c r="O58" i="1"/>
  <c r="O59" i="1"/>
  <c r="O60" i="1"/>
  <c r="O61" i="1"/>
  <c r="O62" i="1"/>
  <c r="P62" i="1" s="1"/>
  <c r="O63" i="1"/>
  <c r="O64" i="1"/>
  <c r="O65" i="1"/>
  <c r="O66" i="1"/>
  <c r="P66" i="1" s="1"/>
  <c r="O67" i="1"/>
  <c r="O68" i="1"/>
  <c r="P68" i="1" s="1"/>
  <c r="O69" i="1"/>
  <c r="O70" i="1"/>
  <c r="P70" i="1" s="1"/>
  <c r="O71" i="1"/>
  <c r="O72" i="1"/>
  <c r="O73" i="1"/>
  <c r="O74" i="1"/>
  <c r="O75" i="1"/>
  <c r="O76" i="1"/>
  <c r="O77" i="1"/>
  <c r="O78" i="1"/>
  <c r="P78" i="1" s="1"/>
  <c r="O79" i="1"/>
  <c r="O80" i="1"/>
  <c r="O81" i="1"/>
  <c r="O82" i="1"/>
  <c r="P82" i="1" s="1"/>
  <c r="O83" i="1"/>
  <c r="O84" i="1"/>
  <c r="P84" i="1" s="1"/>
  <c r="O85" i="1"/>
  <c r="O86" i="1"/>
  <c r="P86" i="1" s="1"/>
  <c r="O87" i="1"/>
  <c r="O88" i="1"/>
  <c r="O89" i="1"/>
  <c r="O90" i="1"/>
  <c r="O91" i="1"/>
  <c r="O92" i="1"/>
  <c r="O93" i="1"/>
  <c r="O94" i="1"/>
  <c r="P94" i="1" s="1"/>
  <c r="O95" i="1"/>
  <c r="O96" i="1"/>
  <c r="O97" i="1"/>
  <c r="O98" i="1"/>
  <c r="P98" i="1" s="1"/>
  <c r="O99" i="1"/>
  <c r="O100" i="1"/>
  <c r="P100" i="1" s="1"/>
  <c r="O101" i="1"/>
  <c r="O102" i="1"/>
  <c r="P102" i="1" s="1"/>
  <c r="O103" i="1"/>
  <c r="O104" i="1"/>
  <c r="O105" i="1"/>
  <c r="O106" i="1"/>
  <c r="O107" i="1"/>
  <c r="O108" i="1"/>
  <c r="O109" i="1"/>
  <c r="O110" i="1"/>
  <c r="P110" i="1" s="1"/>
  <c r="O111" i="1"/>
  <c r="O112" i="1"/>
  <c r="O113" i="1"/>
  <c r="O114" i="1"/>
  <c r="P114" i="1" s="1"/>
  <c r="O115" i="1"/>
  <c r="O116" i="1"/>
  <c r="P116" i="1" s="1"/>
  <c r="O117" i="1"/>
  <c r="O118" i="1"/>
  <c r="P118" i="1" s="1"/>
  <c r="O119" i="1"/>
  <c r="O120" i="1"/>
  <c r="O121" i="1"/>
  <c r="O122" i="1"/>
  <c r="O123" i="1"/>
  <c r="O124" i="1"/>
  <c r="O125" i="1"/>
  <c r="O126" i="1"/>
  <c r="P126" i="1" s="1"/>
  <c r="O127" i="1"/>
  <c r="O128" i="1"/>
  <c r="O129" i="1"/>
  <c r="O130" i="1"/>
  <c r="P130" i="1" s="1"/>
  <c r="O131" i="1"/>
  <c r="O132" i="1"/>
  <c r="P132" i="1" s="1"/>
  <c r="O133" i="1"/>
  <c r="O134" i="1"/>
  <c r="P134" i="1" s="1"/>
  <c r="O135" i="1"/>
  <c r="O136" i="1"/>
  <c r="O137" i="1"/>
  <c r="O138" i="1"/>
  <c r="O139" i="1"/>
  <c r="O140" i="1"/>
  <c r="O141" i="1"/>
  <c r="O142" i="1"/>
  <c r="P142" i="1" s="1"/>
  <c r="O143" i="1"/>
  <c r="O144" i="1"/>
  <c r="O145" i="1"/>
  <c r="O146" i="1"/>
  <c r="P146" i="1" s="1"/>
  <c r="O147" i="1"/>
  <c r="O148" i="1"/>
  <c r="P148" i="1" s="1"/>
  <c r="O149" i="1"/>
  <c r="O150" i="1"/>
  <c r="P150" i="1" s="1"/>
  <c r="O151" i="1"/>
  <c r="O152" i="1"/>
  <c r="O153" i="1"/>
  <c r="O154" i="1"/>
  <c r="O155" i="1"/>
  <c r="O4" i="1"/>
  <c r="P8" i="1"/>
  <c r="P18" i="1"/>
  <c r="P26" i="1"/>
  <c r="P32" i="1"/>
  <c r="P40" i="1"/>
  <c r="P48" i="1"/>
  <c r="P56" i="1"/>
  <c r="P64" i="1"/>
  <c r="P72" i="1"/>
  <c r="P80" i="1"/>
  <c r="P88" i="1"/>
  <c r="P96" i="1"/>
  <c r="P104" i="1"/>
  <c r="P112" i="1"/>
  <c r="P120" i="1"/>
  <c r="P128" i="1"/>
  <c r="P136" i="1"/>
  <c r="P144" i="1"/>
  <c r="P152" i="1"/>
  <c r="P14" i="1"/>
  <c r="P28" i="1"/>
  <c r="P44" i="1"/>
  <c r="P60" i="1"/>
  <c r="P76" i="1"/>
  <c r="P92" i="1"/>
  <c r="P108" i="1"/>
  <c r="P124" i="1"/>
  <c r="P140" i="1"/>
  <c r="P35" i="1"/>
  <c r="P39" i="1"/>
  <c r="P43" i="1"/>
  <c r="P47" i="1"/>
  <c r="P51" i="1"/>
  <c r="P55" i="1"/>
  <c r="P59" i="1"/>
  <c r="P63" i="1"/>
  <c r="P67" i="1"/>
  <c r="P71" i="1"/>
  <c r="P75" i="1"/>
  <c r="P79" i="1"/>
  <c r="P83" i="1"/>
  <c r="P87" i="1"/>
  <c r="P91" i="1"/>
  <c r="P95" i="1"/>
  <c r="P99" i="1"/>
  <c r="P103" i="1"/>
  <c r="P107" i="1"/>
  <c r="P111" i="1"/>
  <c r="P115" i="1"/>
  <c r="P119" i="1"/>
  <c r="P123" i="1"/>
  <c r="P127" i="1"/>
  <c r="P131" i="1"/>
  <c r="P135" i="1"/>
  <c r="P139" i="1"/>
  <c r="P143" i="1"/>
  <c r="P147" i="1"/>
  <c r="P151" i="1"/>
  <c r="P155" i="1"/>
  <c r="P24" i="1"/>
  <c r="P4" i="1"/>
  <c r="P25" i="1"/>
  <c r="P29" i="1"/>
  <c r="P33" i="1"/>
  <c r="P42" i="1"/>
  <c r="P58" i="1"/>
  <c r="P74" i="1"/>
  <c r="P90" i="1"/>
  <c r="P106" i="1"/>
  <c r="P122" i="1"/>
  <c r="P138" i="1"/>
  <c r="P154" i="1"/>
  <c r="P5" i="1"/>
  <c r="P7" i="1"/>
  <c r="P9" i="1"/>
  <c r="P11" i="1"/>
  <c r="P13" i="1"/>
  <c r="P15" i="1"/>
  <c r="P17" i="1"/>
  <c r="P19" i="1"/>
  <c r="P21" i="1"/>
  <c r="P23" i="1"/>
  <c r="P27" i="1"/>
  <c r="P31" i="1"/>
  <c r="P37" i="1"/>
  <c r="P41" i="1"/>
  <c r="P45" i="1"/>
  <c r="P49" i="1"/>
  <c r="P53" i="1"/>
  <c r="P57" i="1"/>
  <c r="P61" i="1"/>
  <c r="P65" i="1"/>
  <c r="P69" i="1"/>
  <c r="P73" i="1"/>
  <c r="P77" i="1"/>
  <c r="P81" i="1"/>
  <c r="P85" i="1"/>
  <c r="P89" i="1"/>
  <c r="P93" i="1"/>
  <c r="P97" i="1"/>
  <c r="P101" i="1"/>
  <c r="P105" i="1"/>
  <c r="P109" i="1"/>
  <c r="P113" i="1"/>
  <c r="P117" i="1"/>
  <c r="P121" i="1"/>
  <c r="P125" i="1"/>
  <c r="P129" i="1"/>
  <c r="P133" i="1"/>
  <c r="P137" i="1"/>
  <c r="P141" i="1"/>
  <c r="P145" i="1"/>
  <c r="P149" i="1"/>
  <c r="P153" i="1"/>
  <c r="L56" i="1"/>
  <c r="K56" i="1"/>
  <c r="K57" i="1" s="1"/>
  <c r="S7" i="1"/>
  <c r="S6" i="1"/>
  <c r="S5" i="1"/>
  <c r="S4" i="1"/>
  <c r="M5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B4" i="1"/>
  <c r="C4" i="1" s="1"/>
  <c r="D4" i="1" s="1"/>
  <c r="E4" i="1" s="1"/>
  <c r="L57" i="1" l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K58" i="1"/>
  <c r="B5" i="1"/>
  <c r="C5" i="1" s="1"/>
  <c r="D5" i="1" s="1"/>
  <c r="E5" i="1" s="1"/>
  <c r="K59" i="1" l="1"/>
  <c r="B6" i="1"/>
  <c r="C6" i="1" s="1"/>
  <c r="D6" i="1" s="1"/>
  <c r="E6" i="1" s="1"/>
  <c r="K60" i="1" l="1"/>
  <c r="B7" i="1"/>
  <c r="C7" i="1" s="1"/>
  <c r="D7" i="1" s="1"/>
  <c r="E7" i="1" s="1"/>
  <c r="K61" i="1" l="1"/>
  <c r="B8" i="1"/>
  <c r="C8" i="1" s="1"/>
  <c r="D8" i="1" s="1"/>
  <c r="E8" i="1" s="1"/>
  <c r="K62" i="1" l="1"/>
  <c r="B9" i="1"/>
  <c r="C9" i="1" s="1"/>
  <c r="D9" i="1" s="1"/>
  <c r="E9" i="1" s="1"/>
  <c r="K63" i="1" l="1"/>
  <c r="B10" i="1"/>
  <c r="C10" i="1" s="1"/>
  <c r="D10" i="1" s="1"/>
  <c r="E10" i="1" s="1"/>
  <c r="K64" i="1" l="1"/>
  <c r="B11" i="1"/>
  <c r="C11" i="1" s="1"/>
  <c r="D11" i="1" s="1"/>
  <c r="E11" i="1" s="1"/>
  <c r="K65" i="1" l="1"/>
  <c r="B12" i="1"/>
  <c r="C12" i="1" s="1"/>
  <c r="D12" i="1" s="1"/>
  <c r="E12" i="1" s="1"/>
  <c r="K66" i="1" l="1"/>
  <c r="B13" i="1"/>
  <c r="C13" i="1" s="1"/>
  <c r="D13" i="1" s="1"/>
  <c r="E13" i="1" s="1"/>
  <c r="K67" i="1" l="1"/>
  <c r="B14" i="1"/>
  <c r="C14" i="1" s="1"/>
  <c r="D14" i="1" s="1"/>
  <c r="E14" i="1" s="1"/>
  <c r="K68" i="1" l="1"/>
  <c r="B15" i="1"/>
  <c r="C15" i="1" s="1"/>
  <c r="D15" i="1" s="1"/>
  <c r="E15" i="1" s="1"/>
  <c r="K69" i="1" l="1"/>
  <c r="B16" i="1"/>
  <c r="C16" i="1" s="1"/>
  <c r="D16" i="1" s="1"/>
  <c r="E16" i="1" s="1"/>
  <c r="K70" i="1" l="1"/>
  <c r="B17" i="1"/>
  <c r="C17" i="1" s="1"/>
  <c r="D17" i="1" s="1"/>
  <c r="E17" i="1" s="1"/>
  <c r="K71" i="1" l="1"/>
  <c r="B18" i="1"/>
  <c r="C18" i="1" s="1"/>
  <c r="D18" i="1" s="1"/>
  <c r="E18" i="1" s="1"/>
  <c r="K72" i="1" l="1"/>
  <c r="B19" i="1"/>
  <c r="C19" i="1" s="1"/>
  <c r="D19" i="1" s="1"/>
  <c r="E19" i="1" s="1"/>
  <c r="K73" i="1" l="1"/>
  <c r="B20" i="1"/>
  <c r="C20" i="1" s="1"/>
  <c r="D20" i="1" s="1"/>
  <c r="E20" i="1" s="1"/>
  <c r="K74" i="1" l="1"/>
  <c r="B21" i="1"/>
  <c r="C21" i="1" s="1"/>
  <c r="D21" i="1" s="1"/>
  <c r="E21" i="1" s="1"/>
  <c r="K75" i="1" l="1"/>
  <c r="B22" i="1"/>
  <c r="C22" i="1" s="1"/>
  <c r="D22" i="1" s="1"/>
  <c r="E22" i="1" s="1"/>
  <c r="K76" i="1" l="1"/>
  <c r="B23" i="1"/>
  <c r="C23" i="1" s="1"/>
  <c r="D23" i="1" s="1"/>
  <c r="E23" i="1" s="1"/>
  <c r="K77" i="1" l="1"/>
  <c r="B24" i="1"/>
  <c r="C24" i="1" s="1"/>
  <c r="D24" i="1" s="1"/>
  <c r="E24" i="1" s="1"/>
  <c r="K78" i="1" l="1"/>
  <c r="B25" i="1"/>
  <c r="C25" i="1" s="1"/>
  <c r="D25" i="1" s="1"/>
  <c r="E25" i="1" s="1"/>
  <c r="K79" i="1" l="1"/>
  <c r="B26" i="1"/>
  <c r="C26" i="1" s="1"/>
  <c r="D26" i="1" s="1"/>
  <c r="E26" i="1" s="1"/>
  <c r="K80" i="1" l="1"/>
  <c r="B27" i="1"/>
  <c r="C27" i="1" s="1"/>
  <c r="D27" i="1" s="1"/>
  <c r="E27" i="1" s="1"/>
  <c r="K81" i="1" l="1"/>
  <c r="B28" i="1"/>
  <c r="C28" i="1" s="1"/>
  <c r="D28" i="1" s="1"/>
  <c r="E28" i="1" s="1"/>
  <c r="K82" i="1" l="1"/>
  <c r="B29" i="1"/>
  <c r="C29" i="1" s="1"/>
  <c r="D29" i="1" s="1"/>
  <c r="E29" i="1" s="1"/>
  <c r="K83" i="1" l="1"/>
  <c r="B30" i="1"/>
  <c r="C30" i="1" s="1"/>
  <c r="D30" i="1" s="1"/>
  <c r="E30" i="1" s="1"/>
  <c r="K84" i="1" l="1"/>
  <c r="B31" i="1"/>
  <c r="C31" i="1" s="1"/>
  <c r="D31" i="1" s="1"/>
  <c r="E31" i="1" s="1"/>
  <c r="K85" i="1" l="1"/>
  <c r="B32" i="1"/>
  <c r="C32" i="1" s="1"/>
  <c r="D32" i="1" s="1"/>
  <c r="E32" i="1" s="1"/>
  <c r="K86" i="1" l="1"/>
  <c r="B33" i="1"/>
  <c r="C33" i="1" s="1"/>
  <c r="D33" i="1" s="1"/>
  <c r="E33" i="1" s="1"/>
  <c r="K87" i="1" l="1"/>
  <c r="B34" i="1"/>
  <c r="C34" i="1" s="1"/>
  <c r="D34" i="1" s="1"/>
  <c r="E34" i="1" s="1"/>
  <c r="K88" i="1" l="1"/>
  <c r="B35" i="1"/>
  <c r="C35" i="1" s="1"/>
  <c r="D35" i="1" s="1"/>
  <c r="E35" i="1" s="1"/>
  <c r="K89" i="1" l="1"/>
  <c r="B36" i="1"/>
  <c r="C36" i="1" s="1"/>
  <c r="D36" i="1" s="1"/>
  <c r="E36" i="1" s="1"/>
  <c r="K90" i="1" l="1"/>
  <c r="B37" i="1"/>
  <c r="C37" i="1" s="1"/>
  <c r="D37" i="1" s="1"/>
  <c r="E37" i="1" s="1"/>
  <c r="K91" i="1" l="1"/>
  <c r="B38" i="1"/>
  <c r="C38" i="1" s="1"/>
  <c r="D38" i="1" s="1"/>
  <c r="E38" i="1" s="1"/>
  <c r="K92" i="1" l="1"/>
  <c r="B39" i="1"/>
  <c r="C39" i="1" s="1"/>
  <c r="D39" i="1" s="1"/>
  <c r="E39" i="1" s="1"/>
  <c r="K93" i="1" l="1"/>
  <c r="B40" i="1"/>
  <c r="C40" i="1" s="1"/>
  <c r="D40" i="1" s="1"/>
  <c r="E40" i="1" s="1"/>
  <c r="K94" i="1" l="1"/>
  <c r="B41" i="1"/>
  <c r="C41" i="1" s="1"/>
  <c r="D41" i="1" s="1"/>
  <c r="E41" i="1" s="1"/>
  <c r="K95" i="1" l="1"/>
  <c r="B42" i="1"/>
  <c r="C42" i="1" s="1"/>
  <c r="D42" i="1" s="1"/>
  <c r="E42" i="1" s="1"/>
  <c r="K96" i="1" l="1"/>
  <c r="B43" i="1"/>
  <c r="C43" i="1" s="1"/>
  <c r="D43" i="1" s="1"/>
  <c r="E43" i="1" s="1"/>
  <c r="K97" i="1" l="1"/>
  <c r="B44" i="1"/>
  <c r="C44" i="1" s="1"/>
  <c r="D44" i="1" s="1"/>
  <c r="E44" i="1" s="1"/>
  <c r="K98" i="1" l="1"/>
  <c r="B45" i="1"/>
  <c r="C45" i="1" s="1"/>
  <c r="D45" i="1" s="1"/>
  <c r="E45" i="1" s="1"/>
  <c r="K99" i="1" l="1"/>
  <c r="B46" i="1"/>
  <c r="C46" i="1" s="1"/>
  <c r="D46" i="1" s="1"/>
  <c r="E46" i="1" s="1"/>
  <c r="K100" i="1" l="1"/>
  <c r="B47" i="1"/>
  <c r="C47" i="1" s="1"/>
  <c r="D47" i="1" s="1"/>
  <c r="E47" i="1" s="1"/>
  <c r="K101" i="1" l="1"/>
  <c r="B48" i="1"/>
  <c r="C48" i="1" s="1"/>
  <c r="D48" i="1" s="1"/>
  <c r="E48" i="1" s="1"/>
  <c r="K102" i="1" l="1"/>
  <c r="B49" i="1"/>
  <c r="C49" i="1" s="1"/>
  <c r="D49" i="1" s="1"/>
  <c r="E49" i="1" s="1"/>
  <c r="K103" i="1" l="1"/>
  <c r="B50" i="1"/>
  <c r="C50" i="1" s="1"/>
  <c r="D50" i="1" s="1"/>
  <c r="E50" i="1" s="1"/>
  <c r="K104" i="1" l="1"/>
  <c r="B51" i="1"/>
  <c r="C51" i="1" s="1"/>
  <c r="D51" i="1" s="1"/>
  <c r="E51" i="1" s="1"/>
  <c r="K105" i="1" l="1"/>
  <c r="B52" i="1"/>
  <c r="C52" i="1" s="1"/>
  <c r="D52" i="1" s="1"/>
  <c r="E52" i="1" s="1"/>
  <c r="K106" i="1" l="1"/>
  <c r="B53" i="1"/>
  <c r="C53" i="1" s="1"/>
  <c r="D53" i="1" s="1"/>
  <c r="E53" i="1" s="1"/>
  <c r="K107" i="1" l="1"/>
  <c r="B54" i="1"/>
  <c r="C54" i="1" s="1"/>
  <c r="D54" i="1" s="1"/>
  <c r="E54" i="1" s="1"/>
  <c r="K108" i="1" l="1"/>
  <c r="B55" i="1"/>
  <c r="C55" i="1" s="1"/>
  <c r="D55" i="1" s="1"/>
  <c r="E55" i="1" s="1"/>
  <c r="K109" i="1" l="1"/>
  <c r="B56" i="1"/>
  <c r="C56" i="1" s="1"/>
  <c r="D56" i="1" s="1"/>
  <c r="E56" i="1" s="1"/>
  <c r="K110" i="1" l="1"/>
  <c r="B57" i="1"/>
  <c r="C57" i="1" s="1"/>
  <c r="D57" i="1" s="1"/>
  <c r="E57" i="1" s="1"/>
  <c r="K111" i="1" l="1"/>
  <c r="B58" i="1"/>
  <c r="C58" i="1" s="1"/>
  <c r="D58" i="1" s="1"/>
  <c r="E58" i="1" s="1"/>
  <c r="K112" i="1" l="1"/>
  <c r="B59" i="1"/>
  <c r="C59" i="1" s="1"/>
  <c r="D59" i="1" s="1"/>
  <c r="E59" i="1" s="1"/>
  <c r="K113" i="1" l="1"/>
  <c r="B60" i="1"/>
  <c r="C60" i="1" s="1"/>
  <c r="D60" i="1" s="1"/>
  <c r="E60" i="1" s="1"/>
  <c r="K114" i="1" l="1"/>
  <c r="B61" i="1"/>
  <c r="C61" i="1" s="1"/>
  <c r="D61" i="1" s="1"/>
  <c r="E61" i="1" s="1"/>
  <c r="K115" i="1" l="1"/>
  <c r="B62" i="1"/>
  <c r="C62" i="1" s="1"/>
  <c r="D62" i="1" s="1"/>
  <c r="E62" i="1" s="1"/>
  <c r="K116" i="1" l="1"/>
  <c r="B63" i="1"/>
  <c r="C63" i="1" s="1"/>
  <c r="D63" i="1" s="1"/>
  <c r="E63" i="1" s="1"/>
  <c r="K117" i="1" l="1"/>
  <c r="B64" i="1"/>
  <c r="C64" i="1" s="1"/>
  <c r="D64" i="1" s="1"/>
  <c r="E64" i="1" s="1"/>
  <c r="K118" i="1" l="1"/>
  <c r="B65" i="1"/>
  <c r="C65" i="1" s="1"/>
  <c r="D65" i="1" s="1"/>
  <c r="E65" i="1" s="1"/>
  <c r="K119" i="1" l="1"/>
  <c r="B66" i="1"/>
  <c r="C66" i="1" s="1"/>
  <c r="D66" i="1" s="1"/>
  <c r="E66" i="1" s="1"/>
  <c r="K120" i="1" l="1"/>
  <c r="B67" i="1"/>
  <c r="C67" i="1" s="1"/>
  <c r="D67" i="1" s="1"/>
  <c r="E67" i="1" s="1"/>
  <c r="K121" i="1" l="1"/>
  <c r="B68" i="1"/>
  <c r="C68" i="1" s="1"/>
  <c r="D68" i="1" s="1"/>
  <c r="E68" i="1" s="1"/>
  <c r="K122" i="1" l="1"/>
  <c r="B69" i="1"/>
  <c r="C69" i="1" s="1"/>
  <c r="D69" i="1" s="1"/>
  <c r="E69" i="1" s="1"/>
  <c r="K123" i="1" l="1"/>
  <c r="B70" i="1"/>
  <c r="C70" i="1" s="1"/>
  <c r="D70" i="1" s="1"/>
  <c r="E70" i="1" s="1"/>
  <c r="K124" i="1" l="1"/>
  <c r="B71" i="1"/>
  <c r="C71" i="1" s="1"/>
  <c r="D71" i="1" s="1"/>
  <c r="E71" i="1" s="1"/>
  <c r="K125" i="1" l="1"/>
  <c r="B72" i="1"/>
  <c r="C72" i="1" s="1"/>
  <c r="D72" i="1" s="1"/>
  <c r="E72" i="1" s="1"/>
  <c r="K126" i="1" l="1"/>
  <c r="B73" i="1"/>
  <c r="C73" i="1" s="1"/>
  <c r="D73" i="1" s="1"/>
  <c r="E73" i="1" s="1"/>
  <c r="K127" i="1" l="1"/>
  <c r="B74" i="1"/>
  <c r="C74" i="1" s="1"/>
  <c r="D74" i="1" s="1"/>
  <c r="E74" i="1" s="1"/>
  <c r="K128" i="1" l="1"/>
  <c r="B75" i="1"/>
  <c r="C75" i="1" s="1"/>
  <c r="D75" i="1" s="1"/>
  <c r="E75" i="1" s="1"/>
  <c r="K129" i="1" l="1"/>
  <c r="B76" i="1"/>
  <c r="C76" i="1" s="1"/>
  <c r="D76" i="1" s="1"/>
  <c r="E76" i="1" s="1"/>
  <c r="K130" i="1" l="1"/>
  <c r="B77" i="1"/>
  <c r="C77" i="1" s="1"/>
  <c r="D77" i="1" s="1"/>
  <c r="E77" i="1" s="1"/>
  <c r="K131" i="1" l="1"/>
  <c r="B78" i="1"/>
  <c r="C78" i="1" s="1"/>
  <c r="D78" i="1" s="1"/>
  <c r="E78" i="1" s="1"/>
  <c r="K132" i="1" l="1"/>
  <c r="B79" i="1"/>
  <c r="C79" i="1" s="1"/>
  <c r="D79" i="1" s="1"/>
  <c r="E79" i="1" s="1"/>
  <c r="K133" i="1" l="1"/>
  <c r="B80" i="1"/>
  <c r="C80" i="1" s="1"/>
  <c r="D80" i="1" s="1"/>
  <c r="E80" i="1" s="1"/>
  <c r="K134" i="1" l="1"/>
  <c r="B81" i="1"/>
  <c r="C81" i="1" s="1"/>
  <c r="D81" i="1" s="1"/>
  <c r="E81" i="1" s="1"/>
  <c r="K135" i="1" l="1"/>
  <c r="B82" i="1"/>
  <c r="C82" i="1" s="1"/>
  <c r="D82" i="1" s="1"/>
  <c r="E82" i="1" s="1"/>
  <c r="K136" i="1" l="1"/>
  <c r="B83" i="1"/>
  <c r="C83" i="1" s="1"/>
  <c r="D83" i="1" s="1"/>
  <c r="E83" i="1" s="1"/>
  <c r="K137" i="1" l="1"/>
  <c r="B84" i="1"/>
  <c r="C84" i="1" s="1"/>
  <c r="D84" i="1" s="1"/>
  <c r="E84" i="1" s="1"/>
  <c r="K138" i="1" l="1"/>
  <c r="B85" i="1"/>
  <c r="C85" i="1" s="1"/>
  <c r="D85" i="1" s="1"/>
  <c r="E85" i="1" s="1"/>
  <c r="K139" i="1" l="1"/>
  <c r="B86" i="1"/>
  <c r="C86" i="1" s="1"/>
  <c r="D86" i="1" s="1"/>
  <c r="E86" i="1" s="1"/>
  <c r="K140" i="1" l="1"/>
  <c r="B87" i="1"/>
  <c r="C87" i="1" s="1"/>
  <c r="D87" i="1" s="1"/>
  <c r="E87" i="1" s="1"/>
  <c r="K141" i="1" l="1"/>
  <c r="B88" i="1"/>
  <c r="C88" i="1" s="1"/>
  <c r="D88" i="1" s="1"/>
  <c r="E88" i="1" s="1"/>
  <c r="K142" i="1" l="1"/>
  <c r="B89" i="1"/>
  <c r="C89" i="1" s="1"/>
  <c r="D89" i="1" s="1"/>
  <c r="E89" i="1" s="1"/>
  <c r="K143" i="1" l="1"/>
  <c r="B90" i="1"/>
  <c r="C90" i="1" s="1"/>
  <c r="D90" i="1" s="1"/>
  <c r="E90" i="1" s="1"/>
  <c r="K144" i="1" l="1"/>
  <c r="B91" i="1"/>
  <c r="C91" i="1" s="1"/>
  <c r="D91" i="1" s="1"/>
  <c r="E91" i="1" s="1"/>
  <c r="K145" i="1" l="1"/>
  <c r="B92" i="1"/>
  <c r="C92" i="1" s="1"/>
  <c r="D92" i="1" s="1"/>
  <c r="E92" i="1" s="1"/>
  <c r="K146" i="1" l="1"/>
  <c r="B93" i="1"/>
  <c r="C93" i="1" s="1"/>
  <c r="D93" i="1" s="1"/>
  <c r="E93" i="1" s="1"/>
  <c r="K147" i="1" l="1"/>
  <c r="B94" i="1"/>
  <c r="C94" i="1" s="1"/>
  <c r="D94" i="1" s="1"/>
  <c r="E94" i="1" s="1"/>
  <c r="K148" i="1" l="1"/>
  <c r="B95" i="1"/>
  <c r="C95" i="1" s="1"/>
  <c r="D95" i="1" s="1"/>
  <c r="E95" i="1" s="1"/>
  <c r="K149" i="1" l="1"/>
  <c r="B96" i="1"/>
  <c r="C96" i="1" s="1"/>
  <c r="D96" i="1" s="1"/>
  <c r="E96" i="1" s="1"/>
  <c r="K150" i="1" l="1"/>
  <c r="B97" i="1"/>
  <c r="C97" i="1" s="1"/>
  <c r="D97" i="1" s="1"/>
  <c r="E97" i="1" s="1"/>
  <c r="K151" i="1" l="1"/>
  <c r="B98" i="1"/>
  <c r="C98" i="1" s="1"/>
  <c r="D98" i="1" s="1"/>
  <c r="E98" i="1" s="1"/>
  <c r="K152" i="1" l="1"/>
  <c r="B99" i="1"/>
  <c r="C99" i="1" s="1"/>
  <c r="D99" i="1" s="1"/>
  <c r="E99" i="1" s="1"/>
  <c r="K153" i="1" l="1"/>
  <c r="B100" i="1"/>
  <c r="C100" i="1" s="1"/>
  <c r="D100" i="1" s="1"/>
  <c r="E100" i="1" s="1"/>
  <c r="K154" i="1" l="1"/>
  <c r="B101" i="1"/>
  <c r="C101" i="1" s="1"/>
  <c r="D101" i="1" s="1"/>
  <c r="E101" i="1" s="1"/>
  <c r="K155" i="1" l="1"/>
  <c r="B102" i="1"/>
  <c r="C102" i="1" s="1"/>
  <c r="D102" i="1" s="1"/>
  <c r="E102" i="1" s="1"/>
  <c r="B103" i="1" l="1"/>
  <c r="C103" i="1" l="1"/>
  <c r="D103" i="1" l="1"/>
  <c r="E103" i="1" s="1"/>
</calcChain>
</file>

<file path=xl/sharedStrings.xml><?xml version="1.0" encoding="utf-8"?>
<sst xmlns="http://schemas.openxmlformats.org/spreadsheetml/2006/main" count="19" uniqueCount="19">
  <si>
    <t>A:</t>
  </si>
  <si>
    <t>M:</t>
  </si>
  <si>
    <t>Zo:</t>
  </si>
  <si>
    <t>i</t>
  </si>
  <si>
    <t>zi-1</t>
  </si>
  <si>
    <t>zi(Random Integer Number)</t>
  </si>
  <si>
    <t xml:space="preserve"> ui(Uniform R,N)</t>
  </si>
  <si>
    <t>TAHUN</t>
  </si>
  <si>
    <t>Jumlah Penduduk Laki-Laki</t>
  </si>
  <si>
    <t>Jumlah Penduduk Perempuan</t>
  </si>
  <si>
    <t>X100</t>
  </si>
  <si>
    <t>Pertumbuhan laki laki acak</t>
  </si>
  <si>
    <t>pertumbuhan wanita acak</t>
  </si>
  <si>
    <t>Rata-rata tingkat pertumbuhan laki-laki :</t>
  </si>
  <si>
    <t>Standar deviasi tingkat pertumbuhan laki-laki :</t>
  </si>
  <si>
    <t>Standar deviasi tingkat pertumbuhan perempuan :</t>
  </si>
  <si>
    <t>Rata-rata tingkat pertumbuhan perempuan :</t>
  </si>
  <si>
    <t>RJK</t>
  </si>
  <si>
    <t>Kiteria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</si>
</sst>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quotePrefix="1"/>
    <xf numFmtId="1" fontId="0" fillId="0" borderId="0" xfId="0" applyNumberFormat="1"/>
    <xf numFmtId="0" fontId="0" fillId="0" borderId="0" xfId="0" applyFill="1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9" fontId="0" fillId="0" borderId="0" xfId="1" applyFon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164" fontId="0" fillId="0" borderId="0" xfId="0" applyNumberFormat="1"/>
    <xf numFmtId="0" fontId="0" fillId="0" borderId="0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vertical="center"/>
    </xf>
    <xf numFmtId="164" fontId="0" fillId="0" borderId="1" xfId="1" applyNumberFormat="1" applyFont="1" applyFill="1" applyBorder="1" applyAlignment="1">
      <alignment vertical="center"/>
    </xf>
    <xf numFmtId="3" fontId="0" fillId="0" borderId="1" xfId="0" applyNumberFormat="1" applyBorder="1" applyAlignment="1">
      <alignment vertical="center"/>
    </xf>
    <xf numFmtId="1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440E5-5217-40D6-BC03-97EC5010B2B7}">
  <dimension ref="A1:T182"/>
  <sheetViews>
    <sheetView tabSelected="1" topLeftCell="I1" zoomScale="70" zoomScaleNormal="70" workbookViewId="0">
      <selection activeCell="O157" sqref="O148:O157"/>
    </sheetView>
  </sheetViews>
  <sheetFormatPr defaultRowHeight="15" x14ac:dyDescent="0.25"/>
  <cols>
    <col min="2" max="2" width="11.140625" bestFit="1" customWidth="1"/>
    <col min="3" max="3" width="27" bestFit="1" customWidth="1"/>
    <col min="4" max="4" width="16" bestFit="1" customWidth="1"/>
    <col min="5" max="5" width="18.42578125" bestFit="1" customWidth="1"/>
    <col min="7" max="7" width="9" bestFit="1" customWidth="1"/>
    <col min="8" max="8" width="11.140625" bestFit="1" customWidth="1"/>
    <col min="9" max="9" width="15.5703125" bestFit="1" customWidth="1"/>
    <col min="10" max="10" width="8.28515625" customWidth="1"/>
    <col min="11" max="11" width="28.140625" bestFit="1" customWidth="1"/>
    <col min="12" max="12" width="28.85546875" bestFit="1" customWidth="1"/>
    <col min="13" max="13" width="26.85546875" bestFit="1" customWidth="1"/>
    <col min="14" max="14" width="26" bestFit="1" customWidth="1"/>
    <col min="15" max="15" width="12.5703125" bestFit="1" customWidth="1"/>
    <col min="16" max="16" width="81.7109375" bestFit="1" customWidth="1"/>
    <col min="17" max="17" width="26.5703125" bestFit="1" customWidth="1"/>
    <col min="18" max="18" width="49.28515625" bestFit="1" customWidth="1"/>
    <col min="19" max="19" width="22" bestFit="1" customWidth="1"/>
  </cols>
  <sheetData>
    <row r="1" spans="1:20" x14ac:dyDescent="0.25">
      <c r="P1" s="4"/>
    </row>
    <row r="2" spans="1:20" x14ac:dyDescent="0.25">
      <c r="G2" s="1" t="s">
        <v>0</v>
      </c>
      <c r="H2" s="1">
        <v>2</v>
      </c>
    </row>
    <row r="3" spans="1:20" x14ac:dyDescent="0.25">
      <c r="A3" s="1" t="s">
        <v>3</v>
      </c>
      <c r="B3" s="1" t="s">
        <v>4</v>
      </c>
      <c r="C3" s="1" t="s">
        <v>5</v>
      </c>
      <c r="D3" s="1" t="s">
        <v>6</v>
      </c>
      <c r="E3" s="1" t="s">
        <v>10</v>
      </c>
      <c r="G3" s="1" t="s">
        <v>1</v>
      </c>
      <c r="H3" s="1">
        <v>101</v>
      </c>
      <c r="J3" s="13" t="s">
        <v>7</v>
      </c>
      <c r="K3" s="13" t="s">
        <v>8</v>
      </c>
      <c r="L3" s="13" t="s">
        <v>9</v>
      </c>
      <c r="M3" s="13" t="s">
        <v>11</v>
      </c>
      <c r="N3" s="13" t="s">
        <v>12</v>
      </c>
      <c r="O3" s="13" t="s">
        <v>17</v>
      </c>
      <c r="P3" s="1" t="s">
        <v>18</v>
      </c>
      <c r="Q3" s="7"/>
      <c r="R3" s="10"/>
    </row>
    <row r="4" spans="1:20" x14ac:dyDescent="0.25">
      <c r="A4" s="2">
        <v>1</v>
      </c>
      <c r="B4" s="2">
        <f>H4</f>
        <v>10122006</v>
      </c>
      <c r="C4" s="2">
        <f t="shared" ref="C4:C35" si="0">MOD($H$2*B4,$H$3)</f>
        <v>77</v>
      </c>
      <c r="D4" s="2">
        <f t="shared" ref="D4:D35" si="1">C4/$H$3</f>
        <v>0.76237623762376239</v>
      </c>
      <c r="E4" s="11">
        <f>D4*100</f>
        <v>76.237623762376245</v>
      </c>
      <c r="G4" s="1" t="s">
        <v>2</v>
      </c>
      <c r="H4" s="1">
        <v>10122006</v>
      </c>
      <c r="J4" s="17">
        <v>1971</v>
      </c>
      <c r="K4" s="6">
        <v>59985</v>
      </c>
      <c r="L4" s="6">
        <v>59212</v>
      </c>
      <c r="M4" s="18"/>
      <c r="N4" s="17"/>
      <c r="O4" s="21">
        <f>(K4/L4)*100</f>
        <v>101.30547861919881</v>
      </c>
      <c r="P4" s="14" t="str">
        <f>IF(O4&lt;100,"Jumlah Penduduk Laki-Laki Lebih Banyak Daripada Jumlah Penduduk Perempuan",IF(O4=100,"Jumlah Penduduk Laki-Laki Sama Dengan Jumlah Penduduk Perempuan","Jumlah Penduduk Laki Laki Lebih Banyak Dari Pada Jumlah Penduduk Perempuan" ))</f>
        <v>Jumlah Penduduk Laki Laki Lebih Banyak Dari Pada Jumlah Penduduk Perempuan</v>
      </c>
      <c r="R4" t="s">
        <v>13</v>
      </c>
      <c r="S4" s="8">
        <f>AVERAGE(M4:M55)</f>
        <v>1.6707419774409416E-2</v>
      </c>
    </row>
    <row r="5" spans="1:20" x14ac:dyDescent="0.25">
      <c r="A5" s="2">
        <v>2</v>
      </c>
      <c r="B5" s="2">
        <f>C4</f>
        <v>77</v>
      </c>
      <c r="C5" s="2">
        <f t="shared" si="0"/>
        <v>53</v>
      </c>
      <c r="D5" s="2">
        <f t="shared" si="1"/>
        <v>0.52475247524752477</v>
      </c>
      <c r="E5" s="11">
        <f t="shared" ref="E5:E68" si="2">D5*100</f>
        <v>52.475247524752476</v>
      </c>
      <c r="J5" s="17">
        <v>1972</v>
      </c>
      <c r="K5" s="6">
        <v>61928</v>
      </c>
      <c r="L5" s="6">
        <v>60682</v>
      </c>
      <c r="M5" s="19">
        <f>(K5-K4)/K4</f>
        <v>3.2391431191131116E-2</v>
      </c>
      <c r="N5" s="16">
        <f>(L5-L4)/L4</f>
        <v>2.4826048773897182E-2</v>
      </c>
      <c r="O5" s="21">
        <f t="shared" ref="O5:O68" si="3">(K5/L5)*100</f>
        <v>102.05332718104216</v>
      </c>
      <c r="P5" s="14" t="str">
        <f t="shared" ref="P5:P23" si="4">IF(O5&lt;100,"Jumlah Penduduk Laki-Laki Lebih Banyak Daripada Jumlah Penduduk Perempuan",IF(O5=100,"Jumlah Penduduk Laki-Laki Sama Dengan Jumlah Penduduk Perempuan","Jumlah Penduduk Laki Laki Lebih Banyak Dari Pada Jumlah Penduduk Perempuan" ))</f>
        <v>Jumlah Penduduk Laki Laki Lebih Banyak Dari Pada Jumlah Penduduk Perempuan</v>
      </c>
      <c r="R5" t="s">
        <v>14</v>
      </c>
      <c r="S5" s="8">
        <f>_xlfn.STDEV.P(M5:M55)</f>
        <v>8.7241407511409533E-3</v>
      </c>
    </row>
    <row r="6" spans="1:20" x14ac:dyDescent="0.25">
      <c r="A6" s="2">
        <v>3</v>
      </c>
      <c r="B6" s="2">
        <f t="shared" ref="B6:B69" si="5">C5</f>
        <v>53</v>
      </c>
      <c r="C6" s="2">
        <f t="shared" si="0"/>
        <v>5</v>
      </c>
      <c r="D6" s="2">
        <f t="shared" si="1"/>
        <v>4.9504950495049507E-2</v>
      </c>
      <c r="E6" s="11">
        <f t="shared" si="2"/>
        <v>4.9504950495049505</v>
      </c>
      <c r="J6" s="17">
        <v>1973</v>
      </c>
      <c r="K6" s="6">
        <v>63328</v>
      </c>
      <c r="L6" s="6">
        <v>62782</v>
      </c>
      <c r="M6" s="19">
        <f t="shared" ref="M6:M54" si="6">(K6-K5)/K5</f>
        <v>2.2606898333548637E-2</v>
      </c>
      <c r="N6" s="16">
        <f t="shared" ref="N6:N55" si="7">(L6-L5)/L5</f>
        <v>3.4606637882732938E-2</v>
      </c>
      <c r="O6" s="21">
        <f t="shared" si="3"/>
        <v>100.86967602178969</v>
      </c>
      <c r="P6" s="14" t="str">
        <f t="shared" si="4"/>
        <v>Jumlah Penduduk Laki Laki Lebih Banyak Dari Pada Jumlah Penduduk Perempuan</v>
      </c>
      <c r="R6" t="s">
        <v>16</v>
      </c>
      <c r="S6" s="8">
        <f>AVERAGE(N5:N55)</f>
        <v>1.6627950886904611E-2</v>
      </c>
      <c r="T6" s="3"/>
    </row>
    <row r="7" spans="1:20" x14ac:dyDescent="0.25">
      <c r="A7" s="2">
        <v>4</v>
      </c>
      <c r="B7" s="2">
        <f t="shared" si="5"/>
        <v>5</v>
      </c>
      <c r="C7" s="2">
        <f t="shared" si="0"/>
        <v>10</v>
      </c>
      <c r="D7" s="2">
        <f t="shared" si="1"/>
        <v>9.9009900990099015E-2</v>
      </c>
      <c r="E7" s="11">
        <f t="shared" si="2"/>
        <v>9.9009900990099009</v>
      </c>
      <c r="J7" s="17">
        <v>1974</v>
      </c>
      <c r="K7" s="6">
        <v>64982</v>
      </c>
      <c r="L7" s="6">
        <v>63458</v>
      </c>
      <c r="M7" s="19">
        <f t="shared" si="6"/>
        <v>2.6117988883274382E-2</v>
      </c>
      <c r="N7" s="16">
        <f t="shared" si="7"/>
        <v>1.0767417412634194E-2</v>
      </c>
      <c r="O7" s="21">
        <f t="shared" si="3"/>
        <v>102.40158845220462</v>
      </c>
      <c r="P7" s="14" t="str">
        <f t="shared" si="4"/>
        <v>Jumlah Penduduk Laki Laki Lebih Banyak Dari Pada Jumlah Penduduk Perempuan</v>
      </c>
      <c r="R7" s="8" t="s">
        <v>15</v>
      </c>
      <c r="S7" s="8">
        <f>_xlfn.STDEV.P(N5:N55)</f>
        <v>1.6375602241321324E-2</v>
      </c>
      <c r="T7" s="3"/>
    </row>
    <row r="8" spans="1:20" x14ac:dyDescent="0.25">
      <c r="A8" s="2">
        <v>5</v>
      </c>
      <c r="B8" s="2">
        <f t="shared" si="5"/>
        <v>10</v>
      </c>
      <c r="C8" s="2">
        <f t="shared" si="0"/>
        <v>20</v>
      </c>
      <c r="D8" s="2">
        <f t="shared" si="1"/>
        <v>0.19801980198019803</v>
      </c>
      <c r="E8" s="11">
        <f t="shared" si="2"/>
        <v>19.801980198019802</v>
      </c>
      <c r="J8" s="17">
        <v>1975</v>
      </c>
      <c r="K8" s="6">
        <v>66152</v>
      </c>
      <c r="L8" s="6">
        <v>65659</v>
      </c>
      <c r="M8" s="19">
        <f t="shared" si="6"/>
        <v>1.8004985996122002E-2</v>
      </c>
      <c r="N8" s="16">
        <f t="shared" si="7"/>
        <v>3.4684358158151851E-2</v>
      </c>
      <c r="O8" s="21">
        <f t="shared" si="3"/>
        <v>100.75084908390319</v>
      </c>
      <c r="P8" s="14" t="str">
        <f t="shared" si="4"/>
        <v>Jumlah Penduduk Laki Laki Lebih Banyak Dari Pada Jumlah Penduduk Perempuan</v>
      </c>
      <c r="Q8" s="8"/>
      <c r="R8" s="5"/>
      <c r="T8" s="3"/>
    </row>
    <row r="9" spans="1:20" x14ac:dyDescent="0.25">
      <c r="A9" s="2">
        <v>6</v>
      </c>
      <c r="B9" s="2">
        <f t="shared" si="5"/>
        <v>20</v>
      </c>
      <c r="C9" s="2">
        <f t="shared" si="0"/>
        <v>40</v>
      </c>
      <c r="D9" s="2">
        <f t="shared" si="1"/>
        <v>0.39603960396039606</v>
      </c>
      <c r="E9" s="11">
        <f t="shared" si="2"/>
        <v>39.603960396039604</v>
      </c>
      <c r="J9" s="17">
        <v>1976</v>
      </c>
      <c r="K9" s="6">
        <v>69012</v>
      </c>
      <c r="L9" s="6">
        <v>68531</v>
      </c>
      <c r="M9" s="19">
        <f t="shared" si="6"/>
        <v>4.3233764663199906E-2</v>
      </c>
      <c r="N9" s="16">
        <f t="shared" si="7"/>
        <v>4.374114744361017E-2</v>
      </c>
      <c r="O9" s="21">
        <f t="shared" si="3"/>
        <v>100.70187214545243</v>
      </c>
      <c r="P9" s="14" t="str">
        <f t="shared" si="4"/>
        <v>Jumlah Penduduk Laki Laki Lebih Banyak Dari Pada Jumlah Penduduk Perempuan</v>
      </c>
      <c r="Q9" s="8"/>
      <c r="R9" s="5"/>
    </row>
    <row r="10" spans="1:20" x14ac:dyDescent="0.25">
      <c r="A10" s="2">
        <v>7</v>
      </c>
      <c r="B10" s="2">
        <f t="shared" si="5"/>
        <v>40</v>
      </c>
      <c r="C10" s="2">
        <f t="shared" si="0"/>
        <v>80</v>
      </c>
      <c r="D10" s="2">
        <f t="shared" si="1"/>
        <v>0.79207920792079212</v>
      </c>
      <c r="E10" s="11">
        <f t="shared" si="2"/>
        <v>79.207920792079207</v>
      </c>
      <c r="J10" s="17">
        <v>1977</v>
      </c>
      <c r="K10" s="6">
        <v>70989</v>
      </c>
      <c r="L10" s="6">
        <v>69995</v>
      </c>
      <c r="M10" s="19">
        <f t="shared" si="6"/>
        <v>2.8647191792731699E-2</v>
      </c>
      <c r="N10" s="16">
        <f t="shared" si="7"/>
        <v>2.1362595029986428E-2</v>
      </c>
      <c r="O10" s="21">
        <f t="shared" si="3"/>
        <v>101.42010143581683</v>
      </c>
      <c r="P10" s="14" t="str">
        <f t="shared" si="4"/>
        <v>Jumlah Penduduk Laki Laki Lebih Banyak Dari Pada Jumlah Penduduk Perempuan</v>
      </c>
      <c r="Q10" s="8"/>
      <c r="R10" s="5"/>
    </row>
    <row r="11" spans="1:20" x14ac:dyDescent="0.25">
      <c r="A11" s="2">
        <v>8</v>
      </c>
      <c r="B11" s="2">
        <f t="shared" si="5"/>
        <v>80</v>
      </c>
      <c r="C11" s="2">
        <f t="shared" si="0"/>
        <v>59</v>
      </c>
      <c r="D11" s="2">
        <f t="shared" si="1"/>
        <v>0.58415841584158412</v>
      </c>
      <c r="E11" s="11">
        <f t="shared" si="2"/>
        <v>58.415841584158414</v>
      </c>
      <c r="J11" s="17">
        <v>1978</v>
      </c>
      <c r="K11" s="6">
        <v>72652</v>
      </c>
      <c r="L11" s="6">
        <v>71773</v>
      </c>
      <c r="M11" s="19">
        <f t="shared" si="6"/>
        <v>2.3426164617053345E-2</v>
      </c>
      <c r="N11" s="16">
        <f t="shared" si="7"/>
        <v>2.5401814415315381E-2</v>
      </c>
      <c r="O11" s="21">
        <f t="shared" si="3"/>
        <v>101.22469452301004</v>
      </c>
      <c r="P11" s="14" t="str">
        <f t="shared" si="4"/>
        <v>Jumlah Penduduk Laki Laki Lebih Banyak Dari Pada Jumlah Penduduk Perempuan</v>
      </c>
      <c r="Q11" s="8"/>
      <c r="R11" s="5"/>
    </row>
    <row r="12" spans="1:20" x14ac:dyDescent="0.25">
      <c r="A12" s="2">
        <v>9</v>
      </c>
      <c r="B12" s="2">
        <f t="shared" si="5"/>
        <v>59</v>
      </c>
      <c r="C12" s="2">
        <f t="shared" si="0"/>
        <v>17</v>
      </c>
      <c r="D12" s="2">
        <f t="shared" si="1"/>
        <v>0.16831683168316833</v>
      </c>
      <c r="E12" s="11">
        <f t="shared" si="2"/>
        <v>16.831683168316832</v>
      </c>
      <c r="J12" s="17">
        <v>1979</v>
      </c>
      <c r="K12" s="6">
        <v>73768</v>
      </c>
      <c r="L12" s="6">
        <v>72565</v>
      </c>
      <c r="M12" s="19">
        <f t="shared" si="6"/>
        <v>1.5360898529978528E-2</v>
      </c>
      <c r="N12" s="16">
        <f t="shared" si="7"/>
        <v>1.10347902414557E-2</v>
      </c>
      <c r="O12" s="21">
        <f t="shared" si="3"/>
        <v>101.65782401984427</v>
      </c>
      <c r="P12" s="14" t="str">
        <f t="shared" si="4"/>
        <v>Jumlah Penduduk Laki Laki Lebih Banyak Dari Pada Jumlah Penduduk Perempuan</v>
      </c>
      <c r="Q12" s="8"/>
      <c r="R12" s="5"/>
    </row>
    <row r="13" spans="1:20" x14ac:dyDescent="0.25">
      <c r="A13" s="2">
        <v>10</v>
      </c>
      <c r="B13" s="2">
        <f t="shared" si="5"/>
        <v>17</v>
      </c>
      <c r="C13" s="2">
        <f t="shared" si="0"/>
        <v>34</v>
      </c>
      <c r="D13" s="2">
        <f t="shared" si="1"/>
        <v>0.33663366336633666</v>
      </c>
      <c r="E13" s="11">
        <f t="shared" si="2"/>
        <v>33.663366336633665</v>
      </c>
      <c r="J13" s="17">
        <v>1980</v>
      </c>
      <c r="K13" s="6">
        <v>74398</v>
      </c>
      <c r="L13" s="6">
        <v>73600</v>
      </c>
      <c r="M13" s="19">
        <f t="shared" si="6"/>
        <v>8.5402884719661641E-3</v>
      </c>
      <c r="N13" s="16">
        <f t="shared" si="7"/>
        <v>1.4263074484944533E-2</v>
      </c>
      <c r="O13" s="21">
        <f t="shared" si="3"/>
        <v>101.08423913043478</v>
      </c>
      <c r="P13" s="14" t="str">
        <f t="shared" si="4"/>
        <v>Jumlah Penduduk Laki Laki Lebih Banyak Dari Pada Jumlah Penduduk Perempuan</v>
      </c>
      <c r="Q13" s="8"/>
      <c r="R13" s="5"/>
    </row>
    <row r="14" spans="1:20" x14ac:dyDescent="0.25">
      <c r="A14" s="2">
        <v>11</v>
      </c>
      <c r="B14" s="2">
        <f t="shared" si="5"/>
        <v>34</v>
      </c>
      <c r="C14" s="2">
        <f t="shared" si="0"/>
        <v>68</v>
      </c>
      <c r="D14" s="2">
        <f t="shared" si="1"/>
        <v>0.67326732673267331</v>
      </c>
      <c r="E14" s="11">
        <f t="shared" si="2"/>
        <v>67.32673267326733</v>
      </c>
      <c r="J14" s="17">
        <v>1981</v>
      </c>
      <c r="K14" s="6">
        <v>75933</v>
      </c>
      <c r="L14" s="6">
        <v>74667</v>
      </c>
      <c r="M14" s="19">
        <f t="shared" si="6"/>
        <v>2.0632275061157557E-2</v>
      </c>
      <c r="N14" s="16">
        <f t="shared" si="7"/>
        <v>1.4497282608695651E-2</v>
      </c>
      <c r="O14" s="21">
        <f t="shared" si="3"/>
        <v>101.69552814496363</v>
      </c>
      <c r="P14" s="14" t="str">
        <f t="shared" si="4"/>
        <v>Jumlah Penduduk Laki Laki Lebih Banyak Dari Pada Jumlah Penduduk Perempuan</v>
      </c>
      <c r="Q14" s="8"/>
      <c r="R14" s="5"/>
    </row>
    <row r="15" spans="1:20" x14ac:dyDescent="0.25">
      <c r="A15" s="2">
        <v>12</v>
      </c>
      <c r="B15" s="2">
        <f t="shared" si="5"/>
        <v>68</v>
      </c>
      <c r="C15" s="2">
        <f t="shared" si="0"/>
        <v>35</v>
      </c>
      <c r="D15" s="2">
        <f t="shared" si="1"/>
        <v>0.34653465346534651</v>
      </c>
      <c r="E15" s="11">
        <f t="shared" si="2"/>
        <v>34.653465346534652</v>
      </c>
      <c r="J15" s="17">
        <v>1982</v>
      </c>
      <c r="K15" s="6">
        <v>77500</v>
      </c>
      <c r="L15" s="6">
        <v>76887</v>
      </c>
      <c r="M15" s="19">
        <f t="shared" si="6"/>
        <v>2.063661385695284E-2</v>
      </c>
      <c r="N15" s="16">
        <f t="shared" si="7"/>
        <v>2.97320101249548E-2</v>
      </c>
      <c r="O15" s="21">
        <f t="shared" si="3"/>
        <v>100.79727392146918</v>
      </c>
      <c r="P15" s="14" t="str">
        <f t="shared" si="4"/>
        <v>Jumlah Penduduk Laki Laki Lebih Banyak Dari Pada Jumlah Penduduk Perempuan</v>
      </c>
      <c r="Q15" s="8"/>
      <c r="R15" s="5"/>
    </row>
    <row r="16" spans="1:20" x14ac:dyDescent="0.25">
      <c r="A16" s="2">
        <v>13</v>
      </c>
      <c r="B16" s="2">
        <f t="shared" si="5"/>
        <v>35</v>
      </c>
      <c r="C16" s="2">
        <f t="shared" si="0"/>
        <v>70</v>
      </c>
      <c r="D16" s="2">
        <f t="shared" si="1"/>
        <v>0.69306930693069302</v>
      </c>
      <c r="E16" s="11">
        <f t="shared" si="2"/>
        <v>69.306930693069305</v>
      </c>
      <c r="J16" s="17">
        <v>1983</v>
      </c>
      <c r="K16" s="6">
        <v>79845</v>
      </c>
      <c r="L16" s="6">
        <v>78564</v>
      </c>
      <c r="M16" s="19">
        <f t="shared" si="6"/>
        <v>3.0258064516129033E-2</v>
      </c>
      <c r="N16" s="16">
        <f t="shared" si="7"/>
        <v>2.1811229466619845E-2</v>
      </c>
      <c r="O16" s="21">
        <f t="shared" si="3"/>
        <v>101.63051779440966</v>
      </c>
      <c r="P16" s="14" t="str">
        <f t="shared" si="4"/>
        <v>Jumlah Penduduk Laki Laki Lebih Banyak Dari Pada Jumlah Penduduk Perempuan</v>
      </c>
      <c r="Q16" s="8"/>
      <c r="R16" s="5"/>
    </row>
    <row r="17" spans="1:18" x14ac:dyDescent="0.25">
      <c r="A17" s="2">
        <v>14</v>
      </c>
      <c r="B17" s="2">
        <f t="shared" si="5"/>
        <v>70</v>
      </c>
      <c r="C17" s="2">
        <f t="shared" si="0"/>
        <v>39</v>
      </c>
      <c r="D17" s="2">
        <f t="shared" si="1"/>
        <v>0.38613861386138615</v>
      </c>
      <c r="E17" s="11">
        <f t="shared" si="2"/>
        <v>38.613861386138616</v>
      </c>
      <c r="J17" s="17">
        <v>1984</v>
      </c>
      <c r="K17" s="6">
        <v>80693</v>
      </c>
      <c r="L17" s="6">
        <v>79887</v>
      </c>
      <c r="M17" s="19">
        <f t="shared" si="6"/>
        <v>1.0620577368651763E-2</v>
      </c>
      <c r="N17" s="16">
        <f t="shared" si="7"/>
        <v>1.6839773942263631E-2</v>
      </c>
      <c r="O17" s="21">
        <f t="shared" si="3"/>
        <v>101.00892510671325</v>
      </c>
      <c r="P17" s="14" t="str">
        <f t="shared" si="4"/>
        <v>Jumlah Penduduk Laki Laki Lebih Banyak Dari Pada Jumlah Penduduk Perempuan</v>
      </c>
      <c r="Q17" s="8"/>
      <c r="R17" s="5"/>
    </row>
    <row r="18" spans="1:18" x14ac:dyDescent="0.25">
      <c r="A18" s="2">
        <v>15</v>
      </c>
      <c r="B18" s="2">
        <f t="shared" si="5"/>
        <v>39</v>
      </c>
      <c r="C18" s="2">
        <f t="shared" si="0"/>
        <v>78</v>
      </c>
      <c r="D18" s="2">
        <f t="shared" si="1"/>
        <v>0.7722772277227723</v>
      </c>
      <c r="E18" s="11">
        <f t="shared" si="2"/>
        <v>77.227722772277232</v>
      </c>
      <c r="J18" s="17">
        <v>1985</v>
      </c>
      <c r="K18" s="6">
        <v>82566</v>
      </c>
      <c r="L18" s="6">
        <v>81089</v>
      </c>
      <c r="M18" s="19">
        <f t="shared" si="6"/>
        <v>2.3211430979143171E-2</v>
      </c>
      <c r="N18" s="16">
        <f t="shared" si="7"/>
        <v>1.5046252832125377E-2</v>
      </c>
      <c r="O18" s="21">
        <f t="shared" si="3"/>
        <v>101.82145543785224</v>
      </c>
      <c r="P18" s="14" t="str">
        <f t="shared" si="4"/>
        <v>Jumlah Penduduk Laki Laki Lebih Banyak Dari Pada Jumlah Penduduk Perempuan</v>
      </c>
      <c r="Q18" s="8"/>
      <c r="R18" s="5"/>
    </row>
    <row r="19" spans="1:18" x14ac:dyDescent="0.25">
      <c r="A19" s="2">
        <v>16</v>
      </c>
      <c r="B19" s="2">
        <f t="shared" si="5"/>
        <v>78</v>
      </c>
      <c r="C19" s="2">
        <f t="shared" si="0"/>
        <v>55</v>
      </c>
      <c r="D19" s="2">
        <f t="shared" si="1"/>
        <v>0.54455445544554459</v>
      </c>
      <c r="E19" s="11">
        <f t="shared" si="2"/>
        <v>54.455445544554458</v>
      </c>
      <c r="J19" s="17">
        <v>1986</v>
      </c>
      <c r="K19" s="6">
        <v>83786</v>
      </c>
      <c r="L19" s="6">
        <v>82580</v>
      </c>
      <c r="M19" s="19">
        <f t="shared" si="6"/>
        <v>1.4776057941525568E-2</v>
      </c>
      <c r="N19" s="16">
        <f t="shared" si="7"/>
        <v>1.8387204183058121E-2</v>
      </c>
      <c r="O19" s="21">
        <f t="shared" si="3"/>
        <v>101.46040203439088</v>
      </c>
      <c r="P19" s="14" t="str">
        <f t="shared" si="4"/>
        <v>Jumlah Penduduk Laki Laki Lebih Banyak Dari Pada Jumlah Penduduk Perempuan</v>
      </c>
      <c r="Q19" s="8"/>
      <c r="R19" s="5"/>
    </row>
    <row r="20" spans="1:18" x14ac:dyDescent="0.25">
      <c r="A20" s="2">
        <v>17</v>
      </c>
      <c r="B20" s="2">
        <f t="shared" si="5"/>
        <v>55</v>
      </c>
      <c r="C20" s="2">
        <f t="shared" si="0"/>
        <v>9</v>
      </c>
      <c r="D20" s="2">
        <f t="shared" si="1"/>
        <v>8.9108910891089105E-2</v>
      </c>
      <c r="E20" s="11">
        <f t="shared" si="2"/>
        <v>8.9108910891089099</v>
      </c>
      <c r="J20" s="17">
        <v>1987</v>
      </c>
      <c r="K20" s="6">
        <v>85899</v>
      </c>
      <c r="L20" s="6">
        <v>84566</v>
      </c>
      <c r="M20" s="19">
        <f t="shared" si="6"/>
        <v>2.5219010335855632E-2</v>
      </c>
      <c r="N20" s="16">
        <f t="shared" si="7"/>
        <v>2.4049406635989343E-2</v>
      </c>
      <c r="O20" s="21">
        <f t="shared" si="3"/>
        <v>101.57628361279947</v>
      </c>
      <c r="P20" s="14" t="str">
        <f t="shared" si="4"/>
        <v>Jumlah Penduduk Laki Laki Lebih Banyak Dari Pada Jumlah Penduduk Perempuan</v>
      </c>
      <c r="Q20" s="8"/>
      <c r="R20" s="5"/>
    </row>
    <row r="21" spans="1:18" x14ac:dyDescent="0.25">
      <c r="A21" s="2">
        <v>18</v>
      </c>
      <c r="B21" s="2">
        <f t="shared" si="5"/>
        <v>9</v>
      </c>
      <c r="C21" s="2">
        <f t="shared" si="0"/>
        <v>18</v>
      </c>
      <c r="D21" s="2">
        <f t="shared" si="1"/>
        <v>0.17821782178217821</v>
      </c>
      <c r="E21" s="11">
        <f t="shared" si="2"/>
        <v>17.82178217821782</v>
      </c>
      <c r="J21" s="17">
        <v>1988</v>
      </c>
      <c r="K21" s="6">
        <v>87327</v>
      </c>
      <c r="L21" s="6">
        <v>86876</v>
      </c>
      <c r="M21" s="19">
        <f t="shared" si="6"/>
        <v>1.6624174903083853E-2</v>
      </c>
      <c r="N21" s="16">
        <f t="shared" si="7"/>
        <v>2.7315942577395169E-2</v>
      </c>
      <c r="O21" s="21">
        <f t="shared" si="3"/>
        <v>100.51913071504212</v>
      </c>
      <c r="P21" s="14" t="str">
        <f t="shared" si="4"/>
        <v>Jumlah Penduduk Laki Laki Lebih Banyak Dari Pada Jumlah Penduduk Perempuan</v>
      </c>
      <c r="Q21" s="8"/>
      <c r="R21" s="5"/>
    </row>
    <row r="22" spans="1:18" x14ac:dyDescent="0.25">
      <c r="A22" s="2">
        <v>19</v>
      </c>
      <c r="B22" s="2">
        <f t="shared" si="5"/>
        <v>18</v>
      </c>
      <c r="C22" s="2">
        <f t="shared" si="0"/>
        <v>36</v>
      </c>
      <c r="D22" s="2">
        <f t="shared" si="1"/>
        <v>0.35643564356435642</v>
      </c>
      <c r="E22" s="11">
        <f t="shared" si="2"/>
        <v>35.64356435643564</v>
      </c>
      <c r="J22" s="17">
        <v>1989</v>
      </c>
      <c r="K22" s="6">
        <v>88577</v>
      </c>
      <c r="L22" s="6">
        <v>87899</v>
      </c>
      <c r="M22" s="19">
        <f t="shared" si="6"/>
        <v>1.431401513850241E-2</v>
      </c>
      <c r="N22" s="16">
        <f t="shared" si="7"/>
        <v>1.1775404024126341E-2</v>
      </c>
      <c r="O22" s="21">
        <f t="shared" si="3"/>
        <v>100.77133983321767</v>
      </c>
      <c r="P22" s="14" t="str">
        <f t="shared" si="4"/>
        <v>Jumlah Penduduk Laki Laki Lebih Banyak Dari Pada Jumlah Penduduk Perempuan</v>
      </c>
      <c r="Q22" s="8"/>
      <c r="R22" s="5"/>
    </row>
    <row r="23" spans="1:18" x14ac:dyDescent="0.25">
      <c r="A23" s="2">
        <v>20</v>
      </c>
      <c r="B23" s="2">
        <f t="shared" si="5"/>
        <v>36</v>
      </c>
      <c r="C23" s="2">
        <f t="shared" si="0"/>
        <v>72</v>
      </c>
      <c r="D23" s="2">
        <f t="shared" si="1"/>
        <v>0.71287128712871284</v>
      </c>
      <c r="E23" s="11">
        <f t="shared" si="2"/>
        <v>71.287128712871279</v>
      </c>
      <c r="J23" s="17">
        <v>1990</v>
      </c>
      <c r="K23" s="6">
        <v>89939</v>
      </c>
      <c r="L23" s="6">
        <v>89909</v>
      </c>
      <c r="M23" s="19">
        <f t="shared" si="6"/>
        <v>1.5376452126398502E-2</v>
      </c>
      <c r="N23" s="16">
        <f t="shared" si="7"/>
        <v>2.2867154347603499E-2</v>
      </c>
      <c r="O23" s="21">
        <f t="shared" si="3"/>
        <v>100.03336707114971</v>
      </c>
      <c r="P23" s="14" t="str">
        <f t="shared" si="4"/>
        <v>Jumlah Penduduk Laki Laki Lebih Banyak Dari Pada Jumlah Penduduk Perempuan</v>
      </c>
      <c r="Q23" s="8"/>
      <c r="R23" s="5"/>
    </row>
    <row r="24" spans="1:18" x14ac:dyDescent="0.25">
      <c r="A24" s="2">
        <v>21</v>
      </c>
      <c r="B24" s="2">
        <f t="shared" si="5"/>
        <v>72</v>
      </c>
      <c r="C24" s="2">
        <f t="shared" si="0"/>
        <v>43</v>
      </c>
      <c r="D24" s="2">
        <f t="shared" si="1"/>
        <v>0.42574257425742573</v>
      </c>
      <c r="E24" s="11">
        <f t="shared" si="2"/>
        <v>42.574257425742573</v>
      </c>
      <c r="J24" s="17">
        <v>1991</v>
      </c>
      <c r="K24" s="6">
        <v>92021</v>
      </c>
      <c r="L24" s="6">
        <v>91732</v>
      </c>
      <c r="M24" s="19">
        <f t="shared" si="6"/>
        <v>2.3149023226853756E-2</v>
      </c>
      <c r="N24" s="16">
        <f t="shared" si="7"/>
        <v>2.0276056901978666E-2</v>
      </c>
      <c r="O24" s="21">
        <f t="shared" si="3"/>
        <v>100.31504818383988</v>
      </c>
      <c r="P24" s="14" t="str">
        <f t="shared" ref="P24:P68" si="8">IF(O24&lt;100,"Jumlah Penduduk Laki-Laki Lebih Banyak Daripada Jumlah Penduduk Perempuan",IF(O24=100,"Jumlah Penduduk Laki-Laki Sama Dengan Jumlah Penduduk Perempuan","Jumlah Penduduk Laki Laki Lebih Banyak Dari Pada Jumlah Penduduk Perempuan" ))</f>
        <v>Jumlah Penduduk Laki Laki Lebih Banyak Dari Pada Jumlah Penduduk Perempuan</v>
      </c>
      <c r="Q24" s="8"/>
      <c r="R24" s="5"/>
    </row>
    <row r="25" spans="1:18" x14ac:dyDescent="0.25">
      <c r="A25" s="2">
        <v>22</v>
      </c>
      <c r="B25" s="2">
        <f t="shared" si="5"/>
        <v>43</v>
      </c>
      <c r="C25" s="2">
        <f t="shared" si="0"/>
        <v>86</v>
      </c>
      <c r="D25" s="2">
        <f t="shared" si="1"/>
        <v>0.85148514851485146</v>
      </c>
      <c r="E25" s="11">
        <f t="shared" si="2"/>
        <v>85.148514851485146</v>
      </c>
      <c r="J25" s="17">
        <v>1992</v>
      </c>
      <c r="K25" s="6">
        <v>93877</v>
      </c>
      <c r="L25" s="6">
        <v>92340</v>
      </c>
      <c r="M25" s="19">
        <f t="shared" si="6"/>
        <v>2.0169309179426435E-2</v>
      </c>
      <c r="N25" s="16">
        <f t="shared" si="7"/>
        <v>6.6280033140016566E-3</v>
      </c>
      <c r="O25" s="21">
        <f t="shared" si="3"/>
        <v>101.66450075806802</v>
      </c>
      <c r="P25" s="14" t="str">
        <f t="shared" si="8"/>
        <v>Jumlah Penduduk Laki Laki Lebih Banyak Dari Pada Jumlah Penduduk Perempuan</v>
      </c>
      <c r="Q25" s="8"/>
      <c r="R25" s="5"/>
    </row>
    <row r="26" spans="1:18" x14ac:dyDescent="0.25">
      <c r="A26" s="2">
        <v>23</v>
      </c>
      <c r="B26" s="2">
        <f t="shared" si="5"/>
        <v>86</v>
      </c>
      <c r="C26" s="2">
        <f t="shared" si="0"/>
        <v>71</v>
      </c>
      <c r="D26" s="2">
        <f t="shared" si="1"/>
        <v>0.70297029702970293</v>
      </c>
      <c r="E26" s="11">
        <f t="shared" si="2"/>
        <v>70.297029702970292</v>
      </c>
      <c r="J26" s="17">
        <v>1993</v>
      </c>
      <c r="K26" s="6">
        <v>95765</v>
      </c>
      <c r="L26" s="6">
        <v>94702</v>
      </c>
      <c r="M26" s="19">
        <f t="shared" si="6"/>
        <v>2.0111422393131437E-2</v>
      </c>
      <c r="N26" s="16">
        <f t="shared" si="7"/>
        <v>2.5579380550140782E-2</v>
      </c>
      <c r="O26" s="21">
        <f t="shared" si="3"/>
        <v>101.12246837447995</v>
      </c>
      <c r="P26" s="14" t="str">
        <f t="shared" si="8"/>
        <v>Jumlah Penduduk Laki Laki Lebih Banyak Dari Pada Jumlah Penduduk Perempuan</v>
      </c>
      <c r="Q26" s="8"/>
      <c r="R26" s="5"/>
    </row>
    <row r="27" spans="1:18" x14ac:dyDescent="0.25">
      <c r="A27" s="2">
        <v>24</v>
      </c>
      <c r="B27" s="2">
        <f t="shared" si="5"/>
        <v>71</v>
      </c>
      <c r="C27" s="2">
        <f t="shared" si="0"/>
        <v>41</v>
      </c>
      <c r="D27" s="2">
        <f t="shared" si="1"/>
        <v>0.40594059405940597</v>
      </c>
      <c r="E27" s="11">
        <f t="shared" si="2"/>
        <v>40.594059405940598</v>
      </c>
      <c r="J27" s="17">
        <v>1994</v>
      </c>
      <c r="K27" s="6">
        <v>96991</v>
      </c>
      <c r="L27" s="6">
        <v>95902</v>
      </c>
      <c r="M27" s="19">
        <f t="shared" si="6"/>
        <v>1.280217198350128E-2</v>
      </c>
      <c r="N27" s="16">
        <f t="shared" si="7"/>
        <v>1.2671326899115119E-2</v>
      </c>
      <c r="O27" s="21">
        <f t="shared" si="3"/>
        <v>101.13553419115347</v>
      </c>
      <c r="P27" s="14" t="str">
        <f t="shared" si="8"/>
        <v>Jumlah Penduduk Laki Laki Lebih Banyak Dari Pada Jumlah Penduduk Perempuan</v>
      </c>
      <c r="Q27" s="8"/>
      <c r="R27" s="5"/>
    </row>
    <row r="28" spans="1:18" x14ac:dyDescent="0.25">
      <c r="A28" s="2">
        <v>25</v>
      </c>
      <c r="B28" s="2">
        <f t="shared" si="5"/>
        <v>41</v>
      </c>
      <c r="C28" s="2">
        <f t="shared" si="0"/>
        <v>82</v>
      </c>
      <c r="D28" s="2">
        <f t="shared" si="1"/>
        <v>0.81188118811881194</v>
      </c>
      <c r="E28" s="11">
        <f t="shared" si="2"/>
        <v>81.188118811881196</v>
      </c>
      <c r="J28" s="17">
        <v>1995</v>
      </c>
      <c r="K28" s="6">
        <v>97541</v>
      </c>
      <c r="L28" s="6">
        <v>96809</v>
      </c>
      <c r="M28" s="19">
        <f t="shared" si="6"/>
        <v>5.6706292336402347E-3</v>
      </c>
      <c r="N28" s="16">
        <f t="shared" si="7"/>
        <v>9.4575712706721441E-3</v>
      </c>
      <c r="O28" s="21">
        <f t="shared" si="3"/>
        <v>100.75612804594614</v>
      </c>
      <c r="P28" s="14" t="str">
        <f t="shared" si="8"/>
        <v>Jumlah Penduduk Laki Laki Lebih Banyak Dari Pada Jumlah Penduduk Perempuan</v>
      </c>
      <c r="Q28" s="8"/>
      <c r="R28" s="5"/>
    </row>
    <row r="29" spans="1:18" x14ac:dyDescent="0.25">
      <c r="A29" s="2">
        <v>26</v>
      </c>
      <c r="B29" s="2">
        <f t="shared" si="5"/>
        <v>82</v>
      </c>
      <c r="C29" s="2">
        <f t="shared" si="0"/>
        <v>63</v>
      </c>
      <c r="D29" s="2">
        <f t="shared" si="1"/>
        <v>0.62376237623762376</v>
      </c>
      <c r="E29" s="11">
        <f t="shared" si="2"/>
        <v>62.376237623762378</v>
      </c>
      <c r="J29" s="17">
        <v>1996</v>
      </c>
      <c r="K29" s="6">
        <v>98003</v>
      </c>
      <c r="L29" s="6">
        <v>97450</v>
      </c>
      <c r="M29" s="19">
        <f t="shared" si="6"/>
        <v>4.7364697921899509E-3</v>
      </c>
      <c r="N29" s="16">
        <f t="shared" si="7"/>
        <v>6.6212852110857463E-3</v>
      </c>
      <c r="O29" s="21">
        <f t="shared" si="3"/>
        <v>100.56747049769112</v>
      </c>
      <c r="P29" s="14" t="str">
        <f t="shared" si="8"/>
        <v>Jumlah Penduduk Laki Laki Lebih Banyak Dari Pada Jumlah Penduduk Perempuan</v>
      </c>
      <c r="Q29" s="8"/>
      <c r="R29" s="5"/>
    </row>
    <row r="30" spans="1:18" x14ac:dyDescent="0.25">
      <c r="A30" s="2">
        <v>27</v>
      </c>
      <c r="B30" s="2">
        <f t="shared" si="5"/>
        <v>63</v>
      </c>
      <c r="C30" s="2">
        <f t="shared" si="0"/>
        <v>25</v>
      </c>
      <c r="D30" s="2">
        <f t="shared" si="1"/>
        <v>0.24752475247524752</v>
      </c>
      <c r="E30" s="11">
        <f t="shared" si="2"/>
        <v>24.752475247524753</v>
      </c>
      <c r="J30" s="17">
        <v>1997</v>
      </c>
      <c r="K30" s="6">
        <v>98989</v>
      </c>
      <c r="L30" s="6">
        <v>99821</v>
      </c>
      <c r="M30" s="19">
        <f t="shared" si="6"/>
        <v>1.0060916502556045E-2</v>
      </c>
      <c r="N30" s="16">
        <f t="shared" si="7"/>
        <v>2.4330425859415084E-2</v>
      </c>
      <c r="O30" s="21">
        <f t="shared" si="3"/>
        <v>99.166508049408435</v>
      </c>
      <c r="P30" s="14" t="str">
        <f t="shared" si="8"/>
        <v>Jumlah Penduduk Laki-Laki Lebih Banyak Daripada Jumlah Penduduk Perempuan</v>
      </c>
      <c r="Q30" s="8"/>
      <c r="R30" s="5"/>
    </row>
    <row r="31" spans="1:18" x14ac:dyDescent="0.25">
      <c r="A31" s="2">
        <v>28</v>
      </c>
      <c r="B31" s="2">
        <f t="shared" si="5"/>
        <v>25</v>
      </c>
      <c r="C31" s="2">
        <f t="shared" si="0"/>
        <v>50</v>
      </c>
      <c r="D31" s="2">
        <f t="shared" si="1"/>
        <v>0.49504950495049505</v>
      </c>
      <c r="E31" s="11">
        <f t="shared" si="2"/>
        <v>49.504950495049506</v>
      </c>
      <c r="J31" s="17">
        <v>1998</v>
      </c>
      <c r="K31" s="6">
        <v>99569</v>
      </c>
      <c r="L31" s="6">
        <v>101003</v>
      </c>
      <c r="M31" s="19">
        <f t="shared" si="6"/>
        <v>5.8592368849064037E-3</v>
      </c>
      <c r="N31" s="16">
        <f t="shared" si="7"/>
        <v>1.1841195740375272E-2</v>
      </c>
      <c r="O31" s="21">
        <f t="shared" si="3"/>
        <v>98.580240190885419</v>
      </c>
      <c r="P31" s="14" t="str">
        <f t="shared" si="8"/>
        <v>Jumlah Penduduk Laki-Laki Lebih Banyak Daripada Jumlah Penduduk Perempuan</v>
      </c>
      <c r="Q31" s="8"/>
      <c r="R31" s="5"/>
    </row>
    <row r="32" spans="1:18" x14ac:dyDescent="0.25">
      <c r="A32" s="2">
        <v>29</v>
      </c>
      <c r="B32" s="2">
        <f t="shared" si="5"/>
        <v>50</v>
      </c>
      <c r="C32" s="2">
        <f t="shared" si="0"/>
        <v>100</v>
      </c>
      <c r="D32" s="2">
        <f t="shared" si="1"/>
        <v>0.99009900990099009</v>
      </c>
      <c r="E32" s="11">
        <f t="shared" si="2"/>
        <v>99.009900990099013</v>
      </c>
      <c r="J32" s="17">
        <v>1999</v>
      </c>
      <c r="K32" s="6">
        <v>99898</v>
      </c>
      <c r="L32" s="6">
        <v>104201</v>
      </c>
      <c r="M32" s="19">
        <f t="shared" si="6"/>
        <v>3.3042412799164397E-3</v>
      </c>
      <c r="N32" s="16">
        <f t="shared" si="7"/>
        <v>3.1662425868538562E-2</v>
      </c>
      <c r="O32" s="21">
        <f t="shared" si="3"/>
        <v>95.870481089432928</v>
      </c>
      <c r="P32" s="14" t="str">
        <f t="shared" si="8"/>
        <v>Jumlah Penduduk Laki-Laki Lebih Banyak Daripada Jumlah Penduduk Perempuan</v>
      </c>
      <c r="Q32" s="8"/>
      <c r="R32" s="5"/>
    </row>
    <row r="33" spans="1:18" x14ac:dyDescent="0.25">
      <c r="A33" s="2">
        <v>30</v>
      </c>
      <c r="B33" s="2">
        <f t="shared" si="5"/>
        <v>100</v>
      </c>
      <c r="C33" s="2">
        <f t="shared" si="0"/>
        <v>99</v>
      </c>
      <c r="D33" s="2">
        <f t="shared" si="1"/>
        <v>0.98019801980198018</v>
      </c>
      <c r="E33" s="11">
        <f t="shared" si="2"/>
        <v>98.019801980198025</v>
      </c>
      <c r="J33" s="17">
        <v>2000</v>
      </c>
      <c r="K33" s="6">
        <v>100898</v>
      </c>
      <c r="L33" s="6">
        <v>106765</v>
      </c>
      <c r="M33" s="19">
        <f t="shared" si="6"/>
        <v>1.0010210414622916E-2</v>
      </c>
      <c r="N33" s="16">
        <f t="shared" si="7"/>
        <v>2.460628976689283E-2</v>
      </c>
      <c r="O33" s="21">
        <f t="shared" si="3"/>
        <v>94.504753430431322</v>
      </c>
      <c r="P33" s="14" t="str">
        <f t="shared" si="8"/>
        <v>Jumlah Penduduk Laki-Laki Lebih Banyak Daripada Jumlah Penduduk Perempuan</v>
      </c>
      <c r="Q33" s="8"/>
      <c r="R33" s="5"/>
    </row>
    <row r="34" spans="1:18" x14ac:dyDescent="0.25">
      <c r="A34" s="2">
        <v>31</v>
      </c>
      <c r="B34" s="2">
        <f t="shared" si="5"/>
        <v>99</v>
      </c>
      <c r="C34" s="2">
        <f t="shared" si="0"/>
        <v>97</v>
      </c>
      <c r="D34" s="2">
        <f t="shared" si="1"/>
        <v>0.96039603960396036</v>
      </c>
      <c r="E34" s="11">
        <f t="shared" si="2"/>
        <v>96.039603960396036</v>
      </c>
      <c r="J34" s="17">
        <v>2001</v>
      </c>
      <c r="K34" s="6">
        <v>103309</v>
      </c>
      <c r="L34" s="6">
        <v>108055</v>
      </c>
      <c r="M34" s="19">
        <f t="shared" si="6"/>
        <v>2.3895419136157309E-2</v>
      </c>
      <c r="N34" s="16">
        <f t="shared" si="7"/>
        <v>1.2082611342668477E-2</v>
      </c>
      <c r="O34" s="21">
        <f t="shared" si="3"/>
        <v>95.607792327981116</v>
      </c>
      <c r="P34" s="14" t="str">
        <f t="shared" si="8"/>
        <v>Jumlah Penduduk Laki-Laki Lebih Banyak Daripada Jumlah Penduduk Perempuan</v>
      </c>
      <c r="Q34" s="8"/>
      <c r="R34" s="5"/>
    </row>
    <row r="35" spans="1:18" x14ac:dyDescent="0.25">
      <c r="A35" s="2">
        <v>32</v>
      </c>
      <c r="B35" s="2">
        <f t="shared" si="5"/>
        <v>97</v>
      </c>
      <c r="C35" s="2">
        <f t="shared" si="0"/>
        <v>93</v>
      </c>
      <c r="D35" s="2">
        <f t="shared" si="1"/>
        <v>0.92079207920792083</v>
      </c>
      <c r="E35" s="11">
        <f t="shared" si="2"/>
        <v>92.079207920792086</v>
      </c>
      <c r="J35" s="17">
        <v>2002</v>
      </c>
      <c r="K35" s="6">
        <v>105496</v>
      </c>
      <c r="L35" s="6">
        <v>109453</v>
      </c>
      <c r="M35" s="19">
        <f t="shared" si="6"/>
        <v>2.1169501205122496E-2</v>
      </c>
      <c r="N35" s="16">
        <f t="shared" si="7"/>
        <v>1.2937855721623247E-2</v>
      </c>
      <c r="O35" s="21">
        <f t="shared" si="3"/>
        <v>96.384749618557748</v>
      </c>
      <c r="P35" s="14" t="str">
        <f t="shared" si="8"/>
        <v>Jumlah Penduduk Laki-Laki Lebih Banyak Daripada Jumlah Penduduk Perempuan</v>
      </c>
      <c r="Q35" s="8"/>
      <c r="R35" s="5"/>
    </row>
    <row r="36" spans="1:18" x14ac:dyDescent="0.25">
      <c r="A36" s="2">
        <v>33</v>
      </c>
      <c r="B36" s="2">
        <f t="shared" si="5"/>
        <v>93</v>
      </c>
      <c r="C36" s="2">
        <f t="shared" ref="C36:C67" si="9">MOD($H$2*B36,$H$3)</f>
        <v>85</v>
      </c>
      <c r="D36" s="2">
        <f t="shared" ref="D36:D67" si="10">C36/$H$3</f>
        <v>0.84158415841584155</v>
      </c>
      <c r="E36" s="11">
        <f t="shared" si="2"/>
        <v>84.158415841584159</v>
      </c>
      <c r="J36" s="17">
        <v>2003</v>
      </c>
      <c r="K36" s="6">
        <v>107992</v>
      </c>
      <c r="L36" s="6">
        <v>110987</v>
      </c>
      <c r="M36" s="19">
        <f t="shared" si="6"/>
        <v>2.365966482141503E-2</v>
      </c>
      <c r="N36" s="16">
        <f t="shared" si="7"/>
        <v>1.4015148054416051E-2</v>
      </c>
      <c r="O36" s="21">
        <f t="shared" si="3"/>
        <v>97.301485759593461</v>
      </c>
      <c r="P36" s="14" t="str">
        <f t="shared" si="8"/>
        <v>Jumlah Penduduk Laki-Laki Lebih Banyak Daripada Jumlah Penduduk Perempuan</v>
      </c>
      <c r="Q36" s="8"/>
      <c r="R36" s="5"/>
    </row>
    <row r="37" spans="1:18" x14ac:dyDescent="0.25">
      <c r="A37" s="2">
        <v>34</v>
      </c>
      <c r="B37" s="2">
        <f t="shared" si="5"/>
        <v>85</v>
      </c>
      <c r="C37" s="2">
        <f t="shared" si="9"/>
        <v>69</v>
      </c>
      <c r="D37" s="2">
        <f t="shared" si="10"/>
        <v>0.68316831683168322</v>
      </c>
      <c r="E37" s="11">
        <f t="shared" si="2"/>
        <v>68.316831683168317</v>
      </c>
      <c r="J37" s="17">
        <v>2004</v>
      </c>
      <c r="K37" s="6">
        <v>108749</v>
      </c>
      <c r="L37" s="6">
        <v>111945</v>
      </c>
      <c r="M37" s="19">
        <f t="shared" si="6"/>
        <v>7.0097785021112679E-3</v>
      </c>
      <c r="N37" s="16">
        <f t="shared" si="7"/>
        <v>8.6316415436042057E-3</v>
      </c>
      <c r="O37" s="21">
        <f t="shared" si="3"/>
        <v>97.145026575550503</v>
      </c>
      <c r="P37" s="14" t="str">
        <f t="shared" si="8"/>
        <v>Jumlah Penduduk Laki-Laki Lebih Banyak Daripada Jumlah Penduduk Perempuan</v>
      </c>
      <c r="Q37" s="8"/>
      <c r="R37" s="5"/>
    </row>
    <row r="38" spans="1:18" x14ac:dyDescent="0.25">
      <c r="A38" s="2">
        <v>35</v>
      </c>
      <c r="B38" s="2">
        <f t="shared" si="5"/>
        <v>69</v>
      </c>
      <c r="C38" s="2">
        <f t="shared" si="9"/>
        <v>37</v>
      </c>
      <c r="D38" s="2">
        <f t="shared" si="10"/>
        <v>0.36633663366336633</v>
      </c>
      <c r="E38" s="11">
        <f t="shared" si="2"/>
        <v>36.633663366336634</v>
      </c>
      <c r="J38" s="17">
        <v>2005</v>
      </c>
      <c r="K38" s="6">
        <v>109212</v>
      </c>
      <c r="L38" s="6">
        <v>112004</v>
      </c>
      <c r="M38" s="19">
        <f t="shared" si="6"/>
        <v>4.2575104138888632E-3</v>
      </c>
      <c r="N38" s="16">
        <f t="shared" si="7"/>
        <v>5.2704453079637317E-4</v>
      </c>
      <c r="O38" s="21">
        <f t="shared" si="3"/>
        <v>97.507231884575546</v>
      </c>
      <c r="P38" s="14" t="str">
        <f t="shared" si="8"/>
        <v>Jumlah Penduduk Laki-Laki Lebih Banyak Daripada Jumlah Penduduk Perempuan</v>
      </c>
      <c r="Q38" s="8"/>
      <c r="R38" s="5"/>
    </row>
    <row r="39" spans="1:18" x14ac:dyDescent="0.25">
      <c r="A39" s="2">
        <v>36</v>
      </c>
      <c r="B39" s="2">
        <f t="shared" si="5"/>
        <v>37</v>
      </c>
      <c r="C39" s="2">
        <f t="shared" si="9"/>
        <v>74</v>
      </c>
      <c r="D39" s="2">
        <f t="shared" si="10"/>
        <v>0.73267326732673266</v>
      </c>
      <c r="E39" s="11">
        <f t="shared" si="2"/>
        <v>73.267326732673268</v>
      </c>
      <c r="J39" s="17">
        <v>2006</v>
      </c>
      <c r="K39" s="6">
        <v>110703</v>
      </c>
      <c r="L39" s="6">
        <v>113054</v>
      </c>
      <c r="M39" s="19">
        <f t="shared" si="6"/>
        <v>1.3652345896055379E-2</v>
      </c>
      <c r="N39" s="16">
        <f t="shared" si="7"/>
        <v>9.3746651905289094E-3</v>
      </c>
      <c r="O39" s="21">
        <f t="shared" si="3"/>
        <v>97.920462787694376</v>
      </c>
      <c r="P39" s="14" t="str">
        <f t="shared" si="8"/>
        <v>Jumlah Penduduk Laki-Laki Lebih Banyak Daripada Jumlah Penduduk Perempuan</v>
      </c>
      <c r="Q39" s="8"/>
      <c r="R39" s="5"/>
    </row>
    <row r="40" spans="1:18" x14ac:dyDescent="0.25">
      <c r="A40" s="2">
        <v>37</v>
      </c>
      <c r="B40" s="2">
        <f t="shared" si="5"/>
        <v>74</v>
      </c>
      <c r="C40" s="2">
        <f t="shared" si="9"/>
        <v>47</v>
      </c>
      <c r="D40" s="2">
        <f t="shared" si="10"/>
        <v>0.46534653465346537</v>
      </c>
      <c r="E40" s="11">
        <f t="shared" si="2"/>
        <v>46.534653465346537</v>
      </c>
      <c r="J40" s="17">
        <v>2007</v>
      </c>
      <c r="K40" s="6">
        <v>111502</v>
      </c>
      <c r="L40" s="6">
        <v>115481</v>
      </c>
      <c r="M40" s="19">
        <f t="shared" si="6"/>
        <v>7.2175099139138053E-3</v>
      </c>
      <c r="N40" s="16">
        <f t="shared" si="7"/>
        <v>2.1467617244856442E-2</v>
      </c>
      <c r="O40" s="21">
        <f t="shared" si="3"/>
        <v>96.55441154822006</v>
      </c>
      <c r="P40" s="14" t="str">
        <f t="shared" si="8"/>
        <v>Jumlah Penduduk Laki-Laki Lebih Banyak Daripada Jumlah Penduduk Perempuan</v>
      </c>
      <c r="Q40" s="8"/>
      <c r="R40" s="5"/>
    </row>
    <row r="41" spans="1:18" x14ac:dyDescent="0.25">
      <c r="A41" s="2">
        <v>38</v>
      </c>
      <c r="B41" s="2">
        <f t="shared" si="5"/>
        <v>47</v>
      </c>
      <c r="C41" s="2">
        <f t="shared" si="9"/>
        <v>94</v>
      </c>
      <c r="D41" s="2">
        <f t="shared" si="10"/>
        <v>0.93069306930693074</v>
      </c>
      <c r="E41" s="11">
        <f t="shared" si="2"/>
        <v>93.069306930693074</v>
      </c>
      <c r="J41" s="17">
        <v>2008</v>
      </c>
      <c r="K41" s="6">
        <v>115056</v>
      </c>
      <c r="L41" s="6">
        <v>116968</v>
      </c>
      <c r="M41" s="19">
        <f t="shared" si="6"/>
        <v>3.1873867733314201E-2</v>
      </c>
      <c r="N41" s="16">
        <f t="shared" si="7"/>
        <v>1.2876577099263082E-2</v>
      </c>
      <c r="O41" s="21">
        <f t="shared" si="3"/>
        <v>98.365364886122691</v>
      </c>
      <c r="P41" s="14" t="str">
        <f t="shared" si="8"/>
        <v>Jumlah Penduduk Laki-Laki Lebih Banyak Daripada Jumlah Penduduk Perempuan</v>
      </c>
      <c r="Q41" s="8"/>
      <c r="R41" s="5"/>
    </row>
    <row r="42" spans="1:18" x14ac:dyDescent="0.25">
      <c r="A42" s="2">
        <v>39</v>
      </c>
      <c r="B42" s="2">
        <f t="shared" si="5"/>
        <v>94</v>
      </c>
      <c r="C42" s="2">
        <f t="shared" si="9"/>
        <v>87</v>
      </c>
      <c r="D42" s="2">
        <f t="shared" si="10"/>
        <v>0.86138613861386137</v>
      </c>
      <c r="E42" s="11">
        <f t="shared" si="2"/>
        <v>86.138613861386133</v>
      </c>
      <c r="J42" s="17">
        <v>2009</v>
      </c>
      <c r="K42" s="6">
        <v>117656</v>
      </c>
      <c r="L42" s="6">
        <v>118547</v>
      </c>
      <c r="M42" s="19">
        <f t="shared" si="6"/>
        <v>2.259769155889306E-2</v>
      </c>
      <c r="N42" s="16">
        <f t="shared" si="7"/>
        <v>1.3499418644415567E-2</v>
      </c>
      <c r="O42" s="21">
        <f t="shared" si="3"/>
        <v>99.248399369026629</v>
      </c>
      <c r="P42" s="14" t="str">
        <f t="shared" si="8"/>
        <v>Jumlah Penduduk Laki-Laki Lebih Banyak Daripada Jumlah Penduduk Perempuan</v>
      </c>
      <c r="Q42" s="8"/>
      <c r="R42" s="5"/>
    </row>
    <row r="43" spans="1:18" x14ac:dyDescent="0.25">
      <c r="A43" s="2">
        <v>40</v>
      </c>
      <c r="B43" s="2">
        <f t="shared" si="5"/>
        <v>87</v>
      </c>
      <c r="C43" s="2">
        <f t="shared" si="9"/>
        <v>73</v>
      </c>
      <c r="D43" s="2">
        <f t="shared" si="10"/>
        <v>0.72277227722772275</v>
      </c>
      <c r="E43" s="11">
        <f t="shared" si="2"/>
        <v>72.277227722772281</v>
      </c>
      <c r="J43" s="17">
        <v>2010</v>
      </c>
      <c r="K43" s="6">
        <v>118221</v>
      </c>
      <c r="L43" s="6">
        <v>119332</v>
      </c>
      <c r="M43" s="19">
        <f t="shared" si="6"/>
        <v>4.8021350377371319E-3</v>
      </c>
      <c r="N43" s="16">
        <f t="shared" si="7"/>
        <v>6.6218461875880456E-3</v>
      </c>
      <c r="O43" s="21">
        <f t="shared" si="3"/>
        <v>99.068984010994527</v>
      </c>
      <c r="P43" s="14" t="str">
        <f t="shared" si="8"/>
        <v>Jumlah Penduduk Laki-Laki Lebih Banyak Daripada Jumlah Penduduk Perempuan</v>
      </c>
      <c r="Q43" s="8"/>
      <c r="R43" s="5"/>
    </row>
    <row r="44" spans="1:18" x14ac:dyDescent="0.25">
      <c r="A44" s="2">
        <v>41</v>
      </c>
      <c r="B44" s="2">
        <f t="shared" si="5"/>
        <v>73</v>
      </c>
      <c r="C44" s="2">
        <f t="shared" si="9"/>
        <v>45</v>
      </c>
      <c r="D44" s="2">
        <f t="shared" si="10"/>
        <v>0.44554455445544555</v>
      </c>
      <c r="E44" s="11">
        <f t="shared" si="2"/>
        <v>44.554455445544555</v>
      </c>
      <c r="J44" s="17">
        <v>2011</v>
      </c>
      <c r="K44" s="6">
        <v>119877</v>
      </c>
      <c r="L44" s="6">
        <v>120554</v>
      </c>
      <c r="M44" s="19">
        <f t="shared" si="6"/>
        <v>1.4007663613063669E-2</v>
      </c>
      <c r="N44" s="16">
        <f t="shared" si="7"/>
        <v>1.0240337880870178E-2</v>
      </c>
      <c r="O44" s="21">
        <f t="shared" si="3"/>
        <v>99.43842593360651</v>
      </c>
      <c r="P44" s="14" t="str">
        <f t="shared" si="8"/>
        <v>Jumlah Penduduk Laki-Laki Lebih Banyak Daripada Jumlah Penduduk Perempuan</v>
      </c>
      <c r="Q44" s="8"/>
      <c r="R44" s="5"/>
    </row>
    <row r="45" spans="1:18" x14ac:dyDescent="0.25">
      <c r="A45" s="2">
        <v>42</v>
      </c>
      <c r="B45" s="2">
        <f t="shared" si="5"/>
        <v>45</v>
      </c>
      <c r="C45" s="2">
        <f t="shared" si="9"/>
        <v>90</v>
      </c>
      <c r="D45" s="2">
        <f t="shared" si="10"/>
        <v>0.8910891089108911</v>
      </c>
      <c r="E45" s="11">
        <f t="shared" si="2"/>
        <v>89.10891089108911</v>
      </c>
      <c r="J45" s="17">
        <v>2012</v>
      </c>
      <c r="K45" s="6">
        <v>120999</v>
      </c>
      <c r="L45" s="6">
        <v>122121</v>
      </c>
      <c r="M45" s="19">
        <f t="shared" si="6"/>
        <v>9.3595935834230089E-3</v>
      </c>
      <c r="N45" s="16">
        <f t="shared" si="7"/>
        <v>1.2998324402342519E-2</v>
      </c>
      <c r="O45" s="21">
        <f t="shared" si="3"/>
        <v>99.081239098926474</v>
      </c>
      <c r="P45" s="14" t="str">
        <f t="shared" si="8"/>
        <v>Jumlah Penduduk Laki-Laki Lebih Banyak Daripada Jumlah Penduduk Perempuan</v>
      </c>
      <c r="Q45" s="8"/>
      <c r="R45" s="5"/>
    </row>
    <row r="46" spans="1:18" x14ac:dyDescent="0.25">
      <c r="A46" s="2">
        <v>43</v>
      </c>
      <c r="B46" s="2">
        <f t="shared" si="5"/>
        <v>90</v>
      </c>
      <c r="C46" s="2">
        <f t="shared" si="9"/>
        <v>79</v>
      </c>
      <c r="D46" s="2">
        <f t="shared" si="10"/>
        <v>0.78217821782178221</v>
      </c>
      <c r="E46" s="11">
        <f t="shared" si="2"/>
        <v>78.21782178217822</v>
      </c>
      <c r="J46" s="17">
        <v>2013</v>
      </c>
      <c r="K46" s="6">
        <v>122789</v>
      </c>
      <c r="L46" s="6">
        <v>123456</v>
      </c>
      <c r="M46" s="19">
        <f t="shared" si="6"/>
        <v>1.4793510690170993E-2</v>
      </c>
      <c r="N46" s="16">
        <f t="shared" si="7"/>
        <v>1.0931780774805316E-2</v>
      </c>
      <c r="O46" s="21">
        <f t="shared" si="3"/>
        <v>99.459726542249868</v>
      </c>
      <c r="P46" s="14" t="str">
        <f t="shared" si="8"/>
        <v>Jumlah Penduduk Laki-Laki Lebih Banyak Daripada Jumlah Penduduk Perempuan</v>
      </c>
      <c r="Q46" s="8"/>
      <c r="R46" s="5"/>
    </row>
    <row r="47" spans="1:18" x14ac:dyDescent="0.25">
      <c r="A47" s="2">
        <v>44</v>
      </c>
      <c r="B47" s="2">
        <f t="shared" si="5"/>
        <v>79</v>
      </c>
      <c r="C47" s="2">
        <f t="shared" si="9"/>
        <v>57</v>
      </c>
      <c r="D47" s="2">
        <f t="shared" si="10"/>
        <v>0.5643564356435643</v>
      </c>
      <c r="E47" s="11">
        <f t="shared" si="2"/>
        <v>56.435643564356432</v>
      </c>
      <c r="J47" s="17">
        <v>2014</v>
      </c>
      <c r="K47" s="6">
        <v>125567</v>
      </c>
      <c r="L47" s="6">
        <v>125989</v>
      </c>
      <c r="M47" s="19">
        <f t="shared" si="6"/>
        <v>2.2624176432742348E-2</v>
      </c>
      <c r="N47" s="16">
        <f t="shared" si="7"/>
        <v>2.0517431311560395E-2</v>
      </c>
      <c r="O47" s="21">
        <f t="shared" si="3"/>
        <v>99.66505012342347</v>
      </c>
      <c r="P47" s="14" t="str">
        <f t="shared" si="8"/>
        <v>Jumlah Penduduk Laki-Laki Lebih Banyak Daripada Jumlah Penduduk Perempuan</v>
      </c>
      <c r="Q47" s="8"/>
      <c r="R47" s="5"/>
    </row>
    <row r="48" spans="1:18" x14ac:dyDescent="0.25">
      <c r="A48" s="2">
        <v>45</v>
      </c>
      <c r="B48" s="2">
        <f t="shared" si="5"/>
        <v>57</v>
      </c>
      <c r="C48" s="2">
        <f t="shared" si="9"/>
        <v>13</v>
      </c>
      <c r="D48" s="2">
        <f t="shared" si="10"/>
        <v>0.12871287128712872</v>
      </c>
      <c r="E48" s="11">
        <f t="shared" si="2"/>
        <v>12.871287128712872</v>
      </c>
      <c r="J48" s="17">
        <v>2015</v>
      </c>
      <c r="K48" s="6">
        <v>126483</v>
      </c>
      <c r="L48" s="6">
        <v>126889</v>
      </c>
      <c r="M48" s="19">
        <f t="shared" si="6"/>
        <v>7.2949102869384469E-3</v>
      </c>
      <c r="N48" s="16">
        <f t="shared" si="7"/>
        <v>7.1434807800681011E-3</v>
      </c>
      <c r="O48" s="21">
        <f t="shared" si="3"/>
        <v>99.680035306448943</v>
      </c>
      <c r="P48" s="14" t="str">
        <f t="shared" si="8"/>
        <v>Jumlah Penduduk Laki-Laki Lebih Banyak Daripada Jumlah Penduduk Perempuan</v>
      </c>
      <c r="Q48" s="8"/>
      <c r="R48" s="5"/>
    </row>
    <row r="49" spans="1:18" x14ac:dyDescent="0.25">
      <c r="A49" s="2">
        <v>46</v>
      </c>
      <c r="B49" s="2">
        <f t="shared" si="5"/>
        <v>13</v>
      </c>
      <c r="C49" s="2">
        <f t="shared" si="9"/>
        <v>26</v>
      </c>
      <c r="D49" s="2">
        <f t="shared" si="10"/>
        <v>0.25742574257425743</v>
      </c>
      <c r="E49" s="11">
        <f t="shared" si="2"/>
        <v>25.742574257425744</v>
      </c>
      <c r="J49" s="17">
        <v>2016</v>
      </c>
      <c r="K49" s="6">
        <v>129910</v>
      </c>
      <c r="L49" s="6">
        <v>128586</v>
      </c>
      <c r="M49" s="19">
        <f t="shared" si="6"/>
        <v>2.7094550255765598E-2</v>
      </c>
      <c r="N49" s="16">
        <f t="shared" si="7"/>
        <v>1.3373893718131595E-2</v>
      </c>
      <c r="O49" s="21">
        <f t="shared" si="3"/>
        <v>101.02966108285504</v>
      </c>
      <c r="P49" s="14" t="str">
        <f t="shared" si="8"/>
        <v>Jumlah Penduduk Laki Laki Lebih Banyak Dari Pada Jumlah Penduduk Perempuan</v>
      </c>
      <c r="Q49" s="8"/>
      <c r="R49" s="5"/>
    </row>
    <row r="50" spans="1:18" x14ac:dyDescent="0.25">
      <c r="A50" s="2">
        <v>47</v>
      </c>
      <c r="B50" s="2">
        <f t="shared" si="5"/>
        <v>26</v>
      </c>
      <c r="C50" s="2">
        <f t="shared" si="9"/>
        <v>52</v>
      </c>
      <c r="D50" s="2">
        <f t="shared" si="10"/>
        <v>0.51485148514851486</v>
      </c>
      <c r="E50" s="11">
        <f t="shared" si="2"/>
        <v>51.485148514851488</v>
      </c>
      <c r="J50" s="17">
        <v>2017</v>
      </c>
      <c r="K50" s="6">
        <v>131310</v>
      </c>
      <c r="L50" s="6">
        <v>130044</v>
      </c>
      <c r="M50" s="19">
        <f t="shared" si="6"/>
        <v>1.0776691555692403E-2</v>
      </c>
      <c r="N50" s="16">
        <f t="shared" si="7"/>
        <v>1.1338714945639494E-2</v>
      </c>
      <c r="O50" s="21">
        <f t="shared" si="3"/>
        <v>100.97351665590108</v>
      </c>
      <c r="P50" s="14" t="str">
        <f t="shared" si="8"/>
        <v>Jumlah Penduduk Laki Laki Lebih Banyak Dari Pada Jumlah Penduduk Perempuan</v>
      </c>
      <c r="Q50" s="8"/>
      <c r="R50" s="5"/>
    </row>
    <row r="51" spans="1:18" x14ac:dyDescent="0.25">
      <c r="A51" s="2">
        <v>48</v>
      </c>
      <c r="B51" s="2">
        <f t="shared" si="5"/>
        <v>52</v>
      </c>
      <c r="C51" s="2">
        <f t="shared" si="9"/>
        <v>3</v>
      </c>
      <c r="D51" s="2">
        <f t="shared" si="10"/>
        <v>2.9702970297029702E-2</v>
      </c>
      <c r="E51" s="11">
        <f t="shared" si="2"/>
        <v>2.9702970297029703</v>
      </c>
      <c r="J51" s="17">
        <v>2018</v>
      </c>
      <c r="K51" s="6">
        <v>132683</v>
      </c>
      <c r="L51" s="6">
        <v>131478</v>
      </c>
      <c r="M51" s="19">
        <f t="shared" si="6"/>
        <v>1.0456172416419161E-2</v>
      </c>
      <c r="N51" s="16">
        <f t="shared" si="7"/>
        <v>1.1027037002860571E-2</v>
      </c>
      <c r="O51" s="21">
        <f t="shared" si="3"/>
        <v>100.91650314120994</v>
      </c>
      <c r="P51" s="14" t="str">
        <f t="shared" si="8"/>
        <v>Jumlah Penduduk Laki Laki Lebih Banyak Dari Pada Jumlah Penduduk Perempuan</v>
      </c>
      <c r="Q51" s="8"/>
      <c r="R51" s="5"/>
    </row>
    <row r="52" spans="1:18" x14ac:dyDescent="0.25">
      <c r="A52" s="2">
        <v>49</v>
      </c>
      <c r="B52" s="2">
        <f t="shared" si="5"/>
        <v>3</v>
      </c>
      <c r="C52" s="2">
        <f t="shared" si="9"/>
        <v>6</v>
      </c>
      <c r="D52" s="2">
        <f t="shared" si="10"/>
        <v>5.9405940594059403E-2</v>
      </c>
      <c r="E52" s="11">
        <f t="shared" si="2"/>
        <v>5.9405940594059405</v>
      </c>
      <c r="J52" s="17">
        <v>2019</v>
      </c>
      <c r="K52" s="6">
        <v>134025</v>
      </c>
      <c r="L52" s="6">
        <v>132886</v>
      </c>
      <c r="M52" s="19">
        <f t="shared" si="6"/>
        <v>1.0114332657537138E-2</v>
      </c>
      <c r="N52" s="16">
        <f t="shared" si="7"/>
        <v>1.0709015957042243E-2</v>
      </c>
      <c r="O52" s="21">
        <f t="shared" si="3"/>
        <v>100.85712565657784</v>
      </c>
      <c r="P52" s="14" t="str">
        <f t="shared" si="8"/>
        <v>Jumlah Penduduk Laki Laki Lebih Banyak Dari Pada Jumlah Penduduk Perempuan</v>
      </c>
      <c r="Q52" s="8"/>
      <c r="R52" s="5"/>
    </row>
    <row r="53" spans="1:18" x14ac:dyDescent="0.25">
      <c r="A53" s="2">
        <v>50</v>
      </c>
      <c r="B53" s="2">
        <f t="shared" si="5"/>
        <v>6</v>
      </c>
      <c r="C53" s="2">
        <f t="shared" si="9"/>
        <v>12</v>
      </c>
      <c r="D53" s="2">
        <f t="shared" si="10"/>
        <v>0.11881188118811881</v>
      </c>
      <c r="E53" s="11">
        <f t="shared" si="2"/>
        <v>11.881188118811881</v>
      </c>
      <c r="J53" s="17">
        <v>2020</v>
      </c>
      <c r="K53" s="6">
        <v>135337</v>
      </c>
      <c r="L53" s="6">
        <v>143266</v>
      </c>
      <c r="M53" s="19">
        <f t="shared" si="6"/>
        <v>9.7892184293975008E-3</v>
      </c>
      <c r="N53" s="16">
        <f t="shared" si="7"/>
        <v>7.8112065981367482E-2</v>
      </c>
      <c r="O53" s="21">
        <f t="shared" si="3"/>
        <v>94.46553962559156</v>
      </c>
      <c r="P53" s="14" t="str">
        <f t="shared" si="8"/>
        <v>Jumlah Penduduk Laki-Laki Lebih Banyak Daripada Jumlah Penduduk Perempuan</v>
      </c>
      <c r="Q53" s="8"/>
      <c r="R53" s="5"/>
    </row>
    <row r="54" spans="1:18" x14ac:dyDescent="0.25">
      <c r="A54" s="2">
        <v>51</v>
      </c>
      <c r="B54" s="2">
        <f t="shared" si="5"/>
        <v>12</v>
      </c>
      <c r="C54" s="2">
        <f t="shared" si="9"/>
        <v>24</v>
      </c>
      <c r="D54" s="2">
        <f t="shared" si="10"/>
        <v>0.23762376237623761</v>
      </c>
      <c r="E54" s="11">
        <f t="shared" si="2"/>
        <v>23.762376237623762</v>
      </c>
      <c r="J54" s="17">
        <v>2021</v>
      </c>
      <c r="K54" s="6">
        <v>138298</v>
      </c>
      <c r="L54" s="6">
        <v>134333</v>
      </c>
      <c r="M54" s="19">
        <f t="shared" si="6"/>
        <v>2.1878717571691408E-2</v>
      </c>
      <c r="N54" s="16">
        <f t="shared" si="7"/>
        <v>-6.2352547010456075E-2</v>
      </c>
      <c r="O54" s="21">
        <f t="shared" si="3"/>
        <v>102.95162022734547</v>
      </c>
      <c r="P54" s="14" t="str">
        <f t="shared" si="8"/>
        <v>Jumlah Penduduk Laki Laki Lebih Banyak Dari Pada Jumlah Penduduk Perempuan</v>
      </c>
      <c r="Q54" s="8"/>
      <c r="R54" s="5"/>
    </row>
    <row r="55" spans="1:18" x14ac:dyDescent="0.25">
      <c r="A55" s="2">
        <v>52</v>
      </c>
      <c r="B55" s="2">
        <f t="shared" si="5"/>
        <v>24</v>
      </c>
      <c r="C55" s="2">
        <f t="shared" si="9"/>
        <v>48</v>
      </c>
      <c r="D55" s="2">
        <f t="shared" si="10"/>
        <v>0.47524752475247523</v>
      </c>
      <c r="E55" s="11">
        <f t="shared" si="2"/>
        <v>47.524752475247524</v>
      </c>
      <c r="J55" s="17">
        <v>2022</v>
      </c>
      <c r="K55" s="6">
        <v>139388</v>
      </c>
      <c r="L55" s="6">
        <v>136384</v>
      </c>
      <c r="M55" s="19">
        <f>(K55-K54)/K54</f>
        <v>7.8815311862789044E-3</v>
      </c>
      <c r="N55" s="16">
        <f t="shared" si="7"/>
        <v>1.5268027960367147E-2</v>
      </c>
      <c r="O55" s="21">
        <f t="shared" si="3"/>
        <v>102.2026044110746</v>
      </c>
      <c r="P55" s="14" t="str">
        <f t="shared" si="8"/>
        <v>Jumlah Penduduk Laki Laki Lebih Banyak Dari Pada Jumlah Penduduk Perempuan</v>
      </c>
      <c r="R55" s="5"/>
    </row>
    <row r="56" spans="1:18" x14ac:dyDescent="0.25">
      <c r="A56" s="2">
        <v>53</v>
      </c>
      <c r="B56" s="2">
        <f t="shared" si="5"/>
        <v>48</v>
      </c>
      <c r="C56" s="2">
        <f t="shared" si="9"/>
        <v>96</v>
      </c>
      <c r="D56" s="2">
        <f t="shared" si="10"/>
        <v>0.95049504950495045</v>
      </c>
      <c r="E56" s="11">
        <f t="shared" si="2"/>
        <v>95.049504950495049</v>
      </c>
      <c r="J56" s="17">
        <v>2023</v>
      </c>
      <c r="K56" s="15">
        <f t="shared" ref="K56:K87" si="11">K55 * (1 + ($S$4 + E4 * $S$5) / 100)</f>
        <v>140338.36854311221</v>
      </c>
      <c r="L56" s="20">
        <f t="shared" ref="L56:L87" si="12">L55 * (1 + ($S$6 + E4 * $S$7) / 100)</f>
        <v>138109.34618610382</v>
      </c>
      <c r="M56" s="16"/>
      <c r="N56" s="16"/>
      <c r="O56" s="21">
        <f t="shared" si="3"/>
        <v>101.61395475292798</v>
      </c>
      <c r="P56" s="14" t="str">
        <f t="shared" si="8"/>
        <v>Jumlah Penduduk Laki Laki Lebih Banyak Dari Pada Jumlah Penduduk Perempuan</v>
      </c>
      <c r="Q56" s="9"/>
    </row>
    <row r="57" spans="1:18" x14ac:dyDescent="0.25">
      <c r="A57" s="2">
        <v>54</v>
      </c>
      <c r="B57" s="2">
        <f t="shared" si="5"/>
        <v>96</v>
      </c>
      <c r="C57" s="2">
        <f t="shared" si="9"/>
        <v>91</v>
      </c>
      <c r="D57" s="2">
        <f t="shared" si="10"/>
        <v>0.90099009900990101</v>
      </c>
      <c r="E57" s="11">
        <f t="shared" si="2"/>
        <v>90.099009900990097</v>
      </c>
      <c r="J57" s="17">
        <v>2024</v>
      </c>
      <c r="K57" s="15">
        <f t="shared" si="11"/>
        <v>141004.28654302994</v>
      </c>
      <c r="L57" s="20">
        <f t="shared" si="12"/>
        <v>139319.10358495676</v>
      </c>
      <c r="M57" s="17"/>
      <c r="N57" s="17"/>
      <c r="O57" s="21">
        <f t="shared" si="3"/>
        <v>101.20958498490882</v>
      </c>
      <c r="P57" s="14" t="str">
        <f t="shared" si="8"/>
        <v>Jumlah Penduduk Laki Laki Lebih Banyak Dari Pada Jumlah Penduduk Perempuan</v>
      </c>
    </row>
    <row r="58" spans="1:18" x14ac:dyDescent="0.25">
      <c r="A58" s="2">
        <v>55</v>
      </c>
      <c r="B58" s="2">
        <f t="shared" si="5"/>
        <v>91</v>
      </c>
      <c r="C58" s="2">
        <f t="shared" si="9"/>
        <v>81</v>
      </c>
      <c r="D58" s="2">
        <f t="shared" si="10"/>
        <v>0.80198019801980203</v>
      </c>
      <c r="E58" s="11">
        <f t="shared" si="2"/>
        <v>80.198019801980209</v>
      </c>
      <c r="J58" s="17">
        <v>2025</v>
      </c>
      <c r="K58" s="15">
        <f t="shared" si="11"/>
        <v>141088.74280238536</v>
      </c>
      <c r="L58" s="20">
        <f t="shared" si="12"/>
        <v>139455.21178543955</v>
      </c>
      <c r="M58" s="17"/>
      <c r="N58" s="16"/>
      <c r="O58" s="21">
        <f t="shared" si="3"/>
        <v>101.17136605798504</v>
      </c>
      <c r="P58" s="14" t="str">
        <f t="shared" si="8"/>
        <v>Jumlah Penduduk Laki Laki Lebih Banyak Dari Pada Jumlah Penduduk Perempuan</v>
      </c>
    </row>
    <row r="59" spans="1:18" x14ac:dyDescent="0.25">
      <c r="A59" s="2">
        <v>56</v>
      </c>
      <c r="B59" s="2">
        <f t="shared" si="5"/>
        <v>81</v>
      </c>
      <c r="C59" s="2">
        <f t="shared" si="9"/>
        <v>61</v>
      </c>
      <c r="D59" s="2">
        <f t="shared" si="10"/>
        <v>0.60396039603960394</v>
      </c>
      <c r="E59" s="11">
        <f t="shared" si="2"/>
        <v>60.396039603960396</v>
      </c>
      <c r="J59" s="17">
        <v>2026</v>
      </c>
      <c r="K59" s="15">
        <f t="shared" si="11"/>
        <v>141234.18420482153</v>
      </c>
      <c r="L59" s="20">
        <f t="shared" si="12"/>
        <v>139704.50558487908</v>
      </c>
      <c r="M59" s="18"/>
      <c r="N59" s="17"/>
      <c r="O59" s="21">
        <f t="shared" si="3"/>
        <v>101.0949386446331</v>
      </c>
      <c r="P59" s="14" t="str">
        <f t="shared" si="8"/>
        <v>Jumlah Penduduk Laki Laki Lebih Banyak Dari Pada Jumlah Penduduk Perempuan</v>
      </c>
    </row>
    <row r="60" spans="1:18" x14ac:dyDescent="0.25">
      <c r="A60" s="2">
        <v>57</v>
      </c>
      <c r="B60" s="2">
        <f t="shared" si="5"/>
        <v>61</v>
      </c>
      <c r="C60" s="2">
        <f t="shared" si="9"/>
        <v>21</v>
      </c>
      <c r="D60" s="2">
        <f t="shared" si="10"/>
        <v>0.20792079207920791</v>
      </c>
      <c r="E60" s="11">
        <f t="shared" si="2"/>
        <v>20.792079207920793</v>
      </c>
      <c r="J60" s="17">
        <v>2027</v>
      </c>
      <c r="K60" s="15">
        <f t="shared" si="11"/>
        <v>141501.77027836148</v>
      </c>
      <c r="L60" s="20">
        <f t="shared" si="12"/>
        <v>140180.75447547005</v>
      </c>
      <c r="M60" s="18"/>
      <c r="N60" s="17"/>
      <c r="O60" s="21">
        <f t="shared" si="3"/>
        <v>100.94236602437647</v>
      </c>
      <c r="P60" s="14" t="str">
        <f t="shared" si="8"/>
        <v>Jumlah Penduduk Laki Laki Lebih Banyak Dari Pada Jumlah Penduduk Perempuan</v>
      </c>
    </row>
    <row r="61" spans="1:18" x14ac:dyDescent="0.25">
      <c r="A61" s="2">
        <v>58</v>
      </c>
      <c r="B61" s="2">
        <f t="shared" si="5"/>
        <v>21</v>
      </c>
      <c r="C61" s="2">
        <f t="shared" si="9"/>
        <v>42</v>
      </c>
      <c r="D61" s="2">
        <f t="shared" si="10"/>
        <v>0.41584158415841582</v>
      </c>
      <c r="E61" s="11">
        <f t="shared" si="2"/>
        <v>41.584158415841586</v>
      </c>
      <c r="J61" s="17">
        <v>2028</v>
      </c>
      <c r="K61" s="15">
        <f t="shared" si="11"/>
        <v>142014.31508219687</v>
      </c>
      <c r="L61" s="20">
        <f t="shared" si="12"/>
        <v>141113.19010888448</v>
      </c>
      <c r="M61" s="16"/>
      <c r="N61" s="17"/>
      <c r="O61" s="21">
        <f t="shared" si="3"/>
        <v>100.63858309249269</v>
      </c>
      <c r="P61" s="14" t="str">
        <f t="shared" si="8"/>
        <v>Jumlah Penduduk Laki Laki Lebih Banyak Dari Pada Jumlah Penduduk Perempuan</v>
      </c>
    </row>
    <row r="62" spans="1:18" x14ac:dyDescent="0.25">
      <c r="A62" s="2">
        <v>59</v>
      </c>
      <c r="B62" s="2">
        <f t="shared" si="5"/>
        <v>42</v>
      </c>
      <c r="C62" s="2">
        <f t="shared" si="9"/>
        <v>84</v>
      </c>
      <c r="D62" s="2">
        <f t="shared" si="10"/>
        <v>0.83168316831683164</v>
      </c>
      <c r="E62" s="11">
        <f t="shared" si="2"/>
        <v>83.168316831683171</v>
      </c>
      <c r="J62" s="17">
        <v>2029</v>
      </c>
      <c r="K62" s="15">
        <f t="shared" si="11"/>
        <v>143019.390820614</v>
      </c>
      <c r="L62" s="20">
        <f t="shared" si="12"/>
        <v>142967.00164556503</v>
      </c>
      <c r="M62" s="18"/>
      <c r="N62" s="17"/>
      <c r="O62" s="21">
        <f t="shared" si="3"/>
        <v>100.03664424268955</v>
      </c>
      <c r="P62" s="14" t="str">
        <f t="shared" si="8"/>
        <v>Jumlah Penduduk Laki Laki Lebih Banyak Dari Pada Jumlah Penduduk Perempuan</v>
      </c>
    </row>
    <row r="63" spans="1:18" x14ac:dyDescent="0.25">
      <c r="A63" s="2">
        <v>60</v>
      </c>
      <c r="B63" s="2">
        <f t="shared" si="5"/>
        <v>84</v>
      </c>
      <c r="C63" s="2">
        <f t="shared" si="9"/>
        <v>67</v>
      </c>
      <c r="D63" s="2">
        <f t="shared" si="10"/>
        <v>0.6633663366336634</v>
      </c>
      <c r="E63" s="11">
        <f t="shared" si="2"/>
        <v>66.336633663366342</v>
      </c>
      <c r="J63" s="17">
        <v>2030</v>
      </c>
      <c r="K63" s="15">
        <f t="shared" si="11"/>
        <v>143772.15256608263</v>
      </c>
      <c r="L63" s="20">
        <f t="shared" si="12"/>
        <v>144358.38872642617</v>
      </c>
      <c r="M63" s="18"/>
      <c r="N63" s="17"/>
      <c r="O63" s="21">
        <f t="shared" si="3"/>
        <v>99.593902255687738</v>
      </c>
      <c r="P63" s="14" t="str">
        <f t="shared" si="8"/>
        <v>Jumlah Penduduk Laki-Laki Lebih Banyak Daripada Jumlah Penduduk Perempuan</v>
      </c>
    </row>
    <row r="64" spans="1:18" x14ac:dyDescent="0.25">
      <c r="A64" s="2">
        <v>61</v>
      </c>
      <c r="B64" s="2">
        <f t="shared" si="5"/>
        <v>67</v>
      </c>
      <c r="C64" s="2">
        <f t="shared" si="9"/>
        <v>33</v>
      </c>
      <c r="D64" s="2">
        <f t="shared" si="10"/>
        <v>0.32673267326732675</v>
      </c>
      <c r="E64" s="11">
        <f t="shared" si="2"/>
        <v>32.673267326732677</v>
      </c>
      <c r="J64" s="17">
        <v>2031</v>
      </c>
      <c r="K64" s="15">
        <f t="shared" si="11"/>
        <v>144007.29104863925</v>
      </c>
      <c r="L64" s="20">
        <f t="shared" si="12"/>
        <v>144780.2860774908</v>
      </c>
      <c r="M64" s="18"/>
      <c r="N64" s="17"/>
      <c r="O64" s="21">
        <f t="shared" si="3"/>
        <v>99.466090964595949</v>
      </c>
      <c r="P64" s="14" t="str">
        <f t="shared" si="8"/>
        <v>Jumlah Penduduk Laki-Laki Lebih Banyak Daripada Jumlah Penduduk Perempuan</v>
      </c>
    </row>
    <row r="65" spans="1:16" x14ac:dyDescent="0.25">
      <c r="A65" s="2">
        <v>62</v>
      </c>
      <c r="B65" s="2">
        <f t="shared" si="5"/>
        <v>33</v>
      </c>
      <c r="C65" s="2">
        <f t="shared" si="9"/>
        <v>66</v>
      </c>
      <c r="D65" s="2">
        <f t="shared" si="10"/>
        <v>0.65346534653465349</v>
      </c>
      <c r="E65" s="11">
        <f t="shared" si="2"/>
        <v>65.346534653465355</v>
      </c>
      <c r="J65" s="17">
        <v>2032</v>
      </c>
      <c r="K65" s="15">
        <f t="shared" si="11"/>
        <v>144454.2772462522</v>
      </c>
      <c r="L65" s="20">
        <f t="shared" si="12"/>
        <v>145602.47283299183</v>
      </c>
      <c r="M65" s="18"/>
      <c r="N65" s="17"/>
      <c r="O65" s="21">
        <f t="shared" si="3"/>
        <v>99.211417523068704</v>
      </c>
      <c r="P65" s="14" t="str">
        <f t="shared" si="8"/>
        <v>Jumlah Penduduk Laki-Laki Lebih Banyak Daripada Jumlah Penduduk Perempuan</v>
      </c>
    </row>
    <row r="66" spans="1:16" x14ac:dyDescent="0.25">
      <c r="A66" s="2">
        <v>63</v>
      </c>
      <c r="B66" s="2">
        <f t="shared" si="5"/>
        <v>66</v>
      </c>
      <c r="C66" s="2">
        <f t="shared" si="9"/>
        <v>31</v>
      </c>
      <c r="D66" s="2">
        <f t="shared" si="10"/>
        <v>0.30693069306930693</v>
      </c>
      <c r="E66" s="11">
        <f t="shared" si="2"/>
        <v>30.693069306930692</v>
      </c>
      <c r="J66" s="17">
        <v>2033</v>
      </c>
      <c r="K66" s="15">
        <f t="shared" si="11"/>
        <v>145326.88987212433</v>
      </c>
      <c r="L66" s="20">
        <f t="shared" si="12"/>
        <v>147231.97380078028</v>
      </c>
      <c r="M66" s="18"/>
      <c r="N66" s="17"/>
      <c r="O66" s="21">
        <f t="shared" si="3"/>
        <v>98.706066434160746</v>
      </c>
      <c r="P66" s="14" t="str">
        <f t="shared" si="8"/>
        <v>Jumlah Penduduk Laki-Laki Lebih Banyak Daripada Jumlah Penduduk Perempuan</v>
      </c>
    </row>
    <row r="67" spans="1:16" x14ac:dyDescent="0.25">
      <c r="A67" s="2">
        <v>64</v>
      </c>
      <c r="B67" s="2">
        <f t="shared" si="5"/>
        <v>31</v>
      </c>
      <c r="C67" s="2">
        <f t="shared" si="9"/>
        <v>62</v>
      </c>
      <c r="D67" s="2">
        <f t="shared" si="10"/>
        <v>0.61386138613861385</v>
      </c>
      <c r="E67" s="11">
        <f t="shared" si="2"/>
        <v>61.386138613861384</v>
      </c>
      <c r="J67" s="17">
        <v>2034</v>
      </c>
      <c r="K67" s="15">
        <f t="shared" si="11"/>
        <v>145790.52498304599</v>
      </c>
      <c r="L67" s="20">
        <f t="shared" si="12"/>
        <v>148091.95475222042</v>
      </c>
      <c r="M67" s="18"/>
      <c r="N67" s="17"/>
      <c r="O67" s="21">
        <f t="shared" si="3"/>
        <v>98.445945444487464</v>
      </c>
      <c r="P67" s="14" t="str">
        <f t="shared" si="8"/>
        <v>Jumlah Penduduk Laki-Laki Lebih Banyak Daripada Jumlah Penduduk Perempuan</v>
      </c>
    </row>
    <row r="68" spans="1:16" x14ac:dyDescent="0.25">
      <c r="A68" s="2">
        <v>65</v>
      </c>
      <c r="B68" s="2">
        <f t="shared" si="5"/>
        <v>62</v>
      </c>
      <c r="C68" s="2">
        <f t="shared" ref="C68:C99" si="13">MOD($H$2*B68,$H$3)</f>
        <v>23</v>
      </c>
      <c r="D68" s="2">
        <f t="shared" ref="D68:D99" si="14">C68/$H$3</f>
        <v>0.22772277227722773</v>
      </c>
      <c r="E68" s="11">
        <f t="shared" si="2"/>
        <v>22.772277227722775</v>
      </c>
      <c r="J68" s="17">
        <v>2035</v>
      </c>
      <c r="K68" s="15">
        <f t="shared" si="11"/>
        <v>146696.39563200105</v>
      </c>
      <c r="L68" s="20">
        <f t="shared" si="12"/>
        <v>149797.3382833018</v>
      </c>
      <c r="M68" s="18"/>
      <c r="N68" s="17"/>
      <c r="O68" s="21">
        <f t="shared" si="3"/>
        <v>97.929908043201578</v>
      </c>
      <c r="P68" s="14" t="str">
        <f t="shared" si="8"/>
        <v>Jumlah Penduduk Laki-Laki Lebih Banyak Daripada Jumlah Penduduk Perempuan</v>
      </c>
    </row>
    <row r="69" spans="1:16" x14ac:dyDescent="0.25">
      <c r="A69" s="2">
        <v>66</v>
      </c>
      <c r="B69" s="2">
        <f t="shared" si="5"/>
        <v>23</v>
      </c>
      <c r="C69" s="2">
        <f t="shared" si="13"/>
        <v>46</v>
      </c>
      <c r="D69" s="2">
        <f t="shared" si="14"/>
        <v>0.45544554455445546</v>
      </c>
      <c r="E69" s="11">
        <f t="shared" ref="E69:E100" si="15">D69*100</f>
        <v>45.544554455445549</v>
      </c>
      <c r="J69" s="17">
        <v>2036</v>
      </c>
      <c r="K69" s="15">
        <f t="shared" si="11"/>
        <v>147215.0850138604</v>
      </c>
      <c r="L69" s="20">
        <f t="shared" si="12"/>
        <v>150769.45288255633</v>
      </c>
      <c r="M69" s="18"/>
      <c r="N69" s="17"/>
      <c r="O69" s="21">
        <f t="shared" ref="O69:O132" si="16">(K69/L69)*100</f>
        <v>97.642514580546603</v>
      </c>
      <c r="P69" s="14" t="str">
        <f t="shared" ref="P69:P132" si="17">IF(O69&lt;100,"Jumlah Penduduk Laki-Laki Lebih Banyak Daripada Jumlah Penduduk Perempuan",IF(O69=100,"Jumlah Penduduk Laki-Laki Sama Dengan Jumlah Penduduk Perempuan","Jumlah Penduduk Laki Laki Lebih Banyak Dari Pada Jumlah Penduduk Perempuan" ))</f>
        <v>Jumlah Penduduk Laki-Laki Lebih Banyak Daripada Jumlah Penduduk Perempuan</v>
      </c>
    </row>
    <row r="70" spans="1:16" x14ac:dyDescent="0.25">
      <c r="A70" s="2">
        <v>67</v>
      </c>
      <c r="B70" s="2">
        <f t="shared" ref="B70:B103" si="18">C69</f>
        <v>46</v>
      </c>
      <c r="C70" s="2">
        <f t="shared" si="13"/>
        <v>92</v>
      </c>
      <c r="D70" s="2">
        <f t="shared" si="14"/>
        <v>0.91089108910891092</v>
      </c>
      <c r="E70" s="11">
        <f t="shared" si="15"/>
        <v>91.089108910891099</v>
      </c>
      <c r="J70" s="17">
        <v>2037</v>
      </c>
      <c r="K70" s="15">
        <f t="shared" si="11"/>
        <v>148231.53590106973</v>
      </c>
      <c r="L70" s="20">
        <f t="shared" si="12"/>
        <v>152701.2293478135</v>
      </c>
      <c r="M70" s="18"/>
      <c r="N70" s="17"/>
      <c r="O70" s="21">
        <f t="shared" si="16"/>
        <v>97.072915872495713</v>
      </c>
      <c r="P70" s="14" t="str">
        <f t="shared" si="17"/>
        <v>Jumlah Penduduk Laki-Laki Lebih Banyak Daripada Jumlah Penduduk Perempuan</v>
      </c>
    </row>
    <row r="71" spans="1:16" x14ac:dyDescent="0.25">
      <c r="A71" s="2">
        <v>68</v>
      </c>
      <c r="B71" s="2">
        <f t="shared" si="18"/>
        <v>92</v>
      </c>
      <c r="C71" s="2">
        <f t="shared" si="13"/>
        <v>83</v>
      </c>
      <c r="D71" s="2">
        <f t="shared" si="14"/>
        <v>0.82178217821782173</v>
      </c>
      <c r="E71" s="11">
        <f t="shared" si="15"/>
        <v>82.178217821782169</v>
      </c>
      <c r="J71" s="17">
        <v>2038</v>
      </c>
      <c r="K71" s="15">
        <f t="shared" si="11"/>
        <v>148960.51545772096</v>
      </c>
      <c r="L71" s="20">
        <f t="shared" si="12"/>
        <v>154088.31946933048</v>
      </c>
      <c r="M71" s="18"/>
      <c r="N71" s="17"/>
      <c r="O71" s="21">
        <f t="shared" si="16"/>
        <v>96.672165658455285</v>
      </c>
      <c r="P71" s="14" t="str">
        <f t="shared" si="17"/>
        <v>Jumlah Penduduk Laki-Laki Lebih Banyak Daripada Jumlah Penduduk Perempuan</v>
      </c>
    </row>
    <row r="72" spans="1:16" x14ac:dyDescent="0.25">
      <c r="A72" s="2">
        <v>69</v>
      </c>
      <c r="B72" s="2">
        <f t="shared" si="18"/>
        <v>83</v>
      </c>
      <c r="C72" s="2">
        <f t="shared" si="13"/>
        <v>65</v>
      </c>
      <c r="D72" s="2">
        <f t="shared" si="14"/>
        <v>0.64356435643564358</v>
      </c>
      <c r="E72" s="11">
        <f t="shared" si="15"/>
        <v>64.356435643564353</v>
      </c>
      <c r="J72" s="17">
        <v>2039</v>
      </c>
      <c r="K72" s="15">
        <f t="shared" si="11"/>
        <v>149101.20462454396</v>
      </c>
      <c r="L72" s="20">
        <f t="shared" si="12"/>
        <v>154338.78873671105</v>
      </c>
      <c r="M72" s="18"/>
      <c r="N72" s="17"/>
      <c r="O72" s="21">
        <f t="shared" si="16"/>
        <v>96.606436946254661</v>
      </c>
      <c r="P72" s="14" t="str">
        <f t="shared" si="17"/>
        <v>Jumlah Penduduk Laki-Laki Lebih Banyak Daripada Jumlah Penduduk Perempuan</v>
      </c>
    </row>
    <row r="73" spans="1:16" x14ac:dyDescent="0.25">
      <c r="A73" s="2">
        <v>70</v>
      </c>
      <c r="B73" s="2">
        <f t="shared" si="18"/>
        <v>65</v>
      </c>
      <c r="C73" s="2">
        <f t="shared" si="13"/>
        <v>29</v>
      </c>
      <c r="D73" s="2">
        <f t="shared" si="14"/>
        <v>0.28712871287128711</v>
      </c>
      <c r="E73" s="11">
        <f t="shared" si="15"/>
        <v>28.71287128712871</v>
      </c>
      <c r="J73" s="17">
        <v>2040</v>
      </c>
      <c r="K73" s="15">
        <f t="shared" si="11"/>
        <v>149357.93774824936</v>
      </c>
      <c r="L73" s="20">
        <f t="shared" si="12"/>
        <v>154814.87816485684</v>
      </c>
      <c r="M73" s="18"/>
      <c r="N73" s="17"/>
      <c r="O73" s="21">
        <f t="shared" si="16"/>
        <v>96.475183469901012</v>
      </c>
      <c r="P73" s="14" t="str">
        <f t="shared" si="17"/>
        <v>Jumlah Penduduk Laki-Laki Lebih Banyak Daripada Jumlah Penduduk Perempuan</v>
      </c>
    </row>
    <row r="74" spans="1:16" x14ac:dyDescent="0.25">
      <c r="A74" s="2">
        <v>71</v>
      </c>
      <c r="B74" s="2">
        <f t="shared" si="18"/>
        <v>29</v>
      </c>
      <c r="C74" s="2">
        <f t="shared" si="13"/>
        <v>58</v>
      </c>
      <c r="D74" s="2">
        <f t="shared" si="14"/>
        <v>0.57425742574257421</v>
      </c>
      <c r="E74" s="11">
        <f t="shared" si="15"/>
        <v>57.42574257425742</v>
      </c>
      <c r="J74" s="17">
        <v>2041</v>
      </c>
      <c r="K74" s="15">
        <f t="shared" si="11"/>
        <v>149847.33426096223</v>
      </c>
      <c r="L74" s="20">
        <f t="shared" si="12"/>
        <v>155744.25166885467</v>
      </c>
      <c r="M74" s="18"/>
      <c r="N74" s="17"/>
      <c r="O74" s="21">
        <f t="shared" si="16"/>
        <v>96.213717460063606</v>
      </c>
      <c r="P74" s="14" t="str">
        <f t="shared" si="17"/>
        <v>Jumlah Penduduk Laki-Laki Lebih Banyak Daripada Jumlah Penduduk Perempuan</v>
      </c>
    </row>
    <row r="75" spans="1:16" x14ac:dyDescent="0.25">
      <c r="A75" s="2">
        <v>72</v>
      </c>
      <c r="B75" s="2">
        <f t="shared" si="18"/>
        <v>58</v>
      </c>
      <c r="C75" s="2">
        <f t="shared" si="13"/>
        <v>15</v>
      </c>
      <c r="D75" s="2">
        <f t="shared" si="14"/>
        <v>0.14851485148514851</v>
      </c>
      <c r="E75" s="11">
        <f t="shared" si="15"/>
        <v>14.85148514851485</v>
      </c>
      <c r="J75" s="17">
        <v>2042</v>
      </c>
      <c r="K75" s="15">
        <f t="shared" si="11"/>
        <v>150804.29884391863</v>
      </c>
      <c r="L75" s="20">
        <f t="shared" si="12"/>
        <v>157588.25989507098</v>
      </c>
      <c r="M75" s="18"/>
      <c r="N75" s="17"/>
      <c r="O75" s="21">
        <f t="shared" si="16"/>
        <v>95.695135503324039</v>
      </c>
      <c r="P75" s="14" t="str">
        <f t="shared" si="17"/>
        <v>Jumlah Penduduk Laki-Laki Lebih Banyak Daripada Jumlah Penduduk Perempuan</v>
      </c>
    </row>
    <row r="76" spans="1:16" x14ac:dyDescent="0.25">
      <c r="A76" s="2">
        <v>73</v>
      </c>
      <c r="B76" s="2">
        <f t="shared" si="18"/>
        <v>15</v>
      </c>
      <c r="C76" s="2">
        <f t="shared" si="13"/>
        <v>30</v>
      </c>
      <c r="D76" s="2">
        <f t="shared" si="14"/>
        <v>0.29702970297029702</v>
      </c>
      <c r="E76" s="11">
        <f t="shared" si="15"/>
        <v>29.702970297029701</v>
      </c>
      <c r="J76" s="17">
        <v>2043</v>
      </c>
      <c r="K76" s="15">
        <f t="shared" si="11"/>
        <v>151389.61742984387</v>
      </c>
      <c r="L76" s="20">
        <f t="shared" si="12"/>
        <v>158713.13601396134</v>
      </c>
      <c r="M76" s="18"/>
      <c r="N76" s="17"/>
      <c r="O76" s="21">
        <f t="shared" si="16"/>
        <v>95.38568843887424</v>
      </c>
      <c r="P76" s="14" t="str">
        <f t="shared" si="17"/>
        <v>Jumlah Penduduk Laki-Laki Lebih Banyak Daripada Jumlah Penduduk Perempuan</v>
      </c>
    </row>
    <row r="77" spans="1:16" x14ac:dyDescent="0.25">
      <c r="A77" s="2">
        <v>74</v>
      </c>
      <c r="B77" s="2">
        <f t="shared" si="18"/>
        <v>30</v>
      </c>
      <c r="C77" s="2">
        <f t="shared" si="13"/>
        <v>60</v>
      </c>
      <c r="D77" s="2">
        <f t="shared" si="14"/>
        <v>0.59405940594059403</v>
      </c>
      <c r="E77" s="11">
        <f t="shared" si="15"/>
        <v>59.405940594059402</v>
      </c>
      <c r="J77" s="17">
        <v>2044</v>
      </c>
      <c r="K77" s="15">
        <f t="shared" si="11"/>
        <v>152539.50491131545</v>
      </c>
      <c r="L77" s="20">
        <f t="shared" si="12"/>
        <v>160952.55639965509</v>
      </c>
      <c r="M77" s="18"/>
      <c r="N77" s="17"/>
      <c r="O77" s="21">
        <f t="shared" si="16"/>
        <v>94.772961873653301</v>
      </c>
      <c r="P77" s="14" t="str">
        <f t="shared" si="17"/>
        <v>Jumlah Penduduk Laki-Laki Lebih Banyak Daripada Jumlah Penduduk Perempuan</v>
      </c>
    </row>
    <row r="78" spans="1:16" x14ac:dyDescent="0.25">
      <c r="A78" s="2">
        <v>75</v>
      </c>
      <c r="B78" s="2">
        <f t="shared" si="18"/>
        <v>60</v>
      </c>
      <c r="C78" s="2">
        <f t="shared" si="13"/>
        <v>19</v>
      </c>
      <c r="D78" s="2">
        <f t="shared" si="14"/>
        <v>0.18811881188118812</v>
      </c>
      <c r="E78" s="11">
        <f t="shared" si="15"/>
        <v>18.811881188118811</v>
      </c>
      <c r="J78" s="17">
        <v>2045</v>
      </c>
      <c r="K78" s="15">
        <f t="shared" si="11"/>
        <v>153500.48640472133</v>
      </c>
      <c r="L78" s="20">
        <f t="shared" si="12"/>
        <v>162832.13483917006</v>
      </c>
      <c r="M78" s="18"/>
      <c r="N78" s="17"/>
      <c r="O78" s="21">
        <f t="shared" si="16"/>
        <v>94.269160418694</v>
      </c>
      <c r="P78" s="14" t="str">
        <f t="shared" si="17"/>
        <v>Jumlah Penduduk Laki-Laki Lebih Banyak Daripada Jumlah Penduduk Perempuan</v>
      </c>
    </row>
    <row r="79" spans="1:16" x14ac:dyDescent="0.25">
      <c r="A79" s="2">
        <v>76</v>
      </c>
      <c r="B79" s="2">
        <f t="shared" si="18"/>
        <v>19</v>
      </c>
      <c r="C79" s="2">
        <f t="shared" si="13"/>
        <v>38</v>
      </c>
      <c r="D79" s="2">
        <f t="shared" si="14"/>
        <v>0.37623762376237624</v>
      </c>
      <c r="E79" s="11">
        <f t="shared" si="15"/>
        <v>37.623762376237622</v>
      </c>
      <c r="J79" s="17">
        <v>2046</v>
      </c>
      <c r="K79" s="15">
        <f t="shared" si="11"/>
        <v>154069.75171988824</v>
      </c>
      <c r="L79" s="20">
        <f t="shared" si="12"/>
        <v>163941.64063669299</v>
      </c>
      <c r="M79" s="18"/>
      <c r="N79" s="17"/>
      <c r="O79" s="21">
        <f t="shared" si="16"/>
        <v>93.978412758060898</v>
      </c>
      <c r="P79" s="14" t="str">
        <f t="shared" si="17"/>
        <v>Jumlah Penduduk Laki-Laki Lebih Banyak Daripada Jumlah Penduduk Perempuan</v>
      </c>
    </row>
    <row r="80" spans="1:16" x14ac:dyDescent="0.25">
      <c r="A80" s="2">
        <v>77</v>
      </c>
      <c r="B80" s="2">
        <f t="shared" si="18"/>
        <v>38</v>
      </c>
      <c r="C80" s="2">
        <f t="shared" si="13"/>
        <v>76</v>
      </c>
      <c r="D80" s="2">
        <f t="shared" si="14"/>
        <v>0.75247524752475248</v>
      </c>
      <c r="E80" s="11">
        <f t="shared" si="15"/>
        <v>75.247524752475243</v>
      </c>
      <c r="J80" s="17">
        <v>2047</v>
      </c>
      <c r="K80" s="15">
        <f t="shared" si="11"/>
        <v>155186.76357588326</v>
      </c>
      <c r="L80" s="20">
        <f t="shared" si="12"/>
        <v>166148.51200014364</v>
      </c>
      <c r="M80" s="18"/>
      <c r="N80" s="17"/>
      <c r="O80" s="21">
        <f t="shared" si="16"/>
        <v>93.402439605206382</v>
      </c>
      <c r="P80" s="14" t="str">
        <f t="shared" si="17"/>
        <v>Jumlah Penduduk Laki-Laki Lebih Banyak Daripada Jumlah Penduduk Perempuan</v>
      </c>
    </row>
    <row r="81" spans="1:16" x14ac:dyDescent="0.25">
      <c r="A81" s="2">
        <v>78</v>
      </c>
      <c r="B81" s="2">
        <f t="shared" si="18"/>
        <v>76</v>
      </c>
      <c r="C81" s="2">
        <f t="shared" si="13"/>
        <v>51</v>
      </c>
      <c r="D81" s="2">
        <f t="shared" si="14"/>
        <v>0.50495049504950495</v>
      </c>
      <c r="E81" s="11">
        <f t="shared" si="15"/>
        <v>50.495049504950494</v>
      </c>
      <c r="J81" s="17">
        <v>2048</v>
      </c>
      <c r="K81" s="15">
        <f t="shared" si="11"/>
        <v>156057.18517687308</v>
      </c>
      <c r="L81" s="20">
        <f t="shared" si="12"/>
        <v>167873.26050466896</v>
      </c>
      <c r="M81" s="18"/>
      <c r="N81" s="17"/>
      <c r="O81" s="21">
        <f t="shared" si="16"/>
        <v>92.961311829963989</v>
      </c>
      <c r="P81" s="14" t="str">
        <f t="shared" si="17"/>
        <v>Jumlah Penduduk Laki-Laki Lebih Banyak Daripada Jumlah Penduduk Perempuan</v>
      </c>
    </row>
    <row r="82" spans="1:16" x14ac:dyDescent="0.25">
      <c r="A82" s="2">
        <v>79</v>
      </c>
      <c r="B82" s="2">
        <f t="shared" si="18"/>
        <v>51</v>
      </c>
      <c r="C82" s="2">
        <f t="shared" si="13"/>
        <v>1</v>
      </c>
      <c r="D82" s="2">
        <f t="shared" si="14"/>
        <v>9.9009900990099011E-3</v>
      </c>
      <c r="E82" s="11">
        <f t="shared" si="15"/>
        <v>0.99009900990099009</v>
      </c>
      <c r="J82" s="17">
        <v>2049</v>
      </c>
      <c r="K82" s="15">
        <f t="shared" si="11"/>
        <v>156420.25455556938</v>
      </c>
      <c r="L82" s="20">
        <f t="shared" si="12"/>
        <v>168581.62630406165</v>
      </c>
      <c r="M82" s="18"/>
      <c r="N82" s="17"/>
      <c r="O82" s="21">
        <f t="shared" si="16"/>
        <v>92.786063336132813</v>
      </c>
      <c r="P82" s="14" t="str">
        <f t="shared" si="17"/>
        <v>Jumlah Penduduk Laki-Laki Lebih Banyak Daripada Jumlah Penduduk Perempuan</v>
      </c>
    </row>
    <row r="83" spans="1:16" x14ac:dyDescent="0.25">
      <c r="A83" s="2">
        <v>80</v>
      </c>
      <c r="B83" s="2">
        <f t="shared" si="18"/>
        <v>1</v>
      </c>
      <c r="C83" s="2">
        <f t="shared" si="13"/>
        <v>2</v>
      </c>
      <c r="D83" s="2">
        <f t="shared" si="14"/>
        <v>1.9801980198019802E-2</v>
      </c>
      <c r="E83" s="11">
        <f t="shared" si="15"/>
        <v>1.9801980198019802</v>
      </c>
      <c r="J83" s="17">
        <v>2050</v>
      </c>
      <c r="K83" s="15">
        <f t="shared" si="11"/>
        <v>157121.94889711615</v>
      </c>
      <c r="L83" s="20">
        <f t="shared" si="12"/>
        <v>169976.30433921181</v>
      </c>
      <c r="M83" s="18"/>
      <c r="N83" s="17"/>
      <c r="O83" s="21">
        <f t="shared" si="16"/>
        <v>92.437560345797976</v>
      </c>
      <c r="P83" s="14" t="str">
        <f t="shared" si="17"/>
        <v>Jumlah Penduduk Laki-Laki Lebih Banyak Daripada Jumlah Penduduk Perempuan</v>
      </c>
    </row>
    <row r="84" spans="1:16" x14ac:dyDescent="0.25">
      <c r="A84" s="2">
        <v>81</v>
      </c>
      <c r="B84" s="2">
        <f t="shared" si="18"/>
        <v>2</v>
      </c>
      <c r="C84" s="2">
        <f t="shared" si="13"/>
        <v>4</v>
      </c>
      <c r="D84" s="2">
        <f t="shared" si="14"/>
        <v>3.9603960396039604E-2</v>
      </c>
      <c r="E84" s="11">
        <f t="shared" si="15"/>
        <v>3.9603960396039604</v>
      </c>
      <c r="J84" s="17">
        <v>2051</v>
      </c>
      <c r="K84" s="15">
        <f t="shared" si="11"/>
        <v>158505.38209619297</v>
      </c>
      <c r="L84" s="20">
        <f t="shared" si="12"/>
        <v>172760.47321295206</v>
      </c>
      <c r="M84" s="18"/>
      <c r="N84" s="17"/>
      <c r="O84" s="21">
        <f t="shared" si="16"/>
        <v>91.748638533081788</v>
      </c>
      <c r="P84" s="14" t="str">
        <f t="shared" si="17"/>
        <v>Jumlah Penduduk Laki-Laki Lebih Banyak Daripada Jumlah Penduduk Perempuan</v>
      </c>
    </row>
    <row r="85" spans="1:16" x14ac:dyDescent="0.25">
      <c r="A85" s="2">
        <v>82</v>
      </c>
      <c r="B85" s="2">
        <f t="shared" si="18"/>
        <v>4</v>
      </c>
      <c r="C85" s="2">
        <f t="shared" si="13"/>
        <v>8</v>
      </c>
      <c r="D85" s="2">
        <f t="shared" si="14"/>
        <v>7.9207920792079209E-2</v>
      </c>
      <c r="E85" s="11">
        <f t="shared" si="15"/>
        <v>7.9207920792079207</v>
      </c>
      <c r="J85" s="17">
        <v>2052</v>
      </c>
      <c r="K85" s="15">
        <f t="shared" si="11"/>
        <v>159887.30488008974</v>
      </c>
      <c r="L85" s="20">
        <f t="shared" si="12"/>
        <v>175562.2356053663</v>
      </c>
      <c r="M85" s="18"/>
      <c r="N85" s="17"/>
      <c r="O85" s="21">
        <f t="shared" si="16"/>
        <v>91.071581726430566</v>
      </c>
      <c r="P85" s="14" t="str">
        <f t="shared" si="17"/>
        <v>Jumlah Penduduk Laki-Laki Lebih Banyak Daripada Jumlah Penduduk Perempuan</v>
      </c>
    </row>
    <row r="86" spans="1:16" x14ac:dyDescent="0.25">
      <c r="A86" s="2">
        <v>83</v>
      </c>
      <c r="B86" s="2">
        <f t="shared" si="18"/>
        <v>8</v>
      </c>
      <c r="C86" s="2">
        <f t="shared" si="13"/>
        <v>16</v>
      </c>
      <c r="D86" s="2">
        <f t="shared" si="14"/>
        <v>0.15841584158415842</v>
      </c>
      <c r="E86" s="11">
        <f t="shared" si="15"/>
        <v>15.841584158415841</v>
      </c>
      <c r="J86" s="17">
        <v>2053</v>
      </c>
      <c r="K86" s="15">
        <f t="shared" si="11"/>
        <v>161253.65452875893</v>
      </c>
      <c r="L86" s="20">
        <f t="shared" si="12"/>
        <v>178352.50644203962</v>
      </c>
      <c r="M86" s="18"/>
      <c r="N86" s="17"/>
      <c r="O86" s="21">
        <f t="shared" si="16"/>
        <v>90.412889476920569</v>
      </c>
      <c r="P86" s="14" t="str">
        <f t="shared" si="17"/>
        <v>Jumlah Penduduk Laki-Laki Lebih Banyak Daripada Jumlah Penduduk Perempuan</v>
      </c>
    </row>
    <row r="87" spans="1:16" x14ac:dyDescent="0.25">
      <c r="A87" s="2">
        <v>84</v>
      </c>
      <c r="B87" s="2">
        <f t="shared" si="18"/>
        <v>16</v>
      </c>
      <c r="C87" s="2">
        <f t="shared" si="13"/>
        <v>32</v>
      </c>
      <c r="D87" s="2">
        <f t="shared" si="14"/>
        <v>0.31683168316831684</v>
      </c>
      <c r="E87" s="11">
        <f t="shared" si="15"/>
        <v>31.683168316831683</v>
      </c>
      <c r="J87" s="17">
        <v>2054</v>
      </c>
      <c r="K87" s="15">
        <f t="shared" si="11"/>
        <v>162575.96576286384</v>
      </c>
      <c r="L87" s="20">
        <f t="shared" si="12"/>
        <v>181071.45550717766</v>
      </c>
      <c r="M87" s="18"/>
      <c r="N87" s="17"/>
      <c r="O87" s="21">
        <f t="shared" si="16"/>
        <v>89.785529865815505</v>
      </c>
      <c r="P87" s="14" t="str">
        <f t="shared" si="17"/>
        <v>Jumlah Penduduk Laki-Laki Lebih Banyak Daripada Jumlah Penduduk Perempuan</v>
      </c>
    </row>
    <row r="88" spans="1:16" x14ac:dyDescent="0.25">
      <c r="A88" s="2">
        <v>85</v>
      </c>
      <c r="B88" s="2">
        <f t="shared" si="18"/>
        <v>32</v>
      </c>
      <c r="C88" s="2">
        <f t="shared" si="13"/>
        <v>64</v>
      </c>
      <c r="D88" s="2">
        <f t="shared" si="14"/>
        <v>0.63366336633663367</v>
      </c>
      <c r="E88" s="11">
        <f t="shared" si="15"/>
        <v>63.366336633663366</v>
      </c>
      <c r="J88" s="17">
        <v>2055</v>
      </c>
      <c r="K88" s="15">
        <f t="shared" ref="K88:K119" si="19">K87 * (1 + ($S$4 + E36 * $S$5) / 100)</f>
        <v>163796.77679098316</v>
      </c>
      <c r="L88" s="20">
        <f t="shared" ref="L88:L119" si="20">L87 * (1 + ($S$6 + E36 * $S$7) / 100)</f>
        <v>183596.9907251629</v>
      </c>
      <c r="M88" s="18"/>
      <c r="N88" s="17"/>
      <c r="O88" s="21">
        <f t="shared" si="16"/>
        <v>89.215392988755553</v>
      </c>
      <c r="P88" s="14" t="str">
        <f t="shared" si="17"/>
        <v>Jumlah Penduduk Laki-Laki Lebih Banyak Daripada Jumlah Penduduk Perempuan</v>
      </c>
    </row>
    <row r="89" spans="1:16" x14ac:dyDescent="0.25">
      <c r="A89" s="2">
        <v>86</v>
      </c>
      <c r="B89" s="2">
        <f t="shared" si="18"/>
        <v>64</v>
      </c>
      <c r="C89" s="2">
        <f t="shared" si="13"/>
        <v>27</v>
      </c>
      <c r="D89" s="2">
        <f t="shared" si="14"/>
        <v>0.26732673267326734</v>
      </c>
      <c r="E89" s="11">
        <f t="shared" si="15"/>
        <v>26.732673267326735</v>
      </c>
      <c r="J89" s="17">
        <v>2056</v>
      </c>
      <c r="K89" s="15">
        <f t="shared" si="19"/>
        <v>164800.38105889258</v>
      </c>
      <c r="L89" s="20">
        <f t="shared" si="20"/>
        <v>185681.47240206102</v>
      </c>
      <c r="M89" s="18"/>
      <c r="N89" s="17"/>
      <c r="O89" s="21">
        <f t="shared" si="16"/>
        <v>88.754348469429374</v>
      </c>
      <c r="P89" s="14" t="str">
        <f t="shared" si="17"/>
        <v>Jumlah Penduduk Laki-Laki Lebih Banyak Daripada Jumlah Penduduk Perempuan</v>
      </c>
    </row>
    <row r="90" spans="1:16" x14ac:dyDescent="0.25">
      <c r="A90" s="2">
        <v>87</v>
      </c>
      <c r="B90" s="2">
        <f t="shared" si="18"/>
        <v>27</v>
      </c>
      <c r="C90" s="2">
        <f t="shared" si="13"/>
        <v>54</v>
      </c>
      <c r="D90" s="2">
        <f t="shared" si="14"/>
        <v>0.53465346534653468</v>
      </c>
      <c r="E90" s="11">
        <f t="shared" si="15"/>
        <v>53.46534653465347</v>
      </c>
      <c r="J90" s="17">
        <v>2057</v>
      </c>
      <c r="K90" s="15">
        <f t="shared" si="19"/>
        <v>165354.61241220115</v>
      </c>
      <c r="L90" s="20">
        <f t="shared" si="20"/>
        <v>186826.24742232231</v>
      </c>
      <c r="M90" s="18"/>
      <c r="N90" s="17"/>
      <c r="O90" s="21">
        <f t="shared" si="16"/>
        <v>88.507163577725592</v>
      </c>
      <c r="P90" s="14" t="str">
        <f t="shared" si="17"/>
        <v>Jumlah Penduduk Laki-Laki Lebih Banyak Daripada Jumlah Penduduk Perempuan</v>
      </c>
    </row>
    <row r="91" spans="1:16" x14ac:dyDescent="0.25">
      <c r="A91" s="2">
        <v>88</v>
      </c>
      <c r="B91" s="2">
        <f t="shared" si="18"/>
        <v>54</v>
      </c>
      <c r="C91" s="2">
        <f t="shared" si="13"/>
        <v>7</v>
      </c>
      <c r="D91" s="2">
        <f t="shared" si="14"/>
        <v>6.9306930693069313E-2</v>
      </c>
      <c r="E91" s="11">
        <f t="shared" si="15"/>
        <v>6.9306930693069315</v>
      </c>
      <c r="J91" s="17">
        <v>2058</v>
      </c>
      <c r="K91" s="15">
        <f t="shared" si="19"/>
        <v>166439.17644128989</v>
      </c>
      <c r="L91" s="20">
        <f t="shared" si="20"/>
        <v>189098.84776320506</v>
      </c>
      <c r="M91" s="18"/>
      <c r="N91" s="17"/>
      <c r="O91" s="21">
        <f t="shared" si="16"/>
        <v>88.01702305965911</v>
      </c>
      <c r="P91" s="14" t="str">
        <f t="shared" si="17"/>
        <v>Jumlah Penduduk Laki-Laki Lebih Banyak Daripada Jumlah Penduduk Perempuan</v>
      </c>
    </row>
    <row r="92" spans="1:16" x14ac:dyDescent="0.25">
      <c r="A92" s="2">
        <v>89</v>
      </c>
      <c r="B92" s="2">
        <f t="shared" si="18"/>
        <v>7</v>
      </c>
      <c r="C92" s="2">
        <f t="shared" si="13"/>
        <v>14</v>
      </c>
      <c r="D92" s="2">
        <f t="shared" si="14"/>
        <v>0.13861386138613863</v>
      </c>
      <c r="E92" s="11">
        <f t="shared" si="15"/>
        <v>13.861386138613863</v>
      </c>
      <c r="J92" s="17">
        <v>2059</v>
      </c>
      <c r="K92" s="15">
        <f t="shared" si="19"/>
        <v>167142.68535775668</v>
      </c>
      <c r="L92" s="20">
        <f t="shared" si="20"/>
        <v>190571.28660314807</v>
      </c>
      <c r="M92" s="18"/>
      <c r="N92" s="17"/>
      <c r="O92" s="21">
        <f t="shared" si="16"/>
        <v>87.7061221220698</v>
      </c>
      <c r="P92" s="14" t="str">
        <f t="shared" si="17"/>
        <v>Jumlah Penduduk Laki-Laki Lebih Banyak Daripada Jumlah Penduduk Perempuan</v>
      </c>
    </row>
    <row r="93" spans="1:16" x14ac:dyDescent="0.25">
      <c r="A93" s="2">
        <v>90</v>
      </c>
      <c r="B93" s="2">
        <f t="shared" si="18"/>
        <v>14</v>
      </c>
      <c r="C93" s="2">
        <f t="shared" si="13"/>
        <v>28</v>
      </c>
      <c r="D93" s="2">
        <f t="shared" si="14"/>
        <v>0.27722772277227725</v>
      </c>
      <c r="E93" s="11">
        <f t="shared" si="15"/>
        <v>27.722772277227726</v>
      </c>
      <c r="J93" s="17">
        <v>2060</v>
      </c>
      <c r="K93" s="15">
        <f t="shared" si="19"/>
        <v>168527.72517577177</v>
      </c>
      <c r="L93" s="20">
        <f t="shared" si="20"/>
        <v>193507.40679491888</v>
      </c>
      <c r="M93" s="18"/>
      <c r="N93" s="17"/>
      <c r="O93" s="21">
        <f t="shared" si="16"/>
        <v>87.091097941475269</v>
      </c>
      <c r="P93" s="14" t="str">
        <f t="shared" si="17"/>
        <v>Jumlah Penduduk Laki-Laki Lebih Banyak Daripada Jumlah Penduduk Perempuan</v>
      </c>
    </row>
    <row r="94" spans="1:16" x14ac:dyDescent="0.25">
      <c r="A94" s="2">
        <v>91</v>
      </c>
      <c r="B94" s="2">
        <f t="shared" si="18"/>
        <v>28</v>
      </c>
      <c r="C94" s="2">
        <f t="shared" si="13"/>
        <v>56</v>
      </c>
      <c r="D94" s="2">
        <f t="shared" si="14"/>
        <v>0.5544554455445545</v>
      </c>
      <c r="E94" s="11">
        <f t="shared" si="15"/>
        <v>55.445544554455452</v>
      </c>
      <c r="J94" s="17">
        <v>2061</v>
      </c>
      <c r="K94" s="15">
        <f t="shared" si="19"/>
        <v>169822.34304546667</v>
      </c>
      <c r="L94" s="20">
        <f t="shared" si="20"/>
        <v>196269.14378697649</v>
      </c>
      <c r="M94" s="18"/>
      <c r="N94" s="17"/>
      <c r="O94" s="21">
        <f t="shared" si="16"/>
        <v>86.525237624608877</v>
      </c>
      <c r="P94" s="14" t="str">
        <f t="shared" si="17"/>
        <v>Jumlah Penduduk Laki-Laki Lebih Banyak Daripada Jumlah Penduduk Perempuan</v>
      </c>
    </row>
    <row r="95" spans="1:16" x14ac:dyDescent="0.25">
      <c r="A95" s="2">
        <v>92</v>
      </c>
      <c r="B95" s="2">
        <f t="shared" si="18"/>
        <v>56</v>
      </c>
      <c r="C95" s="2">
        <f t="shared" si="13"/>
        <v>11</v>
      </c>
      <c r="D95" s="2">
        <f t="shared" si="14"/>
        <v>0.10891089108910891</v>
      </c>
      <c r="E95" s="11">
        <f t="shared" si="15"/>
        <v>10.891089108910892</v>
      </c>
      <c r="J95" s="17">
        <v>2062</v>
      </c>
      <c r="K95" s="15">
        <f t="shared" si="19"/>
        <v>170921.54215253112</v>
      </c>
      <c r="L95" s="20">
        <f t="shared" si="20"/>
        <v>198624.78780357112</v>
      </c>
      <c r="M95" s="18"/>
      <c r="N95" s="17"/>
      <c r="O95" s="21">
        <f t="shared" si="16"/>
        <v>86.052473129166046</v>
      </c>
      <c r="P95" s="14" t="str">
        <f t="shared" si="17"/>
        <v>Jumlah Penduduk Laki-Laki Lebih Banyak Daripada Jumlah Penduduk Perempuan</v>
      </c>
    </row>
    <row r="96" spans="1:16" x14ac:dyDescent="0.25">
      <c r="A96" s="2">
        <v>93</v>
      </c>
      <c r="B96" s="2">
        <f t="shared" si="18"/>
        <v>11</v>
      </c>
      <c r="C96" s="2">
        <f t="shared" si="13"/>
        <v>22</v>
      </c>
      <c r="D96" s="2">
        <f t="shared" si="14"/>
        <v>0.21782178217821782</v>
      </c>
      <c r="E96" s="11">
        <f t="shared" si="15"/>
        <v>21.782178217821784</v>
      </c>
      <c r="J96" s="17">
        <v>2063</v>
      </c>
      <c r="K96" s="15">
        <f t="shared" si="19"/>
        <v>171614.46963900735</v>
      </c>
      <c r="L96" s="20">
        <f t="shared" si="20"/>
        <v>200106.99348539193</v>
      </c>
      <c r="M96" s="18"/>
      <c r="N96" s="17"/>
      <c r="O96" s="21">
        <f t="shared" si="16"/>
        <v>85.761355287932716</v>
      </c>
      <c r="P96" s="14" t="str">
        <f t="shared" si="17"/>
        <v>Jumlah Penduduk Laki-Laki Lebih Banyak Daripada Jumlah Penduduk Perempuan</v>
      </c>
    </row>
    <row r="97" spans="1:16" x14ac:dyDescent="0.25">
      <c r="A97" s="2">
        <v>94</v>
      </c>
      <c r="B97" s="2">
        <f t="shared" si="18"/>
        <v>22</v>
      </c>
      <c r="C97" s="2">
        <f t="shared" si="13"/>
        <v>44</v>
      </c>
      <c r="D97" s="2">
        <f t="shared" si="14"/>
        <v>0.43564356435643564</v>
      </c>
      <c r="E97" s="11">
        <f t="shared" si="15"/>
        <v>43.564356435643568</v>
      </c>
      <c r="J97" s="17">
        <v>2064</v>
      </c>
      <c r="K97" s="15">
        <f t="shared" si="19"/>
        <v>172977.2706118701</v>
      </c>
      <c r="L97" s="20">
        <f t="shared" si="20"/>
        <v>203060.2526016742</v>
      </c>
      <c r="M97" s="18"/>
      <c r="N97" s="17"/>
      <c r="O97" s="21">
        <f t="shared" si="16"/>
        <v>85.185194244382572</v>
      </c>
      <c r="P97" s="14" t="str">
        <f t="shared" si="17"/>
        <v>Jumlah Penduduk Laki-Laki Lebih Banyak Daripada Jumlah Penduduk Perempuan</v>
      </c>
    </row>
    <row r="98" spans="1:16" x14ac:dyDescent="0.25">
      <c r="A98" s="2">
        <v>95</v>
      </c>
      <c r="B98" s="2">
        <f t="shared" si="18"/>
        <v>44</v>
      </c>
      <c r="C98" s="2">
        <f t="shared" si="13"/>
        <v>88</v>
      </c>
      <c r="D98" s="2">
        <f t="shared" si="14"/>
        <v>0.87128712871287128</v>
      </c>
      <c r="E98" s="11">
        <f t="shared" si="15"/>
        <v>87.128712871287135</v>
      </c>
      <c r="J98" s="17">
        <v>2065</v>
      </c>
      <c r="K98" s="15">
        <f t="shared" si="19"/>
        <v>174186.53863464223</v>
      </c>
      <c r="L98" s="20">
        <f t="shared" si="20"/>
        <v>205694.94290809965</v>
      </c>
      <c r="M98" s="18"/>
      <c r="N98" s="17"/>
      <c r="O98" s="21">
        <f t="shared" si="16"/>
        <v>84.681974273166873</v>
      </c>
      <c r="P98" s="14" t="str">
        <f t="shared" si="17"/>
        <v>Jumlah Penduduk Laki-Laki Lebih Banyak Daripada Jumlah Penduduk Perempuan</v>
      </c>
    </row>
    <row r="99" spans="1:16" x14ac:dyDescent="0.25">
      <c r="A99" s="2">
        <v>96</v>
      </c>
      <c r="B99" s="2">
        <f t="shared" si="18"/>
        <v>88</v>
      </c>
      <c r="C99" s="2">
        <f t="shared" si="13"/>
        <v>75</v>
      </c>
      <c r="D99" s="2">
        <f t="shared" si="14"/>
        <v>0.74257425742574257</v>
      </c>
      <c r="E99" s="11">
        <f t="shared" si="15"/>
        <v>74.257425742574256</v>
      </c>
      <c r="J99" s="17">
        <v>2066</v>
      </c>
      <c r="K99" s="15">
        <f t="shared" si="19"/>
        <v>175073.25248470533</v>
      </c>
      <c r="L99" s="20">
        <f t="shared" si="20"/>
        <v>207630.11188478241</v>
      </c>
      <c r="M99" s="18"/>
      <c r="N99" s="17"/>
      <c r="O99" s="21">
        <f t="shared" si="16"/>
        <v>84.319779484517426</v>
      </c>
      <c r="P99" s="14" t="str">
        <f t="shared" si="17"/>
        <v>Jumlah Penduduk Laki-Laki Lebih Banyak Daripada Jumlah Penduduk Perempuan</v>
      </c>
    </row>
    <row r="100" spans="1:16" x14ac:dyDescent="0.25">
      <c r="A100" s="2">
        <v>97</v>
      </c>
      <c r="B100" s="2">
        <f t="shared" si="18"/>
        <v>75</v>
      </c>
      <c r="C100" s="2">
        <f t="shared" ref="C100:C103" si="21">MOD($H$2*B100,$H$3)</f>
        <v>49</v>
      </c>
      <c r="D100" s="2">
        <f t="shared" ref="D100:D103" si="22">C100/$H$3</f>
        <v>0.48514851485148514</v>
      </c>
      <c r="E100" s="11">
        <f t="shared" si="15"/>
        <v>48.514851485148512</v>
      </c>
      <c r="J100" s="17">
        <v>2067</v>
      </c>
      <c r="K100" s="15">
        <f t="shared" si="19"/>
        <v>175299.09407477872</v>
      </c>
      <c r="L100" s="20">
        <f t="shared" si="20"/>
        <v>208102.26904882392</v>
      </c>
      <c r="M100" s="18"/>
      <c r="N100" s="17"/>
      <c r="O100" s="21">
        <f t="shared" si="16"/>
        <v>84.236993126514605</v>
      </c>
      <c r="P100" s="14" t="str">
        <f t="shared" si="17"/>
        <v>Jumlah Penduduk Laki-Laki Lebih Banyak Daripada Jumlah Penduduk Perempuan</v>
      </c>
    </row>
    <row r="101" spans="1:16" x14ac:dyDescent="0.25">
      <c r="A101" s="2">
        <v>98</v>
      </c>
      <c r="B101" s="2">
        <f t="shared" si="18"/>
        <v>49</v>
      </c>
      <c r="C101" s="2">
        <f t="shared" si="21"/>
        <v>98</v>
      </c>
      <c r="D101" s="2">
        <f t="shared" si="22"/>
        <v>0.97029702970297027</v>
      </c>
      <c r="E101" s="11">
        <f>D101*100</f>
        <v>97.029702970297024</v>
      </c>
      <c r="J101" s="17">
        <v>2068</v>
      </c>
      <c r="K101" s="15">
        <f t="shared" si="19"/>
        <v>175722.07196322369</v>
      </c>
      <c r="L101" s="20">
        <f t="shared" si="20"/>
        <v>209014.12763320262</v>
      </c>
      <c r="M101" s="18"/>
      <c r="N101" s="17"/>
      <c r="O101" s="21">
        <f t="shared" si="16"/>
        <v>84.071863444368262</v>
      </c>
      <c r="P101" s="14" t="str">
        <f t="shared" si="17"/>
        <v>Jumlah Penduduk Laki-Laki Lebih Banyak Daripada Jumlah Penduduk Perempuan</v>
      </c>
    </row>
    <row r="102" spans="1:16" x14ac:dyDescent="0.25">
      <c r="A102" s="2">
        <v>99</v>
      </c>
      <c r="B102" s="2">
        <f t="shared" si="18"/>
        <v>98</v>
      </c>
      <c r="C102" s="2">
        <f t="shared" si="21"/>
        <v>95</v>
      </c>
      <c r="D102" s="2">
        <f t="shared" si="22"/>
        <v>0.94059405940594054</v>
      </c>
      <c r="E102" s="11">
        <f t="shared" ref="E102:E103" si="23">D102*100</f>
        <v>94.059405940594047</v>
      </c>
      <c r="J102" s="17">
        <v>2069</v>
      </c>
      <c r="K102" s="15">
        <f t="shared" si="19"/>
        <v>176540.71031635598</v>
      </c>
      <c r="L102" s="20">
        <f t="shared" si="20"/>
        <v>210811.08116484841</v>
      </c>
      <c r="M102" s="18"/>
      <c r="N102" s="17"/>
      <c r="O102" s="21">
        <f t="shared" si="16"/>
        <v>83.743562881453116</v>
      </c>
      <c r="P102" s="14" t="str">
        <f t="shared" si="17"/>
        <v>Jumlah Penduduk Laki-Laki Lebih Banyak Daripada Jumlah Penduduk Perempuan</v>
      </c>
    </row>
    <row r="103" spans="1:16" x14ac:dyDescent="0.25">
      <c r="A103" s="2">
        <v>100</v>
      </c>
      <c r="B103" s="2">
        <f t="shared" si="18"/>
        <v>95</v>
      </c>
      <c r="C103" s="2">
        <f t="shared" si="21"/>
        <v>89</v>
      </c>
      <c r="D103" s="2">
        <f t="shared" si="22"/>
        <v>0.88118811881188119</v>
      </c>
      <c r="E103" s="11">
        <f t="shared" si="23"/>
        <v>88.118811881188122</v>
      </c>
      <c r="J103" s="17">
        <v>2070</v>
      </c>
      <c r="K103" s="15">
        <f t="shared" si="19"/>
        <v>176615.95321900342</v>
      </c>
      <c r="L103" s="20">
        <f t="shared" si="20"/>
        <v>210948.67408669711</v>
      </c>
      <c r="M103" s="18"/>
      <c r="N103" s="17"/>
      <c r="O103" s="21">
        <f t="shared" si="16"/>
        <v>83.724609307767722</v>
      </c>
      <c r="P103" s="14" t="str">
        <f t="shared" si="17"/>
        <v>Jumlah Penduduk Laki-Laki Lebih Banyak Daripada Jumlah Penduduk Perempuan</v>
      </c>
    </row>
    <row r="104" spans="1:16" x14ac:dyDescent="0.25">
      <c r="J104" s="17">
        <v>2071</v>
      </c>
      <c r="K104" s="15">
        <f t="shared" si="19"/>
        <v>176736.99519372283</v>
      </c>
      <c r="L104" s="20">
        <f t="shared" si="20"/>
        <v>211188.96309774031</v>
      </c>
      <c r="M104" s="17"/>
      <c r="N104" s="17"/>
      <c r="O104" s="21">
        <f t="shared" si="16"/>
        <v>83.686662693602614</v>
      </c>
      <c r="P104" s="14" t="str">
        <f t="shared" si="17"/>
        <v>Jumlah Penduduk Laki-Laki Lebih Banyak Daripada Jumlah Penduduk Perempuan</v>
      </c>
    </row>
    <row r="105" spans="1:16" x14ac:dyDescent="0.25">
      <c r="J105" s="17">
        <v>2072</v>
      </c>
      <c r="K105" s="15">
        <f t="shared" si="19"/>
        <v>176949.71686128818</v>
      </c>
      <c r="L105" s="20">
        <f t="shared" si="20"/>
        <v>211634.97214321213</v>
      </c>
      <c r="M105" s="17"/>
      <c r="N105" s="17"/>
      <c r="O105" s="21">
        <f t="shared" si="16"/>
        <v>83.610811138315725</v>
      </c>
      <c r="P105" s="14" t="str">
        <f t="shared" si="17"/>
        <v>Jumlah Penduduk Laki-Laki Lebih Banyak Daripada Jumlah Penduduk Perempuan</v>
      </c>
    </row>
    <row r="106" spans="1:16" x14ac:dyDescent="0.25">
      <c r="J106" s="17">
        <v>2073</v>
      </c>
      <c r="K106" s="15">
        <f t="shared" si="19"/>
        <v>177346.10853048708</v>
      </c>
      <c r="L106" s="20">
        <f t="shared" si="20"/>
        <v>212493.68352402467</v>
      </c>
      <c r="M106" s="17"/>
      <c r="N106" s="17"/>
      <c r="O106" s="21">
        <f t="shared" si="16"/>
        <v>83.459473048494743</v>
      </c>
      <c r="P106" s="14" t="str">
        <f t="shared" si="17"/>
        <v>Jumlah Penduduk Laki-Laki Lebih Banyak Daripada Jumlah Penduduk Perempuan</v>
      </c>
    </row>
    <row r="107" spans="1:16" x14ac:dyDescent="0.25">
      <c r="J107" s="17">
        <v>2074</v>
      </c>
      <c r="K107" s="15">
        <f t="shared" si="19"/>
        <v>178111.03785364315</v>
      </c>
      <c r="L107" s="20">
        <f t="shared" si="20"/>
        <v>214182.74140330701</v>
      </c>
      <c r="M107" s="17"/>
      <c r="N107" s="17"/>
      <c r="O107" s="21">
        <f t="shared" si="16"/>
        <v>83.158445300809419</v>
      </c>
      <c r="P107" s="14" t="str">
        <f t="shared" si="17"/>
        <v>Jumlah Penduduk Laki-Laki Lebih Banyak Daripada Jumlah Penduduk Perempuan</v>
      </c>
    </row>
    <row r="108" spans="1:16" x14ac:dyDescent="0.25">
      <c r="J108" s="17">
        <v>2075</v>
      </c>
      <c r="K108" s="15">
        <f t="shared" si="19"/>
        <v>179617.73732826757</v>
      </c>
      <c r="L108" s="20">
        <f t="shared" si="20"/>
        <v>217552.09473798875</v>
      </c>
      <c r="M108" s="17"/>
      <c r="N108" s="17"/>
      <c r="O108" s="21">
        <f t="shared" si="16"/>
        <v>82.563092552426198</v>
      </c>
      <c r="P108" s="14" t="str">
        <f t="shared" si="17"/>
        <v>Jumlah Penduduk Laki-Laki Lebih Banyak Daripada Jumlah Penduduk Perempuan</v>
      </c>
    </row>
    <row r="109" spans="1:16" x14ac:dyDescent="0.25">
      <c r="J109" s="17">
        <v>2076</v>
      </c>
      <c r="K109" s="15">
        <f t="shared" si="19"/>
        <v>181059.6076927674</v>
      </c>
      <c r="L109" s="20">
        <f t="shared" si="20"/>
        <v>220798.0883804631</v>
      </c>
      <c r="M109" s="17"/>
      <c r="N109" s="17"/>
      <c r="O109" s="21">
        <f t="shared" si="16"/>
        <v>82.002343870286936</v>
      </c>
      <c r="P109" s="14" t="str">
        <f t="shared" si="17"/>
        <v>Jumlah Penduduk Laki-Laki Lebih Banyak Daripada Jumlah Penduduk Perempuan</v>
      </c>
    </row>
    <row r="110" spans="1:16" x14ac:dyDescent="0.25">
      <c r="J110" s="17">
        <v>2077</v>
      </c>
      <c r="K110" s="15">
        <f t="shared" si="19"/>
        <v>182356.65758295666</v>
      </c>
      <c r="L110" s="20">
        <f t="shared" si="20"/>
        <v>223734.52372021732</v>
      </c>
      <c r="M110" s="17"/>
      <c r="N110" s="17"/>
      <c r="O110" s="21">
        <f t="shared" si="16"/>
        <v>81.505819732584413</v>
      </c>
      <c r="P110" s="14" t="str">
        <f t="shared" si="17"/>
        <v>Jumlah Penduduk Laki-Laki Lebih Banyak Daripada Jumlah Penduduk Perempuan</v>
      </c>
    </row>
    <row r="111" spans="1:16" x14ac:dyDescent="0.25">
      <c r="J111" s="17">
        <v>2078</v>
      </c>
      <c r="K111" s="15">
        <f t="shared" si="19"/>
        <v>183347.96837826859</v>
      </c>
      <c r="L111" s="20">
        <f t="shared" si="20"/>
        <v>225984.50877756946</v>
      </c>
      <c r="M111" s="17"/>
      <c r="N111" s="17"/>
      <c r="O111" s="21">
        <f t="shared" si="16"/>
        <v>81.132980915401205</v>
      </c>
      <c r="P111" s="14" t="str">
        <f t="shared" si="17"/>
        <v>Jumlah Penduduk Laki-Laki Lebih Banyak Daripada Jumlah Penduduk Perempuan</v>
      </c>
    </row>
    <row r="112" spans="1:16" x14ac:dyDescent="0.25">
      <c r="J112" s="17">
        <v>2079</v>
      </c>
      <c r="K112" s="15">
        <f t="shared" si="19"/>
        <v>183711.18152006195</v>
      </c>
      <c r="L112" s="20">
        <f t="shared" si="20"/>
        <v>226791.52379641662</v>
      </c>
      <c r="M112" s="17"/>
      <c r="N112" s="17"/>
      <c r="O112" s="21">
        <f t="shared" si="16"/>
        <v>81.004430167757718</v>
      </c>
      <c r="P112" s="14" t="str">
        <f t="shared" si="17"/>
        <v>Jumlah Penduduk Laki-Laki Lebih Banyak Daripada Jumlah Penduduk Perempuan</v>
      </c>
    </row>
    <row r="113" spans="10:16" x14ac:dyDescent="0.25">
      <c r="J113" s="17">
        <v>2080</v>
      </c>
      <c r="K113" s="15">
        <f t="shared" si="19"/>
        <v>184408.35345908211</v>
      </c>
      <c r="L113" s="20">
        <f t="shared" si="20"/>
        <v>228373.60692601034</v>
      </c>
      <c r="M113" s="17"/>
      <c r="N113" s="17"/>
      <c r="O113" s="21">
        <f t="shared" si="16"/>
        <v>80.748540052978925</v>
      </c>
      <c r="P113" s="14" t="str">
        <f t="shared" si="17"/>
        <v>Jumlah Penduduk Laki-Laki Lebih Banyak Daripada Jumlah Penduduk Perempuan</v>
      </c>
    </row>
    <row r="114" spans="10:16" x14ac:dyDescent="0.25">
      <c r="J114" s="17">
        <v>2081</v>
      </c>
      <c r="K114" s="15">
        <f t="shared" si="19"/>
        <v>185777.17890338873</v>
      </c>
      <c r="L114" s="20">
        <f t="shared" si="20"/>
        <v>231521.87235495757</v>
      </c>
      <c r="M114" s="17"/>
      <c r="N114" s="17"/>
      <c r="O114" s="21">
        <f t="shared" si="16"/>
        <v>80.241740019519455</v>
      </c>
      <c r="P114" s="14" t="str">
        <f t="shared" si="17"/>
        <v>Jumlah Penduduk Laki-Laki Lebih Banyak Daripada Jumlah Penduduk Perempuan</v>
      </c>
    </row>
    <row r="115" spans="10:16" x14ac:dyDescent="0.25">
      <c r="J115" s="17">
        <v>2082</v>
      </c>
      <c r="K115" s="15">
        <f t="shared" si="19"/>
        <v>186883.36598370035</v>
      </c>
      <c r="L115" s="20">
        <f t="shared" si="20"/>
        <v>234075.39718485845</v>
      </c>
      <c r="M115" s="17"/>
      <c r="N115" s="17"/>
      <c r="O115" s="21">
        <f t="shared" si="16"/>
        <v>79.83896139076559</v>
      </c>
      <c r="P115" s="14" t="str">
        <f t="shared" si="17"/>
        <v>Jumlah Penduduk Laki-Laki Lebih Banyak Daripada Jumlah Penduduk Perempuan</v>
      </c>
    </row>
    <row r="116" spans="10:16" x14ac:dyDescent="0.25">
      <c r="J116" s="17">
        <v>2083</v>
      </c>
      <c r="K116" s="15">
        <f t="shared" si="19"/>
        <v>187447.2932734639</v>
      </c>
      <c r="L116" s="20">
        <f t="shared" si="20"/>
        <v>235366.72650079904</v>
      </c>
      <c r="M116" s="17"/>
      <c r="N116" s="17"/>
      <c r="O116" s="21">
        <f t="shared" si="16"/>
        <v>79.64052356093228</v>
      </c>
      <c r="P116" s="14" t="str">
        <f t="shared" si="17"/>
        <v>Jumlah Penduduk Laki-Laki Lebih Banyak Daripada Jumlah Penduduk Perempuan</v>
      </c>
    </row>
    <row r="117" spans="10:16" x14ac:dyDescent="0.25">
      <c r="J117" s="17">
        <v>2084</v>
      </c>
      <c r="K117" s="15">
        <f t="shared" si="19"/>
        <v>188547.23358867536</v>
      </c>
      <c r="L117" s="20">
        <f t="shared" si="20"/>
        <v>237924.49628334955</v>
      </c>
      <c r="M117" s="17"/>
      <c r="N117" s="17"/>
      <c r="O117" s="21">
        <f t="shared" si="16"/>
        <v>79.246667129277128</v>
      </c>
      <c r="P117" s="14" t="str">
        <f t="shared" si="17"/>
        <v>Jumlah Penduduk Laki-Laki Lebih Banyak Daripada Jumlah Penduduk Perempuan</v>
      </c>
    </row>
    <row r="118" spans="10:16" x14ac:dyDescent="0.25">
      <c r="J118" s="17">
        <v>2085</v>
      </c>
      <c r="K118" s="15">
        <f t="shared" si="19"/>
        <v>189083.60913206841</v>
      </c>
      <c r="L118" s="20">
        <f t="shared" si="20"/>
        <v>239159.90839384528</v>
      </c>
      <c r="M118" s="17"/>
      <c r="N118" s="17"/>
      <c r="O118" s="21">
        <f t="shared" si="16"/>
        <v>79.061582855554562</v>
      </c>
      <c r="P118" s="14" t="str">
        <f t="shared" si="17"/>
        <v>Jumlah Penduduk Laki-Laki Lebih Banyak Daripada Jumlah Penduduk Perempuan</v>
      </c>
    </row>
    <row r="119" spans="10:16" x14ac:dyDescent="0.25">
      <c r="J119" s="17">
        <v>2086</v>
      </c>
      <c r="K119" s="15">
        <f t="shared" si="19"/>
        <v>190127.82096820947</v>
      </c>
      <c r="L119" s="20">
        <f t="shared" si="20"/>
        <v>241603.79486495978</v>
      </c>
      <c r="M119" s="17"/>
      <c r="N119" s="17"/>
      <c r="O119" s="21">
        <f t="shared" si="16"/>
        <v>78.694054070830347</v>
      </c>
      <c r="P119" s="14" t="str">
        <f t="shared" si="17"/>
        <v>Jumlah Penduduk Laki-Laki Lebih Banyak Daripada Jumlah Penduduk Perempuan</v>
      </c>
    </row>
    <row r="120" spans="10:16" x14ac:dyDescent="0.25">
      <c r="J120" s="17">
        <v>2087</v>
      </c>
      <c r="K120" s="15">
        <f t="shared" ref="K120:K151" si="24">K119 * (1 + ($S$4 + E68 * $S$5) / 100)</f>
        <v>190537.3106097744</v>
      </c>
      <c r="L120" s="20">
        <f t="shared" ref="L120:L151" si="25">L119 * (1 + ($S$6 + E68 * $S$7) / 100)</f>
        <v>242544.93274242128</v>
      </c>
      <c r="M120" s="17"/>
      <c r="N120" s="17"/>
      <c r="O120" s="21">
        <f t="shared" si="16"/>
        <v>78.557530951232806</v>
      </c>
      <c r="P120" s="14" t="str">
        <f t="shared" si="17"/>
        <v>Jumlah Penduduk Laki-Laki Lebih Banyak Daripada Jumlah Penduduk Perempuan</v>
      </c>
    </row>
    <row r="121" spans="10:16" x14ac:dyDescent="0.25">
      <c r="J121" s="17">
        <v>2088</v>
      </c>
      <c r="K121" s="15">
        <f t="shared" si="24"/>
        <v>191326.21990918153</v>
      </c>
      <c r="L121" s="20">
        <f t="shared" si="25"/>
        <v>244394.21041882472</v>
      </c>
      <c r="M121" s="17"/>
      <c r="N121" s="17"/>
      <c r="O121" s="21">
        <f t="shared" si="16"/>
        <v>78.285905210807087</v>
      </c>
      <c r="P121" s="14" t="str">
        <f t="shared" si="17"/>
        <v>Jumlah Penduduk Laki-Laki Lebih Banyak Daripada Jumlah Penduduk Perempuan</v>
      </c>
    </row>
    <row r="122" spans="10:16" x14ac:dyDescent="0.25">
      <c r="J122" s="17">
        <v>2089</v>
      </c>
      <c r="K122" s="15">
        <f t="shared" si="24"/>
        <v>192878.60570479286</v>
      </c>
      <c r="L122" s="20">
        <f t="shared" si="25"/>
        <v>248080.32756365649</v>
      </c>
      <c r="M122" s="17"/>
      <c r="N122" s="17"/>
      <c r="O122" s="21">
        <f t="shared" si="16"/>
        <v>77.74844849610291</v>
      </c>
      <c r="P122" s="14" t="str">
        <f t="shared" si="17"/>
        <v>Jumlah Penduduk Laki-Laki Lebih Banyak Daripada Jumlah Penduduk Perempuan</v>
      </c>
    </row>
    <row r="123" spans="10:16" x14ac:dyDescent="0.25">
      <c r="J123" s="17">
        <v>2090</v>
      </c>
      <c r="K123" s="15">
        <f t="shared" si="24"/>
        <v>194293.64369989856</v>
      </c>
      <c r="L123" s="20">
        <f t="shared" si="25"/>
        <v>251460.03938472908</v>
      </c>
      <c r="M123" s="17"/>
      <c r="N123" s="17"/>
      <c r="O123" s="21">
        <f t="shared" si="16"/>
        <v>77.266210637401898</v>
      </c>
      <c r="P123" s="14" t="str">
        <f t="shared" si="17"/>
        <v>Jumlah Penduduk Laki-Laki Lebih Banyak Daripada Jumlah Penduduk Perempuan</v>
      </c>
    </row>
    <row r="124" spans="10:16" x14ac:dyDescent="0.25">
      <c r="J124" s="17">
        <v>2091</v>
      </c>
      <c r="K124" s="15">
        <f t="shared" si="24"/>
        <v>195416.97576004005</v>
      </c>
      <c r="L124" s="20">
        <f t="shared" si="25"/>
        <v>254151.92751178445</v>
      </c>
      <c r="M124" s="17"/>
      <c r="N124" s="17"/>
      <c r="O124" s="21">
        <f t="shared" si="16"/>
        <v>76.889826362217534</v>
      </c>
      <c r="P124" s="14" t="str">
        <f t="shared" si="17"/>
        <v>Jumlah Penduduk Laki-Laki Lebih Banyak Daripada Jumlah Penduduk Perempuan</v>
      </c>
    </row>
    <row r="125" spans="10:16" x14ac:dyDescent="0.25">
      <c r="J125" s="17">
        <v>2092</v>
      </c>
      <c r="K125" s="15">
        <f t="shared" si="24"/>
        <v>195939.13490289761</v>
      </c>
      <c r="L125" s="20">
        <f t="shared" si="25"/>
        <v>255389.18613917363</v>
      </c>
      <c r="M125" s="17"/>
      <c r="N125" s="17"/>
      <c r="O125" s="21">
        <f t="shared" si="16"/>
        <v>76.721782102442319</v>
      </c>
      <c r="P125" s="14" t="str">
        <f t="shared" si="17"/>
        <v>Jumlah Penduduk Laki-Laki Lebih Banyak Daripada Jumlah Penduduk Perempuan</v>
      </c>
    </row>
    <row r="126" spans="10:16" x14ac:dyDescent="0.25">
      <c r="J126" s="17">
        <v>2093</v>
      </c>
      <c r="K126" s="15">
        <f t="shared" si="24"/>
        <v>196953.50725993433</v>
      </c>
      <c r="L126" s="20">
        <f t="shared" si="25"/>
        <v>257833.28381354691</v>
      </c>
      <c r="M126" s="17"/>
      <c r="N126" s="17"/>
      <c r="O126" s="21">
        <f t="shared" si="16"/>
        <v>76.387929574818585</v>
      </c>
      <c r="P126" s="14" t="str">
        <f t="shared" si="17"/>
        <v>Jumlah Penduduk Laki-Laki Lebih Banyak Daripada Jumlah Penduduk Perempuan</v>
      </c>
    </row>
    <row r="127" spans="10:16" x14ac:dyDescent="0.25">
      <c r="J127" s="17">
        <v>2094</v>
      </c>
      <c r="K127" s="15">
        <f t="shared" si="24"/>
        <v>197241.5987703556</v>
      </c>
      <c r="L127" s="20">
        <f t="shared" si="25"/>
        <v>258503.21194301851</v>
      </c>
      <c r="M127" s="17"/>
      <c r="N127" s="17"/>
      <c r="O127" s="21">
        <f t="shared" si="16"/>
        <v>76.301411223406106</v>
      </c>
      <c r="P127" s="14" t="str">
        <f t="shared" si="17"/>
        <v>Jumlah Penduduk Laki-Laki Lebih Banyak Daripada Jumlah Penduduk Perempuan</v>
      </c>
    </row>
    <row r="128" spans="10:16" x14ac:dyDescent="0.25">
      <c r="J128" s="17">
        <v>2095</v>
      </c>
      <c r="K128" s="15">
        <f t="shared" si="24"/>
        <v>197785.67061450501</v>
      </c>
      <c r="L128" s="20">
        <f t="shared" si="25"/>
        <v>259803.56576287892</v>
      </c>
      <c r="M128" s="17"/>
      <c r="N128" s="17"/>
      <c r="O128" s="21">
        <f t="shared" si="16"/>
        <v>76.128928420875781</v>
      </c>
      <c r="P128" s="14" t="str">
        <f t="shared" si="17"/>
        <v>Jumlah Penduduk Laki-Laki Lebih Banyak Daripada Jumlah Penduduk Perempuan</v>
      </c>
    </row>
    <row r="129" spans="10:16" x14ac:dyDescent="0.25">
      <c r="J129" s="17">
        <v>2096</v>
      </c>
      <c r="K129" s="15">
        <f t="shared" si="24"/>
        <v>198843.77095952036</v>
      </c>
      <c r="L129" s="20">
        <f t="shared" si="25"/>
        <v>262374.15578436072</v>
      </c>
      <c r="M129" s="17"/>
      <c r="N129" s="17"/>
      <c r="O129" s="21">
        <f t="shared" si="16"/>
        <v>75.786340451513638</v>
      </c>
      <c r="P129" s="14" t="str">
        <f t="shared" si="17"/>
        <v>Jumlah Penduduk Laki-Laki Lebih Banyak Daripada Jumlah Penduduk Perempuan</v>
      </c>
    </row>
    <row r="130" spans="10:16" x14ac:dyDescent="0.25">
      <c r="J130" s="17">
        <v>2097</v>
      </c>
      <c r="K130" s="15">
        <f t="shared" si="24"/>
        <v>199203.33004740044</v>
      </c>
      <c r="L130" s="20">
        <f t="shared" si="25"/>
        <v>263226.04225445137</v>
      </c>
      <c r="M130" s="17"/>
      <c r="N130" s="17"/>
      <c r="O130" s="21">
        <f t="shared" si="16"/>
        <v>75.677667886233522</v>
      </c>
      <c r="P130" s="14" t="str">
        <f t="shared" si="17"/>
        <v>Jumlah Penduduk Laki-Laki Lebih Banyak Daripada Jumlah Penduduk Perempuan</v>
      </c>
    </row>
    <row r="131" spans="10:16" x14ac:dyDescent="0.25">
      <c r="J131" s="17">
        <v>2098</v>
      </c>
      <c r="K131" s="15">
        <f t="shared" si="24"/>
        <v>199890.46683146417</v>
      </c>
      <c r="L131" s="20">
        <f t="shared" si="25"/>
        <v>264891.57797292067</v>
      </c>
      <c r="M131" s="17"/>
      <c r="N131" s="17"/>
      <c r="O131" s="21">
        <f t="shared" si="16"/>
        <v>75.461239032634921</v>
      </c>
      <c r="P131" s="14" t="str">
        <f t="shared" si="17"/>
        <v>Jumlah Penduduk Laki-Laki Lebih Banyak Daripada Jumlah Penduduk Perempuan</v>
      </c>
    </row>
    <row r="132" spans="10:16" x14ac:dyDescent="0.25">
      <c r="J132" s="17">
        <v>2099</v>
      </c>
      <c r="K132" s="15">
        <f t="shared" si="24"/>
        <v>201236.08431268952</v>
      </c>
      <c r="L132" s="20">
        <f t="shared" si="25"/>
        <v>268199.68038039963</v>
      </c>
      <c r="M132" s="17"/>
      <c r="N132" s="17"/>
      <c r="O132" s="21">
        <f t="shared" si="16"/>
        <v>75.03218647660853</v>
      </c>
      <c r="P132" s="14" t="str">
        <f t="shared" si="17"/>
        <v>Jumlah Penduduk Laki-Laki Lebih Banyak Daripada Jumlah Penduduk Perempuan</v>
      </c>
    </row>
    <row r="133" spans="10:16" x14ac:dyDescent="0.25">
      <c r="J133" s="17">
        <v>2100</v>
      </c>
      <c r="K133" s="15">
        <f t="shared" si="24"/>
        <v>202156.20278004679</v>
      </c>
      <c r="L133" s="20">
        <f t="shared" si="25"/>
        <v>270461.98436920648</v>
      </c>
      <c r="M133" s="17"/>
      <c r="N133" s="17"/>
      <c r="O133" s="21">
        <f t="shared" ref="O133:O155" si="26">(K133/L133)*100</f>
        <v>74.74477540772763</v>
      </c>
      <c r="P133" s="14" t="str">
        <f t="shared" ref="P133:P155" si="27">IF(O133&lt;100,"Jumlah Penduduk Laki-Laki Lebih Banyak Daripada Jumlah Penduduk Perempuan",IF(O133=100,"Jumlah Penduduk Laki-Laki Sama Dengan Jumlah Penduduk Perempuan","Jumlah Penduduk Laki Laki Lebih Banyak Dari Pada Jumlah Penduduk Perempuan" ))</f>
        <v>Jumlah Penduduk Laki-Laki Lebih Banyak Daripada Jumlah Penduduk Perempuan</v>
      </c>
    </row>
    <row r="134" spans="10:16" x14ac:dyDescent="0.25">
      <c r="J134" s="17">
        <v>2101</v>
      </c>
      <c r="K134" s="15">
        <f t="shared" si="24"/>
        <v>202207.43963937365</v>
      </c>
      <c r="L134" s="20">
        <f t="shared" si="25"/>
        <v>270550.80792124826</v>
      </c>
      <c r="M134" s="17"/>
      <c r="N134" s="17"/>
      <c r="O134" s="21">
        <f t="shared" si="26"/>
        <v>74.739174202810759</v>
      </c>
      <c r="P134" s="14" t="str">
        <f t="shared" si="27"/>
        <v>Jumlah Penduduk Laki-Laki Lebih Banyak Daripada Jumlah Penduduk Perempuan</v>
      </c>
    </row>
    <row r="135" spans="10:16" x14ac:dyDescent="0.25">
      <c r="J135" s="17">
        <v>2102</v>
      </c>
      <c r="K135" s="15">
        <f t="shared" si="24"/>
        <v>202276.15568442317</v>
      </c>
      <c r="L135" s="20">
        <f t="shared" si="25"/>
        <v>270683.5263116954</v>
      </c>
      <c r="M135" s="17"/>
      <c r="N135" s="17"/>
      <c r="O135" s="21">
        <f t="shared" si="26"/>
        <v>74.727915082464122</v>
      </c>
      <c r="P135" s="14" t="str">
        <f t="shared" si="27"/>
        <v>Jumlah Penduduk Laki-Laki Lebih Banyak Daripada Jumlah Penduduk Perempuan</v>
      </c>
    </row>
    <row r="136" spans="10:16" x14ac:dyDescent="0.25">
      <c r="J136" s="17">
        <v>2103</v>
      </c>
      <c r="K136" s="15">
        <f t="shared" si="24"/>
        <v>202379.83935156147</v>
      </c>
      <c r="L136" s="20">
        <f t="shared" si="25"/>
        <v>270904.08417848602</v>
      </c>
      <c r="M136" s="17"/>
      <c r="N136" s="17"/>
      <c r="O136" s="21">
        <f t="shared" si="26"/>
        <v>74.705348191879921</v>
      </c>
      <c r="P136" s="14" t="str">
        <f t="shared" si="27"/>
        <v>Jumlah Penduduk Laki-Laki Lebih Banyak Daripada Jumlah Penduduk Perempuan</v>
      </c>
    </row>
    <row r="137" spans="10:16" x14ac:dyDescent="0.25">
      <c r="J137" s="17">
        <v>2104</v>
      </c>
      <c r="K137" s="15">
        <f t="shared" si="24"/>
        <v>202553.50052986635</v>
      </c>
      <c r="L137" s="20">
        <f t="shared" si="25"/>
        <v>271300.51354313258</v>
      </c>
      <c r="M137" s="17"/>
      <c r="N137" s="17"/>
      <c r="O137" s="21">
        <f t="shared" si="26"/>
        <v>74.660197979191608</v>
      </c>
      <c r="P137" s="14" t="str">
        <f t="shared" si="27"/>
        <v>Jumlah Penduduk Laki-Laki Lebih Banyak Daripada Jumlah Penduduk Perempuan</v>
      </c>
    </row>
    <row r="138" spans="10:16" x14ac:dyDescent="0.25">
      <c r="J138" s="17">
        <v>2105</v>
      </c>
      <c r="K138" s="15">
        <f t="shared" si="24"/>
        <v>202867.27945853834</v>
      </c>
      <c r="L138" s="20">
        <f t="shared" si="25"/>
        <v>272049.42079158121</v>
      </c>
      <c r="M138" s="17"/>
      <c r="N138" s="17"/>
      <c r="O138" s="21">
        <f t="shared" si="26"/>
        <v>74.570009694656264</v>
      </c>
      <c r="P138" s="14" t="str">
        <f t="shared" si="27"/>
        <v>Jumlah Penduduk Laki-Laki Lebih Banyak Daripada Jumlah Penduduk Perempuan</v>
      </c>
    </row>
    <row r="139" spans="10:16" x14ac:dyDescent="0.25">
      <c r="J139" s="17">
        <v>2106</v>
      </c>
      <c r="K139" s="15">
        <f t="shared" si="24"/>
        <v>203461.91558802233</v>
      </c>
      <c r="L139" s="20">
        <f t="shared" si="25"/>
        <v>273506.13366294245</v>
      </c>
      <c r="M139" s="17"/>
      <c r="N139" s="17"/>
      <c r="O139" s="21">
        <f t="shared" si="26"/>
        <v>74.390256943473261</v>
      </c>
      <c r="P139" s="14" t="str">
        <f t="shared" si="27"/>
        <v>Jumlah Penduduk Laki-Laki Lebih Banyak Daripada Jumlah Penduduk Perempuan</v>
      </c>
    </row>
    <row r="140" spans="10:16" x14ac:dyDescent="0.25">
      <c r="J140" s="17">
        <v>2107</v>
      </c>
      <c r="K140" s="15">
        <f t="shared" si="24"/>
        <v>204620.68055603915</v>
      </c>
      <c r="L140" s="20">
        <f t="shared" si="25"/>
        <v>276389.68113789946</v>
      </c>
      <c r="M140" s="17"/>
      <c r="N140" s="17"/>
      <c r="O140" s="21">
        <f t="shared" si="26"/>
        <v>74.033400854045453</v>
      </c>
      <c r="P140" s="14" t="str">
        <f t="shared" si="27"/>
        <v>Jumlah Penduduk Laki-Laki Lebih Banyak Daripada Jumlah Penduduk Perempuan</v>
      </c>
    </row>
    <row r="141" spans="10:16" x14ac:dyDescent="0.25">
      <c r="J141" s="17">
        <v>2108</v>
      </c>
      <c r="K141" s="15">
        <f t="shared" si="24"/>
        <v>205132.08293346767</v>
      </c>
      <c r="L141" s="20">
        <f t="shared" si="25"/>
        <v>277645.57256360125</v>
      </c>
      <c r="M141" s="17"/>
      <c r="N141" s="17"/>
      <c r="O141" s="21">
        <f t="shared" si="26"/>
        <v>73.882713503914175</v>
      </c>
      <c r="P141" s="14" t="str">
        <f t="shared" si="27"/>
        <v>Jumlah Penduduk Laki-Laki Lebih Banyak Daripada Jumlah Penduduk Perempuan</v>
      </c>
    </row>
    <row r="142" spans="10:16" x14ac:dyDescent="0.25">
      <c r="J142" s="17">
        <v>2109</v>
      </c>
      <c r="K142" s="15">
        <f t="shared" si="24"/>
        <v>206123.17167562229</v>
      </c>
      <c r="L142" s="20">
        <f t="shared" si="25"/>
        <v>280122.60197522241</v>
      </c>
      <c r="M142" s="17"/>
      <c r="N142" s="17"/>
      <c r="O142" s="21">
        <f t="shared" si="26"/>
        <v>73.583199007217004</v>
      </c>
      <c r="P142" s="14" t="str">
        <f t="shared" si="27"/>
        <v>Jumlah Penduduk Laki-Laki Lebih Banyak Daripada Jumlah Penduduk Perempuan</v>
      </c>
    </row>
    <row r="143" spans="10:16" x14ac:dyDescent="0.25">
      <c r="J143" s="17">
        <v>2110</v>
      </c>
      <c r="K143" s="15">
        <f t="shared" si="24"/>
        <v>206282.240558299</v>
      </c>
      <c r="L143" s="20">
        <f t="shared" si="25"/>
        <v>280487.10373440944</v>
      </c>
      <c r="M143" s="17"/>
      <c r="N143" s="17"/>
      <c r="O143" s="21">
        <f t="shared" si="26"/>
        <v>73.544286996390994</v>
      </c>
      <c r="P143" s="14" t="str">
        <f t="shared" si="27"/>
        <v>Jumlah Penduduk Laki-Laki Lebih Banyak Daripada Jumlah Penduduk Perempuan</v>
      </c>
    </row>
    <row r="144" spans="10:16" x14ac:dyDescent="0.25">
      <c r="J144" s="17">
        <v>2111</v>
      </c>
      <c r="K144" s="15">
        <f t="shared" si="24"/>
        <v>206566.1593963202</v>
      </c>
      <c r="L144" s="20">
        <f t="shared" si="25"/>
        <v>281170.41659052041</v>
      </c>
      <c r="M144" s="17"/>
      <c r="N144" s="17"/>
      <c r="O144" s="21">
        <f t="shared" si="26"/>
        <v>73.466533891135015</v>
      </c>
      <c r="P144" s="14" t="str">
        <f t="shared" si="27"/>
        <v>Jumlah Penduduk Laki-Laki Lebih Banyak Daripada Jumlah Penduduk Perempuan</v>
      </c>
    </row>
    <row r="145" spans="10:16" x14ac:dyDescent="0.25">
      <c r="J145" s="17">
        <v>2112</v>
      </c>
      <c r="K145" s="15">
        <f t="shared" si="24"/>
        <v>207100.26674665164</v>
      </c>
      <c r="L145" s="20">
        <f t="shared" si="25"/>
        <v>282493.61874964775</v>
      </c>
      <c r="M145" s="17"/>
      <c r="N145" s="17"/>
      <c r="O145" s="21">
        <f t="shared" si="26"/>
        <v>73.311484933112268</v>
      </c>
      <c r="P145" s="14" t="str">
        <f t="shared" si="27"/>
        <v>Jumlah Penduduk Laki-Laki Lebih Banyak Daripada Jumlah Penduduk Perempuan</v>
      </c>
    </row>
    <row r="146" spans="10:16" x14ac:dyDescent="0.25">
      <c r="J146" s="17">
        <v>2113</v>
      </c>
      <c r="K146" s="15">
        <f t="shared" si="24"/>
        <v>208136.64236346213</v>
      </c>
      <c r="L146" s="20">
        <f t="shared" si="25"/>
        <v>285105.50427989068</v>
      </c>
      <c r="M146" s="17"/>
      <c r="N146" s="17"/>
      <c r="O146" s="21">
        <f t="shared" si="26"/>
        <v>73.003375676371547</v>
      </c>
      <c r="P146" s="14" t="str">
        <f t="shared" si="27"/>
        <v>Jumlah Penduduk Laki-Laki Lebih Banyak Daripada Jumlah Penduduk Perempuan</v>
      </c>
    </row>
    <row r="147" spans="10:16" x14ac:dyDescent="0.25">
      <c r="J147" s="17">
        <v>2114</v>
      </c>
      <c r="K147" s="15">
        <f t="shared" si="24"/>
        <v>208369.17847747088</v>
      </c>
      <c r="L147" s="20">
        <f t="shared" si="25"/>
        <v>285661.39185622596</v>
      </c>
      <c r="M147" s="17"/>
      <c r="N147" s="17"/>
      <c r="O147" s="21">
        <f t="shared" si="26"/>
        <v>72.942716242992873</v>
      </c>
      <c r="P147" s="14" t="str">
        <f t="shared" si="27"/>
        <v>Jumlah Penduduk Laki-Laki Lebih Banyak Daripada Jumlah Penduduk Perempuan</v>
      </c>
    </row>
    <row r="148" spans="10:16" x14ac:dyDescent="0.25">
      <c r="J148" s="17">
        <v>2115</v>
      </c>
      <c r="K148" s="15">
        <f t="shared" si="24"/>
        <v>208799.95718394037</v>
      </c>
      <c r="L148" s="20">
        <f t="shared" si="25"/>
        <v>286727.83506872383</v>
      </c>
      <c r="M148" s="17"/>
      <c r="N148" s="17"/>
      <c r="O148" s="21">
        <f t="shared" si="26"/>
        <v>72.821655816532257</v>
      </c>
      <c r="P148" s="14" t="str">
        <f t="shared" si="27"/>
        <v>Jumlah Penduduk Laki-Laki Lebih Banyak Daripada Jumlah Penduduk Perempuan</v>
      </c>
    </row>
    <row r="149" spans="10:16" x14ac:dyDescent="0.25">
      <c r="J149" s="17">
        <v>2116</v>
      </c>
      <c r="K149" s="15">
        <f t="shared" si="24"/>
        <v>209628.41067990375</v>
      </c>
      <c r="L149" s="20">
        <f t="shared" si="25"/>
        <v>288821.00711210456</v>
      </c>
      <c r="M149" s="17"/>
      <c r="N149" s="17"/>
      <c r="O149" s="21">
        <f t="shared" si="26"/>
        <v>72.580735305911261</v>
      </c>
      <c r="P149" s="14" t="str">
        <f t="shared" si="27"/>
        <v>Jumlah Penduduk Laki-Laki Lebih Banyak Daripada Jumlah Penduduk Perempuan</v>
      </c>
    </row>
    <row r="150" spans="10:16" x14ac:dyDescent="0.25">
      <c r="J150" s="17">
        <v>2117</v>
      </c>
      <c r="K150" s="15">
        <f t="shared" si="24"/>
        <v>211256.86826654576</v>
      </c>
      <c r="L150" s="20">
        <f t="shared" si="25"/>
        <v>292989.88735468162</v>
      </c>
      <c r="M150" s="17"/>
      <c r="N150" s="17"/>
      <c r="O150" s="21">
        <f t="shared" si="26"/>
        <v>72.103808829008088</v>
      </c>
      <c r="P150" s="14" t="str">
        <f t="shared" si="27"/>
        <v>Jumlah Penduduk Laki-Laki Lebih Banyak Daripada Jumlah Penduduk Perempuan</v>
      </c>
    </row>
    <row r="151" spans="10:16" x14ac:dyDescent="0.25">
      <c r="J151" s="17">
        <v>2118</v>
      </c>
      <c r="K151" s="15">
        <f t="shared" si="24"/>
        <v>212660.75392748966</v>
      </c>
      <c r="L151" s="20">
        <f t="shared" si="25"/>
        <v>296601.39209602418</v>
      </c>
      <c r="M151" s="17"/>
      <c r="N151" s="17"/>
      <c r="O151" s="21">
        <f t="shared" si="26"/>
        <v>71.699175929235395</v>
      </c>
      <c r="P151" s="14" t="str">
        <f t="shared" si="27"/>
        <v>Jumlah Penduduk Laki-Laki Lebih Banyak Daripada Jumlah Penduduk Perempuan</v>
      </c>
    </row>
    <row r="152" spans="10:16" x14ac:dyDescent="0.25">
      <c r="J152" s="17">
        <v>2119</v>
      </c>
      <c r="K152" s="15">
        <f t="shared" ref="K152:K183" si="28">K151 * (1 + ($S$4 + E100 * $S$5) / 100)</f>
        <v>213596.37152883731</v>
      </c>
      <c r="L152" s="20">
        <f t="shared" ref="L152:L183" si="29">L151 * (1 + ($S$6 + E100 * $S$7) / 100)</f>
        <v>299007.08998466493</v>
      </c>
      <c r="M152" s="17"/>
      <c r="N152" s="17"/>
      <c r="O152" s="21">
        <f t="shared" si="26"/>
        <v>71.435219659771931</v>
      </c>
      <c r="P152" s="14" t="str">
        <f t="shared" si="27"/>
        <v>Jumlah Penduduk Laki-Laki Lebih Banyak Daripada Jumlah Penduduk Perempuan</v>
      </c>
    </row>
    <row r="153" spans="10:16" x14ac:dyDescent="0.25">
      <c r="J153" s="17">
        <v>2120</v>
      </c>
      <c r="K153" s="15">
        <f t="shared" si="28"/>
        <v>215440.15293458576</v>
      </c>
      <c r="L153" s="20">
        <f t="shared" si="29"/>
        <v>303807.79165699868</v>
      </c>
      <c r="M153" s="17"/>
      <c r="N153" s="17"/>
      <c r="O153" s="21">
        <f t="shared" si="26"/>
        <v>70.913307311689806</v>
      </c>
      <c r="P153" s="14" t="str">
        <f t="shared" si="27"/>
        <v>Jumlah Penduduk Laki-Laki Lebih Banyak Daripada Jumlah Penduduk Perempuan</v>
      </c>
    </row>
    <row r="154" spans="10:16" x14ac:dyDescent="0.25">
      <c r="J154" s="17">
        <v>2121</v>
      </c>
      <c r="K154" s="15">
        <f t="shared" si="28"/>
        <v>217244.02238249345</v>
      </c>
      <c r="L154" s="20">
        <f t="shared" si="29"/>
        <v>308537.79755480157</v>
      </c>
      <c r="M154" s="17"/>
      <c r="N154" s="17"/>
      <c r="O154" s="21">
        <f t="shared" si="26"/>
        <v>70.410829436191591</v>
      </c>
      <c r="P154" s="14" t="str">
        <f t="shared" si="27"/>
        <v>Jumlah Penduduk Laki-Laki Lebih Banyak Daripada Jumlah Penduduk Perempuan</v>
      </c>
    </row>
    <row r="155" spans="10:16" x14ac:dyDescent="0.25">
      <c r="J155" s="17">
        <v>2122</v>
      </c>
      <c r="K155" s="15">
        <f t="shared" si="28"/>
        <v>218950.40539330902</v>
      </c>
      <c r="L155" s="20">
        <f t="shared" si="29"/>
        <v>313041.29720860493</v>
      </c>
      <c r="M155" s="17"/>
      <c r="N155" s="17"/>
      <c r="O155" s="21">
        <f t="shared" si="26"/>
        <v>69.942977921984692</v>
      </c>
      <c r="P155" s="14" t="str">
        <f t="shared" si="27"/>
        <v>Jumlah Penduduk Laki-Laki Lebih Banyak Daripada Jumlah Penduduk Perempuan</v>
      </c>
    </row>
    <row r="156" spans="10:16" x14ac:dyDescent="0.25">
      <c r="J156" s="12"/>
    </row>
    <row r="157" spans="10:16" x14ac:dyDescent="0.25">
      <c r="J157" s="12"/>
    </row>
    <row r="158" spans="10:16" x14ac:dyDescent="0.25">
      <c r="J158" s="12"/>
    </row>
    <row r="159" spans="10:16" x14ac:dyDescent="0.25">
      <c r="J159" s="12"/>
    </row>
    <row r="160" spans="10:16" x14ac:dyDescent="0.25">
      <c r="J160" s="12"/>
    </row>
    <row r="161" spans="10:10" x14ac:dyDescent="0.25">
      <c r="J161" s="12"/>
    </row>
    <row r="162" spans="10:10" x14ac:dyDescent="0.25">
      <c r="J162" s="12"/>
    </row>
    <row r="163" spans="10:10" x14ac:dyDescent="0.25">
      <c r="J163" s="12"/>
    </row>
    <row r="164" spans="10:10" x14ac:dyDescent="0.25">
      <c r="J164" s="12"/>
    </row>
    <row r="165" spans="10:10" x14ac:dyDescent="0.25">
      <c r="J165" s="12"/>
    </row>
    <row r="166" spans="10:10" x14ac:dyDescent="0.25">
      <c r="J166" s="12"/>
    </row>
    <row r="167" spans="10:10" x14ac:dyDescent="0.25">
      <c r="J167" s="12"/>
    </row>
    <row r="168" spans="10:10" x14ac:dyDescent="0.25">
      <c r="J168" s="12"/>
    </row>
    <row r="169" spans="10:10" x14ac:dyDescent="0.25">
      <c r="J169" s="12"/>
    </row>
    <row r="170" spans="10:10" x14ac:dyDescent="0.25">
      <c r="J170" s="12"/>
    </row>
    <row r="171" spans="10:10" x14ac:dyDescent="0.25">
      <c r="J171" s="12"/>
    </row>
    <row r="172" spans="10:10" x14ac:dyDescent="0.25">
      <c r="J172" s="12"/>
    </row>
    <row r="173" spans="10:10" x14ac:dyDescent="0.25">
      <c r="J173" s="12"/>
    </row>
    <row r="174" spans="10:10" x14ac:dyDescent="0.25">
      <c r="J174" s="12"/>
    </row>
    <row r="175" spans="10:10" x14ac:dyDescent="0.25">
      <c r="J175" s="12"/>
    </row>
    <row r="176" spans="10:10" x14ac:dyDescent="0.25">
      <c r="J176" s="12"/>
    </row>
    <row r="177" spans="10:10" x14ac:dyDescent="0.25">
      <c r="J177" s="12"/>
    </row>
    <row r="178" spans="10:10" x14ac:dyDescent="0.25">
      <c r="J178" s="12"/>
    </row>
    <row r="179" spans="10:10" x14ac:dyDescent="0.25">
      <c r="J179" s="12"/>
    </row>
    <row r="180" spans="10:10" x14ac:dyDescent="0.25">
      <c r="J180" s="12"/>
    </row>
    <row r="181" spans="10:10" x14ac:dyDescent="0.25">
      <c r="J181" s="12"/>
    </row>
    <row r="182" spans="10:10" x14ac:dyDescent="0.25">
      <c r="J182" s="1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Fadil Hardiyansyah</dc:creator>
  <cp:lastModifiedBy>Fadil Hardiyansyah</cp:lastModifiedBy>
  <dcterms:created xsi:type="dcterms:W3CDTF">2024-06-29T06:37:22Z</dcterms:created>
  <dcterms:modified xsi:type="dcterms:W3CDTF">2024-06-30T18:26:11Z</dcterms:modified>
</cp:coreProperties>
</file>