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4\Permodelan dan simulasi\TUBES\"/>
    </mc:Choice>
  </mc:AlternateContent>
  <xr:revisionPtr revIDLastSave="0" documentId="13_ncr:1_{643EEE0A-DB96-428A-A266-7B419625E984}" xr6:coauthVersionLast="47" xr6:coauthVersionMax="47" xr10:uidLastSave="{00000000-0000-0000-0000-000000000000}"/>
  <bookViews>
    <workbookView xWindow="-120" yWindow="-120" windowWidth="20730" windowHeight="11160" xr2:uid="{02786999-47E2-4344-AFFB-44B3238AF764}"/>
  </bookViews>
  <sheets>
    <sheet name="Simulasi" sheetId="1" r:id="rId1"/>
    <sheet name="MC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6" i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D5" i="2"/>
  <c r="C6" i="2"/>
  <c r="E5" i="2"/>
  <c r="C5" i="2"/>
  <c r="B5" i="2"/>
  <c r="B6" i="2" l="1"/>
  <c r="B7" i="2" l="1"/>
  <c r="C7" i="2" s="1"/>
  <c r="E6" i="2"/>
  <c r="B8" i="2" l="1"/>
  <c r="C8" i="2" s="1"/>
  <c r="E7" i="2"/>
  <c r="B9" i="2" l="1"/>
  <c r="C9" i="2" s="1"/>
  <c r="E8" i="2"/>
  <c r="B10" i="2" l="1"/>
  <c r="C10" i="2" s="1"/>
  <c r="E9" i="2"/>
  <c r="B11" i="2" l="1"/>
  <c r="C11" i="2" s="1"/>
  <c r="E10" i="2"/>
  <c r="B12" i="2" l="1"/>
  <c r="C12" i="2" s="1"/>
  <c r="E11" i="2"/>
  <c r="B13" i="2" l="1"/>
  <c r="C13" i="2" s="1"/>
  <c r="E12" i="2"/>
  <c r="B14" i="2" l="1"/>
  <c r="C14" i="2" s="1"/>
  <c r="E13" i="2"/>
  <c r="B15" i="2" l="1"/>
  <c r="C15" i="2" s="1"/>
  <c r="E14" i="2"/>
  <c r="B16" i="2" l="1"/>
  <c r="C16" i="2" s="1"/>
  <c r="E15" i="2"/>
  <c r="B17" i="2" l="1"/>
  <c r="C17" i="2" s="1"/>
  <c r="E16" i="2"/>
  <c r="B18" i="2" l="1"/>
  <c r="C18" i="2" s="1"/>
  <c r="E17" i="2"/>
  <c r="B19" i="2" l="1"/>
  <c r="C19" i="2" s="1"/>
  <c r="E18" i="2"/>
  <c r="B20" i="2" l="1"/>
  <c r="C20" i="2" s="1"/>
  <c r="E19" i="2"/>
  <c r="B21" i="2" l="1"/>
  <c r="C21" i="2" s="1"/>
  <c r="E20" i="2"/>
  <c r="B22" i="2" l="1"/>
  <c r="C22" i="2" s="1"/>
  <c r="E21" i="2"/>
  <c r="B23" i="2" l="1"/>
  <c r="C23" i="2" s="1"/>
  <c r="E22" i="2"/>
  <c r="B24" i="2" l="1"/>
  <c r="C24" i="2" s="1"/>
  <c r="E23" i="2"/>
  <c r="B25" i="2" l="1"/>
  <c r="C25" i="2" s="1"/>
  <c r="E24" i="2"/>
  <c r="B26" i="2" l="1"/>
  <c r="C26" i="2" s="1"/>
  <c r="E25" i="2"/>
  <c r="B27" i="2" l="1"/>
  <c r="C27" i="2" s="1"/>
  <c r="E26" i="2"/>
  <c r="B28" i="2" l="1"/>
  <c r="C28" i="2" s="1"/>
  <c r="E27" i="2"/>
  <c r="B29" i="2" l="1"/>
  <c r="C29" i="2" s="1"/>
  <c r="E28" i="2"/>
  <c r="B30" i="2" l="1"/>
  <c r="C30" i="2" s="1"/>
  <c r="E29" i="2"/>
  <c r="B31" i="2" l="1"/>
  <c r="C31" i="2" s="1"/>
  <c r="E30" i="2"/>
  <c r="B32" i="2" l="1"/>
  <c r="C32" i="2" s="1"/>
  <c r="E31" i="2"/>
  <c r="B33" i="2" l="1"/>
  <c r="C33" i="2" s="1"/>
  <c r="E32" i="2"/>
  <c r="B34" i="2" l="1"/>
  <c r="C34" i="2" s="1"/>
  <c r="E33" i="2"/>
  <c r="B35" i="2" l="1"/>
  <c r="C35" i="2" s="1"/>
  <c r="E34" i="2"/>
  <c r="B36" i="2" l="1"/>
  <c r="C36" i="2" s="1"/>
  <c r="E35" i="2"/>
  <c r="B37" i="2" l="1"/>
  <c r="C37" i="2" s="1"/>
  <c r="E36" i="2"/>
  <c r="B38" i="2" l="1"/>
  <c r="C38" i="2" s="1"/>
  <c r="E37" i="2"/>
  <c r="B39" i="2" l="1"/>
  <c r="C39" i="2" s="1"/>
  <c r="E38" i="2"/>
  <c r="B40" i="2" l="1"/>
  <c r="C40" i="2" s="1"/>
  <c r="E39" i="2"/>
  <c r="B41" i="2" l="1"/>
  <c r="C41" i="2" s="1"/>
  <c r="E40" i="2"/>
  <c r="B42" i="2" l="1"/>
  <c r="C42" i="2" s="1"/>
  <c r="E41" i="2"/>
  <c r="B43" i="2" l="1"/>
  <c r="C43" i="2" s="1"/>
  <c r="E42" i="2"/>
  <c r="B44" i="2" l="1"/>
  <c r="C44" i="2" s="1"/>
  <c r="E43" i="2"/>
  <c r="B45" i="2" l="1"/>
  <c r="C45" i="2" s="1"/>
  <c r="E44" i="2"/>
  <c r="B46" i="2" l="1"/>
  <c r="C46" i="2" s="1"/>
  <c r="E45" i="2"/>
  <c r="B47" i="2" l="1"/>
  <c r="C47" i="2" s="1"/>
  <c r="E46" i="2"/>
  <c r="B48" i="2" l="1"/>
  <c r="C48" i="2" s="1"/>
  <c r="E47" i="2"/>
  <c r="B49" i="2" l="1"/>
  <c r="C49" i="2" s="1"/>
  <c r="E48" i="2"/>
  <c r="B50" i="2" l="1"/>
  <c r="C50" i="2" s="1"/>
  <c r="E49" i="2"/>
  <c r="B51" i="2" l="1"/>
  <c r="C51" i="2" s="1"/>
  <c r="E50" i="2"/>
  <c r="B52" i="2" l="1"/>
  <c r="C52" i="2" s="1"/>
  <c r="E51" i="2"/>
  <c r="B53" i="2" l="1"/>
  <c r="C53" i="2" s="1"/>
  <c r="E52" i="2"/>
  <c r="B54" i="2" l="1"/>
  <c r="C54" i="2" s="1"/>
  <c r="E53" i="2"/>
  <c r="B55" i="2" l="1"/>
  <c r="C55" i="2" s="1"/>
  <c r="E54" i="2"/>
  <c r="B56" i="2" l="1"/>
  <c r="C56" i="2" s="1"/>
  <c r="E55" i="2"/>
  <c r="B57" i="2" l="1"/>
  <c r="C57" i="2" s="1"/>
  <c r="E56" i="2"/>
  <c r="B58" i="2" l="1"/>
  <c r="C58" i="2" s="1"/>
  <c r="E57" i="2"/>
  <c r="B59" i="2" l="1"/>
  <c r="C59" i="2" s="1"/>
  <c r="E58" i="2"/>
  <c r="B60" i="2" l="1"/>
  <c r="C60" i="2" s="1"/>
  <c r="E59" i="2"/>
  <c r="B61" i="2" l="1"/>
  <c r="C61" i="2" s="1"/>
  <c r="E60" i="2"/>
  <c r="B62" i="2" l="1"/>
  <c r="C62" i="2" s="1"/>
  <c r="E61" i="2"/>
  <c r="B63" i="2" l="1"/>
  <c r="C63" i="2" s="1"/>
  <c r="E62" i="2"/>
  <c r="B64" i="2" l="1"/>
  <c r="C64" i="2" s="1"/>
  <c r="E63" i="2"/>
  <c r="B65" i="2" l="1"/>
  <c r="C65" i="2" s="1"/>
  <c r="E64" i="2"/>
  <c r="B66" i="2" l="1"/>
  <c r="C66" i="2" s="1"/>
  <c r="E65" i="2"/>
  <c r="B67" i="2" l="1"/>
  <c r="C67" i="2" s="1"/>
  <c r="E66" i="2"/>
  <c r="B68" i="2" l="1"/>
  <c r="C68" i="2" s="1"/>
  <c r="E67" i="2"/>
  <c r="B69" i="2" l="1"/>
  <c r="C69" i="2" s="1"/>
  <c r="E68" i="2"/>
  <c r="B70" i="2" l="1"/>
  <c r="C70" i="2" s="1"/>
  <c r="E69" i="2"/>
  <c r="B71" i="2" l="1"/>
  <c r="C71" i="2" s="1"/>
  <c r="E70" i="2"/>
  <c r="B72" i="2" l="1"/>
  <c r="C72" i="2" s="1"/>
  <c r="E71" i="2"/>
  <c r="B73" i="2" l="1"/>
  <c r="C73" i="2" s="1"/>
  <c r="E72" i="2"/>
  <c r="B74" i="2" l="1"/>
  <c r="C74" i="2" s="1"/>
  <c r="E73" i="2"/>
  <c r="B75" i="2" l="1"/>
  <c r="C75" i="2" s="1"/>
  <c r="E74" i="2"/>
  <c r="B76" i="2" l="1"/>
  <c r="C76" i="2" s="1"/>
  <c r="E75" i="2"/>
  <c r="B77" i="2" l="1"/>
  <c r="C77" i="2" s="1"/>
  <c r="E76" i="2"/>
  <c r="B78" i="2" l="1"/>
  <c r="C78" i="2" s="1"/>
  <c r="E77" i="2"/>
  <c r="B79" i="2" l="1"/>
  <c r="C79" i="2" s="1"/>
  <c r="E78" i="2"/>
  <c r="B80" i="2" l="1"/>
  <c r="C80" i="2" s="1"/>
  <c r="E79" i="2"/>
  <c r="B81" i="2" l="1"/>
  <c r="C81" i="2" s="1"/>
  <c r="E80" i="2"/>
  <c r="B82" i="2" l="1"/>
  <c r="C82" i="2" s="1"/>
  <c r="E81" i="2"/>
  <c r="B83" i="2" l="1"/>
  <c r="C83" i="2" s="1"/>
  <c r="E82" i="2"/>
  <c r="B84" i="2" l="1"/>
  <c r="C84" i="2" s="1"/>
  <c r="E83" i="2"/>
  <c r="B85" i="2" l="1"/>
  <c r="C85" i="2" s="1"/>
  <c r="E84" i="2"/>
  <c r="B86" i="2" l="1"/>
  <c r="C86" i="2" s="1"/>
  <c r="E85" i="2"/>
  <c r="B87" i="2" l="1"/>
  <c r="C87" i="2" s="1"/>
  <c r="E86" i="2"/>
  <c r="B88" i="2" l="1"/>
  <c r="C88" i="2" s="1"/>
  <c r="E87" i="2"/>
  <c r="B89" i="2" l="1"/>
  <c r="C89" i="2" s="1"/>
  <c r="E88" i="2"/>
  <c r="B90" i="2" l="1"/>
  <c r="C90" i="2" s="1"/>
  <c r="E89" i="2"/>
  <c r="B91" i="2" l="1"/>
  <c r="C91" i="2" s="1"/>
  <c r="E90" i="2"/>
  <c r="B92" i="2" l="1"/>
  <c r="C92" i="2" s="1"/>
  <c r="E91" i="2"/>
  <c r="B93" i="2" l="1"/>
  <c r="C93" i="2" s="1"/>
  <c r="E92" i="2"/>
  <c r="B94" i="2" l="1"/>
  <c r="C94" i="2" s="1"/>
  <c r="E93" i="2"/>
  <c r="B95" i="2" l="1"/>
  <c r="C95" i="2" s="1"/>
  <c r="E94" i="2"/>
  <c r="B96" i="2" l="1"/>
  <c r="C96" i="2" s="1"/>
  <c r="E95" i="2"/>
  <c r="B97" i="2" l="1"/>
  <c r="C97" i="2" s="1"/>
  <c r="E96" i="2"/>
  <c r="B98" i="2" l="1"/>
  <c r="C98" i="2" s="1"/>
  <c r="E97" i="2"/>
  <c r="B99" i="2" l="1"/>
  <c r="C99" i="2" s="1"/>
  <c r="E98" i="2"/>
  <c r="B100" i="2" l="1"/>
  <c r="C100" i="2" s="1"/>
  <c r="E99" i="2"/>
  <c r="B101" i="2" l="1"/>
  <c r="C101" i="2" s="1"/>
  <c r="E100" i="2"/>
  <c r="B102" i="2" l="1"/>
  <c r="C102" i="2" s="1"/>
  <c r="E101" i="2"/>
  <c r="B103" i="2" l="1"/>
  <c r="C103" i="2" s="1"/>
  <c r="E102" i="2"/>
  <c r="B104" i="2" l="1"/>
  <c r="E103" i="2"/>
  <c r="C104" i="2" l="1"/>
  <c r="E104" i="2" s="1"/>
  <c r="L7" i="1" l="1"/>
  <c r="L8" i="1"/>
  <c r="L6" i="1"/>
  <c r="F6" i="1"/>
  <c r="J7" i="1" s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E7" i="1"/>
  <c r="F7" i="1" s="1"/>
  <c r="E8" i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F45" i="1" s="1"/>
  <c r="E46" i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E55" i="1"/>
  <c r="F55" i="1" s="1"/>
  <c r="E56" i="1"/>
  <c r="E57" i="1"/>
  <c r="F57" i="1" s="1"/>
  <c r="E6" i="1"/>
  <c r="W6" i="1" l="1"/>
  <c r="J8" i="1"/>
  <c r="J6" i="1"/>
  <c r="W7" i="1" l="1"/>
  <c r="J9" i="1"/>
  <c r="M6" i="1" l="1"/>
  <c r="M7" i="1"/>
  <c r="W8" i="1"/>
  <c r="M8" i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W21" i="1" l="1"/>
  <c r="W22" i="1" l="1"/>
  <c r="W23" i="1" l="1"/>
  <c r="W24" i="1" l="1"/>
  <c r="W25" i="1" l="1"/>
  <c r="W26" i="1" l="1"/>
  <c r="W27" i="1" l="1"/>
  <c r="W28" i="1" l="1"/>
  <c r="W29" i="1" l="1"/>
  <c r="W30" i="1" l="1"/>
  <c r="W31" i="1" l="1"/>
  <c r="W32" i="1" l="1"/>
  <c r="W33" i="1" l="1"/>
  <c r="W34" i="1" l="1"/>
  <c r="W35" i="1" l="1"/>
  <c r="W36" i="1" l="1"/>
  <c r="W37" i="1" l="1"/>
  <c r="W38" i="1" l="1"/>
  <c r="W39" i="1" l="1"/>
  <c r="W40" i="1" l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/>
  <c r="N6" i="1" l="1"/>
  <c r="O6" i="1" l="1"/>
  <c r="N7" i="1"/>
  <c r="O7" i="1" l="1"/>
  <c r="N8" i="1"/>
  <c r="O8" i="1" s="1"/>
</calcChain>
</file>

<file path=xl/sharedStrings.xml><?xml version="1.0" encoding="utf-8"?>
<sst xmlns="http://schemas.openxmlformats.org/spreadsheetml/2006/main" count="33" uniqueCount="30">
  <si>
    <t>Data PENDUDUK INDONESIA</t>
  </si>
  <si>
    <t>Tahun</t>
  </si>
  <si>
    <t>TAHUN</t>
  </si>
  <si>
    <t>Jumlah Penduduk Laki-Laki</t>
  </si>
  <si>
    <t>Jumlah Penduduk Perempuan</t>
  </si>
  <si>
    <t>RJK</t>
  </si>
  <si>
    <t>Kiteria</t>
  </si>
  <si>
    <t>Frekuensi</t>
  </si>
  <si>
    <t>Jumlah Penduduk Perempuan Lebih Banyak Daripada Jumlah Penduduk Laki-laki</t>
  </si>
  <si>
    <t>Jumlah Penduduk Laki-Laki Sama Dengan Jumlah Penduduk Perempuan</t>
  </si>
  <si>
    <t>Jumlah Penduduk Laki Laki Lebih Banyak Dari Pada Jumlah Penduduk Perempuan</t>
  </si>
  <si>
    <t>Probabilitas</t>
  </si>
  <si>
    <t>Interval Angka Random</t>
  </si>
  <si>
    <t>Probabilitas Kumulatif</t>
  </si>
  <si>
    <t>Probabilitas Kumulatif (X100)</t>
  </si>
  <si>
    <t>-</t>
  </si>
  <si>
    <t>Simulasi</t>
  </si>
  <si>
    <t>Angka Random</t>
  </si>
  <si>
    <t>Kiteria RJK</t>
  </si>
  <si>
    <t>i</t>
  </si>
  <si>
    <t>zi-1</t>
  </si>
  <si>
    <t>zi(Random Integer Number)</t>
  </si>
  <si>
    <t xml:space="preserve"> ui(Uniform R,N)</t>
  </si>
  <si>
    <t>X100</t>
  </si>
  <si>
    <t>A:</t>
  </si>
  <si>
    <t>M:</t>
  </si>
  <si>
    <t>Zo:</t>
  </si>
  <si>
    <t>Frekuensi Kiteria</t>
  </si>
  <si>
    <t>Kriteria RJK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</si>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</sst>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rgb="FFD9EAD3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/>
    <xf numFmtId="0" fontId="2" fillId="0" borderId="1" xfId="0" applyFont="1" applyBorder="1"/>
    <xf numFmtId="0" fontId="6" fillId="0" borderId="11" xfId="0" applyFont="1" applyBorder="1"/>
    <xf numFmtId="164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/>
    <xf numFmtId="1" fontId="6" fillId="0" borderId="14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3" xfId="0" applyFont="1" applyBorder="1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4" borderId="8" xfId="0" applyFont="1" applyFill="1" applyBorder="1" applyAlignment="1">
      <alignment horizontal="center"/>
    </xf>
    <xf numFmtId="0" fontId="5" fillId="5" borderId="9" xfId="0" applyFont="1" applyFill="1" applyBorder="1"/>
    <xf numFmtId="0" fontId="5" fillId="5" borderId="10" xfId="0" applyFont="1" applyFill="1" applyBorder="1"/>
    <xf numFmtId="0" fontId="2" fillId="0" borderId="2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Simulasi!$J$5</c:f>
              <c:strCache>
                <c:ptCount val="1"/>
                <c:pt idx="0">
                  <c:v>Frekuensi Kiteria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Simulasi!$I$6:$I$8</c:f>
              <c:strCache>
                <c:ptCount val="3"/>
                <c:pt idx="0">
                  <c:v>Jumlah Penduduk Perempuan Lebih Banyak Daripada Jumlah Penduduk Laki-laki</c:v>
                </c:pt>
                <c:pt idx="1">
                  <c:v>Jumlah Penduduk Laki-Laki Sama Dengan Jumlah Penduduk Perempuan</c:v>
                </c:pt>
                <c:pt idx="2">
                  <c:v>Jumlah Penduduk Laki Laki Lebih Banyak Dari Pada Jumlah Penduduk Perempuan</c:v>
                </c:pt>
              </c:strCache>
            </c:strRef>
          </c:cat>
          <c:val>
            <c:numRef>
              <c:f>Simulasi!$J$6:$J$8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B-4340-8B63-3A2B8AE4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80336"/>
        <c:axId val="24986992"/>
      </c:barChart>
      <c:catAx>
        <c:axId val="249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992"/>
        <c:crosses val="autoZero"/>
        <c:auto val="1"/>
        <c:lblAlgn val="ctr"/>
        <c:lblOffset val="100"/>
        <c:noMultiLvlLbl val="0"/>
      </c:catAx>
      <c:valAx>
        <c:axId val="249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Simulasi!$V$5</c:f>
              <c:strCache>
                <c:ptCount val="1"/>
                <c:pt idx="0">
                  <c:v>Angka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Simulasi!$U$6:$U$105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Simulasi!$V$6:$V$105</c:f>
              <c:numCache>
                <c:formatCode>0</c:formatCode>
                <c:ptCount val="100"/>
                <c:pt idx="0">
                  <c:v>76.237623762376245</c:v>
                </c:pt>
                <c:pt idx="1">
                  <c:v>52.475247524752476</c:v>
                </c:pt>
                <c:pt idx="2">
                  <c:v>4.9504950495049505</c:v>
                </c:pt>
                <c:pt idx="3">
                  <c:v>9.9009900990099009</c:v>
                </c:pt>
                <c:pt idx="4">
                  <c:v>19.801980198019802</c:v>
                </c:pt>
                <c:pt idx="5">
                  <c:v>39.603960396039604</c:v>
                </c:pt>
                <c:pt idx="6">
                  <c:v>79.207920792079207</c:v>
                </c:pt>
                <c:pt idx="7">
                  <c:v>58.415841584158414</c:v>
                </c:pt>
                <c:pt idx="8">
                  <c:v>16.831683168316832</c:v>
                </c:pt>
                <c:pt idx="9">
                  <c:v>33.663366336633665</c:v>
                </c:pt>
                <c:pt idx="10">
                  <c:v>67.32673267326733</c:v>
                </c:pt>
                <c:pt idx="11">
                  <c:v>34.653465346534652</c:v>
                </c:pt>
                <c:pt idx="12">
                  <c:v>69.306930693069305</c:v>
                </c:pt>
                <c:pt idx="13">
                  <c:v>38.613861386138616</c:v>
                </c:pt>
                <c:pt idx="14">
                  <c:v>77.227722772277232</c:v>
                </c:pt>
                <c:pt idx="15">
                  <c:v>54.455445544554458</c:v>
                </c:pt>
                <c:pt idx="16">
                  <c:v>8.9108910891089099</c:v>
                </c:pt>
                <c:pt idx="17">
                  <c:v>17.82178217821782</c:v>
                </c:pt>
                <c:pt idx="18">
                  <c:v>35.64356435643564</c:v>
                </c:pt>
                <c:pt idx="19">
                  <c:v>71.287128712871279</c:v>
                </c:pt>
                <c:pt idx="20">
                  <c:v>42.574257425742573</c:v>
                </c:pt>
                <c:pt idx="21">
                  <c:v>85.148514851485146</c:v>
                </c:pt>
                <c:pt idx="22">
                  <c:v>70.297029702970292</c:v>
                </c:pt>
                <c:pt idx="23">
                  <c:v>40.594059405940598</c:v>
                </c:pt>
                <c:pt idx="24">
                  <c:v>81.188118811881196</c:v>
                </c:pt>
                <c:pt idx="25">
                  <c:v>62.376237623762378</c:v>
                </c:pt>
                <c:pt idx="26">
                  <c:v>24.752475247524753</c:v>
                </c:pt>
                <c:pt idx="27">
                  <c:v>49.504950495049506</c:v>
                </c:pt>
                <c:pt idx="28">
                  <c:v>99.009900990099013</c:v>
                </c:pt>
                <c:pt idx="29">
                  <c:v>98.019801980198025</c:v>
                </c:pt>
                <c:pt idx="30">
                  <c:v>96.039603960396036</c:v>
                </c:pt>
                <c:pt idx="31">
                  <c:v>92.079207920792086</c:v>
                </c:pt>
                <c:pt idx="32">
                  <c:v>84.158415841584159</c:v>
                </c:pt>
                <c:pt idx="33">
                  <c:v>68.316831683168317</c:v>
                </c:pt>
                <c:pt idx="34">
                  <c:v>36.633663366336634</c:v>
                </c:pt>
                <c:pt idx="35">
                  <c:v>73.267326732673268</c:v>
                </c:pt>
                <c:pt idx="36">
                  <c:v>46.534653465346537</c:v>
                </c:pt>
                <c:pt idx="37">
                  <c:v>93.069306930693074</c:v>
                </c:pt>
                <c:pt idx="38">
                  <c:v>86.138613861386133</c:v>
                </c:pt>
                <c:pt idx="39">
                  <c:v>72.277227722772281</c:v>
                </c:pt>
                <c:pt idx="40">
                  <c:v>44.554455445544555</c:v>
                </c:pt>
                <c:pt idx="41">
                  <c:v>89.10891089108911</c:v>
                </c:pt>
                <c:pt idx="42">
                  <c:v>78.21782178217822</c:v>
                </c:pt>
                <c:pt idx="43">
                  <c:v>56.435643564356432</c:v>
                </c:pt>
                <c:pt idx="44">
                  <c:v>12.871287128712872</c:v>
                </c:pt>
                <c:pt idx="45">
                  <c:v>25.742574257425744</c:v>
                </c:pt>
                <c:pt idx="46">
                  <c:v>51.485148514851488</c:v>
                </c:pt>
                <c:pt idx="47">
                  <c:v>2.9702970297029703</c:v>
                </c:pt>
                <c:pt idx="48">
                  <c:v>5.9405940594059405</c:v>
                </c:pt>
                <c:pt idx="49">
                  <c:v>11.881188118811881</c:v>
                </c:pt>
                <c:pt idx="50">
                  <c:v>23.762376237623762</c:v>
                </c:pt>
                <c:pt idx="51">
                  <c:v>47.524752475247524</c:v>
                </c:pt>
                <c:pt idx="52">
                  <c:v>95.049504950495049</c:v>
                </c:pt>
                <c:pt idx="53">
                  <c:v>90.099009900990097</c:v>
                </c:pt>
                <c:pt idx="54">
                  <c:v>80.198019801980209</c:v>
                </c:pt>
                <c:pt idx="55">
                  <c:v>60.396039603960396</c:v>
                </c:pt>
                <c:pt idx="56">
                  <c:v>20.792079207920793</c:v>
                </c:pt>
                <c:pt idx="57">
                  <c:v>41.584158415841586</c:v>
                </c:pt>
                <c:pt idx="58">
                  <c:v>83.168316831683171</c:v>
                </c:pt>
                <c:pt idx="59">
                  <c:v>66.336633663366342</c:v>
                </c:pt>
                <c:pt idx="60">
                  <c:v>32.673267326732677</c:v>
                </c:pt>
                <c:pt idx="61">
                  <c:v>65.346534653465355</c:v>
                </c:pt>
                <c:pt idx="62">
                  <c:v>30.693069306930692</c:v>
                </c:pt>
                <c:pt idx="63">
                  <c:v>61.386138613861384</c:v>
                </c:pt>
                <c:pt idx="64">
                  <c:v>22.772277227722775</c:v>
                </c:pt>
                <c:pt idx="65">
                  <c:v>45.544554455445549</c:v>
                </c:pt>
                <c:pt idx="66">
                  <c:v>91.089108910891099</c:v>
                </c:pt>
                <c:pt idx="67">
                  <c:v>82.178217821782169</c:v>
                </c:pt>
                <c:pt idx="68">
                  <c:v>64.356435643564353</c:v>
                </c:pt>
                <c:pt idx="69">
                  <c:v>28.71287128712871</c:v>
                </c:pt>
                <c:pt idx="70">
                  <c:v>57.42574257425742</c:v>
                </c:pt>
                <c:pt idx="71">
                  <c:v>14.85148514851485</c:v>
                </c:pt>
                <c:pt idx="72">
                  <c:v>29.702970297029701</c:v>
                </c:pt>
                <c:pt idx="73">
                  <c:v>59.405940594059402</c:v>
                </c:pt>
                <c:pt idx="74">
                  <c:v>18.811881188118811</c:v>
                </c:pt>
                <c:pt idx="75">
                  <c:v>37.623762376237622</c:v>
                </c:pt>
                <c:pt idx="76">
                  <c:v>75.247524752475243</c:v>
                </c:pt>
                <c:pt idx="77">
                  <c:v>50.495049504950494</c:v>
                </c:pt>
                <c:pt idx="78">
                  <c:v>0.99009900990099009</c:v>
                </c:pt>
                <c:pt idx="79">
                  <c:v>1.9801980198019802</c:v>
                </c:pt>
                <c:pt idx="80">
                  <c:v>3.9603960396039604</c:v>
                </c:pt>
                <c:pt idx="81">
                  <c:v>7.9207920792079207</c:v>
                </c:pt>
                <c:pt idx="82">
                  <c:v>15.841584158415841</c:v>
                </c:pt>
                <c:pt idx="83">
                  <c:v>31.683168316831683</c:v>
                </c:pt>
                <c:pt idx="84">
                  <c:v>63.366336633663366</c:v>
                </c:pt>
                <c:pt idx="85">
                  <c:v>26.732673267326735</c:v>
                </c:pt>
                <c:pt idx="86">
                  <c:v>53.46534653465347</c:v>
                </c:pt>
                <c:pt idx="87">
                  <c:v>6.9306930693069315</c:v>
                </c:pt>
                <c:pt idx="88">
                  <c:v>13.861386138613863</c:v>
                </c:pt>
                <c:pt idx="89">
                  <c:v>27.722772277227726</c:v>
                </c:pt>
                <c:pt idx="90">
                  <c:v>55.445544554455452</c:v>
                </c:pt>
                <c:pt idx="91">
                  <c:v>10.891089108910892</c:v>
                </c:pt>
                <c:pt idx="92">
                  <c:v>21.782178217821784</c:v>
                </c:pt>
                <c:pt idx="93">
                  <c:v>43.564356435643568</c:v>
                </c:pt>
                <c:pt idx="94">
                  <c:v>87.128712871287135</c:v>
                </c:pt>
                <c:pt idx="95">
                  <c:v>74.257425742574256</c:v>
                </c:pt>
                <c:pt idx="96">
                  <c:v>48.514851485148512</c:v>
                </c:pt>
                <c:pt idx="97">
                  <c:v>97.029702970297024</c:v>
                </c:pt>
                <c:pt idx="98">
                  <c:v>94.059405940594047</c:v>
                </c:pt>
                <c:pt idx="99">
                  <c:v>88.118811881188122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B-4264-907A-EC282D84D5F4}"/>
            </c:ext>
          </c:extLst>
        </c:ser>
        <c:ser>
          <c:idx val="1"/>
          <c:order val="1"/>
          <c:tx>
            <c:strRef>
              <c:f>Simulasi!$W$5</c:f>
              <c:strCache>
                <c:ptCount val="1"/>
                <c:pt idx="0">
                  <c:v>Kiteria RJK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Simulasi!$U$6:$U$105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Simulasi!$W$6:$W$105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B-4264-907A-EC282D84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1744"/>
        <c:axId val="31524672"/>
      </c:lineChart>
      <c:catAx>
        <c:axId val="315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672"/>
        <c:crosses val="autoZero"/>
        <c:auto val="1"/>
        <c:lblAlgn val="ctr"/>
        <c:lblOffset val="100"/>
        <c:noMultiLvlLbl val="0"/>
      </c:catAx>
      <c:valAx>
        <c:axId val="315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10</xdr:row>
      <xdr:rowOff>147637</xdr:rowOff>
    </xdr:from>
    <xdr:to>
      <xdr:col>9</xdr:col>
      <xdr:colOff>190500</xdr:colOff>
      <xdr:row>25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BCA66-F594-4DF2-B917-C546756B3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469446</xdr:colOff>
      <xdr:row>108</xdr:row>
      <xdr:rowOff>57149</xdr:rowOff>
    </xdr:from>
    <xdr:to>
      <xdr:col>22</xdr:col>
      <xdr:colOff>4612821</xdr:colOff>
      <xdr:row>125</xdr:row>
      <xdr:rowOff>68034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6532F2-7E6C-4A98-9F87-F63AA1D8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660-8A95-4103-8FB9-962CEE16079F}">
  <dimension ref="B4:W162"/>
  <sheetViews>
    <sheetView tabSelected="1" topLeftCell="E1" zoomScale="40" zoomScaleNormal="40" workbookViewId="0">
      <selection activeCell="AA98" sqref="AA98"/>
    </sheetView>
  </sheetViews>
  <sheetFormatPr defaultRowHeight="15" x14ac:dyDescent="0.25"/>
  <cols>
    <col min="1" max="1" width="9.140625" style="4"/>
    <col min="2" max="2" width="9" style="4" bestFit="1" customWidth="1"/>
    <col min="3" max="3" width="26.5703125" style="4" bestFit="1" customWidth="1"/>
    <col min="4" max="4" width="29" style="4" bestFit="1" customWidth="1"/>
    <col min="5" max="5" width="5.5703125" style="4" bestFit="1" customWidth="1"/>
    <col min="6" max="6" width="78.28515625" style="4" bestFit="1" customWidth="1"/>
    <col min="7" max="8" width="9.140625" style="4"/>
    <col min="9" max="9" width="78" style="4" bestFit="1" customWidth="1"/>
    <col min="10" max="10" width="17.140625" style="4" bestFit="1" customWidth="1"/>
    <col min="11" max="11" width="20.28515625" style="4" bestFit="1" customWidth="1"/>
    <col min="12" max="12" width="72.85546875" style="4" bestFit="1" customWidth="1"/>
    <col min="13" max="13" width="22.85546875" style="4" bestFit="1" customWidth="1"/>
    <col min="14" max="14" width="18.5703125" style="4" bestFit="1" customWidth="1"/>
    <col min="15" max="15" width="24.140625" style="4" bestFit="1" customWidth="1"/>
    <col min="16" max="21" width="9.140625" style="4"/>
    <col min="22" max="22" width="15.85546875" style="4" bestFit="1" customWidth="1"/>
    <col min="23" max="23" width="81.140625" style="4" bestFit="1" customWidth="1"/>
    <col min="24" max="16384" width="9.140625" style="4"/>
  </cols>
  <sheetData>
    <row r="4" spans="2:23" ht="15.75" thickBot="1" x14ac:dyDescent="0.3">
      <c r="B4" s="46" t="s">
        <v>0</v>
      </c>
      <c r="C4" s="46"/>
      <c r="D4" s="46"/>
      <c r="L4" s="47" t="s">
        <v>11</v>
      </c>
      <c r="M4" s="48"/>
      <c r="N4" s="48"/>
      <c r="O4" s="48"/>
      <c r="P4" s="48"/>
      <c r="Q4" s="48"/>
      <c r="R4" s="48"/>
      <c r="U4" s="46" t="s">
        <v>16</v>
      </c>
      <c r="V4" s="46"/>
      <c r="W4" s="46"/>
    </row>
    <row r="5" spans="2:23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I5" s="32" t="s">
        <v>7</v>
      </c>
      <c r="J5" s="33" t="s">
        <v>27</v>
      </c>
      <c r="L5" s="6" t="s">
        <v>28</v>
      </c>
      <c r="M5" s="7" t="s">
        <v>11</v>
      </c>
      <c r="N5" s="7" t="s">
        <v>13</v>
      </c>
      <c r="O5" s="8" t="s">
        <v>14</v>
      </c>
      <c r="P5" s="49" t="s">
        <v>12</v>
      </c>
      <c r="Q5" s="50"/>
      <c r="R5" s="51"/>
      <c r="U5" s="32" t="s">
        <v>1</v>
      </c>
      <c r="V5" s="40" t="s">
        <v>17</v>
      </c>
      <c r="W5" s="33" t="s">
        <v>18</v>
      </c>
    </row>
    <row r="6" spans="2:23" x14ac:dyDescent="0.25">
      <c r="B6" s="9">
        <v>1971</v>
      </c>
      <c r="C6" s="10">
        <v>59985</v>
      </c>
      <c r="D6" s="10">
        <v>59212</v>
      </c>
      <c r="E6" s="11">
        <f>(C6/D6)*100</f>
        <v>101.30547861919881</v>
      </c>
      <c r="F6" s="12" t="str">
        <f>IF(E6&lt;100,"Jumlah Penduduk Perempuan Lebih Banyak Daripada Jumlah Penduduk Laki-laki",IF(E6=100,"Jumlah Penduduk Laki-Laki Sama Dengan Jumlah Penduduk Perempuan","Jumlah Penduduk Laki Laki Lebih Banyak Dari Pada Jumlah Penduduk Perempuan" ))</f>
        <v>Jumlah Penduduk Laki Laki Lebih Banyak Dari Pada Jumlah Penduduk Perempuan</v>
      </c>
      <c r="I6" s="34" t="s">
        <v>8</v>
      </c>
      <c r="J6" s="35">
        <f>COUNTIF($F$6:$F$57,I6)</f>
        <v>20</v>
      </c>
      <c r="L6" s="13" t="str">
        <f>I6</f>
        <v>Jumlah Penduduk Perempuan Lebih Banyak Daripada Jumlah Penduduk Laki-laki</v>
      </c>
      <c r="M6" s="14">
        <f>J6/$J$9</f>
        <v>0.38461538461538464</v>
      </c>
      <c r="N6" s="14">
        <f>M6</f>
        <v>0.38461538461538464</v>
      </c>
      <c r="O6" s="15">
        <f t="shared" ref="O6:O8" si="0">N6*100</f>
        <v>38.461538461538467</v>
      </c>
      <c r="P6" s="16">
        <v>0</v>
      </c>
      <c r="Q6" s="17" t="s">
        <v>15</v>
      </c>
      <c r="R6" s="18">
        <v>38</v>
      </c>
      <c r="U6" s="41">
        <v>1</v>
      </c>
      <c r="V6" s="19">
        <f>MCG!E5</f>
        <v>76.237623762376245</v>
      </c>
      <c r="W6" s="42" t="str">
        <f>IF(V6&lt;$R$6,$L$6,IF(V6=$P$7,$L$7,$L$8))</f>
        <v>Jumlah Penduduk Laki Laki Lebih Banyak Dari Pada Jumlah Penduduk Perempuan</v>
      </c>
    </row>
    <row r="7" spans="2:23" x14ac:dyDescent="0.25">
      <c r="B7" s="9">
        <v>1972</v>
      </c>
      <c r="C7" s="10">
        <v>61928</v>
      </c>
      <c r="D7" s="10">
        <v>60682</v>
      </c>
      <c r="E7" s="11">
        <f t="shared" ref="E7:E57" si="1">(C7/D7)*100</f>
        <v>102.05332718104216</v>
      </c>
      <c r="F7" s="12" t="str">
        <f t="shared" ref="F7:F57" si="2">IF(E7&lt;100,"Jumlah Penduduk Perempuan Lebih Banyak Daripada Jumlah Penduduk Laki-laki",IF(E7=100,"Jumlah Penduduk Laki-Laki Sama Dengan Jumlah Penduduk Perempuan","Jumlah Penduduk Laki Laki Lebih Banyak Dari Pada Jumlah Penduduk Perempuan" ))</f>
        <v>Jumlah Penduduk Laki Laki Lebih Banyak Dari Pada Jumlah Penduduk Perempuan</v>
      </c>
      <c r="I7" s="34" t="s">
        <v>9</v>
      </c>
      <c r="J7" s="35">
        <f t="shared" ref="J7:J8" si="3">COUNTIF($F$6:$F$57,I7)</f>
        <v>0</v>
      </c>
      <c r="L7" s="13" t="str">
        <f>I7</f>
        <v>Jumlah Penduduk Laki-Laki Sama Dengan Jumlah Penduduk Perempuan</v>
      </c>
      <c r="M7" s="14">
        <f>J7/$J$9</f>
        <v>0</v>
      </c>
      <c r="N7" s="14">
        <f>M7+N6</f>
        <v>0.38461538461538464</v>
      </c>
      <c r="O7" s="15">
        <f t="shared" si="0"/>
        <v>38.461538461538467</v>
      </c>
      <c r="P7" s="16">
        <v>38</v>
      </c>
      <c r="Q7" s="20" t="s">
        <v>15</v>
      </c>
      <c r="R7" s="18">
        <v>38</v>
      </c>
      <c r="U7" s="41">
        <v>2</v>
      </c>
      <c r="V7" s="19">
        <f>MCG!E6</f>
        <v>52.475247524752476</v>
      </c>
      <c r="W7" s="42" t="str">
        <f t="shared" ref="W7:W70" si="4">IF(V7&lt;$R$6,$L$6,IF(V7=$P$7,$L$7,$L$8))</f>
        <v>Jumlah Penduduk Laki Laki Lebih Banyak Dari Pada Jumlah Penduduk Perempuan</v>
      </c>
    </row>
    <row r="8" spans="2:23" ht="15.75" thickBot="1" x14ac:dyDescent="0.3">
      <c r="B8" s="9">
        <v>1973</v>
      </c>
      <c r="C8" s="10">
        <v>63328</v>
      </c>
      <c r="D8" s="10">
        <v>62782</v>
      </c>
      <c r="E8" s="11">
        <f t="shared" si="1"/>
        <v>100.86967602178969</v>
      </c>
      <c r="F8" s="12" t="str">
        <f t="shared" si="2"/>
        <v>Jumlah Penduduk Laki Laki Lebih Banyak Dari Pada Jumlah Penduduk Perempuan</v>
      </c>
      <c r="I8" s="34" t="s">
        <v>10</v>
      </c>
      <c r="J8" s="35">
        <f t="shared" si="3"/>
        <v>32</v>
      </c>
      <c r="L8" s="21" t="str">
        <f>I8</f>
        <v>Jumlah Penduduk Laki Laki Lebih Banyak Dari Pada Jumlah Penduduk Perempuan</v>
      </c>
      <c r="M8" s="22">
        <f>J8/$J$9</f>
        <v>0.61538461538461542</v>
      </c>
      <c r="N8" s="23">
        <f>M8+N7</f>
        <v>1</v>
      </c>
      <c r="O8" s="15">
        <f t="shared" si="0"/>
        <v>100</v>
      </c>
      <c r="P8" s="24">
        <v>39</v>
      </c>
      <c r="Q8" s="25" t="s">
        <v>15</v>
      </c>
      <c r="R8" s="26">
        <v>100</v>
      </c>
      <c r="U8" s="41">
        <v>3</v>
      </c>
      <c r="V8" s="19">
        <f>MCG!E7</f>
        <v>4.9504950495049505</v>
      </c>
      <c r="W8" s="42" t="str">
        <f t="shared" si="4"/>
        <v>Jumlah Penduduk Perempuan Lebih Banyak Daripada Jumlah Penduduk Laki-laki</v>
      </c>
    </row>
    <row r="9" spans="2:23" ht="15.75" thickBot="1" x14ac:dyDescent="0.3">
      <c r="B9" s="9">
        <v>1974</v>
      </c>
      <c r="C9" s="10">
        <v>64982</v>
      </c>
      <c r="D9" s="10">
        <v>63458</v>
      </c>
      <c r="E9" s="11">
        <f t="shared" si="1"/>
        <v>102.40158845220462</v>
      </c>
      <c r="F9" s="12" t="str">
        <f t="shared" si="2"/>
        <v>Jumlah Penduduk Laki Laki Lebih Banyak Dari Pada Jumlah Penduduk Perempuan</v>
      </c>
      <c r="I9" s="52" t="s">
        <v>29</v>
      </c>
      <c r="J9" s="36">
        <f>SUM(J6:J8)</f>
        <v>52</v>
      </c>
      <c r="L9" s="27"/>
      <c r="M9" s="28"/>
      <c r="N9" s="28"/>
      <c r="O9" s="29"/>
      <c r="P9" s="29"/>
      <c r="Q9" s="29"/>
      <c r="R9" s="29"/>
      <c r="U9" s="41">
        <v>4</v>
      </c>
      <c r="V9" s="19">
        <f>MCG!E8</f>
        <v>9.9009900990099009</v>
      </c>
      <c r="W9" s="42" t="str">
        <f t="shared" si="4"/>
        <v>Jumlah Penduduk Perempuan Lebih Banyak Daripada Jumlah Penduduk Laki-laki</v>
      </c>
    </row>
    <row r="10" spans="2:23" x14ac:dyDescent="0.25">
      <c r="B10" s="9">
        <v>1975</v>
      </c>
      <c r="C10" s="10">
        <v>66152</v>
      </c>
      <c r="D10" s="10">
        <v>65659</v>
      </c>
      <c r="E10" s="11">
        <f t="shared" si="1"/>
        <v>100.75084908390319</v>
      </c>
      <c r="F10" s="12" t="str">
        <f t="shared" si="2"/>
        <v>Jumlah Penduduk Laki Laki Lebih Banyak Dari Pada Jumlah Penduduk Perempuan</v>
      </c>
      <c r="U10" s="41">
        <v>5</v>
      </c>
      <c r="V10" s="19">
        <f>MCG!E9</f>
        <v>19.801980198019802</v>
      </c>
      <c r="W10" s="42" t="str">
        <f t="shared" si="4"/>
        <v>Jumlah Penduduk Perempuan Lebih Banyak Daripada Jumlah Penduduk Laki-laki</v>
      </c>
    </row>
    <row r="11" spans="2:23" x14ac:dyDescent="0.25">
      <c r="B11" s="9">
        <v>1976</v>
      </c>
      <c r="C11" s="10">
        <v>69012</v>
      </c>
      <c r="D11" s="10">
        <v>68531</v>
      </c>
      <c r="E11" s="11">
        <f t="shared" si="1"/>
        <v>100.70187214545243</v>
      </c>
      <c r="F11" s="12" t="str">
        <f t="shared" si="2"/>
        <v>Jumlah Penduduk Laki Laki Lebih Banyak Dari Pada Jumlah Penduduk Perempuan</v>
      </c>
      <c r="J11" s="30"/>
      <c r="K11" s="30"/>
      <c r="L11" s="31"/>
      <c r="U11" s="41">
        <v>6</v>
      </c>
      <c r="V11" s="19">
        <f>MCG!E10</f>
        <v>39.603960396039604</v>
      </c>
      <c r="W11" s="42" t="str">
        <f t="shared" si="4"/>
        <v>Jumlah Penduduk Laki Laki Lebih Banyak Dari Pada Jumlah Penduduk Perempuan</v>
      </c>
    </row>
    <row r="12" spans="2:23" x14ac:dyDescent="0.25">
      <c r="B12" s="9">
        <v>1977</v>
      </c>
      <c r="C12" s="10">
        <v>70989</v>
      </c>
      <c r="D12" s="10">
        <v>69995</v>
      </c>
      <c r="E12" s="11">
        <f t="shared" si="1"/>
        <v>101.42010143581683</v>
      </c>
      <c r="F12" s="12" t="str">
        <f t="shared" si="2"/>
        <v>Jumlah Penduduk Laki Laki Lebih Banyak Dari Pada Jumlah Penduduk Perempuan</v>
      </c>
      <c r="J12" s="30"/>
      <c r="K12" s="30"/>
      <c r="L12" s="31"/>
      <c r="U12" s="41">
        <v>7</v>
      </c>
      <c r="V12" s="19">
        <f>MCG!E11</f>
        <v>79.207920792079207</v>
      </c>
      <c r="W12" s="42" t="str">
        <f t="shared" si="4"/>
        <v>Jumlah Penduduk Laki Laki Lebih Banyak Dari Pada Jumlah Penduduk Perempuan</v>
      </c>
    </row>
    <row r="13" spans="2:23" x14ac:dyDescent="0.25">
      <c r="B13" s="9">
        <v>1978</v>
      </c>
      <c r="C13" s="10">
        <v>72652</v>
      </c>
      <c r="D13" s="10">
        <v>71773</v>
      </c>
      <c r="E13" s="11">
        <f t="shared" si="1"/>
        <v>101.22469452301004</v>
      </c>
      <c r="F13" s="12" t="str">
        <f t="shared" si="2"/>
        <v>Jumlah Penduduk Laki Laki Lebih Banyak Dari Pada Jumlah Penduduk Perempuan</v>
      </c>
      <c r="J13" s="30"/>
      <c r="K13" s="30"/>
      <c r="L13" s="31"/>
      <c r="U13" s="41">
        <v>8</v>
      </c>
      <c r="V13" s="19">
        <f>MCG!E12</f>
        <v>58.415841584158414</v>
      </c>
      <c r="W13" s="42" t="str">
        <f t="shared" si="4"/>
        <v>Jumlah Penduduk Laki Laki Lebih Banyak Dari Pada Jumlah Penduduk Perempuan</v>
      </c>
    </row>
    <row r="14" spans="2:23" x14ac:dyDescent="0.25">
      <c r="B14" s="9">
        <v>1979</v>
      </c>
      <c r="C14" s="10">
        <v>73768</v>
      </c>
      <c r="D14" s="10">
        <v>72565</v>
      </c>
      <c r="E14" s="11">
        <f t="shared" si="1"/>
        <v>101.65782401984427</v>
      </c>
      <c r="F14" s="12" t="str">
        <f t="shared" si="2"/>
        <v>Jumlah Penduduk Laki Laki Lebih Banyak Dari Pada Jumlah Penduduk Perempuan</v>
      </c>
      <c r="U14" s="41">
        <v>9</v>
      </c>
      <c r="V14" s="19">
        <f>MCG!E13</f>
        <v>16.831683168316832</v>
      </c>
      <c r="W14" s="42" t="str">
        <f t="shared" si="4"/>
        <v>Jumlah Penduduk Perempuan Lebih Banyak Daripada Jumlah Penduduk Laki-laki</v>
      </c>
    </row>
    <row r="15" spans="2:23" x14ac:dyDescent="0.25">
      <c r="B15" s="9">
        <v>1980</v>
      </c>
      <c r="C15" s="10">
        <v>74398</v>
      </c>
      <c r="D15" s="10">
        <v>73600</v>
      </c>
      <c r="E15" s="11">
        <f t="shared" si="1"/>
        <v>101.08423913043478</v>
      </c>
      <c r="F15" s="12" t="str">
        <f t="shared" si="2"/>
        <v>Jumlah Penduduk Laki Laki Lebih Banyak Dari Pada Jumlah Penduduk Perempuan</v>
      </c>
      <c r="U15" s="41">
        <v>10</v>
      </c>
      <c r="V15" s="19">
        <f>MCG!E14</f>
        <v>33.663366336633665</v>
      </c>
      <c r="W15" s="42" t="str">
        <f t="shared" si="4"/>
        <v>Jumlah Penduduk Perempuan Lebih Banyak Daripada Jumlah Penduduk Laki-laki</v>
      </c>
    </row>
    <row r="16" spans="2:23" x14ac:dyDescent="0.25">
      <c r="B16" s="9">
        <v>1981</v>
      </c>
      <c r="C16" s="10">
        <v>75933</v>
      </c>
      <c r="D16" s="10">
        <v>74667</v>
      </c>
      <c r="E16" s="11">
        <f t="shared" si="1"/>
        <v>101.69552814496363</v>
      </c>
      <c r="F16" s="12" t="str">
        <f t="shared" si="2"/>
        <v>Jumlah Penduduk Laki Laki Lebih Banyak Dari Pada Jumlah Penduduk Perempuan</v>
      </c>
      <c r="U16" s="41">
        <v>11</v>
      </c>
      <c r="V16" s="19">
        <f>MCG!E15</f>
        <v>67.32673267326733</v>
      </c>
      <c r="W16" s="42" t="str">
        <f t="shared" si="4"/>
        <v>Jumlah Penduduk Laki Laki Lebih Banyak Dari Pada Jumlah Penduduk Perempuan</v>
      </c>
    </row>
    <row r="17" spans="2:23" x14ac:dyDescent="0.25">
      <c r="B17" s="9">
        <v>1982</v>
      </c>
      <c r="C17" s="10">
        <v>77500</v>
      </c>
      <c r="D17" s="10">
        <v>76887</v>
      </c>
      <c r="E17" s="11">
        <f t="shared" si="1"/>
        <v>100.79727392146918</v>
      </c>
      <c r="F17" s="12" t="str">
        <f t="shared" si="2"/>
        <v>Jumlah Penduduk Laki Laki Lebih Banyak Dari Pada Jumlah Penduduk Perempuan</v>
      </c>
      <c r="U17" s="41">
        <v>12</v>
      </c>
      <c r="V17" s="19">
        <f>MCG!E16</f>
        <v>34.653465346534652</v>
      </c>
      <c r="W17" s="42" t="str">
        <f t="shared" si="4"/>
        <v>Jumlah Penduduk Perempuan Lebih Banyak Daripada Jumlah Penduduk Laki-laki</v>
      </c>
    </row>
    <row r="18" spans="2:23" x14ac:dyDescent="0.25">
      <c r="B18" s="9">
        <v>1983</v>
      </c>
      <c r="C18" s="10">
        <v>79845</v>
      </c>
      <c r="D18" s="10">
        <v>78564</v>
      </c>
      <c r="E18" s="11">
        <f t="shared" si="1"/>
        <v>101.63051779440966</v>
      </c>
      <c r="F18" s="12" t="str">
        <f t="shared" si="2"/>
        <v>Jumlah Penduduk Laki Laki Lebih Banyak Dari Pada Jumlah Penduduk Perempuan</v>
      </c>
      <c r="U18" s="41">
        <v>13</v>
      </c>
      <c r="V18" s="19">
        <f>MCG!E17</f>
        <v>69.306930693069305</v>
      </c>
      <c r="W18" s="42" t="str">
        <f t="shared" si="4"/>
        <v>Jumlah Penduduk Laki Laki Lebih Banyak Dari Pada Jumlah Penduduk Perempuan</v>
      </c>
    </row>
    <row r="19" spans="2:23" x14ac:dyDescent="0.25">
      <c r="B19" s="9">
        <v>1984</v>
      </c>
      <c r="C19" s="10">
        <v>80693</v>
      </c>
      <c r="D19" s="10">
        <v>79887</v>
      </c>
      <c r="E19" s="11">
        <f t="shared" si="1"/>
        <v>101.00892510671325</v>
      </c>
      <c r="F19" s="12" t="str">
        <f t="shared" si="2"/>
        <v>Jumlah Penduduk Laki Laki Lebih Banyak Dari Pada Jumlah Penduduk Perempuan</v>
      </c>
      <c r="U19" s="41">
        <v>14</v>
      </c>
      <c r="V19" s="19">
        <f>MCG!E18</f>
        <v>38.613861386138616</v>
      </c>
      <c r="W19" s="42" t="str">
        <f t="shared" si="4"/>
        <v>Jumlah Penduduk Laki Laki Lebih Banyak Dari Pada Jumlah Penduduk Perempuan</v>
      </c>
    </row>
    <row r="20" spans="2:23" x14ac:dyDescent="0.25">
      <c r="B20" s="9">
        <v>1985</v>
      </c>
      <c r="C20" s="10">
        <v>82566</v>
      </c>
      <c r="D20" s="10">
        <v>81089</v>
      </c>
      <c r="E20" s="11">
        <f t="shared" si="1"/>
        <v>101.82145543785224</v>
      </c>
      <c r="F20" s="12" t="str">
        <f t="shared" si="2"/>
        <v>Jumlah Penduduk Laki Laki Lebih Banyak Dari Pada Jumlah Penduduk Perempuan</v>
      </c>
      <c r="U20" s="41">
        <v>15</v>
      </c>
      <c r="V20" s="19">
        <f>MCG!E19</f>
        <v>77.227722772277232</v>
      </c>
      <c r="W20" s="42" t="str">
        <f t="shared" si="4"/>
        <v>Jumlah Penduduk Laki Laki Lebih Banyak Dari Pada Jumlah Penduduk Perempuan</v>
      </c>
    </row>
    <row r="21" spans="2:23" x14ac:dyDescent="0.25">
      <c r="B21" s="9">
        <v>1986</v>
      </c>
      <c r="C21" s="10">
        <v>83786</v>
      </c>
      <c r="D21" s="10">
        <v>82580</v>
      </c>
      <c r="E21" s="11">
        <f t="shared" si="1"/>
        <v>101.46040203439088</v>
      </c>
      <c r="F21" s="12" t="str">
        <f t="shared" si="2"/>
        <v>Jumlah Penduduk Laki Laki Lebih Banyak Dari Pada Jumlah Penduduk Perempuan</v>
      </c>
      <c r="U21" s="41">
        <v>16</v>
      </c>
      <c r="V21" s="19">
        <f>MCG!E20</f>
        <v>54.455445544554458</v>
      </c>
      <c r="W21" s="42" t="str">
        <f t="shared" si="4"/>
        <v>Jumlah Penduduk Laki Laki Lebih Banyak Dari Pada Jumlah Penduduk Perempuan</v>
      </c>
    </row>
    <row r="22" spans="2:23" x14ac:dyDescent="0.25">
      <c r="B22" s="9">
        <v>1987</v>
      </c>
      <c r="C22" s="10">
        <v>85899</v>
      </c>
      <c r="D22" s="10">
        <v>84566</v>
      </c>
      <c r="E22" s="11">
        <f t="shared" si="1"/>
        <v>101.57628361279947</v>
      </c>
      <c r="F22" s="12" t="str">
        <f t="shared" si="2"/>
        <v>Jumlah Penduduk Laki Laki Lebih Banyak Dari Pada Jumlah Penduduk Perempuan</v>
      </c>
      <c r="U22" s="41">
        <v>17</v>
      </c>
      <c r="V22" s="19">
        <f>MCG!E21</f>
        <v>8.9108910891089099</v>
      </c>
      <c r="W22" s="42" t="str">
        <f t="shared" si="4"/>
        <v>Jumlah Penduduk Perempuan Lebih Banyak Daripada Jumlah Penduduk Laki-laki</v>
      </c>
    </row>
    <row r="23" spans="2:23" x14ac:dyDescent="0.25">
      <c r="B23" s="9">
        <v>1988</v>
      </c>
      <c r="C23" s="10">
        <v>87327</v>
      </c>
      <c r="D23" s="10">
        <v>86876</v>
      </c>
      <c r="E23" s="11">
        <f t="shared" si="1"/>
        <v>100.51913071504212</v>
      </c>
      <c r="F23" s="12" t="str">
        <f t="shared" si="2"/>
        <v>Jumlah Penduduk Laki Laki Lebih Banyak Dari Pada Jumlah Penduduk Perempuan</v>
      </c>
      <c r="U23" s="41">
        <v>18</v>
      </c>
      <c r="V23" s="19">
        <f>MCG!E22</f>
        <v>17.82178217821782</v>
      </c>
      <c r="W23" s="42" t="str">
        <f t="shared" si="4"/>
        <v>Jumlah Penduduk Perempuan Lebih Banyak Daripada Jumlah Penduduk Laki-laki</v>
      </c>
    </row>
    <row r="24" spans="2:23" x14ac:dyDescent="0.25">
      <c r="B24" s="9">
        <v>1989</v>
      </c>
      <c r="C24" s="10">
        <v>88577</v>
      </c>
      <c r="D24" s="10">
        <v>87899</v>
      </c>
      <c r="E24" s="11">
        <f t="shared" si="1"/>
        <v>100.77133983321767</v>
      </c>
      <c r="F24" s="12" t="str">
        <f t="shared" si="2"/>
        <v>Jumlah Penduduk Laki Laki Lebih Banyak Dari Pada Jumlah Penduduk Perempuan</v>
      </c>
      <c r="U24" s="41">
        <v>19</v>
      </c>
      <c r="V24" s="19">
        <f>MCG!E23</f>
        <v>35.64356435643564</v>
      </c>
      <c r="W24" s="42" t="str">
        <f t="shared" si="4"/>
        <v>Jumlah Penduduk Perempuan Lebih Banyak Daripada Jumlah Penduduk Laki-laki</v>
      </c>
    </row>
    <row r="25" spans="2:23" x14ac:dyDescent="0.25">
      <c r="B25" s="9">
        <v>1990</v>
      </c>
      <c r="C25" s="10">
        <v>89939</v>
      </c>
      <c r="D25" s="10">
        <v>89909</v>
      </c>
      <c r="E25" s="11">
        <f t="shared" si="1"/>
        <v>100.03336707114971</v>
      </c>
      <c r="F25" s="12" t="str">
        <f t="shared" si="2"/>
        <v>Jumlah Penduduk Laki Laki Lebih Banyak Dari Pada Jumlah Penduduk Perempuan</v>
      </c>
      <c r="U25" s="41">
        <v>20</v>
      </c>
      <c r="V25" s="19">
        <f>MCG!E24</f>
        <v>71.287128712871279</v>
      </c>
      <c r="W25" s="42" t="str">
        <f t="shared" si="4"/>
        <v>Jumlah Penduduk Laki Laki Lebih Banyak Dari Pada Jumlah Penduduk Perempuan</v>
      </c>
    </row>
    <row r="26" spans="2:23" x14ac:dyDescent="0.25">
      <c r="B26" s="9">
        <v>1991</v>
      </c>
      <c r="C26" s="10">
        <v>92021</v>
      </c>
      <c r="D26" s="10">
        <v>91732</v>
      </c>
      <c r="E26" s="11">
        <f t="shared" si="1"/>
        <v>100.31504818383988</v>
      </c>
      <c r="F26" s="12" t="str">
        <f t="shared" si="2"/>
        <v>Jumlah Penduduk Laki Laki Lebih Banyak Dari Pada Jumlah Penduduk Perempuan</v>
      </c>
      <c r="U26" s="41">
        <v>21</v>
      </c>
      <c r="V26" s="19">
        <f>MCG!E25</f>
        <v>42.574257425742573</v>
      </c>
      <c r="W26" s="42" t="str">
        <f t="shared" si="4"/>
        <v>Jumlah Penduduk Laki Laki Lebih Banyak Dari Pada Jumlah Penduduk Perempuan</v>
      </c>
    </row>
    <row r="27" spans="2:23" x14ac:dyDescent="0.25">
      <c r="B27" s="9">
        <v>1992</v>
      </c>
      <c r="C27" s="10">
        <v>93877</v>
      </c>
      <c r="D27" s="10">
        <v>92340</v>
      </c>
      <c r="E27" s="11">
        <f t="shared" si="1"/>
        <v>101.66450075806802</v>
      </c>
      <c r="F27" s="12" t="str">
        <f t="shared" si="2"/>
        <v>Jumlah Penduduk Laki Laki Lebih Banyak Dari Pada Jumlah Penduduk Perempuan</v>
      </c>
      <c r="U27" s="41">
        <v>22</v>
      </c>
      <c r="V27" s="19">
        <f>MCG!E26</f>
        <v>85.148514851485146</v>
      </c>
      <c r="W27" s="42" t="str">
        <f t="shared" si="4"/>
        <v>Jumlah Penduduk Laki Laki Lebih Banyak Dari Pada Jumlah Penduduk Perempuan</v>
      </c>
    </row>
    <row r="28" spans="2:23" x14ac:dyDescent="0.25">
      <c r="B28" s="9">
        <v>1993</v>
      </c>
      <c r="C28" s="10">
        <v>95765</v>
      </c>
      <c r="D28" s="10">
        <v>94702</v>
      </c>
      <c r="E28" s="11">
        <f t="shared" si="1"/>
        <v>101.12246837447995</v>
      </c>
      <c r="F28" s="12" t="str">
        <f t="shared" si="2"/>
        <v>Jumlah Penduduk Laki Laki Lebih Banyak Dari Pada Jumlah Penduduk Perempuan</v>
      </c>
      <c r="U28" s="41">
        <v>23</v>
      </c>
      <c r="V28" s="19">
        <f>MCG!E27</f>
        <v>70.297029702970292</v>
      </c>
      <c r="W28" s="42" t="str">
        <f t="shared" si="4"/>
        <v>Jumlah Penduduk Laki Laki Lebih Banyak Dari Pada Jumlah Penduduk Perempuan</v>
      </c>
    </row>
    <row r="29" spans="2:23" x14ac:dyDescent="0.25">
      <c r="B29" s="9">
        <v>1994</v>
      </c>
      <c r="C29" s="10">
        <v>96991</v>
      </c>
      <c r="D29" s="10">
        <v>95902</v>
      </c>
      <c r="E29" s="11">
        <f t="shared" si="1"/>
        <v>101.13553419115347</v>
      </c>
      <c r="F29" s="12" t="str">
        <f t="shared" si="2"/>
        <v>Jumlah Penduduk Laki Laki Lebih Banyak Dari Pada Jumlah Penduduk Perempuan</v>
      </c>
      <c r="U29" s="41">
        <v>24</v>
      </c>
      <c r="V29" s="19">
        <f>MCG!E28</f>
        <v>40.594059405940598</v>
      </c>
      <c r="W29" s="42" t="str">
        <f t="shared" si="4"/>
        <v>Jumlah Penduduk Laki Laki Lebih Banyak Dari Pada Jumlah Penduduk Perempuan</v>
      </c>
    </row>
    <row r="30" spans="2:23" x14ac:dyDescent="0.25">
      <c r="B30" s="9">
        <v>1995</v>
      </c>
      <c r="C30" s="10">
        <v>97541</v>
      </c>
      <c r="D30" s="10">
        <v>96809</v>
      </c>
      <c r="E30" s="11">
        <f t="shared" si="1"/>
        <v>100.75612804594614</v>
      </c>
      <c r="F30" s="12" t="str">
        <f t="shared" si="2"/>
        <v>Jumlah Penduduk Laki Laki Lebih Banyak Dari Pada Jumlah Penduduk Perempuan</v>
      </c>
      <c r="U30" s="41">
        <v>25</v>
      </c>
      <c r="V30" s="19">
        <f>MCG!E29</f>
        <v>81.188118811881196</v>
      </c>
      <c r="W30" s="42" t="str">
        <f t="shared" si="4"/>
        <v>Jumlah Penduduk Laki Laki Lebih Banyak Dari Pada Jumlah Penduduk Perempuan</v>
      </c>
    </row>
    <row r="31" spans="2:23" x14ac:dyDescent="0.25">
      <c r="B31" s="9">
        <v>1996</v>
      </c>
      <c r="C31" s="10">
        <v>98003</v>
      </c>
      <c r="D31" s="10">
        <v>97450</v>
      </c>
      <c r="E31" s="11">
        <f t="shared" si="1"/>
        <v>100.56747049769112</v>
      </c>
      <c r="F31" s="12" t="str">
        <f t="shared" si="2"/>
        <v>Jumlah Penduduk Laki Laki Lebih Banyak Dari Pada Jumlah Penduduk Perempuan</v>
      </c>
      <c r="U31" s="41">
        <v>26</v>
      </c>
      <c r="V31" s="19">
        <f>MCG!E30</f>
        <v>62.376237623762378</v>
      </c>
      <c r="W31" s="42" t="str">
        <f t="shared" si="4"/>
        <v>Jumlah Penduduk Laki Laki Lebih Banyak Dari Pada Jumlah Penduduk Perempuan</v>
      </c>
    </row>
    <row r="32" spans="2:23" x14ac:dyDescent="0.25">
      <c r="B32" s="9">
        <v>1997</v>
      </c>
      <c r="C32" s="10">
        <v>98989</v>
      </c>
      <c r="D32" s="10">
        <v>99821</v>
      </c>
      <c r="E32" s="11">
        <f t="shared" si="1"/>
        <v>99.166508049408435</v>
      </c>
      <c r="F32" s="12" t="str">
        <f t="shared" si="2"/>
        <v>Jumlah Penduduk Perempuan Lebih Banyak Daripada Jumlah Penduduk Laki-laki</v>
      </c>
      <c r="U32" s="41">
        <v>27</v>
      </c>
      <c r="V32" s="19">
        <f>MCG!E31</f>
        <v>24.752475247524753</v>
      </c>
      <c r="W32" s="42" t="str">
        <f t="shared" si="4"/>
        <v>Jumlah Penduduk Perempuan Lebih Banyak Daripada Jumlah Penduduk Laki-laki</v>
      </c>
    </row>
    <row r="33" spans="2:23" x14ac:dyDescent="0.25">
      <c r="B33" s="9">
        <v>1998</v>
      </c>
      <c r="C33" s="10">
        <v>99569</v>
      </c>
      <c r="D33" s="10">
        <v>101003</v>
      </c>
      <c r="E33" s="11">
        <f t="shared" si="1"/>
        <v>98.580240190885419</v>
      </c>
      <c r="F33" s="12" t="str">
        <f t="shared" si="2"/>
        <v>Jumlah Penduduk Perempuan Lebih Banyak Daripada Jumlah Penduduk Laki-laki</v>
      </c>
      <c r="U33" s="41">
        <v>28</v>
      </c>
      <c r="V33" s="19">
        <f>MCG!E32</f>
        <v>49.504950495049506</v>
      </c>
      <c r="W33" s="42" t="str">
        <f t="shared" si="4"/>
        <v>Jumlah Penduduk Laki Laki Lebih Banyak Dari Pada Jumlah Penduduk Perempuan</v>
      </c>
    </row>
    <row r="34" spans="2:23" x14ac:dyDescent="0.25">
      <c r="B34" s="9">
        <v>1999</v>
      </c>
      <c r="C34" s="10">
        <v>99898</v>
      </c>
      <c r="D34" s="10">
        <v>104201</v>
      </c>
      <c r="E34" s="11">
        <f t="shared" si="1"/>
        <v>95.870481089432928</v>
      </c>
      <c r="F34" s="12" t="str">
        <f t="shared" si="2"/>
        <v>Jumlah Penduduk Perempuan Lebih Banyak Daripada Jumlah Penduduk Laki-laki</v>
      </c>
      <c r="U34" s="41">
        <v>29</v>
      </c>
      <c r="V34" s="19">
        <f>MCG!E33</f>
        <v>99.009900990099013</v>
      </c>
      <c r="W34" s="42" t="str">
        <f t="shared" si="4"/>
        <v>Jumlah Penduduk Laki Laki Lebih Banyak Dari Pada Jumlah Penduduk Perempuan</v>
      </c>
    </row>
    <row r="35" spans="2:23" x14ac:dyDescent="0.25">
      <c r="B35" s="9">
        <v>2000</v>
      </c>
      <c r="C35" s="10">
        <v>100898</v>
      </c>
      <c r="D35" s="10">
        <v>106765</v>
      </c>
      <c r="E35" s="11">
        <f t="shared" si="1"/>
        <v>94.504753430431322</v>
      </c>
      <c r="F35" s="12" t="str">
        <f t="shared" si="2"/>
        <v>Jumlah Penduduk Perempuan Lebih Banyak Daripada Jumlah Penduduk Laki-laki</v>
      </c>
      <c r="U35" s="41">
        <v>30</v>
      </c>
      <c r="V35" s="19">
        <f>MCG!E34</f>
        <v>98.019801980198025</v>
      </c>
      <c r="W35" s="42" t="str">
        <f t="shared" si="4"/>
        <v>Jumlah Penduduk Laki Laki Lebih Banyak Dari Pada Jumlah Penduduk Perempuan</v>
      </c>
    </row>
    <row r="36" spans="2:23" x14ac:dyDescent="0.25">
      <c r="B36" s="9">
        <v>2001</v>
      </c>
      <c r="C36" s="10">
        <v>103309</v>
      </c>
      <c r="D36" s="10">
        <v>108055</v>
      </c>
      <c r="E36" s="11">
        <f t="shared" si="1"/>
        <v>95.607792327981116</v>
      </c>
      <c r="F36" s="12" t="str">
        <f t="shared" si="2"/>
        <v>Jumlah Penduduk Perempuan Lebih Banyak Daripada Jumlah Penduduk Laki-laki</v>
      </c>
      <c r="U36" s="41">
        <v>31</v>
      </c>
      <c r="V36" s="19">
        <f>MCG!E35</f>
        <v>96.039603960396036</v>
      </c>
      <c r="W36" s="42" t="str">
        <f t="shared" si="4"/>
        <v>Jumlah Penduduk Laki Laki Lebih Banyak Dari Pada Jumlah Penduduk Perempuan</v>
      </c>
    </row>
    <row r="37" spans="2:23" x14ac:dyDescent="0.25">
      <c r="B37" s="9">
        <v>2002</v>
      </c>
      <c r="C37" s="10">
        <v>105496</v>
      </c>
      <c r="D37" s="10">
        <v>109453</v>
      </c>
      <c r="E37" s="11">
        <f t="shared" si="1"/>
        <v>96.384749618557748</v>
      </c>
      <c r="F37" s="12" t="str">
        <f t="shared" si="2"/>
        <v>Jumlah Penduduk Perempuan Lebih Banyak Daripada Jumlah Penduduk Laki-laki</v>
      </c>
      <c r="U37" s="41">
        <v>32</v>
      </c>
      <c r="V37" s="19">
        <f>MCG!E36</f>
        <v>92.079207920792086</v>
      </c>
      <c r="W37" s="42" t="str">
        <f t="shared" si="4"/>
        <v>Jumlah Penduduk Laki Laki Lebih Banyak Dari Pada Jumlah Penduduk Perempuan</v>
      </c>
    </row>
    <row r="38" spans="2:23" x14ac:dyDescent="0.25">
      <c r="B38" s="9">
        <v>2003</v>
      </c>
      <c r="C38" s="10">
        <v>107992</v>
      </c>
      <c r="D38" s="10">
        <v>110987</v>
      </c>
      <c r="E38" s="11">
        <f t="shared" si="1"/>
        <v>97.301485759593461</v>
      </c>
      <c r="F38" s="12" t="str">
        <f t="shared" si="2"/>
        <v>Jumlah Penduduk Perempuan Lebih Banyak Daripada Jumlah Penduduk Laki-laki</v>
      </c>
      <c r="U38" s="41">
        <v>33</v>
      </c>
      <c r="V38" s="19">
        <f>MCG!E37</f>
        <v>84.158415841584159</v>
      </c>
      <c r="W38" s="42" t="str">
        <f t="shared" si="4"/>
        <v>Jumlah Penduduk Laki Laki Lebih Banyak Dari Pada Jumlah Penduduk Perempuan</v>
      </c>
    </row>
    <row r="39" spans="2:23" x14ac:dyDescent="0.25">
      <c r="B39" s="9">
        <v>2004</v>
      </c>
      <c r="C39" s="10">
        <v>108749</v>
      </c>
      <c r="D39" s="10">
        <v>111945</v>
      </c>
      <c r="E39" s="11">
        <f t="shared" si="1"/>
        <v>97.145026575550503</v>
      </c>
      <c r="F39" s="12" t="str">
        <f t="shared" si="2"/>
        <v>Jumlah Penduduk Perempuan Lebih Banyak Daripada Jumlah Penduduk Laki-laki</v>
      </c>
      <c r="U39" s="41">
        <v>34</v>
      </c>
      <c r="V39" s="19">
        <f>MCG!E38</f>
        <v>68.316831683168317</v>
      </c>
      <c r="W39" s="42" t="str">
        <f t="shared" si="4"/>
        <v>Jumlah Penduduk Laki Laki Lebih Banyak Dari Pada Jumlah Penduduk Perempuan</v>
      </c>
    </row>
    <row r="40" spans="2:23" x14ac:dyDescent="0.25">
      <c r="B40" s="9">
        <v>2005</v>
      </c>
      <c r="C40" s="10">
        <v>109212</v>
      </c>
      <c r="D40" s="10">
        <v>112004</v>
      </c>
      <c r="E40" s="11">
        <f t="shared" si="1"/>
        <v>97.507231884575546</v>
      </c>
      <c r="F40" s="12" t="str">
        <f t="shared" si="2"/>
        <v>Jumlah Penduduk Perempuan Lebih Banyak Daripada Jumlah Penduduk Laki-laki</v>
      </c>
      <c r="U40" s="41">
        <v>35</v>
      </c>
      <c r="V40" s="19">
        <f>MCG!E39</f>
        <v>36.633663366336634</v>
      </c>
      <c r="W40" s="42" t="str">
        <f t="shared" si="4"/>
        <v>Jumlah Penduduk Perempuan Lebih Banyak Daripada Jumlah Penduduk Laki-laki</v>
      </c>
    </row>
    <row r="41" spans="2:23" x14ac:dyDescent="0.25">
      <c r="B41" s="9">
        <v>2006</v>
      </c>
      <c r="C41" s="10">
        <v>110703</v>
      </c>
      <c r="D41" s="10">
        <v>113054</v>
      </c>
      <c r="E41" s="11">
        <f t="shared" si="1"/>
        <v>97.920462787694376</v>
      </c>
      <c r="F41" s="12" t="str">
        <f t="shared" si="2"/>
        <v>Jumlah Penduduk Perempuan Lebih Banyak Daripada Jumlah Penduduk Laki-laki</v>
      </c>
      <c r="U41" s="41">
        <v>36</v>
      </c>
      <c r="V41" s="19">
        <f>MCG!E40</f>
        <v>73.267326732673268</v>
      </c>
      <c r="W41" s="42" t="str">
        <f t="shared" si="4"/>
        <v>Jumlah Penduduk Laki Laki Lebih Banyak Dari Pada Jumlah Penduduk Perempuan</v>
      </c>
    </row>
    <row r="42" spans="2:23" x14ac:dyDescent="0.25">
      <c r="B42" s="9">
        <v>2007</v>
      </c>
      <c r="C42" s="10">
        <v>111502</v>
      </c>
      <c r="D42" s="10">
        <v>115481</v>
      </c>
      <c r="E42" s="11">
        <f t="shared" si="1"/>
        <v>96.55441154822006</v>
      </c>
      <c r="F42" s="12" t="str">
        <f t="shared" si="2"/>
        <v>Jumlah Penduduk Perempuan Lebih Banyak Daripada Jumlah Penduduk Laki-laki</v>
      </c>
      <c r="U42" s="41">
        <v>37</v>
      </c>
      <c r="V42" s="19">
        <f>MCG!E41</f>
        <v>46.534653465346537</v>
      </c>
      <c r="W42" s="42" t="str">
        <f t="shared" si="4"/>
        <v>Jumlah Penduduk Laki Laki Lebih Banyak Dari Pada Jumlah Penduduk Perempuan</v>
      </c>
    </row>
    <row r="43" spans="2:23" x14ac:dyDescent="0.25">
      <c r="B43" s="9">
        <v>2008</v>
      </c>
      <c r="C43" s="10">
        <v>115056</v>
      </c>
      <c r="D43" s="10">
        <v>116968</v>
      </c>
      <c r="E43" s="11">
        <f t="shared" si="1"/>
        <v>98.365364886122691</v>
      </c>
      <c r="F43" s="12" t="str">
        <f t="shared" si="2"/>
        <v>Jumlah Penduduk Perempuan Lebih Banyak Daripada Jumlah Penduduk Laki-laki</v>
      </c>
      <c r="U43" s="41">
        <v>38</v>
      </c>
      <c r="V43" s="19">
        <f>MCG!E42</f>
        <v>93.069306930693074</v>
      </c>
      <c r="W43" s="42" t="str">
        <f t="shared" si="4"/>
        <v>Jumlah Penduduk Laki Laki Lebih Banyak Dari Pada Jumlah Penduduk Perempuan</v>
      </c>
    </row>
    <row r="44" spans="2:23" x14ac:dyDescent="0.25">
      <c r="B44" s="9">
        <v>2009</v>
      </c>
      <c r="C44" s="10">
        <v>117656</v>
      </c>
      <c r="D44" s="10">
        <v>118547</v>
      </c>
      <c r="E44" s="11">
        <f t="shared" si="1"/>
        <v>99.248399369026629</v>
      </c>
      <c r="F44" s="12" t="str">
        <f t="shared" si="2"/>
        <v>Jumlah Penduduk Perempuan Lebih Banyak Daripada Jumlah Penduduk Laki-laki</v>
      </c>
      <c r="U44" s="41">
        <v>39</v>
      </c>
      <c r="V44" s="19">
        <f>MCG!E43</f>
        <v>86.138613861386133</v>
      </c>
      <c r="W44" s="42" t="str">
        <f t="shared" si="4"/>
        <v>Jumlah Penduduk Laki Laki Lebih Banyak Dari Pada Jumlah Penduduk Perempuan</v>
      </c>
    </row>
    <row r="45" spans="2:23" x14ac:dyDescent="0.25">
      <c r="B45" s="9">
        <v>2010</v>
      </c>
      <c r="C45" s="10">
        <v>118221</v>
      </c>
      <c r="D45" s="10">
        <v>119332</v>
      </c>
      <c r="E45" s="11">
        <f t="shared" si="1"/>
        <v>99.068984010994527</v>
      </c>
      <c r="F45" s="12" t="str">
        <f t="shared" si="2"/>
        <v>Jumlah Penduduk Perempuan Lebih Banyak Daripada Jumlah Penduduk Laki-laki</v>
      </c>
      <c r="U45" s="41">
        <v>40</v>
      </c>
      <c r="V45" s="19">
        <f>MCG!E44</f>
        <v>72.277227722772281</v>
      </c>
      <c r="W45" s="42" t="str">
        <f t="shared" si="4"/>
        <v>Jumlah Penduduk Laki Laki Lebih Banyak Dari Pada Jumlah Penduduk Perempuan</v>
      </c>
    </row>
    <row r="46" spans="2:23" x14ac:dyDescent="0.25">
      <c r="B46" s="9">
        <v>2011</v>
      </c>
      <c r="C46" s="10">
        <v>119877</v>
      </c>
      <c r="D46" s="10">
        <v>120554</v>
      </c>
      <c r="E46" s="11">
        <f t="shared" si="1"/>
        <v>99.43842593360651</v>
      </c>
      <c r="F46" s="12" t="str">
        <f t="shared" si="2"/>
        <v>Jumlah Penduduk Perempuan Lebih Banyak Daripada Jumlah Penduduk Laki-laki</v>
      </c>
      <c r="U46" s="41">
        <v>41</v>
      </c>
      <c r="V46" s="19">
        <f>MCG!E45</f>
        <v>44.554455445544555</v>
      </c>
      <c r="W46" s="42" t="str">
        <f t="shared" si="4"/>
        <v>Jumlah Penduduk Laki Laki Lebih Banyak Dari Pada Jumlah Penduduk Perempuan</v>
      </c>
    </row>
    <row r="47" spans="2:23" x14ac:dyDescent="0.25">
      <c r="B47" s="9">
        <v>2012</v>
      </c>
      <c r="C47" s="10">
        <v>120999</v>
      </c>
      <c r="D47" s="10">
        <v>122121</v>
      </c>
      <c r="E47" s="11">
        <f t="shared" si="1"/>
        <v>99.081239098926474</v>
      </c>
      <c r="F47" s="12" t="str">
        <f t="shared" si="2"/>
        <v>Jumlah Penduduk Perempuan Lebih Banyak Daripada Jumlah Penduduk Laki-laki</v>
      </c>
      <c r="U47" s="41">
        <v>42</v>
      </c>
      <c r="V47" s="19">
        <f>MCG!E46</f>
        <v>89.10891089108911</v>
      </c>
      <c r="W47" s="42" t="str">
        <f t="shared" si="4"/>
        <v>Jumlah Penduduk Laki Laki Lebih Banyak Dari Pada Jumlah Penduduk Perempuan</v>
      </c>
    </row>
    <row r="48" spans="2:23" x14ac:dyDescent="0.25">
      <c r="B48" s="9">
        <v>2013</v>
      </c>
      <c r="C48" s="10">
        <v>122789</v>
      </c>
      <c r="D48" s="10">
        <v>123456</v>
      </c>
      <c r="E48" s="11">
        <f t="shared" si="1"/>
        <v>99.459726542249868</v>
      </c>
      <c r="F48" s="12" t="str">
        <f t="shared" si="2"/>
        <v>Jumlah Penduduk Perempuan Lebih Banyak Daripada Jumlah Penduduk Laki-laki</v>
      </c>
      <c r="U48" s="41">
        <v>43</v>
      </c>
      <c r="V48" s="19">
        <f>MCG!E47</f>
        <v>78.21782178217822</v>
      </c>
      <c r="W48" s="42" t="str">
        <f t="shared" si="4"/>
        <v>Jumlah Penduduk Laki Laki Lebih Banyak Dari Pada Jumlah Penduduk Perempuan</v>
      </c>
    </row>
    <row r="49" spans="2:23" x14ac:dyDescent="0.25">
      <c r="B49" s="9">
        <v>2014</v>
      </c>
      <c r="C49" s="10">
        <v>125567</v>
      </c>
      <c r="D49" s="10">
        <v>125989</v>
      </c>
      <c r="E49" s="11">
        <f t="shared" si="1"/>
        <v>99.66505012342347</v>
      </c>
      <c r="F49" s="12" t="str">
        <f t="shared" si="2"/>
        <v>Jumlah Penduduk Perempuan Lebih Banyak Daripada Jumlah Penduduk Laki-laki</v>
      </c>
      <c r="U49" s="41">
        <v>44</v>
      </c>
      <c r="V49" s="19">
        <f>MCG!E48</f>
        <v>56.435643564356432</v>
      </c>
      <c r="W49" s="42" t="str">
        <f t="shared" si="4"/>
        <v>Jumlah Penduduk Laki Laki Lebih Banyak Dari Pada Jumlah Penduduk Perempuan</v>
      </c>
    </row>
    <row r="50" spans="2:23" x14ac:dyDescent="0.25">
      <c r="B50" s="9">
        <v>2015</v>
      </c>
      <c r="C50" s="10">
        <v>126483</v>
      </c>
      <c r="D50" s="10">
        <v>126889</v>
      </c>
      <c r="E50" s="11">
        <f t="shared" si="1"/>
        <v>99.680035306448943</v>
      </c>
      <c r="F50" s="12" t="str">
        <f t="shared" si="2"/>
        <v>Jumlah Penduduk Perempuan Lebih Banyak Daripada Jumlah Penduduk Laki-laki</v>
      </c>
      <c r="U50" s="41">
        <v>45</v>
      </c>
      <c r="V50" s="19">
        <f>MCG!E49</f>
        <v>12.871287128712872</v>
      </c>
      <c r="W50" s="42" t="str">
        <f t="shared" si="4"/>
        <v>Jumlah Penduduk Perempuan Lebih Banyak Daripada Jumlah Penduduk Laki-laki</v>
      </c>
    </row>
    <row r="51" spans="2:23" x14ac:dyDescent="0.25">
      <c r="B51" s="9">
        <v>2016</v>
      </c>
      <c r="C51" s="10">
        <v>129910</v>
      </c>
      <c r="D51" s="10">
        <v>128586</v>
      </c>
      <c r="E51" s="11">
        <f t="shared" si="1"/>
        <v>101.02966108285504</v>
      </c>
      <c r="F51" s="12" t="str">
        <f t="shared" si="2"/>
        <v>Jumlah Penduduk Laki Laki Lebih Banyak Dari Pada Jumlah Penduduk Perempuan</v>
      </c>
      <c r="U51" s="41">
        <v>46</v>
      </c>
      <c r="V51" s="19">
        <f>MCG!E50</f>
        <v>25.742574257425744</v>
      </c>
      <c r="W51" s="42" t="str">
        <f t="shared" si="4"/>
        <v>Jumlah Penduduk Perempuan Lebih Banyak Daripada Jumlah Penduduk Laki-laki</v>
      </c>
    </row>
    <row r="52" spans="2:23" x14ac:dyDescent="0.25">
      <c r="B52" s="9">
        <v>2017</v>
      </c>
      <c r="C52" s="10">
        <v>131310</v>
      </c>
      <c r="D52" s="10">
        <v>130044</v>
      </c>
      <c r="E52" s="11">
        <f t="shared" si="1"/>
        <v>100.97351665590108</v>
      </c>
      <c r="F52" s="12" t="str">
        <f t="shared" si="2"/>
        <v>Jumlah Penduduk Laki Laki Lebih Banyak Dari Pada Jumlah Penduduk Perempuan</v>
      </c>
      <c r="U52" s="41">
        <v>47</v>
      </c>
      <c r="V52" s="19">
        <f>MCG!E51</f>
        <v>51.485148514851488</v>
      </c>
      <c r="W52" s="42" t="str">
        <f t="shared" si="4"/>
        <v>Jumlah Penduduk Laki Laki Lebih Banyak Dari Pada Jumlah Penduduk Perempuan</v>
      </c>
    </row>
    <row r="53" spans="2:23" x14ac:dyDescent="0.25">
      <c r="B53" s="9">
        <v>2018</v>
      </c>
      <c r="C53" s="10">
        <v>132683</v>
      </c>
      <c r="D53" s="10">
        <v>131478</v>
      </c>
      <c r="E53" s="11">
        <f t="shared" si="1"/>
        <v>100.91650314120994</v>
      </c>
      <c r="F53" s="12" t="str">
        <f t="shared" si="2"/>
        <v>Jumlah Penduduk Laki Laki Lebih Banyak Dari Pada Jumlah Penduduk Perempuan</v>
      </c>
      <c r="U53" s="41">
        <v>48</v>
      </c>
      <c r="V53" s="19">
        <f>MCG!E52</f>
        <v>2.9702970297029703</v>
      </c>
      <c r="W53" s="42" t="str">
        <f t="shared" si="4"/>
        <v>Jumlah Penduduk Perempuan Lebih Banyak Daripada Jumlah Penduduk Laki-laki</v>
      </c>
    </row>
    <row r="54" spans="2:23" x14ac:dyDescent="0.25">
      <c r="B54" s="9">
        <v>2019</v>
      </c>
      <c r="C54" s="10">
        <v>134025</v>
      </c>
      <c r="D54" s="10">
        <v>132886</v>
      </c>
      <c r="E54" s="11">
        <f t="shared" si="1"/>
        <v>100.85712565657784</v>
      </c>
      <c r="F54" s="12" t="str">
        <f t="shared" si="2"/>
        <v>Jumlah Penduduk Laki Laki Lebih Banyak Dari Pada Jumlah Penduduk Perempuan</v>
      </c>
      <c r="U54" s="41">
        <v>49</v>
      </c>
      <c r="V54" s="19">
        <f>MCG!E53</f>
        <v>5.9405940594059405</v>
      </c>
      <c r="W54" s="42" t="str">
        <f t="shared" si="4"/>
        <v>Jumlah Penduduk Perempuan Lebih Banyak Daripada Jumlah Penduduk Laki-laki</v>
      </c>
    </row>
    <row r="55" spans="2:23" x14ac:dyDescent="0.25">
      <c r="B55" s="9">
        <v>2020</v>
      </c>
      <c r="C55" s="10">
        <v>135337</v>
      </c>
      <c r="D55" s="10">
        <v>143266</v>
      </c>
      <c r="E55" s="11">
        <f t="shared" si="1"/>
        <v>94.46553962559156</v>
      </c>
      <c r="F55" s="12" t="str">
        <f t="shared" si="2"/>
        <v>Jumlah Penduduk Perempuan Lebih Banyak Daripada Jumlah Penduduk Laki-laki</v>
      </c>
      <c r="U55" s="41">
        <v>50</v>
      </c>
      <c r="V55" s="19">
        <f>MCG!E54</f>
        <v>11.881188118811881</v>
      </c>
      <c r="W55" s="42" t="str">
        <f t="shared" si="4"/>
        <v>Jumlah Penduduk Perempuan Lebih Banyak Daripada Jumlah Penduduk Laki-laki</v>
      </c>
    </row>
    <row r="56" spans="2:23" x14ac:dyDescent="0.25">
      <c r="B56" s="9">
        <v>2021</v>
      </c>
      <c r="C56" s="10">
        <v>138298</v>
      </c>
      <c r="D56" s="10">
        <v>134333</v>
      </c>
      <c r="E56" s="11">
        <f t="shared" si="1"/>
        <v>102.95162022734547</v>
      </c>
      <c r="F56" s="12" t="str">
        <f t="shared" si="2"/>
        <v>Jumlah Penduduk Laki Laki Lebih Banyak Dari Pada Jumlah Penduduk Perempuan</v>
      </c>
      <c r="U56" s="41">
        <v>51</v>
      </c>
      <c r="V56" s="19">
        <f>MCG!E55</f>
        <v>23.762376237623762</v>
      </c>
      <c r="W56" s="42" t="str">
        <f t="shared" si="4"/>
        <v>Jumlah Penduduk Perempuan Lebih Banyak Daripada Jumlah Penduduk Laki-laki</v>
      </c>
    </row>
    <row r="57" spans="2:23" x14ac:dyDescent="0.25">
      <c r="B57" s="9">
        <v>2022</v>
      </c>
      <c r="C57" s="10">
        <v>139388</v>
      </c>
      <c r="D57" s="10">
        <v>136384</v>
      </c>
      <c r="E57" s="11">
        <f t="shared" si="1"/>
        <v>102.2026044110746</v>
      </c>
      <c r="F57" s="12" t="str">
        <f t="shared" si="2"/>
        <v>Jumlah Penduduk Laki Laki Lebih Banyak Dari Pada Jumlah Penduduk Perempuan</v>
      </c>
      <c r="U57" s="41">
        <v>52</v>
      </c>
      <c r="V57" s="19">
        <f>MCG!E56</f>
        <v>47.524752475247524</v>
      </c>
      <c r="W57" s="42" t="str">
        <f t="shared" si="4"/>
        <v>Jumlah Penduduk Laki Laki Lebih Banyak Dari Pada Jumlah Penduduk Perempuan</v>
      </c>
    </row>
    <row r="58" spans="2:23" x14ac:dyDescent="0.25">
      <c r="U58" s="41">
        <v>53</v>
      </c>
      <c r="V58" s="19">
        <f>MCG!E57</f>
        <v>95.049504950495049</v>
      </c>
      <c r="W58" s="42" t="str">
        <f t="shared" si="4"/>
        <v>Jumlah Penduduk Laki Laki Lebih Banyak Dari Pada Jumlah Penduduk Perempuan</v>
      </c>
    </row>
    <row r="59" spans="2:23" x14ac:dyDescent="0.25">
      <c r="U59" s="41">
        <v>54</v>
      </c>
      <c r="V59" s="19">
        <f>MCG!E58</f>
        <v>90.099009900990097</v>
      </c>
      <c r="W59" s="42" t="str">
        <f t="shared" si="4"/>
        <v>Jumlah Penduduk Laki Laki Lebih Banyak Dari Pada Jumlah Penduduk Perempuan</v>
      </c>
    </row>
    <row r="60" spans="2:23" x14ac:dyDescent="0.25">
      <c r="H60" s="39"/>
      <c r="I60" s="39"/>
      <c r="U60" s="41">
        <v>55</v>
      </c>
      <c r="V60" s="19">
        <f>MCG!E59</f>
        <v>80.198019801980209</v>
      </c>
      <c r="W60" s="42" t="str">
        <f t="shared" si="4"/>
        <v>Jumlah Penduduk Laki Laki Lebih Banyak Dari Pada Jumlah Penduduk Perempuan</v>
      </c>
    </row>
    <row r="61" spans="2:23" x14ac:dyDescent="0.25">
      <c r="H61" s="39"/>
      <c r="I61" s="39"/>
      <c r="U61" s="41">
        <v>56</v>
      </c>
      <c r="V61" s="19">
        <f>MCG!E60</f>
        <v>60.396039603960396</v>
      </c>
      <c r="W61" s="42" t="str">
        <f t="shared" si="4"/>
        <v>Jumlah Penduduk Laki Laki Lebih Banyak Dari Pada Jumlah Penduduk Perempuan</v>
      </c>
    </row>
    <row r="62" spans="2:23" x14ac:dyDescent="0.25">
      <c r="B62" s="39"/>
      <c r="C62" s="39"/>
      <c r="D62" s="39"/>
      <c r="E62" s="39"/>
      <c r="F62" s="39"/>
      <c r="H62" s="39"/>
      <c r="I62" s="39"/>
      <c r="U62" s="41">
        <v>57</v>
      </c>
      <c r="V62" s="19">
        <f>MCG!E61</f>
        <v>20.792079207920793</v>
      </c>
      <c r="W62" s="42" t="str">
        <f t="shared" si="4"/>
        <v>Jumlah Penduduk Perempuan Lebih Banyak Daripada Jumlah Penduduk Laki-laki</v>
      </c>
    </row>
    <row r="63" spans="2:23" x14ac:dyDescent="0.25">
      <c r="B63" s="37"/>
      <c r="C63" s="37"/>
      <c r="D63" s="37"/>
      <c r="E63" s="37"/>
      <c r="F63" s="38"/>
      <c r="U63" s="41">
        <v>58</v>
      </c>
      <c r="V63" s="19">
        <f>MCG!E62</f>
        <v>41.584158415841586</v>
      </c>
      <c r="W63" s="42" t="str">
        <f t="shared" si="4"/>
        <v>Jumlah Penduduk Laki Laki Lebih Banyak Dari Pada Jumlah Penduduk Perempuan</v>
      </c>
    </row>
    <row r="64" spans="2:23" x14ac:dyDescent="0.25">
      <c r="B64" s="37"/>
      <c r="C64" s="37"/>
      <c r="D64" s="37"/>
      <c r="E64" s="37"/>
      <c r="F64" s="38"/>
      <c r="U64" s="41">
        <v>59</v>
      </c>
      <c r="V64" s="19">
        <f>MCG!E63</f>
        <v>83.168316831683171</v>
      </c>
      <c r="W64" s="42" t="str">
        <f t="shared" si="4"/>
        <v>Jumlah Penduduk Laki Laki Lebih Banyak Dari Pada Jumlah Penduduk Perempuan</v>
      </c>
    </row>
    <row r="65" spans="2:23" x14ac:dyDescent="0.25">
      <c r="B65" s="37"/>
      <c r="C65" s="37"/>
      <c r="D65" s="37"/>
      <c r="E65" s="37"/>
      <c r="F65" s="38"/>
      <c r="U65" s="41">
        <v>60</v>
      </c>
      <c r="V65" s="19">
        <f>MCG!E64</f>
        <v>66.336633663366342</v>
      </c>
      <c r="W65" s="42" t="str">
        <f t="shared" si="4"/>
        <v>Jumlah Penduduk Laki Laki Lebih Banyak Dari Pada Jumlah Penduduk Perempuan</v>
      </c>
    </row>
    <row r="66" spans="2:23" x14ac:dyDescent="0.25">
      <c r="B66" s="37"/>
      <c r="C66" s="37"/>
      <c r="D66" s="37"/>
      <c r="E66" s="37"/>
      <c r="F66" s="38"/>
      <c r="U66" s="41">
        <v>61</v>
      </c>
      <c r="V66" s="19">
        <f>MCG!E65</f>
        <v>32.673267326732677</v>
      </c>
      <c r="W66" s="42" t="str">
        <f t="shared" si="4"/>
        <v>Jumlah Penduduk Perempuan Lebih Banyak Daripada Jumlah Penduduk Laki-laki</v>
      </c>
    </row>
    <row r="67" spans="2:23" x14ac:dyDescent="0.25">
      <c r="B67" s="37"/>
      <c r="C67" s="37"/>
      <c r="D67" s="37"/>
      <c r="E67" s="37"/>
      <c r="F67" s="38"/>
      <c r="U67" s="41">
        <v>62</v>
      </c>
      <c r="V67" s="19">
        <f>MCG!E66</f>
        <v>65.346534653465355</v>
      </c>
      <c r="W67" s="42" t="str">
        <f t="shared" si="4"/>
        <v>Jumlah Penduduk Laki Laki Lebih Banyak Dari Pada Jumlah Penduduk Perempuan</v>
      </c>
    </row>
    <row r="68" spans="2:23" x14ac:dyDescent="0.25">
      <c r="B68" s="37"/>
      <c r="C68" s="37"/>
      <c r="D68" s="37"/>
      <c r="E68" s="37"/>
      <c r="F68" s="38"/>
      <c r="U68" s="41">
        <v>63</v>
      </c>
      <c r="V68" s="19">
        <f>MCG!E67</f>
        <v>30.693069306930692</v>
      </c>
      <c r="W68" s="42" t="str">
        <f t="shared" si="4"/>
        <v>Jumlah Penduduk Perempuan Lebih Banyak Daripada Jumlah Penduduk Laki-laki</v>
      </c>
    </row>
    <row r="69" spans="2:23" x14ac:dyDescent="0.25">
      <c r="B69" s="37"/>
      <c r="C69" s="37"/>
      <c r="D69" s="37"/>
      <c r="E69" s="37"/>
      <c r="F69" s="38"/>
      <c r="U69" s="41">
        <v>64</v>
      </c>
      <c r="V69" s="19">
        <f>MCG!E68</f>
        <v>61.386138613861384</v>
      </c>
      <c r="W69" s="42" t="str">
        <f t="shared" si="4"/>
        <v>Jumlah Penduduk Laki Laki Lebih Banyak Dari Pada Jumlah Penduduk Perempuan</v>
      </c>
    </row>
    <row r="70" spans="2:23" x14ac:dyDescent="0.25">
      <c r="B70" s="37"/>
      <c r="C70" s="37"/>
      <c r="D70" s="37"/>
      <c r="E70" s="37"/>
      <c r="F70" s="38"/>
      <c r="U70" s="41">
        <v>65</v>
      </c>
      <c r="V70" s="19">
        <f>MCG!E69</f>
        <v>22.772277227722775</v>
      </c>
      <c r="W70" s="42" t="str">
        <f t="shared" si="4"/>
        <v>Jumlah Penduduk Perempuan Lebih Banyak Daripada Jumlah Penduduk Laki-laki</v>
      </c>
    </row>
    <row r="71" spans="2:23" x14ac:dyDescent="0.25">
      <c r="B71" s="37"/>
      <c r="C71" s="37"/>
      <c r="D71" s="37"/>
      <c r="E71" s="37"/>
      <c r="F71" s="38"/>
      <c r="U71" s="41">
        <v>66</v>
      </c>
      <c r="V71" s="19">
        <f>MCG!E70</f>
        <v>45.544554455445549</v>
      </c>
      <c r="W71" s="42" t="str">
        <f t="shared" ref="W71:W105" si="5">IF(V71&lt;$R$6,$L$6,IF(V71=$P$7,$L$7,$L$8))</f>
        <v>Jumlah Penduduk Laki Laki Lebih Banyak Dari Pada Jumlah Penduduk Perempuan</v>
      </c>
    </row>
    <row r="72" spans="2:23" x14ac:dyDescent="0.25">
      <c r="B72" s="37"/>
      <c r="C72" s="37"/>
      <c r="D72" s="37"/>
      <c r="E72" s="37"/>
      <c r="F72" s="38"/>
      <c r="U72" s="41">
        <v>67</v>
      </c>
      <c r="V72" s="19">
        <f>MCG!E71</f>
        <v>91.089108910891099</v>
      </c>
      <c r="W72" s="42" t="str">
        <f t="shared" si="5"/>
        <v>Jumlah Penduduk Laki Laki Lebih Banyak Dari Pada Jumlah Penduduk Perempuan</v>
      </c>
    </row>
    <row r="73" spans="2:23" x14ac:dyDescent="0.25">
      <c r="B73" s="37"/>
      <c r="C73" s="37"/>
      <c r="D73" s="37"/>
      <c r="E73" s="37"/>
      <c r="F73" s="38"/>
      <c r="U73" s="41">
        <v>68</v>
      </c>
      <c r="V73" s="19">
        <f>MCG!E72</f>
        <v>82.178217821782169</v>
      </c>
      <c r="W73" s="42" t="str">
        <f t="shared" si="5"/>
        <v>Jumlah Penduduk Laki Laki Lebih Banyak Dari Pada Jumlah Penduduk Perempuan</v>
      </c>
    </row>
    <row r="74" spans="2:23" x14ac:dyDescent="0.25">
      <c r="B74" s="37"/>
      <c r="C74" s="37"/>
      <c r="D74" s="37"/>
      <c r="E74" s="37"/>
      <c r="F74" s="38"/>
      <c r="U74" s="41">
        <v>69</v>
      </c>
      <c r="V74" s="19">
        <f>MCG!E73</f>
        <v>64.356435643564353</v>
      </c>
      <c r="W74" s="42" t="str">
        <f t="shared" si="5"/>
        <v>Jumlah Penduduk Laki Laki Lebih Banyak Dari Pada Jumlah Penduduk Perempuan</v>
      </c>
    </row>
    <row r="75" spans="2:23" x14ac:dyDescent="0.25">
      <c r="B75" s="37"/>
      <c r="C75" s="37"/>
      <c r="D75" s="37"/>
      <c r="E75" s="37"/>
      <c r="F75" s="38"/>
      <c r="U75" s="41">
        <v>70</v>
      </c>
      <c r="V75" s="19">
        <f>MCG!E74</f>
        <v>28.71287128712871</v>
      </c>
      <c r="W75" s="42" t="str">
        <f t="shared" si="5"/>
        <v>Jumlah Penduduk Perempuan Lebih Banyak Daripada Jumlah Penduduk Laki-laki</v>
      </c>
    </row>
    <row r="76" spans="2:23" x14ac:dyDescent="0.25">
      <c r="B76" s="37"/>
      <c r="C76" s="37"/>
      <c r="D76" s="37"/>
      <c r="E76" s="37"/>
      <c r="F76" s="38"/>
      <c r="U76" s="41">
        <v>71</v>
      </c>
      <c r="V76" s="19">
        <f>MCG!E75</f>
        <v>57.42574257425742</v>
      </c>
      <c r="W76" s="42" t="str">
        <f t="shared" si="5"/>
        <v>Jumlah Penduduk Laki Laki Lebih Banyak Dari Pada Jumlah Penduduk Perempuan</v>
      </c>
    </row>
    <row r="77" spans="2:23" x14ac:dyDescent="0.25">
      <c r="B77" s="37"/>
      <c r="C77" s="37"/>
      <c r="D77" s="37"/>
      <c r="E77" s="37"/>
      <c r="F77" s="38"/>
      <c r="U77" s="41">
        <v>72</v>
      </c>
      <c r="V77" s="19">
        <f>MCG!E76</f>
        <v>14.85148514851485</v>
      </c>
      <c r="W77" s="42" t="str">
        <f t="shared" si="5"/>
        <v>Jumlah Penduduk Perempuan Lebih Banyak Daripada Jumlah Penduduk Laki-laki</v>
      </c>
    </row>
    <row r="78" spans="2:23" x14ac:dyDescent="0.25">
      <c r="B78" s="37"/>
      <c r="C78" s="37"/>
      <c r="D78" s="37"/>
      <c r="E78" s="37"/>
      <c r="F78" s="38"/>
      <c r="U78" s="41">
        <v>73</v>
      </c>
      <c r="V78" s="19">
        <f>MCG!E77</f>
        <v>29.702970297029701</v>
      </c>
      <c r="W78" s="42" t="str">
        <f t="shared" si="5"/>
        <v>Jumlah Penduduk Perempuan Lebih Banyak Daripada Jumlah Penduduk Laki-laki</v>
      </c>
    </row>
    <row r="79" spans="2:23" x14ac:dyDescent="0.25">
      <c r="B79" s="37"/>
      <c r="C79" s="37"/>
      <c r="D79" s="37"/>
      <c r="E79" s="37"/>
      <c r="F79" s="38"/>
      <c r="U79" s="41">
        <v>74</v>
      </c>
      <c r="V79" s="19">
        <f>MCG!E78</f>
        <v>59.405940594059402</v>
      </c>
      <c r="W79" s="42" t="str">
        <f t="shared" si="5"/>
        <v>Jumlah Penduduk Laki Laki Lebih Banyak Dari Pada Jumlah Penduduk Perempuan</v>
      </c>
    </row>
    <row r="80" spans="2:23" x14ac:dyDescent="0.25">
      <c r="B80" s="37"/>
      <c r="C80" s="37"/>
      <c r="D80" s="37"/>
      <c r="E80" s="37"/>
      <c r="F80" s="38"/>
      <c r="U80" s="41">
        <v>75</v>
      </c>
      <c r="V80" s="19">
        <f>MCG!E79</f>
        <v>18.811881188118811</v>
      </c>
      <c r="W80" s="42" t="str">
        <f t="shared" si="5"/>
        <v>Jumlah Penduduk Perempuan Lebih Banyak Daripada Jumlah Penduduk Laki-laki</v>
      </c>
    </row>
    <row r="81" spans="2:23" x14ac:dyDescent="0.25">
      <c r="B81" s="37"/>
      <c r="C81" s="37"/>
      <c r="D81" s="37"/>
      <c r="E81" s="37"/>
      <c r="F81" s="38"/>
      <c r="U81" s="41">
        <v>76</v>
      </c>
      <c r="V81" s="19">
        <f>MCG!E80</f>
        <v>37.623762376237622</v>
      </c>
      <c r="W81" s="42" t="str">
        <f t="shared" si="5"/>
        <v>Jumlah Penduduk Perempuan Lebih Banyak Daripada Jumlah Penduduk Laki-laki</v>
      </c>
    </row>
    <row r="82" spans="2:23" x14ac:dyDescent="0.25">
      <c r="B82" s="37"/>
      <c r="C82" s="37"/>
      <c r="D82" s="37"/>
      <c r="E82" s="37"/>
      <c r="F82" s="38"/>
      <c r="U82" s="41">
        <v>77</v>
      </c>
      <c r="V82" s="19">
        <f>MCG!E81</f>
        <v>75.247524752475243</v>
      </c>
      <c r="W82" s="42" t="str">
        <f t="shared" si="5"/>
        <v>Jumlah Penduduk Laki Laki Lebih Banyak Dari Pada Jumlah Penduduk Perempuan</v>
      </c>
    </row>
    <row r="83" spans="2:23" x14ac:dyDescent="0.25">
      <c r="B83" s="37"/>
      <c r="C83" s="37"/>
      <c r="D83" s="37"/>
      <c r="E83" s="37"/>
      <c r="F83" s="38"/>
      <c r="U83" s="41">
        <v>78</v>
      </c>
      <c r="V83" s="19">
        <f>MCG!E82</f>
        <v>50.495049504950494</v>
      </c>
      <c r="W83" s="42" t="str">
        <f t="shared" si="5"/>
        <v>Jumlah Penduduk Laki Laki Lebih Banyak Dari Pada Jumlah Penduduk Perempuan</v>
      </c>
    </row>
    <row r="84" spans="2:23" x14ac:dyDescent="0.25">
      <c r="B84" s="37"/>
      <c r="C84" s="37"/>
      <c r="D84" s="37"/>
      <c r="E84" s="37"/>
      <c r="F84" s="38"/>
      <c r="U84" s="41">
        <v>79</v>
      </c>
      <c r="V84" s="19">
        <f>MCG!E83</f>
        <v>0.99009900990099009</v>
      </c>
      <c r="W84" s="42" t="str">
        <f t="shared" si="5"/>
        <v>Jumlah Penduduk Perempuan Lebih Banyak Daripada Jumlah Penduduk Laki-laki</v>
      </c>
    </row>
    <row r="85" spans="2:23" x14ac:dyDescent="0.25">
      <c r="B85" s="37"/>
      <c r="C85" s="37"/>
      <c r="D85" s="37"/>
      <c r="E85" s="37"/>
      <c r="F85" s="38"/>
      <c r="U85" s="41">
        <v>80</v>
      </c>
      <c r="V85" s="19">
        <f>MCG!E84</f>
        <v>1.9801980198019802</v>
      </c>
      <c r="W85" s="42" t="str">
        <f t="shared" si="5"/>
        <v>Jumlah Penduduk Perempuan Lebih Banyak Daripada Jumlah Penduduk Laki-laki</v>
      </c>
    </row>
    <row r="86" spans="2:23" x14ac:dyDescent="0.25">
      <c r="B86" s="37"/>
      <c r="C86" s="37"/>
      <c r="D86" s="37"/>
      <c r="E86" s="37"/>
      <c r="F86" s="38"/>
      <c r="U86" s="41">
        <v>81</v>
      </c>
      <c r="V86" s="19">
        <f>MCG!E85</f>
        <v>3.9603960396039604</v>
      </c>
      <c r="W86" s="42" t="str">
        <f t="shared" si="5"/>
        <v>Jumlah Penduduk Perempuan Lebih Banyak Daripada Jumlah Penduduk Laki-laki</v>
      </c>
    </row>
    <row r="87" spans="2:23" x14ac:dyDescent="0.25">
      <c r="B87" s="37"/>
      <c r="C87" s="37"/>
      <c r="D87" s="37"/>
      <c r="E87" s="37"/>
      <c r="F87" s="38"/>
      <c r="U87" s="41">
        <v>82</v>
      </c>
      <c r="V87" s="19">
        <f>MCG!E86</f>
        <v>7.9207920792079207</v>
      </c>
      <c r="W87" s="42" t="str">
        <f t="shared" si="5"/>
        <v>Jumlah Penduduk Perempuan Lebih Banyak Daripada Jumlah Penduduk Laki-laki</v>
      </c>
    </row>
    <row r="88" spans="2:23" x14ac:dyDescent="0.25">
      <c r="B88" s="37"/>
      <c r="C88" s="37"/>
      <c r="D88" s="37"/>
      <c r="E88" s="37"/>
      <c r="F88" s="38"/>
      <c r="U88" s="41">
        <v>83</v>
      </c>
      <c r="V88" s="19">
        <f>MCG!E87</f>
        <v>15.841584158415841</v>
      </c>
      <c r="W88" s="42" t="str">
        <f t="shared" si="5"/>
        <v>Jumlah Penduduk Perempuan Lebih Banyak Daripada Jumlah Penduduk Laki-laki</v>
      </c>
    </row>
    <row r="89" spans="2:23" x14ac:dyDescent="0.25">
      <c r="B89" s="37"/>
      <c r="C89" s="37"/>
      <c r="D89" s="37"/>
      <c r="E89" s="37"/>
      <c r="F89" s="38"/>
      <c r="U89" s="41">
        <v>84</v>
      </c>
      <c r="V89" s="19">
        <f>MCG!E88</f>
        <v>31.683168316831683</v>
      </c>
      <c r="W89" s="42" t="str">
        <f t="shared" si="5"/>
        <v>Jumlah Penduduk Perempuan Lebih Banyak Daripada Jumlah Penduduk Laki-laki</v>
      </c>
    </row>
    <row r="90" spans="2:23" x14ac:dyDescent="0.25">
      <c r="B90" s="37"/>
      <c r="C90" s="37"/>
      <c r="D90" s="37"/>
      <c r="E90" s="37"/>
      <c r="F90" s="38"/>
      <c r="U90" s="41">
        <v>85</v>
      </c>
      <c r="V90" s="19">
        <f>MCG!E89</f>
        <v>63.366336633663366</v>
      </c>
      <c r="W90" s="42" t="str">
        <f t="shared" si="5"/>
        <v>Jumlah Penduduk Laki Laki Lebih Banyak Dari Pada Jumlah Penduduk Perempuan</v>
      </c>
    </row>
    <row r="91" spans="2:23" x14ac:dyDescent="0.25">
      <c r="B91" s="37"/>
      <c r="C91" s="37"/>
      <c r="D91" s="37"/>
      <c r="E91" s="37"/>
      <c r="F91" s="38"/>
      <c r="U91" s="41">
        <v>86</v>
      </c>
      <c r="V91" s="19">
        <f>MCG!E90</f>
        <v>26.732673267326735</v>
      </c>
      <c r="W91" s="42" t="str">
        <f t="shared" si="5"/>
        <v>Jumlah Penduduk Perempuan Lebih Banyak Daripada Jumlah Penduduk Laki-laki</v>
      </c>
    </row>
    <row r="92" spans="2:23" x14ac:dyDescent="0.25">
      <c r="B92" s="37"/>
      <c r="C92" s="37"/>
      <c r="D92" s="37"/>
      <c r="E92" s="37"/>
      <c r="F92" s="38"/>
      <c r="U92" s="41">
        <v>87</v>
      </c>
      <c r="V92" s="19">
        <f>MCG!E91</f>
        <v>53.46534653465347</v>
      </c>
      <c r="W92" s="42" t="str">
        <f t="shared" si="5"/>
        <v>Jumlah Penduduk Laki Laki Lebih Banyak Dari Pada Jumlah Penduduk Perempuan</v>
      </c>
    </row>
    <row r="93" spans="2:23" x14ac:dyDescent="0.25">
      <c r="B93" s="37"/>
      <c r="C93" s="37"/>
      <c r="D93" s="37"/>
      <c r="E93" s="37"/>
      <c r="F93" s="38"/>
      <c r="U93" s="41">
        <v>88</v>
      </c>
      <c r="V93" s="19">
        <f>MCG!E92</f>
        <v>6.9306930693069315</v>
      </c>
      <c r="W93" s="42" t="str">
        <f t="shared" si="5"/>
        <v>Jumlah Penduduk Perempuan Lebih Banyak Daripada Jumlah Penduduk Laki-laki</v>
      </c>
    </row>
    <row r="94" spans="2:23" x14ac:dyDescent="0.25">
      <c r="B94" s="37"/>
      <c r="C94" s="37"/>
      <c r="D94" s="37"/>
      <c r="E94" s="37"/>
      <c r="F94" s="38"/>
      <c r="U94" s="41">
        <v>89</v>
      </c>
      <c r="V94" s="19">
        <f>MCG!E93</f>
        <v>13.861386138613863</v>
      </c>
      <c r="W94" s="42" t="str">
        <f t="shared" si="5"/>
        <v>Jumlah Penduduk Perempuan Lebih Banyak Daripada Jumlah Penduduk Laki-laki</v>
      </c>
    </row>
    <row r="95" spans="2:23" x14ac:dyDescent="0.25">
      <c r="B95" s="37"/>
      <c r="C95" s="37"/>
      <c r="D95" s="37"/>
      <c r="E95" s="37"/>
      <c r="F95" s="38"/>
      <c r="U95" s="41">
        <v>90</v>
      </c>
      <c r="V95" s="19">
        <f>MCG!E94</f>
        <v>27.722772277227726</v>
      </c>
      <c r="W95" s="42" t="str">
        <f t="shared" si="5"/>
        <v>Jumlah Penduduk Perempuan Lebih Banyak Daripada Jumlah Penduduk Laki-laki</v>
      </c>
    </row>
    <row r="96" spans="2:23" x14ac:dyDescent="0.25">
      <c r="B96" s="37"/>
      <c r="C96" s="37"/>
      <c r="D96" s="37"/>
      <c r="E96" s="37"/>
      <c r="F96" s="38"/>
      <c r="U96" s="41">
        <v>91</v>
      </c>
      <c r="V96" s="19">
        <f>MCG!E95</f>
        <v>55.445544554455452</v>
      </c>
      <c r="W96" s="42" t="str">
        <f t="shared" si="5"/>
        <v>Jumlah Penduduk Laki Laki Lebih Banyak Dari Pada Jumlah Penduduk Perempuan</v>
      </c>
    </row>
    <row r="97" spans="2:23" x14ac:dyDescent="0.25">
      <c r="B97" s="37"/>
      <c r="C97" s="37"/>
      <c r="D97" s="37"/>
      <c r="E97" s="37"/>
      <c r="F97" s="38"/>
      <c r="U97" s="41">
        <v>92</v>
      </c>
      <c r="V97" s="19">
        <f>MCG!E96</f>
        <v>10.891089108910892</v>
      </c>
      <c r="W97" s="42" t="str">
        <f t="shared" si="5"/>
        <v>Jumlah Penduduk Perempuan Lebih Banyak Daripada Jumlah Penduduk Laki-laki</v>
      </c>
    </row>
    <row r="98" spans="2:23" x14ac:dyDescent="0.25">
      <c r="B98" s="37"/>
      <c r="C98" s="37"/>
      <c r="D98" s="37"/>
      <c r="E98" s="37"/>
      <c r="F98" s="38"/>
      <c r="U98" s="41">
        <v>93</v>
      </c>
      <c r="V98" s="19">
        <f>MCG!E97</f>
        <v>21.782178217821784</v>
      </c>
      <c r="W98" s="42" t="str">
        <f t="shared" si="5"/>
        <v>Jumlah Penduduk Perempuan Lebih Banyak Daripada Jumlah Penduduk Laki-laki</v>
      </c>
    </row>
    <row r="99" spans="2:23" x14ac:dyDescent="0.25">
      <c r="B99" s="37"/>
      <c r="C99" s="37"/>
      <c r="D99" s="37"/>
      <c r="E99" s="37"/>
      <c r="F99" s="38"/>
      <c r="U99" s="41">
        <v>94</v>
      </c>
      <c r="V99" s="19">
        <f>MCG!E98</f>
        <v>43.564356435643568</v>
      </c>
      <c r="W99" s="42" t="str">
        <f t="shared" si="5"/>
        <v>Jumlah Penduduk Laki Laki Lebih Banyak Dari Pada Jumlah Penduduk Perempuan</v>
      </c>
    </row>
    <row r="100" spans="2:23" x14ac:dyDescent="0.25">
      <c r="B100" s="37"/>
      <c r="C100" s="37"/>
      <c r="D100" s="37"/>
      <c r="E100" s="37"/>
      <c r="F100" s="38"/>
      <c r="U100" s="41">
        <v>95</v>
      </c>
      <c r="V100" s="19">
        <f>MCG!E99</f>
        <v>87.128712871287135</v>
      </c>
      <c r="W100" s="42" t="str">
        <f t="shared" si="5"/>
        <v>Jumlah Penduduk Laki Laki Lebih Banyak Dari Pada Jumlah Penduduk Perempuan</v>
      </c>
    </row>
    <row r="101" spans="2:23" x14ac:dyDescent="0.25">
      <c r="B101" s="37"/>
      <c r="C101" s="37"/>
      <c r="D101" s="37"/>
      <c r="E101" s="37"/>
      <c r="F101" s="38"/>
      <c r="U101" s="41">
        <v>96</v>
      </c>
      <c r="V101" s="19">
        <f>MCG!E100</f>
        <v>74.257425742574256</v>
      </c>
      <c r="W101" s="42" t="str">
        <f t="shared" si="5"/>
        <v>Jumlah Penduduk Laki Laki Lebih Banyak Dari Pada Jumlah Penduduk Perempuan</v>
      </c>
    </row>
    <row r="102" spans="2:23" x14ac:dyDescent="0.25">
      <c r="B102" s="37"/>
      <c r="C102" s="37"/>
      <c r="D102" s="37"/>
      <c r="E102" s="37"/>
      <c r="F102" s="38"/>
      <c r="U102" s="41">
        <v>97</v>
      </c>
      <c r="V102" s="19">
        <f>MCG!E101</f>
        <v>48.514851485148512</v>
      </c>
      <c r="W102" s="42" t="str">
        <f t="shared" si="5"/>
        <v>Jumlah Penduduk Laki Laki Lebih Banyak Dari Pada Jumlah Penduduk Perempuan</v>
      </c>
    </row>
    <row r="103" spans="2:23" x14ac:dyDescent="0.25">
      <c r="B103" s="37"/>
      <c r="C103" s="37"/>
      <c r="D103" s="37"/>
      <c r="E103" s="37"/>
      <c r="F103" s="38"/>
      <c r="U103" s="41">
        <v>98</v>
      </c>
      <c r="V103" s="19">
        <f>MCG!E102</f>
        <v>97.029702970297024</v>
      </c>
      <c r="W103" s="42" t="str">
        <f t="shared" si="5"/>
        <v>Jumlah Penduduk Laki Laki Lebih Banyak Dari Pada Jumlah Penduduk Perempuan</v>
      </c>
    </row>
    <row r="104" spans="2:23" x14ac:dyDescent="0.25">
      <c r="B104" s="37"/>
      <c r="C104" s="37"/>
      <c r="D104" s="37"/>
      <c r="E104" s="37"/>
      <c r="F104" s="38"/>
      <c r="U104" s="41">
        <v>99</v>
      </c>
      <c r="V104" s="19">
        <f>MCG!E103</f>
        <v>94.059405940594047</v>
      </c>
      <c r="W104" s="42" t="str">
        <f t="shared" si="5"/>
        <v>Jumlah Penduduk Laki Laki Lebih Banyak Dari Pada Jumlah Penduduk Perempuan</v>
      </c>
    </row>
    <row r="105" spans="2:23" ht="15.75" thickBot="1" x14ac:dyDescent="0.3">
      <c r="B105" s="37"/>
      <c r="C105" s="37"/>
      <c r="D105" s="37"/>
      <c r="E105" s="37"/>
      <c r="F105" s="38"/>
      <c r="U105" s="43">
        <v>100</v>
      </c>
      <c r="V105" s="44">
        <f>MCG!E104</f>
        <v>88.118811881188122</v>
      </c>
      <c r="W105" s="45" t="str">
        <f t="shared" si="5"/>
        <v>Jumlah Penduduk Laki Laki Lebih Banyak Dari Pada Jumlah Penduduk Perempuan</v>
      </c>
    </row>
    <row r="106" spans="2:23" x14ac:dyDescent="0.25">
      <c r="B106" s="37"/>
      <c r="C106" s="37"/>
      <c r="D106" s="37"/>
      <c r="E106" s="37"/>
      <c r="F106" s="38"/>
    </row>
    <row r="107" spans="2:23" x14ac:dyDescent="0.25">
      <c r="B107" s="37"/>
      <c r="C107" s="37"/>
      <c r="D107" s="37"/>
      <c r="E107" s="37"/>
      <c r="F107" s="38"/>
    </row>
    <row r="108" spans="2:23" x14ac:dyDescent="0.25">
      <c r="B108" s="37"/>
      <c r="C108" s="37"/>
      <c r="D108" s="37"/>
      <c r="E108" s="37"/>
      <c r="F108" s="38"/>
    </row>
    <row r="109" spans="2:23" x14ac:dyDescent="0.25">
      <c r="B109" s="37"/>
      <c r="C109" s="37"/>
      <c r="D109" s="37"/>
      <c r="E109" s="37"/>
      <c r="F109" s="38"/>
    </row>
    <row r="110" spans="2:23" x14ac:dyDescent="0.25">
      <c r="B110" s="37"/>
      <c r="C110" s="37"/>
      <c r="D110" s="37"/>
      <c r="E110" s="37"/>
      <c r="F110" s="38"/>
    </row>
    <row r="111" spans="2:23" x14ac:dyDescent="0.25">
      <c r="B111" s="37"/>
      <c r="C111" s="37"/>
      <c r="D111" s="37"/>
      <c r="E111" s="37"/>
      <c r="F111" s="38"/>
    </row>
    <row r="112" spans="2:23" x14ac:dyDescent="0.25">
      <c r="B112" s="37"/>
      <c r="C112" s="37"/>
      <c r="D112" s="37"/>
      <c r="E112" s="37"/>
      <c r="F112" s="38"/>
    </row>
    <row r="113" spans="2:6" x14ac:dyDescent="0.25">
      <c r="B113" s="37"/>
      <c r="C113" s="37"/>
      <c r="D113" s="37"/>
      <c r="E113" s="37"/>
      <c r="F113" s="38"/>
    </row>
    <row r="114" spans="2:6" x14ac:dyDescent="0.25">
      <c r="B114" s="37"/>
      <c r="C114" s="37"/>
      <c r="D114" s="37"/>
      <c r="E114" s="37"/>
      <c r="F114" s="38"/>
    </row>
    <row r="115" spans="2:6" x14ac:dyDescent="0.25">
      <c r="B115" s="37"/>
      <c r="C115" s="37"/>
      <c r="D115" s="37"/>
      <c r="E115" s="37"/>
      <c r="F115" s="38"/>
    </row>
    <row r="116" spans="2:6" x14ac:dyDescent="0.25">
      <c r="B116" s="37"/>
      <c r="C116" s="37"/>
      <c r="D116" s="37"/>
      <c r="E116" s="37"/>
      <c r="F116" s="38"/>
    </row>
    <row r="117" spans="2:6" x14ac:dyDescent="0.25">
      <c r="B117" s="37"/>
      <c r="C117" s="37"/>
      <c r="D117" s="37"/>
      <c r="E117" s="37"/>
      <c r="F117" s="38"/>
    </row>
    <row r="118" spans="2:6" x14ac:dyDescent="0.25">
      <c r="B118" s="37"/>
      <c r="C118" s="37"/>
      <c r="D118" s="37"/>
      <c r="E118" s="37"/>
      <c r="F118" s="38"/>
    </row>
    <row r="119" spans="2:6" x14ac:dyDescent="0.25">
      <c r="B119" s="37"/>
      <c r="C119" s="37"/>
      <c r="D119" s="37"/>
      <c r="E119" s="37"/>
      <c r="F119" s="38"/>
    </row>
    <row r="120" spans="2:6" x14ac:dyDescent="0.25">
      <c r="B120" s="37"/>
      <c r="C120" s="37"/>
      <c r="D120" s="37"/>
      <c r="E120" s="37"/>
      <c r="F120" s="38"/>
    </row>
    <row r="121" spans="2:6" x14ac:dyDescent="0.25">
      <c r="B121" s="37"/>
      <c r="C121" s="37"/>
      <c r="D121" s="37"/>
      <c r="E121" s="37"/>
      <c r="F121" s="38"/>
    </row>
    <row r="122" spans="2:6" x14ac:dyDescent="0.25">
      <c r="B122" s="37"/>
      <c r="C122" s="37"/>
      <c r="D122" s="37"/>
      <c r="E122" s="37"/>
      <c r="F122" s="38"/>
    </row>
    <row r="123" spans="2:6" x14ac:dyDescent="0.25">
      <c r="B123" s="37"/>
      <c r="C123" s="37"/>
      <c r="D123" s="37"/>
      <c r="E123" s="37"/>
      <c r="F123" s="38"/>
    </row>
    <row r="124" spans="2:6" x14ac:dyDescent="0.25">
      <c r="B124" s="37"/>
      <c r="C124" s="37"/>
      <c r="D124" s="37"/>
      <c r="E124" s="37"/>
      <c r="F124" s="38"/>
    </row>
    <row r="125" spans="2:6" x14ac:dyDescent="0.25">
      <c r="B125" s="37"/>
      <c r="C125" s="37"/>
      <c r="D125" s="37"/>
      <c r="E125" s="37"/>
      <c r="F125" s="38"/>
    </row>
    <row r="126" spans="2:6" x14ac:dyDescent="0.25">
      <c r="B126" s="37"/>
      <c r="C126" s="37"/>
      <c r="D126" s="37"/>
      <c r="E126" s="37"/>
      <c r="F126" s="38"/>
    </row>
    <row r="127" spans="2:6" x14ac:dyDescent="0.25">
      <c r="B127" s="37"/>
      <c r="C127" s="37"/>
      <c r="D127" s="37"/>
      <c r="E127" s="37"/>
      <c r="F127" s="38"/>
    </row>
    <row r="128" spans="2:6" x14ac:dyDescent="0.25">
      <c r="B128" s="37"/>
      <c r="C128" s="37"/>
      <c r="D128" s="37"/>
      <c r="E128" s="37"/>
      <c r="F128" s="38"/>
    </row>
    <row r="129" spans="2:6" x14ac:dyDescent="0.25">
      <c r="B129" s="37"/>
      <c r="C129" s="37"/>
      <c r="D129" s="37"/>
      <c r="E129" s="37"/>
      <c r="F129" s="38"/>
    </row>
    <row r="130" spans="2:6" x14ac:dyDescent="0.25">
      <c r="B130" s="37"/>
      <c r="C130" s="37"/>
      <c r="D130" s="37"/>
      <c r="E130" s="37"/>
      <c r="F130" s="38"/>
    </row>
    <row r="131" spans="2:6" x14ac:dyDescent="0.25">
      <c r="B131" s="37"/>
      <c r="C131" s="37"/>
      <c r="D131" s="37"/>
      <c r="E131" s="37"/>
      <c r="F131" s="38"/>
    </row>
    <row r="132" spans="2:6" x14ac:dyDescent="0.25">
      <c r="B132" s="37"/>
      <c r="C132" s="37"/>
      <c r="D132" s="37"/>
      <c r="E132" s="37"/>
      <c r="F132" s="38"/>
    </row>
    <row r="133" spans="2:6" x14ac:dyDescent="0.25">
      <c r="B133" s="37"/>
      <c r="C133" s="37"/>
      <c r="D133" s="37"/>
      <c r="E133" s="37"/>
      <c r="F133" s="38"/>
    </row>
    <row r="134" spans="2:6" x14ac:dyDescent="0.25">
      <c r="B134" s="37"/>
      <c r="C134" s="37"/>
      <c r="D134" s="37"/>
      <c r="E134" s="37"/>
      <c r="F134" s="38"/>
    </row>
    <row r="135" spans="2:6" x14ac:dyDescent="0.25">
      <c r="B135" s="37"/>
      <c r="C135" s="37"/>
      <c r="D135" s="37"/>
      <c r="E135" s="37"/>
      <c r="F135" s="38"/>
    </row>
    <row r="136" spans="2:6" x14ac:dyDescent="0.25">
      <c r="B136" s="37"/>
      <c r="C136" s="37"/>
      <c r="D136" s="37"/>
      <c r="E136" s="37"/>
      <c r="F136" s="38"/>
    </row>
    <row r="137" spans="2:6" x14ac:dyDescent="0.25">
      <c r="B137" s="37"/>
      <c r="C137" s="37"/>
      <c r="D137" s="37"/>
      <c r="E137" s="37"/>
      <c r="F137" s="38"/>
    </row>
    <row r="138" spans="2:6" x14ac:dyDescent="0.25">
      <c r="B138" s="37"/>
      <c r="C138" s="37"/>
      <c r="D138" s="37"/>
      <c r="E138" s="37"/>
      <c r="F138" s="38"/>
    </row>
    <row r="139" spans="2:6" x14ac:dyDescent="0.25">
      <c r="B139" s="37"/>
      <c r="C139" s="37"/>
      <c r="D139" s="37"/>
      <c r="E139" s="37"/>
      <c r="F139" s="38"/>
    </row>
    <row r="140" spans="2:6" x14ac:dyDescent="0.25">
      <c r="B140" s="37"/>
      <c r="C140" s="37"/>
      <c r="D140" s="37"/>
      <c r="E140" s="37"/>
      <c r="F140" s="38"/>
    </row>
    <row r="141" spans="2:6" x14ac:dyDescent="0.25">
      <c r="B141" s="37"/>
      <c r="C141" s="37"/>
      <c r="D141" s="37"/>
      <c r="E141" s="37"/>
      <c r="F141" s="38"/>
    </row>
    <row r="142" spans="2:6" x14ac:dyDescent="0.25">
      <c r="B142" s="37"/>
      <c r="C142" s="37"/>
      <c r="D142" s="37"/>
      <c r="E142" s="37"/>
      <c r="F142" s="38"/>
    </row>
    <row r="143" spans="2:6" x14ac:dyDescent="0.25">
      <c r="B143" s="37"/>
      <c r="C143" s="37"/>
      <c r="D143" s="37"/>
      <c r="E143" s="37"/>
      <c r="F143" s="38"/>
    </row>
    <row r="144" spans="2:6" x14ac:dyDescent="0.25">
      <c r="B144" s="37"/>
      <c r="C144" s="37"/>
      <c r="D144" s="37"/>
      <c r="E144" s="37"/>
      <c r="F144" s="38"/>
    </row>
    <row r="145" spans="2:6" x14ac:dyDescent="0.25">
      <c r="B145" s="37"/>
      <c r="C145" s="37"/>
      <c r="D145" s="37"/>
      <c r="E145" s="37"/>
      <c r="F145" s="38"/>
    </row>
    <row r="146" spans="2:6" x14ac:dyDescent="0.25">
      <c r="B146" s="37"/>
      <c r="C146" s="37"/>
      <c r="D146" s="37"/>
      <c r="E146" s="37"/>
      <c r="F146" s="38"/>
    </row>
    <row r="147" spans="2:6" x14ac:dyDescent="0.25">
      <c r="B147" s="37"/>
      <c r="C147" s="37"/>
      <c r="D147" s="37"/>
      <c r="E147" s="37"/>
      <c r="F147" s="38"/>
    </row>
    <row r="148" spans="2:6" x14ac:dyDescent="0.25">
      <c r="B148" s="37"/>
      <c r="C148" s="37"/>
      <c r="D148" s="37"/>
      <c r="E148" s="37"/>
      <c r="F148" s="38"/>
    </row>
    <row r="149" spans="2:6" x14ac:dyDescent="0.25">
      <c r="B149" s="37"/>
      <c r="C149" s="37"/>
      <c r="D149" s="37"/>
      <c r="E149" s="37"/>
      <c r="F149" s="38"/>
    </row>
    <row r="150" spans="2:6" x14ac:dyDescent="0.25">
      <c r="B150" s="37"/>
      <c r="C150" s="37"/>
      <c r="D150" s="37"/>
      <c r="E150" s="37"/>
      <c r="F150" s="38"/>
    </row>
    <row r="151" spans="2:6" x14ac:dyDescent="0.25">
      <c r="B151" s="37"/>
      <c r="C151" s="37"/>
      <c r="D151" s="37"/>
      <c r="E151" s="37"/>
      <c r="F151" s="38"/>
    </row>
    <row r="152" spans="2:6" x14ac:dyDescent="0.25">
      <c r="B152" s="37"/>
      <c r="C152" s="37"/>
      <c r="D152" s="37"/>
      <c r="E152" s="37"/>
      <c r="F152" s="38"/>
    </row>
    <row r="153" spans="2:6" x14ac:dyDescent="0.25">
      <c r="B153" s="37"/>
      <c r="C153" s="37"/>
      <c r="D153" s="37"/>
      <c r="E153" s="37"/>
      <c r="F153" s="38"/>
    </row>
    <row r="154" spans="2:6" x14ac:dyDescent="0.25">
      <c r="B154" s="37"/>
      <c r="C154" s="37"/>
      <c r="D154" s="37"/>
      <c r="E154" s="37"/>
      <c r="F154" s="38"/>
    </row>
    <row r="155" spans="2:6" x14ac:dyDescent="0.25">
      <c r="B155" s="37"/>
      <c r="C155" s="37"/>
      <c r="D155" s="37"/>
      <c r="E155" s="37"/>
      <c r="F155" s="38"/>
    </row>
    <row r="156" spans="2:6" x14ac:dyDescent="0.25">
      <c r="B156" s="37"/>
      <c r="C156" s="37"/>
      <c r="D156" s="37"/>
      <c r="E156" s="37"/>
      <c r="F156" s="38"/>
    </row>
    <row r="157" spans="2:6" x14ac:dyDescent="0.25">
      <c r="B157" s="37"/>
      <c r="C157" s="37"/>
      <c r="D157" s="37"/>
      <c r="E157" s="37"/>
      <c r="F157" s="38"/>
    </row>
    <row r="158" spans="2:6" x14ac:dyDescent="0.25">
      <c r="B158" s="37"/>
      <c r="C158" s="37"/>
      <c r="D158" s="37"/>
      <c r="E158" s="37"/>
      <c r="F158" s="38"/>
    </row>
    <row r="159" spans="2:6" x14ac:dyDescent="0.25">
      <c r="B159" s="37"/>
      <c r="C159" s="37"/>
      <c r="D159" s="37"/>
      <c r="E159" s="37"/>
      <c r="F159" s="38"/>
    </row>
    <row r="160" spans="2:6" x14ac:dyDescent="0.25">
      <c r="B160" s="37"/>
      <c r="C160" s="37"/>
      <c r="D160" s="37"/>
      <c r="E160" s="37"/>
      <c r="F160" s="38"/>
    </row>
    <row r="161" spans="2:6" x14ac:dyDescent="0.25">
      <c r="B161" s="37"/>
      <c r="C161" s="37"/>
      <c r="D161" s="37"/>
      <c r="E161" s="37"/>
      <c r="F161" s="38"/>
    </row>
    <row r="162" spans="2:6" x14ac:dyDescent="0.25">
      <c r="B162" s="37"/>
      <c r="C162" s="37"/>
      <c r="D162" s="37"/>
      <c r="E162" s="37"/>
      <c r="F162" s="38"/>
    </row>
  </sheetData>
  <mergeCells count="4">
    <mergeCell ref="B4:D4"/>
    <mergeCell ref="L4:R4"/>
    <mergeCell ref="P5:R5"/>
    <mergeCell ref="U4:W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0534-9012-46ED-B05C-94CC7B9554A1}">
  <dimension ref="A3:H104"/>
  <sheetViews>
    <sheetView topLeftCell="A12" workbookViewId="0">
      <selection activeCell="H103" sqref="H103"/>
    </sheetView>
  </sheetViews>
  <sheetFormatPr defaultRowHeight="15" x14ac:dyDescent="0.25"/>
  <cols>
    <col min="3" max="3" width="26.28515625" bestFit="1" customWidth="1"/>
    <col min="4" max="4" width="15.5703125" bestFit="1" customWidth="1"/>
    <col min="5" max="5" width="10.5703125" bestFit="1" customWidth="1"/>
  </cols>
  <sheetData>
    <row r="3" spans="1:8" x14ac:dyDescent="0.25">
      <c r="G3" s="2" t="s">
        <v>24</v>
      </c>
      <c r="H3" s="2">
        <v>2</v>
      </c>
    </row>
    <row r="4" spans="1:8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G4" s="2" t="s">
        <v>25</v>
      </c>
      <c r="H4" s="2">
        <v>101</v>
      </c>
    </row>
    <row r="5" spans="1:8" x14ac:dyDescent="0.25">
      <c r="A5" s="3">
        <v>1</v>
      </c>
      <c r="B5" s="3">
        <f>H5</f>
        <v>10122006</v>
      </c>
      <c r="C5" s="3">
        <f>MOD($H$3*B5,$H$4)</f>
        <v>77</v>
      </c>
      <c r="D5" s="3">
        <f>C5/$H$4</f>
        <v>0.76237623762376239</v>
      </c>
      <c r="E5" s="1">
        <f>D5*100</f>
        <v>76.237623762376245</v>
      </c>
      <c r="G5" s="2" t="s">
        <v>26</v>
      </c>
      <c r="H5" s="2">
        <v>10122006</v>
      </c>
    </row>
    <row r="6" spans="1:8" x14ac:dyDescent="0.25">
      <c r="A6" s="3">
        <v>2</v>
      </c>
      <c r="B6" s="3">
        <f>C5</f>
        <v>77</v>
      </c>
      <c r="C6" s="3">
        <f t="shared" ref="C6:C69" si="0">MOD($H$3*B6,$H$4)</f>
        <v>53</v>
      </c>
      <c r="D6" s="3">
        <f>C6/$H$4</f>
        <v>0.52475247524752477</v>
      </c>
      <c r="E6" s="1">
        <f t="shared" ref="E6:E69" si="1">D6*100</f>
        <v>52.475247524752476</v>
      </c>
    </row>
    <row r="7" spans="1:8" x14ac:dyDescent="0.25">
      <c r="A7" s="3">
        <v>3</v>
      </c>
      <c r="B7" s="3">
        <f t="shared" ref="B7:B70" si="2">C6</f>
        <v>53</v>
      </c>
      <c r="C7" s="3">
        <f t="shared" si="0"/>
        <v>5</v>
      </c>
      <c r="D7" s="3">
        <f t="shared" ref="D7:D70" si="3">C7/$H$4</f>
        <v>4.9504950495049507E-2</v>
      </c>
      <c r="E7" s="1">
        <f t="shared" si="1"/>
        <v>4.9504950495049505</v>
      </c>
    </row>
    <row r="8" spans="1:8" x14ac:dyDescent="0.25">
      <c r="A8" s="3">
        <v>4</v>
      </c>
      <c r="B8" s="3">
        <f t="shared" si="2"/>
        <v>5</v>
      </c>
      <c r="C8" s="3">
        <f t="shared" si="0"/>
        <v>10</v>
      </c>
      <c r="D8" s="3">
        <f t="shared" si="3"/>
        <v>9.9009900990099015E-2</v>
      </c>
      <c r="E8" s="1">
        <f t="shared" si="1"/>
        <v>9.9009900990099009</v>
      </c>
    </row>
    <row r="9" spans="1:8" x14ac:dyDescent="0.25">
      <c r="A9" s="3">
        <v>5</v>
      </c>
      <c r="B9" s="3">
        <f t="shared" si="2"/>
        <v>10</v>
      </c>
      <c r="C9" s="3">
        <f t="shared" si="0"/>
        <v>20</v>
      </c>
      <c r="D9" s="3">
        <f t="shared" si="3"/>
        <v>0.19801980198019803</v>
      </c>
      <c r="E9" s="1">
        <f t="shared" si="1"/>
        <v>19.801980198019802</v>
      </c>
    </row>
    <row r="10" spans="1:8" x14ac:dyDescent="0.25">
      <c r="A10" s="3">
        <v>6</v>
      </c>
      <c r="B10" s="3">
        <f t="shared" si="2"/>
        <v>20</v>
      </c>
      <c r="C10" s="3">
        <f t="shared" si="0"/>
        <v>40</v>
      </c>
      <c r="D10" s="3">
        <f t="shared" si="3"/>
        <v>0.39603960396039606</v>
      </c>
      <c r="E10" s="1">
        <f t="shared" si="1"/>
        <v>39.603960396039604</v>
      </c>
    </row>
    <row r="11" spans="1:8" x14ac:dyDescent="0.25">
      <c r="A11" s="3">
        <v>7</v>
      </c>
      <c r="B11" s="3">
        <f t="shared" si="2"/>
        <v>40</v>
      </c>
      <c r="C11" s="3">
        <f t="shared" si="0"/>
        <v>80</v>
      </c>
      <c r="D11" s="3">
        <f t="shared" si="3"/>
        <v>0.79207920792079212</v>
      </c>
      <c r="E11" s="1">
        <f t="shared" si="1"/>
        <v>79.207920792079207</v>
      </c>
    </row>
    <row r="12" spans="1:8" x14ac:dyDescent="0.25">
      <c r="A12" s="3">
        <v>8</v>
      </c>
      <c r="B12" s="3">
        <f t="shared" si="2"/>
        <v>80</v>
      </c>
      <c r="C12" s="3">
        <f t="shared" si="0"/>
        <v>59</v>
      </c>
      <c r="D12" s="3">
        <f t="shared" si="3"/>
        <v>0.58415841584158412</v>
      </c>
      <c r="E12" s="1">
        <f t="shared" si="1"/>
        <v>58.415841584158414</v>
      </c>
    </row>
    <row r="13" spans="1:8" x14ac:dyDescent="0.25">
      <c r="A13" s="3">
        <v>9</v>
      </c>
      <c r="B13" s="3">
        <f t="shared" si="2"/>
        <v>59</v>
      </c>
      <c r="C13" s="3">
        <f t="shared" si="0"/>
        <v>17</v>
      </c>
      <c r="D13" s="3">
        <f t="shared" si="3"/>
        <v>0.16831683168316833</v>
      </c>
      <c r="E13" s="1">
        <f t="shared" si="1"/>
        <v>16.831683168316832</v>
      </c>
    </row>
    <row r="14" spans="1:8" x14ac:dyDescent="0.25">
      <c r="A14" s="3">
        <v>10</v>
      </c>
      <c r="B14" s="3">
        <f t="shared" si="2"/>
        <v>17</v>
      </c>
      <c r="C14" s="3">
        <f t="shared" si="0"/>
        <v>34</v>
      </c>
      <c r="D14" s="3">
        <f t="shared" si="3"/>
        <v>0.33663366336633666</v>
      </c>
      <c r="E14" s="1">
        <f t="shared" si="1"/>
        <v>33.663366336633665</v>
      </c>
    </row>
    <row r="15" spans="1:8" x14ac:dyDescent="0.25">
      <c r="A15" s="3">
        <v>11</v>
      </c>
      <c r="B15" s="3">
        <f t="shared" si="2"/>
        <v>34</v>
      </c>
      <c r="C15" s="3">
        <f t="shared" si="0"/>
        <v>68</v>
      </c>
      <c r="D15" s="3">
        <f t="shared" si="3"/>
        <v>0.67326732673267331</v>
      </c>
      <c r="E15" s="1">
        <f t="shared" si="1"/>
        <v>67.32673267326733</v>
      </c>
    </row>
    <row r="16" spans="1:8" x14ac:dyDescent="0.25">
      <c r="A16" s="3">
        <v>12</v>
      </c>
      <c r="B16" s="3">
        <f t="shared" si="2"/>
        <v>68</v>
      </c>
      <c r="C16" s="3">
        <f t="shared" si="0"/>
        <v>35</v>
      </c>
      <c r="D16" s="3">
        <f t="shared" si="3"/>
        <v>0.34653465346534651</v>
      </c>
      <c r="E16" s="1">
        <f t="shared" si="1"/>
        <v>34.653465346534652</v>
      </c>
    </row>
    <row r="17" spans="1:5" x14ac:dyDescent="0.25">
      <c r="A17" s="3">
        <v>13</v>
      </c>
      <c r="B17" s="3">
        <f t="shared" si="2"/>
        <v>35</v>
      </c>
      <c r="C17" s="3">
        <f t="shared" si="0"/>
        <v>70</v>
      </c>
      <c r="D17" s="3">
        <f t="shared" si="3"/>
        <v>0.69306930693069302</v>
      </c>
      <c r="E17" s="1">
        <f t="shared" si="1"/>
        <v>69.306930693069305</v>
      </c>
    </row>
    <row r="18" spans="1:5" x14ac:dyDescent="0.25">
      <c r="A18" s="3">
        <v>14</v>
      </c>
      <c r="B18" s="3">
        <f t="shared" si="2"/>
        <v>70</v>
      </c>
      <c r="C18" s="3">
        <f t="shared" si="0"/>
        <v>39</v>
      </c>
      <c r="D18" s="3">
        <f t="shared" si="3"/>
        <v>0.38613861386138615</v>
      </c>
      <c r="E18" s="1">
        <f t="shared" si="1"/>
        <v>38.613861386138616</v>
      </c>
    </row>
    <row r="19" spans="1:5" x14ac:dyDescent="0.25">
      <c r="A19" s="3">
        <v>15</v>
      </c>
      <c r="B19" s="3">
        <f t="shared" si="2"/>
        <v>39</v>
      </c>
      <c r="C19" s="3">
        <f t="shared" si="0"/>
        <v>78</v>
      </c>
      <c r="D19" s="3">
        <f t="shared" si="3"/>
        <v>0.7722772277227723</v>
      </c>
      <c r="E19" s="1">
        <f t="shared" si="1"/>
        <v>77.227722772277232</v>
      </c>
    </row>
    <row r="20" spans="1:5" x14ac:dyDescent="0.25">
      <c r="A20" s="3">
        <v>16</v>
      </c>
      <c r="B20" s="3">
        <f t="shared" si="2"/>
        <v>78</v>
      </c>
      <c r="C20" s="3">
        <f t="shared" si="0"/>
        <v>55</v>
      </c>
      <c r="D20" s="3">
        <f t="shared" si="3"/>
        <v>0.54455445544554459</v>
      </c>
      <c r="E20" s="1">
        <f t="shared" si="1"/>
        <v>54.455445544554458</v>
      </c>
    </row>
    <row r="21" spans="1:5" x14ac:dyDescent="0.25">
      <c r="A21" s="3">
        <v>17</v>
      </c>
      <c r="B21" s="3">
        <f t="shared" si="2"/>
        <v>55</v>
      </c>
      <c r="C21" s="3">
        <f t="shared" si="0"/>
        <v>9</v>
      </c>
      <c r="D21" s="3">
        <f t="shared" si="3"/>
        <v>8.9108910891089105E-2</v>
      </c>
      <c r="E21" s="1">
        <f t="shared" si="1"/>
        <v>8.9108910891089099</v>
      </c>
    </row>
    <row r="22" spans="1:5" x14ac:dyDescent="0.25">
      <c r="A22" s="3">
        <v>18</v>
      </c>
      <c r="B22" s="3">
        <f t="shared" si="2"/>
        <v>9</v>
      </c>
      <c r="C22" s="3">
        <f t="shared" si="0"/>
        <v>18</v>
      </c>
      <c r="D22" s="3">
        <f t="shared" si="3"/>
        <v>0.17821782178217821</v>
      </c>
      <c r="E22" s="1">
        <f t="shared" si="1"/>
        <v>17.82178217821782</v>
      </c>
    </row>
    <row r="23" spans="1:5" x14ac:dyDescent="0.25">
      <c r="A23" s="3">
        <v>19</v>
      </c>
      <c r="B23" s="3">
        <f t="shared" si="2"/>
        <v>18</v>
      </c>
      <c r="C23" s="3">
        <f t="shared" si="0"/>
        <v>36</v>
      </c>
      <c r="D23" s="3">
        <f t="shared" si="3"/>
        <v>0.35643564356435642</v>
      </c>
      <c r="E23" s="1">
        <f t="shared" si="1"/>
        <v>35.64356435643564</v>
      </c>
    </row>
    <row r="24" spans="1:5" x14ac:dyDescent="0.25">
      <c r="A24" s="3">
        <v>20</v>
      </c>
      <c r="B24" s="3">
        <f t="shared" si="2"/>
        <v>36</v>
      </c>
      <c r="C24" s="3">
        <f t="shared" si="0"/>
        <v>72</v>
      </c>
      <c r="D24" s="3">
        <f t="shared" si="3"/>
        <v>0.71287128712871284</v>
      </c>
      <c r="E24" s="1">
        <f t="shared" si="1"/>
        <v>71.287128712871279</v>
      </c>
    </row>
    <row r="25" spans="1:5" x14ac:dyDescent="0.25">
      <c r="A25" s="3">
        <v>21</v>
      </c>
      <c r="B25" s="3">
        <f t="shared" si="2"/>
        <v>72</v>
      </c>
      <c r="C25" s="3">
        <f t="shared" si="0"/>
        <v>43</v>
      </c>
      <c r="D25" s="3">
        <f t="shared" si="3"/>
        <v>0.42574257425742573</v>
      </c>
      <c r="E25" s="1">
        <f t="shared" si="1"/>
        <v>42.574257425742573</v>
      </c>
    </row>
    <row r="26" spans="1:5" x14ac:dyDescent="0.25">
      <c r="A26" s="3">
        <v>22</v>
      </c>
      <c r="B26" s="3">
        <f t="shared" si="2"/>
        <v>43</v>
      </c>
      <c r="C26" s="3">
        <f t="shared" si="0"/>
        <v>86</v>
      </c>
      <c r="D26" s="3">
        <f t="shared" si="3"/>
        <v>0.85148514851485146</v>
      </c>
      <c r="E26" s="1">
        <f t="shared" si="1"/>
        <v>85.148514851485146</v>
      </c>
    </row>
    <row r="27" spans="1:5" x14ac:dyDescent="0.25">
      <c r="A27" s="3">
        <v>23</v>
      </c>
      <c r="B27" s="3">
        <f t="shared" si="2"/>
        <v>86</v>
      </c>
      <c r="C27" s="3">
        <f t="shared" si="0"/>
        <v>71</v>
      </c>
      <c r="D27" s="3">
        <f t="shared" si="3"/>
        <v>0.70297029702970293</v>
      </c>
      <c r="E27" s="1">
        <f t="shared" si="1"/>
        <v>70.297029702970292</v>
      </c>
    </row>
    <row r="28" spans="1:5" x14ac:dyDescent="0.25">
      <c r="A28" s="3">
        <v>24</v>
      </c>
      <c r="B28" s="3">
        <f t="shared" si="2"/>
        <v>71</v>
      </c>
      <c r="C28" s="3">
        <f t="shared" si="0"/>
        <v>41</v>
      </c>
      <c r="D28" s="3">
        <f t="shared" si="3"/>
        <v>0.40594059405940597</v>
      </c>
      <c r="E28" s="1">
        <f t="shared" si="1"/>
        <v>40.594059405940598</v>
      </c>
    </row>
    <row r="29" spans="1:5" x14ac:dyDescent="0.25">
      <c r="A29" s="3">
        <v>25</v>
      </c>
      <c r="B29" s="3">
        <f t="shared" si="2"/>
        <v>41</v>
      </c>
      <c r="C29" s="3">
        <f t="shared" si="0"/>
        <v>82</v>
      </c>
      <c r="D29" s="3">
        <f t="shared" si="3"/>
        <v>0.81188118811881194</v>
      </c>
      <c r="E29" s="1">
        <f t="shared" si="1"/>
        <v>81.188118811881196</v>
      </c>
    </row>
    <row r="30" spans="1:5" x14ac:dyDescent="0.25">
      <c r="A30" s="3">
        <v>26</v>
      </c>
      <c r="B30" s="3">
        <f t="shared" si="2"/>
        <v>82</v>
      </c>
      <c r="C30" s="3">
        <f t="shared" si="0"/>
        <v>63</v>
      </c>
      <c r="D30" s="3">
        <f t="shared" si="3"/>
        <v>0.62376237623762376</v>
      </c>
      <c r="E30" s="1">
        <f t="shared" si="1"/>
        <v>62.376237623762378</v>
      </c>
    </row>
    <row r="31" spans="1:5" x14ac:dyDescent="0.25">
      <c r="A31" s="3">
        <v>27</v>
      </c>
      <c r="B31" s="3">
        <f t="shared" si="2"/>
        <v>63</v>
      </c>
      <c r="C31" s="3">
        <f t="shared" si="0"/>
        <v>25</v>
      </c>
      <c r="D31" s="3">
        <f t="shared" si="3"/>
        <v>0.24752475247524752</v>
      </c>
      <c r="E31" s="1">
        <f t="shared" si="1"/>
        <v>24.752475247524753</v>
      </c>
    </row>
    <row r="32" spans="1:5" x14ac:dyDescent="0.25">
      <c r="A32" s="3">
        <v>28</v>
      </c>
      <c r="B32" s="3">
        <f t="shared" si="2"/>
        <v>25</v>
      </c>
      <c r="C32" s="3">
        <f t="shared" si="0"/>
        <v>50</v>
      </c>
      <c r="D32" s="3">
        <f t="shared" si="3"/>
        <v>0.49504950495049505</v>
      </c>
      <c r="E32" s="1">
        <f t="shared" si="1"/>
        <v>49.504950495049506</v>
      </c>
    </row>
    <row r="33" spans="1:5" x14ac:dyDescent="0.25">
      <c r="A33" s="3">
        <v>29</v>
      </c>
      <c r="B33" s="3">
        <f t="shared" si="2"/>
        <v>50</v>
      </c>
      <c r="C33" s="3">
        <f t="shared" si="0"/>
        <v>100</v>
      </c>
      <c r="D33" s="3">
        <f t="shared" si="3"/>
        <v>0.99009900990099009</v>
      </c>
      <c r="E33" s="1">
        <f t="shared" si="1"/>
        <v>99.009900990099013</v>
      </c>
    </row>
    <row r="34" spans="1:5" x14ac:dyDescent="0.25">
      <c r="A34" s="3">
        <v>30</v>
      </c>
      <c r="B34" s="3">
        <f t="shared" si="2"/>
        <v>100</v>
      </c>
      <c r="C34" s="3">
        <f t="shared" si="0"/>
        <v>99</v>
      </c>
      <c r="D34" s="3">
        <f t="shared" si="3"/>
        <v>0.98019801980198018</v>
      </c>
      <c r="E34" s="1">
        <f t="shared" si="1"/>
        <v>98.019801980198025</v>
      </c>
    </row>
    <row r="35" spans="1:5" x14ac:dyDescent="0.25">
      <c r="A35" s="3">
        <v>31</v>
      </c>
      <c r="B35" s="3">
        <f t="shared" si="2"/>
        <v>99</v>
      </c>
      <c r="C35" s="3">
        <f t="shared" si="0"/>
        <v>97</v>
      </c>
      <c r="D35" s="3">
        <f t="shared" si="3"/>
        <v>0.96039603960396036</v>
      </c>
      <c r="E35" s="1">
        <f t="shared" si="1"/>
        <v>96.039603960396036</v>
      </c>
    </row>
    <row r="36" spans="1:5" x14ac:dyDescent="0.25">
      <c r="A36" s="3">
        <v>32</v>
      </c>
      <c r="B36" s="3">
        <f t="shared" si="2"/>
        <v>97</v>
      </c>
      <c r="C36" s="3">
        <f t="shared" si="0"/>
        <v>93</v>
      </c>
      <c r="D36" s="3">
        <f t="shared" si="3"/>
        <v>0.92079207920792083</v>
      </c>
      <c r="E36" s="1">
        <f t="shared" si="1"/>
        <v>92.079207920792086</v>
      </c>
    </row>
    <row r="37" spans="1:5" x14ac:dyDescent="0.25">
      <c r="A37" s="3">
        <v>33</v>
      </c>
      <c r="B37" s="3">
        <f t="shared" si="2"/>
        <v>93</v>
      </c>
      <c r="C37" s="3">
        <f t="shared" si="0"/>
        <v>85</v>
      </c>
      <c r="D37" s="3">
        <f t="shared" si="3"/>
        <v>0.84158415841584155</v>
      </c>
      <c r="E37" s="1">
        <f t="shared" si="1"/>
        <v>84.158415841584159</v>
      </c>
    </row>
    <row r="38" spans="1:5" x14ac:dyDescent="0.25">
      <c r="A38" s="3">
        <v>34</v>
      </c>
      <c r="B38" s="3">
        <f t="shared" si="2"/>
        <v>85</v>
      </c>
      <c r="C38" s="3">
        <f t="shared" si="0"/>
        <v>69</v>
      </c>
      <c r="D38" s="3">
        <f t="shared" si="3"/>
        <v>0.68316831683168322</v>
      </c>
      <c r="E38" s="1">
        <f t="shared" si="1"/>
        <v>68.316831683168317</v>
      </c>
    </row>
    <row r="39" spans="1:5" x14ac:dyDescent="0.25">
      <c r="A39" s="3">
        <v>35</v>
      </c>
      <c r="B39" s="3">
        <f t="shared" si="2"/>
        <v>69</v>
      </c>
      <c r="C39" s="3">
        <f t="shared" si="0"/>
        <v>37</v>
      </c>
      <c r="D39" s="3">
        <f t="shared" si="3"/>
        <v>0.36633663366336633</v>
      </c>
      <c r="E39" s="1">
        <f t="shared" si="1"/>
        <v>36.633663366336634</v>
      </c>
    </row>
    <row r="40" spans="1:5" x14ac:dyDescent="0.25">
      <c r="A40" s="3">
        <v>36</v>
      </c>
      <c r="B40" s="3">
        <f t="shared" si="2"/>
        <v>37</v>
      </c>
      <c r="C40" s="3">
        <f t="shared" si="0"/>
        <v>74</v>
      </c>
      <c r="D40" s="3">
        <f t="shared" si="3"/>
        <v>0.73267326732673266</v>
      </c>
      <c r="E40" s="1">
        <f t="shared" si="1"/>
        <v>73.267326732673268</v>
      </c>
    </row>
    <row r="41" spans="1:5" x14ac:dyDescent="0.25">
      <c r="A41" s="3">
        <v>37</v>
      </c>
      <c r="B41" s="3">
        <f t="shared" si="2"/>
        <v>74</v>
      </c>
      <c r="C41" s="3">
        <f t="shared" si="0"/>
        <v>47</v>
      </c>
      <c r="D41" s="3">
        <f t="shared" si="3"/>
        <v>0.46534653465346537</v>
      </c>
      <c r="E41" s="1">
        <f t="shared" si="1"/>
        <v>46.534653465346537</v>
      </c>
    </row>
    <row r="42" spans="1:5" x14ac:dyDescent="0.25">
      <c r="A42" s="3">
        <v>38</v>
      </c>
      <c r="B42" s="3">
        <f t="shared" si="2"/>
        <v>47</v>
      </c>
      <c r="C42" s="3">
        <f t="shared" si="0"/>
        <v>94</v>
      </c>
      <c r="D42" s="3">
        <f t="shared" si="3"/>
        <v>0.93069306930693074</v>
      </c>
      <c r="E42" s="1">
        <f t="shared" si="1"/>
        <v>93.069306930693074</v>
      </c>
    </row>
    <row r="43" spans="1:5" x14ac:dyDescent="0.25">
      <c r="A43" s="3">
        <v>39</v>
      </c>
      <c r="B43" s="3">
        <f t="shared" si="2"/>
        <v>94</v>
      </c>
      <c r="C43" s="3">
        <f t="shared" si="0"/>
        <v>87</v>
      </c>
      <c r="D43" s="3">
        <f t="shared" si="3"/>
        <v>0.86138613861386137</v>
      </c>
      <c r="E43" s="1">
        <f t="shared" si="1"/>
        <v>86.138613861386133</v>
      </c>
    </row>
    <row r="44" spans="1:5" x14ac:dyDescent="0.25">
      <c r="A44" s="3">
        <v>40</v>
      </c>
      <c r="B44" s="3">
        <f t="shared" si="2"/>
        <v>87</v>
      </c>
      <c r="C44" s="3">
        <f t="shared" si="0"/>
        <v>73</v>
      </c>
      <c r="D44" s="3">
        <f t="shared" si="3"/>
        <v>0.72277227722772275</v>
      </c>
      <c r="E44" s="1">
        <f t="shared" si="1"/>
        <v>72.277227722772281</v>
      </c>
    </row>
    <row r="45" spans="1:5" x14ac:dyDescent="0.25">
      <c r="A45" s="3">
        <v>41</v>
      </c>
      <c r="B45" s="3">
        <f t="shared" si="2"/>
        <v>73</v>
      </c>
      <c r="C45" s="3">
        <f t="shared" si="0"/>
        <v>45</v>
      </c>
      <c r="D45" s="3">
        <f t="shared" si="3"/>
        <v>0.44554455445544555</v>
      </c>
      <c r="E45" s="1">
        <f t="shared" si="1"/>
        <v>44.554455445544555</v>
      </c>
    </row>
    <row r="46" spans="1:5" x14ac:dyDescent="0.25">
      <c r="A46" s="3">
        <v>42</v>
      </c>
      <c r="B46" s="3">
        <f t="shared" si="2"/>
        <v>45</v>
      </c>
      <c r="C46" s="3">
        <f t="shared" si="0"/>
        <v>90</v>
      </c>
      <c r="D46" s="3">
        <f t="shared" si="3"/>
        <v>0.8910891089108911</v>
      </c>
      <c r="E46" s="1">
        <f t="shared" si="1"/>
        <v>89.10891089108911</v>
      </c>
    </row>
    <row r="47" spans="1:5" x14ac:dyDescent="0.25">
      <c r="A47" s="3">
        <v>43</v>
      </c>
      <c r="B47" s="3">
        <f t="shared" si="2"/>
        <v>90</v>
      </c>
      <c r="C47" s="3">
        <f t="shared" si="0"/>
        <v>79</v>
      </c>
      <c r="D47" s="3">
        <f t="shared" si="3"/>
        <v>0.78217821782178221</v>
      </c>
      <c r="E47" s="1">
        <f t="shared" si="1"/>
        <v>78.21782178217822</v>
      </c>
    </row>
    <row r="48" spans="1:5" x14ac:dyDescent="0.25">
      <c r="A48" s="3">
        <v>44</v>
      </c>
      <c r="B48" s="3">
        <f t="shared" si="2"/>
        <v>79</v>
      </c>
      <c r="C48" s="3">
        <f t="shared" si="0"/>
        <v>57</v>
      </c>
      <c r="D48" s="3">
        <f t="shared" si="3"/>
        <v>0.5643564356435643</v>
      </c>
      <c r="E48" s="1">
        <f t="shared" si="1"/>
        <v>56.435643564356432</v>
      </c>
    </row>
    <row r="49" spans="1:5" x14ac:dyDescent="0.25">
      <c r="A49" s="3">
        <v>45</v>
      </c>
      <c r="B49" s="3">
        <f t="shared" si="2"/>
        <v>57</v>
      </c>
      <c r="C49" s="3">
        <f t="shared" si="0"/>
        <v>13</v>
      </c>
      <c r="D49" s="3">
        <f t="shared" si="3"/>
        <v>0.12871287128712872</v>
      </c>
      <c r="E49" s="1">
        <f t="shared" si="1"/>
        <v>12.871287128712872</v>
      </c>
    </row>
    <row r="50" spans="1:5" x14ac:dyDescent="0.25">
      <c r="A50" s="3">
        <v>46</v>
      </c>
      <c r="B50" s="3">
        <f t="shared" si="2"/>
        <v>13</v>
      </c>
      <c r="C50" s="3">
        <f t="shared" si="0"/>
        <v>26</v>
      </c>
      <c r="D50" s="3">
        <f t="shared" si="3"/>
        <v>0.25742574257425743</v>
      </c>
      <c r="E50" s="1">
        <f t="shared" si="1"/>
        <v>25.742574257425744</v>
      </c>
    </row>
    <row r="51" spans="1:5" x14ac:dyDescent="0.25">
      <c r="A51" s="3">
        <v>47</v>
      </c>
      <c r="B51" s="3">
        <f t="shared" si="2"/>
        <v>26</v>
      </c>
      <c r="C51" s="3">
        <f t="shared" si="0"/>
        <v>52</v>
      </c>
      <c r="D51" s="3">
        <f t="shared" si="3"/>
        <v>0.51485148514851486</v>
      </c>
      <c r="E51" s="1">
        <f t="shared" si="1"/>
        <v>51.485148514851488</v>
      </c>
    </row>
    <row r="52" spans="1:5" x14ac:dyDescent="0.25">
      <c r="A52" s="3">
        <v>48</v>
      </c>
      <c r="B52" s="3">
        <f t="shared" si="2"/>
        <v>52</v>
      </c>
      <c r="C52" s="3">
        <f t="shared" si="0"/>
        <v>3</v>
      </c>
      <c r="D52" s="3">
        <f t="shared" si="3"/>
        <v>2.9702970297029702E-2</v>
      </c>
      <c r="E52" s="1">
        <f t="shared" si="1"/>
        <v>2.9702970297029703</v>
      </c>
    </row>
    <row r="53" spans="1:5" x14ac:dyDescent="0.25">
      <c r="A53" s="3">
        <v>49</v>
      </c>
      <c r="B53" s="3">
        <f t="shared" si="2"/>
        <v>3</v>
      </c>
      <c r="C53" s="3">
        <f t="shared" si="0"/>
        <v>6</v>
      </c>
      <c r="D53" s="3">
        <f t="shared" si="3"/>
        <v>5.9405940594059403E-2</v>
      </c>
      <c r="E53" s="1">
        <f t="shared" si="1"/>
        <v>5.9405940594059405</v>
      </c>
    </row>
    <row r="54" spans="1:5" x14ac:dyDescent="0.25">
      <c r="A54" s="3">
        <v>50</v>
      </c>
      <c r="B54" s="3">
        <f t="shared" si="2"/>
        <v>6</v>
      </c>
      <c r="C54" s="3">
        <f t="shared" si="0"/>
        <v>12</v>
      </c>
      <c r="D54" s="3">
        <f t="shared" si="3"/>
        <v>0.11881188118811881</v>
      </c>
      <c r="E54" s="1">
        <f t="shared" si="1"/>
        <v>11.881188118811881</v>
      </c>
    </row>
    <row r="55" spans="1:5" x14ac:dyDescent="0.25">
      <c r="A55" s="3">
        <v>51</v>
      </c>
      <c r="B55" s="3">
        <f t="shared" si="2"/>
        <v>12</v>
      </c>
      <c r="C55" s="3">
        <f t="shared" si="0"/>
        <v>24</v>
      </c>
      <c r="D55" s="3">
        <f t="shared" si="3"/>
        <v>0.23762376237623761</v>
      </c>
      <c r="E55" s="1">
        <f t="shared" si="1"/>
        <v>23.762376237623762</v>
      </c>
    </row>
    <row r="56" spans="1:5" x14ac:dyDescent="0.25">
      <c r="A56" s="3">
        <v>52</v>
      </c>
      <c r="B56" s="3">
        <f t="shared" si="2"/>
        <v>24</v>
      </c>
      <c r="C56" s="3">
        <f t="shared" si="0"/>
        <v>48</v>
      </c>
      <c r="D56" s="3">
        <f t="shared" si="3"/>
        <v>0.47524752475247523</v>
      </c>
      <c r="E56" s="1">
        <f t="shared" si="1"/>
        <v>47.524752475247524</v>
      </c>
    </row>
    <row r="57" spans="1:5" x14ac:dyDescent="0.25">
      <c r="A57" s="3">
        <v>53</v>
      </c>
      <c r="B57" s="3">
        <f t="shared" si="2"/>
        <v>48</v>
      </c>
      <c r="C57" s="3">
        <f t="shared" si="0"/>
        <v>96</v>
      </c>
      <c r="D57" s="3">
        <f t="shared" si="3"/>
        <v>0.95049504950495045</v>
      </c>
      <c r="E57" s="1">
        <f t="shared" si="1"/>
        <v>95.049504950495049</v>
      </c>
    </row>
    <row r="58" spans="1:5" x14ac:dyDescent="0.25">
      <c r="A58" s="3">
        <v>54</v>
      </c>
      <c r="B58" s="3">
        <f t="shared" si="2"/>
        <v>96</v>
      </c>
      <c r="C58" s="3">
        <f t="shared" si="0"/>
        <v>91</v>
      </c>
      <c r="D58" s="3">
        <f t="shared" si="3"/>
        <v>0.90099009900990101</v>
      </c>
      <c r="E58" s="1">
        <f t="shared" si="1"/>
        <v>90.099009900990097</v>
      </c>
    </row>
    <row r="59" spans="1:5" x14ac:dyDescent="0.25">
      <c r="A59" s="3">
        <v>55</v>
      </c>
      <c r="B59" s="3">
        <f t="shared" si="2"/>
        <v>91</v>
      </c>
      <c r="C59" s="3">
        <f t="shared" si="0"/>
        <v>81</v>
      </c>
      <c r="D59" s="3">
        <f t="shared" si="3"/>
        <v>0.80198019801980203</v>
      </c>
      <c r="E59" s="1">
        <f t="shared" si="1"/>
        <v>80.198019801980209</v>
      </c>
    </row>
    <row r="60" spans="1:5" x14ac:dyDescent="0.25">
      <c r="A60" s="3">
        <v>56</v>
      </c>
      <c r="B60" s="3">
        <f t="shared" si="2"/>
        <v>81</v>
      </c>
      <c r="C60" s="3">
        <f t="shared" si="0"/>
        <v>61</v>
      </c>
      <c r="D60" s="3">
        <f t="shared" si="3"/>
        <v>0.60396039603960394</v>
      </c>
      <c r="E60" s="1">
        <f t="shared" si="1"/>
        <v>60.396039603960396</v>
      </c>
    </row>
    <row r="61" spans="1:5" x14ac:dyDescent="0.25">
      <c r="A61" s="3">
        <v>57</v>
      </c>
      <c r="B61" s="3">
        <f t="shared" si="2"/>
        <v>61</v>
      </c>
      <c r="C61" s="3">
        <f t="shared" si="0"/>
        <v>21</v>
      </c>
      <c r="D61" s="3">
        <f t="shared" si="3"/>
        <v>0.20792079207920791</v>
      </c>
      <c r="E61" s="1">
        <f t="shared" si="1"/>
        <v>20.792079207920793</v>
      </c>
    </row>
    <row r="62" spans="1:5" x14ac:dyDescent="0.25">
      <c r="A62" s="3">
        <v>58</v>
      </c>
      <c r="B62" s="3">
        <f t="shared" si="2"/>
        <v>21</v>
      </c>
      <c r="C62" s="3">
        <f t="shared" si="0"/>
        <v>42</v>
      </c>
      <c r="D62" s="3">
        <f t="shared" si="3"/>
        <v>0.41584158415841582</v>
      </c>
      <c r="E62" s="1">
        <f t="shared" si="1"/>
        <v>41.584158415841586</v>
      </c>
    </row>
    <row r="63" spans="1:5" x14ac:dyDescent="0.25">
      <c r="A63" s="3">
        <v>59</v>
      </c>
      <c r="B63" s="3">
        <f t="shared" si="2"/>
        <v>42</v>
      </c>
      <c r="C63" s="3">
        <f t="shared" si="0"/>
        <v>84</v>
      </c>
      <c r="D63" s="3">
        <f t="shared" si="3"/>
        <v>0.83168316831683164</v>
      </c>
      <c r="E63" s="1">
        <f t="shared" si="1"/>
        <v>83.168316831683171</v>
      </c>
    </row>
    <row r="64" spans="1:5" x14ac:dyDescent="0.25">
      <c r="A64" s="3">
        <v>60</v>
      </c>
      <c r="B64" s="3">
        <f t="shared" si="2"/>
        <v>84</v>
      </c>
      <c r="C64" s="3">
        <f t="shared" si="0"/>
        <v>67</v>
      </c>
      <c r="D64" s="3">
        <f t="shared" si="3"/>
        <v>0.6633663366336634</v>
      </c>
      <c r="E64" s="1">
        <f t="shared" si="1"/>
        <v>66.336633663366342</v>
      </c>
    </row>
    <row r="65" spans="1:5" x14ac:dyDescent="0.25">
      <c r="A65" s="3">
        <v>61</v>
      </c>
      <c r="B65" s="3">
        <f t="shared" si="2"/>
        <v>67</v>
      </c>
      <c r="C65" s="3">
        <f t="shared" si="0"/>
        <v>33</v>
      </c>
      <c r="D65" s="3">
        <f t="shared" si="3"/>
        <v>0.32673267326732675</v>
      </c>
      <c r="E65" s="1">
        <f t="shared" si="1"/>
        <v>32.673267326732677</v>
      </c>
    </row>
    <row r="66" spans="1:5" x14ac:dyDescent="0.25">
      <c r="A66" s="3">
        <v>62</v>
      </c>
      <c r="B66" s="3">
        <f t="shared" si="2"/>
        <v>33</v>
      </c>
      <c r="C66" s="3">
        <f t="shared" si="0"/>
        <v>66</v>
      </c>
      <c r="D66" s="3">
        <f t="shared" si="3"/>
        <v>0.65346534653465349</v>
      </c>
      <c r="E66" s="1">
        <f t="shared" si="1"/>
        <v>65.346534653465355</v>
      </c>
    </row>
    <row r="67" spans="1:5" x14ac:dyDescent="0.25">
      <c r="A67" s="3">
        <v>63</v>
      </c>
      <c r="B67" s="3">
        <f t="shared" si="2"/>
        <v>66</v>
      </c>
      <c r="C67" s="3">
        <f t="shared" si="0"/>
        <v>31</v>
      </c>
      <c r="D67" s="3">
        <f t="shared" si="3"/>
        <v>0.30693069306930693</v>
      </c>
      <c r="E67" s="1">
        <f t="shared" si="1"/>
        <v>30.693069306930692</v>
      </c>
    </row>
    <row r="68" spans="1:5" x14ac:dyDescent="0.25">
      <c r="A68" s="3">
        <v>64</v>
      </c>
      <c r="B68" s="3">
        <f t="shared" si="2"/>
        <v>31</v>
      </c>
      <c r="C68" s="3">
        <f t="shared" si="0"/>
        <v>62</v>
      </c>
      <c r="D68" s="3">
        <f t="shared" si="3"/>
        <v>0.61386138613861385</v>
      </c>
      <c r="E68" s="1">
        <f t="shared" si="1"/>
        <v>61.386138613861384</v>
      </c>
    </row>
    <row r="69" spans="1:5" x14ac:dyDescent="0.25">
      <c r="A69" s="3">
        <v>65</v>
      </c>
      <c r="B69" s="3">
        <f t="shared" si="2"/>
        <v>62</v>
      </c>
      <c r="C69" s="3">
        <f t="shared" si="0"/>
        <v>23</v>
      </c>
      <c r="D69" s="3">
        <f t="shared" si="3"/>
        <v>0.22772277227722773</v>
      </c>
      <c r="E69" s="1">
        <f t="shared" si="1"/>
        <v>22.772277227722775</v>
      </c>
    </row>
    <row r="70" spans="1:5" x14ac:dyDescent="0.25">
      <c r="A70" s="3">
        <v>66</v>
      </c>
      <c r="B70" s="3">
        <f t="shared" si="2"/>
        <v>23</v>
      </c>
      <c r="C70" s="3">
        <f t="shared" ref="C70:C104" si="4">MOD($H$3*B70,$H$4)</f>
        <v>46</v>
      </c>
      <c r="D70" s="3">
        <f t="shared" si="3"/>
        <v>0.45544554455445546</v>
      </c>
      <c r="E70" s="1">
        <f t="shared" ref="E70:E101" si="5">D70*100</f>
        <v>45.544554455445549</v>
      </c>
    </row>
    <row r="71" spans="1:5" x14ac:dyDescent="0.25">
      <c r="A71" s="3">
        <v>67</v>
      </c>
      <c r="B71" s="3">
        <f t="shared" ref="B71:B104" si="6">C70</f>
        <v>46</v>
      </c>
      <c r="C71" s="3">
        <f t="shared" si="4"/>
        <v>92</v>
      </c>
      <c r="D71" s="3">
        <f t="shared" ref="D71:D104" si="7">C71/$H$4</f>
        <v>0.91089108910891092</v>
      </c>
      <c r="E71" s="1">
        <f t="shared" si="5"/>
        <v>91.089108910891099</v>
      </c>
    </row>
    <row r="72" spans="1:5" x14ac:dyDescent="0.25">
      <c r="A72" s="3">
        <v>68</v>
      </c>
      <c r="B72" s="3">
        <f t="shared" si="6"/>
        <v>92</v>
      </c>
      <c r="C72" s="3">
        <f t="shared" si="4"/>
        <v>83</v>
      </c>
      <c r="D72" s="3">
        <f t="shared" si="7"/>
        <v>0.82178217821782173</v>
      </c>
      <c r="E72" s="1">
        <f t="shared" si="5"/>
        <v>82.178217821782169</v>
      </c>
    </row>
    <row r="73" spans="1:5" x14ac:dyDescent="0.25">
      <c r="A73" s="3">
        <v>69</v>
      </c>
      <c r="B73" s="3">
        <f t="shared" si="6"/>
        <v>83</v>
      </c>
      <c r="C73" s="3">
        <f t="shared" si="4"/>
        <v>65</v>
      </c>
      <c r="D73" s="3">
        <f t="shared" si="7"/>
        <v>0.64356435643564358</v>
      </c>
      <c r="E73" s="1">
        <f t="shared" si="5"/>
        <v>64.356435643564353</v>
      </c>
    </row>
    <row r="74" spans="1:5" x14ac:dyDescent="0.25">
      <c r="A74" s="3">
        <v>70</v>
      </c>
      <c r="B74" s="3">
        <f t="shared" si="6"/>
        <v>65</v>
      </c>
      <c r="C74" s="3">
        <f t="shared" si="4"/>
        <v>29</v>
      </c>
      <c r="D74" s="3">
        <f t="shared" si="7"/>
        <v>0.28712871287128711</v>
      </c>
      <c r="E74" s="1">
        <f t="shared" si="5"/>
        <v>28.71287128712871</v>
      </c>
    </row>
    <row r="75" spans="1:5" x14ac:dyDescent="0.25">
      <c r="A75" s="3">
        <v>71</v>
      </c>
      <c r="B75" s="3">
        <f t="shared" si="6"/>
        <v>29</v>
      </c>
      <c r="C75" s="3">
        <f t="shared" si="4"/>
        <v>58</v>
      </c>
      <c r="D75" s="3">
        <f t="shared" si="7"/>
        <v>0.57425742574257421</v>
      </c>
      <c r="E75" s="1">
        <f t="shared" si="5"/>
        <v>57.42574257425742</v>
      </c>
    </row>
    <row r="76" spans="1:5" x14ac:dyDescent="0.25">
      <c r="A76" s="3">
        <v>72</v>
      </c>
      <c r="B76" s="3">
        <f t="shared" si="6"/>
        <v>58</v>
      </c>
      <c r="C76" s="3">
        <f t="shared" si="4"/>
        <v>15</v>
      </c>
      <c r="D76" s="3">
        <f t="shared" si="7"/>
        <v>0.14851485148514851</v>
      </c>
      <c r="E76" s="1">
        <f t="shared" si="5"/>
        <v>14.85148514851485</v>
      </c>
    </row>
    <row r="77" spans="1:5" x14ac:dyDescent="0.25">
      <c r="A77" s="3">
        <v>73</v>
      </c>
      <c r="B77" s="3">
        <f t="shared" si="6"/>
        <v>15</v>
      </c>
      <c r="C77" s="3">
        <f t="shared" si="4"/>
        <v>30</v>
      </c>
      <c r="D77" s="3">
        <f t="shared" si="7"/>
        <v>0.29702970297029702</v>
      </c>
      <c r="E77" s="1">
        <f t="shared" si="5"/>
        <v>29.702970297029701</v>
      </c>
    </row>
    <row r="78" spans="1:5" x14ac:dyDescent="0.25">
      <c r="A78" s="3">
        <v>74</v>
      </c>
      <c r="B78" s="3">
        <f t="shared" si="6"/>
        <v>30</v>
      </c>
      <c r="C78" s="3">
        <f t="shared" si="4"/>
        <v>60</v>
      </c>
      <c r="D78" s="3">
        <f t="shared" si="7"/>
        <v>0.59405940594059403</v>
      </c>
      <c r="E78" s="1">
        <f t="shared" si="5"/>
        <v>59.405940594059402</v>
      </c>
    </row>
    <row r="79" spans="1:5" x14ac:dyDescent="0.25">
      <c r="A79" s="3">
        <v>75</v>
      </c>
      <c r="B79" s="3">
        <f t="shared" si="6"/>
        <v>60</v>
      </c>
      <c r="C79" s="3">
        <f t="shared" si="4"/>
        <v>19</v>
      </c>
      <c r="D79" s="3">
        <f t="shared" si="7"/>
        <v>0.18811881188118812</v>
      </c>
      <c r="E79" s="1">
        <f t="shared" si="5"/>
        <v>18.811881188118811</v>
      </c>
    </row>
    <row r="80" spans="1:5" x14ac:dyDescent="0.25">
      <c r="A80" s="3">
        <v>76</v>
      </c>
      <c r="B80" s="3">
        <f t="shared" si="6"/>
        <v>19</v>
      </c>
      <c r="C80" s="3">
        <f t="shared" si="4"/>
        <v>38</v>
      </c>
      <c r="D80" s="3">
        <f t="shared" si="7"/>
        <v>0.37623762376237624</v>
      </c>
      <c r="E80" s="1">
        <f t="shared" si="5"/>
        <v>37.623762376237622</v>
      </c>
    </row>
    <row r="81" spans="1:5" x14ac:dyDescent="0.25">
      <c r="A81" s="3">
        <v>77</v>
      </c>
      <c r="B81" s="3">
        <f t="shared" si="6"/>
        <v>38</v>
      </c>
      <c r="C81" s="3">
        <f t="shared" si="4"/>
        <v>76</v>
      </c>
      <c r="D81" s="3">
        <f t="shared" si="7"/>
        <v>0.75247524752475248</v>
      </c>
      <c r="E81" s="1">
        <f t="shared" si="5"/>
        <v>75.247524752475243</v>
      </c>
    </row>
    <row r="82" spans="1:5" x14ac:dyDescent="0.25">
      <c r="A82" s="3">
        <v>78</v>
      </c>
      <c r="B82" s="3">
        <f t="shared" si="6"/>
        <v>76</v>
      </c>
      <c r="C82" s="3">
        <f t="shared" si="4"/>
        <v>51</v>
      </c>
      <c r="D82" s="3">
        <f t="shared" si="7"/>
        <v>0.50495049504950495</v>
      </c>
      <c r="E82" s="1">
        <f t="shared" si="5"/>
        <v>50.495049504950494</v>
      </c>
    </row>
    <row r="83" spans="1:5" x14ac:dyDescent="0.25">
      <c r="A83" s="3">
        <v>79</v>
      </c>
      <c r="B83" s="3">
        <f t="shared" si="6"/>
        <v>51</v>
      </c>
      <c r="C83" s="3">
        <f t="shared" si="4"/>
        <v>1</v>
      </c>
      <c r="D83" s="3">
        <f t="shared" si="7"/>
        <v>9.9009900990099011E-3</v>
      </c>
      <c r="E83" s="1">
        <f t="shared" si="5"/>
        <v>0.99009900990099009</v>
      </c>
    </row>
    <row r="84" spans="1:5" x14ac:dyDescent="0.25">
      <c r="A84" s="3">
        <v>80</v>
      </c>
      <c r="B84" s="3">
        <f t="shared" si="6"/>
        <v>1</v>
      </c>
      <c r="C84" s="3">
        <f t="shared" si="4"/>
        <v>2</v>
      </c>
      <c r="D84" s="3">
        <f t="shared" si="7"/>
        <v>1.9801980198019802E-2</v>
      </c>
      <c r="E84" s="1">
        <f t="shared" si="5"/>
        <v>1.9801980198019802</v>
      </c>
    </row>
    <row r="85" spans="1:5" x14ac:dyDescent="0.25">
      <c r="A85" s="3">
        <v>81</v>
      </c>
      <c r="B85" s="3">
        <f t="shared" si="6"/>
        <v>2</v>
      </c>
      <c r="C85" s="3">
        <f t="shared" si="4"/>
        <v>4</v>
      </c>
      <c r="D85" s="3">
        <f t="shared" si="7"/>
        <v>3.9603960396039604E-2</v>
      </c>
      <c r="E85" s="1">
        <f t="shared" si="5"/>
        <v>3.9603960396039604</v>
      </c>
    </row>
    <row r="86" spans="1:5" x14ac:dyDescent="0.25">
      <c r="A86" s="3">
        <v>82</v>
      </c>
      <c r="B86" s="3">
        <f t="shared" si="6"/>
        <v>4</v>
      </c>
      <c r="C86" s="3">
        <f t="shared" si="4"/>
        <v>8</v>
      </c>
      <c r="D86" s="3">
        <f t="shared" si="7"/>
        <v>7.9207920792079209E-2</v>
      </c>
      <c r="E86" s="1">
        <f t="shared" si="5"/>
        <v>7.9207920792079207</v>
      </c>
    </row>
    <row r="87" spans="1:5" x14ac:dyDescent="0.25">
      <c r="A87" s="3">
        <v>83</v>
      </c>
      <c r="B87" s="3">
        <f t="shared" si="6"/>
        <v>8</v>
      </c>
      <c r="C87" s="3">
        <f t="shared" si="4"/>
        <v>16</v>
      </c>
      <c r="D87" s="3">
        <f t="shared" si="7"/>
        <v>0.15841584158415842</v>
      </c>
      <c r="E87" s="1">
        <f t="shared" si="5"/>
        <v>15.841584158415841</v>
      </c>
    </row>
    <row r="88" spans="1:5" x14ac:dyDescent="0.25">
      <c r="A88" s="3">
        <v>84</v>
      </c>
      <c r="B88" s="3">
        <f t="shared" si="6"/>
        <v>16</v>
      </c>
      <c r="C88" s="3">
        <f t="shared" si="4"/>
        <v>32</v>
      </c>
      <c r="D88" s="3">
        <f t="shared" si="7"/>
        <v>0.31683168316831684</v>
      </c>
      <c r="E88" s="1">
        <f t="shared" si="5"/>
        <v>31.683168316831683</v>
      </c>
    </row>
    <row r="89" spans="1:5" x14ac:dyDescent="0.25">
      <c r="A89" s="3">
        <v>85</v>
      </c>
      <c r="B89" s="3">
        <f t="shared" si="6"/>
        <v>32</v>
      </c>
      <c r="C89" s="3">
        <f t="shared" si="4"/>
        <v>64</v>
      </c>
      <c r="D89" s="3">
        <f t="shared" si="7"/>
        <v>0.63366336633663367</v>
      </c>
      <c r="E89" s="1">
        <f t="shared" si="5"/>
        <v>63.366336633663366</v>
      </c>
    </row>
    <row r="90" spans="1:5" x14ac:dyDescent="0.25">
      <c r="A90" s="3">
        <v>86</v>
      </c>
      <c r="B90" s="3">
        <f t="shared" si="6"/>
        <v>64</v>
      </c>
      <c r="C90" s="3">
        <f t="shared" si="4"/>
        <v>27</v>
      </c>
      <c r="D90" s="3">
        <f t="shared" si="7"/>
        <v>0.26732673267326734</v>
      </c>
      <c r="E90" s="1">
        <f t="shared" si="5"/>
        <v>26.732673267326735</v>
      </c>
    </row>
    <row r="91" spans="1:5" x14ac:dyDescent="0.25">
      <c r="A91" s="3">
        <v>87</v>
      </c>
      <c r="B91" s="3">
        <f t="shared" si="6"/>
        <v>27</v>
      </c>
      <c r="C91" s="3">
        <f t="shared" si="4"/>
        <v>54</v>
      </c>
      <c r="D91" s="3">
        <f t="shared" si="7"/>
        <v>0.53465346534653468</v>
      </c>
      <c r="E91" s="1">
        <f t="shared" si="5"/>
        <v>53.46534653465347</v>
      </c>
    </row>
    <row r="92" spans="1:5" x14ac:dyDescent="0.25">
      <c r="A92" s="3">
        <v>88</v>
      </c>
      <c r="B92" s="3">
        <f t="shared" si="6"/>
        <v>54</v>
      </c>
      <c r="C92" s="3">
        <f t="shared" si="4"/>
        <v>7</v>
      </c>
      <c r="D92" s="3">
        <f t="shared" si="7"/>
        <v>6.9306930693069313E-2</v>
      </c>
      <c r="E92" s="1">
        <f t="shared" si="5"/>
        <v>6.9306930693069315</v>
      </c>
    </row>
    <row r="93" spans="1:5" x14ac:dyDescent="0.25">
      <c r="A93" s="3">
        <v>89</v>
      </c>
      <c r="B93" s="3">
        <f t="shared" si="6"/>
        <v>7</v>
      </c>
      <c r="C93" s="3">
        <f t="shared" si="4"/>
        <v>14</v>
      </c>
      <c r="D93" s="3">
        <f t="shared" si="7"/>
        <v>0.13861386138613863</v>
      </c>
      <c r="E93" s="1">
        <f t="shared" si="5"/>
        <v>13.861386138613863</v>
      </c>
    </row>
    <row r="94" spans="1:5" x14ac:dyDescent="0.25">
      <c r="A94" s="3">
        <v>90</v>
      </c>
      <c r="B94" s="3">
        <f t="shared" si="6"/>
        <v>14</v>
      </c>
      <c r="C94" s="3">
        <f t="shared" si="4"/>
        <v>28</v>
      </c>
      <c r="D94" s="3">
        <f t="shared" si="7"/>
        <v>0.27722772277227725</v>
      </c>
      <c r="E94" s="1">
        <f t="shared" si="5"/>
        <v>27.722772277227726</v>
      </c>
    </row>
    <row r="95" spans="1:5" x14ac:dyDescent="0.25">
      <c r="A95" s="3">
        <v>91</v>
      </c>
      <c r="B95" s="3">
        <f t="shared" si="6"/>
        <v>28</v>
      </c>
      <c r="C95" s="3">
        <f t="shared" si="4"/>
        <v>56</v>
      </c>
      <c r="D95" s="3">
        <f t="shared" si="7"/>
        <v>0.5544554455445545</v>
      </c>
      <c r="E95" s="1">
        <f t="shared" si="5"/>
        <v>55.445544554455452</v>
      </c>
    </row>
    <row r="96" spans="1:5" x14ac:dyDescent="0.25">
      <c r="A96" s="3">
        <v>92</v>
      </c>
      <c r="B96" s="3">
        <f t="shared" si="6"/>
        <v>56</v>
      </c>
      <c r="C96" s="3">
        <f t="shared" si="4"/>
        <v>11</v>
      </c>
      <c r="D96" s="3">
        <f t="shared" si="7"/>
        <v>0.10891089108910891</v>
      </c>
      <c r="E96" s="1">
        <f t="shared" si="5"/>
        <v>10.891089108910892</v>
      </c>
    </row>
    <row r="97" spans="1:5" x14ac:dyDescent="0.25">
      <c r="A97" s="3">
        <v>93</v>
      </c>
      <c r="B97" s="3">
        <f t="shared" si="6"/>
        <v>11</v>
      </c>
      <c r="C97" s="3">
        <f t="shared" si="4"/>
        <v>22</v>
      </c>
      <c r="D97" s="3">
        <f t="shared" si="7"/>
        <v>0.21782178217821782</v>
      </c>
      <c r="E97" s="1">
        <f t="shared" si="5"/>
        <v>21.782178217821784</v>
      </c>
    </row>
    <row r="98" spans="1:5" x14ac:dyDescent="0.25">
      <c r="A98" s="3">
        <v>94</v>
      </c>
      <c r="B98" s="3">
        <f t="shared" si="6"/>
        <v>22</v>
      </c>
      <c r="C98" s="3">
        <f t="shared" si="4"/>
        <v>44</v>
      </c>
      <c r="D98" s="3">
        <f t="shared" si="7"/>
        <v>0.43564356435643564</v>
      </c>
      <c r="E98" s="1">
        <f t="shared" si="5"/>
        <v>43.564356435643568</v>
      </c>
    </row>
    <row r="99" spans="1:5" x14ac:dyDescent="0.25">
      <c r="A99" s="3">
        <v>95</v>
      </c>
      <c r="B99" s="3">
        <f t="shared" si="6"/>
        <v>44</v>
      </c>
      <c r="C99" s="3">
        <f t="shared" si="4"/>
        <v>88</v>
      </c>
      <c r="D99" s="3">
        <f t="shared" si="7"/>
        <v>0.87128712871287128</v>
      </c>
      <c r="E99" s="1">
        <f t="shared" si="5"/>
        <v>87.128712871287135</v>
      </c>
    </row>
    <row r="100" spans="1:5" x14ac:dyDescent="0.25">
      <c r="A100" s="3">
        <v>96</v>
      </c>
      <c r="B100" s="3">
        <f t="shared" si="6"/>
        <v>88</v>
      </c>
      <c r="C100" s="3">
        <f t="shared" si="4"/>
        <v>75</v>
      </c>
      <c r="D100" s="3">
        <f t="shared" si="7"/>
        <v>0.74257425742574257</v>
      </c>
      <c r="E100" s="1">
        <f t="shared" si="5"/>
        <v>74.257425742574256</v>
      </c>
    </row>
    <row r="101" spans="1:5" x14ac:dyDescent="0.25">
      <c r="A101" s="3">
        <v>97</v>
      </c>
      <c r="B101" s="3">
        <f t="shared" si="6"/>
        <v>75</v>
      </c>
      <c r="C101" s="3">
        <f t="shared" si="4"/>
        <v>49</v>
      </c>
      <c r="D101" s="3">
        <f t="shared" si="7"/>
        <v>0.48514851485148514</v>
      </c>
      <c r="E101" s="1">
        <f t="shared" si="5"/>
        <v>48.514851485148512</v>
      </c>
    </row>
    <row r="102" spans="1:5" x14ac:dyDescent="0.25">
      <c r="A102" s="3">
        <v>98</v>
      </c>
      <c r="B102" s="3">
        <f t="shared" si="6"/>
        <v>49</v>
      </c>
      <c r="C102" s="3">
        <f t="shared" si="4"/>
        <v>98</v>
      </c>
      <c r="D102" s="3">
        <f t="shared" si="7"/>
        <v>0.97029702970297027</v>
      </c>
      <c r="E102" s="1">
        <f>D102*100</f>
        <v>97.029702970297024</v>
      </c>
    </row>
    <row r="103" spans="1:5" x14ac:dyDescent="0.25">
      <c r="A103" s="3">
        <v>99</v>
      </c>
      <c r="B103" s="3">
        <f t="shared" si="6"/>
        <v>98</v>
      </c>
      <c r="C103" s="3">
        <f t="shared" si="4"/>
        <v>95</v>
      </c>
      <c r="D103" s="3">
        <f t="shared" si="7"/>
        <v>0.94059405940594054</v>
      </c>
      <c r="E103" s="1">
        <f t="shared" ref="E103:E104" si="8">D103*100</f>
        <v>94.059405940594047</v>
      </c>
    </row>
    <row r="104" spans="1:5" x14ac:dyDescent="0.25">
      <c r="A104" s="3">
        <v>100</v>
      </c>
      <c r="B104" s="3">
        <f t="shared" si="6"/>
        <v>95</v>
      </c>
      <c r="C104" s="3">
        <f t="shared" si="4"/>
        <v>89</v>
      </c>
      <c r="D104" s="3">
        <f t="shared" si="7"/>
        <v>0.88118811881188119</v>
      </c>
      <c r="E104" s="1">
        <f t="shared" si="8"/>
        <v>88.118811881188122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Simulasi</vt:lpstr>
      <vt:lpstr>MCG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Hardiyansyah</dc:creator>
  <cp:lastModifiedBy>Fadil Hardiyansyah</cp:lastModifiedBy>
  <dcterms:created xsi:type="dcterms:W3CDTF">2024-07-01T13:09:12Z</dcterms:created>
  <dcterms:modified xsi:type="dcterms:W3CDTF">2024-07-03T11:16:37Z</dcterms:modified>
</cp:coreProperties>
</file>