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9180"/>
  </bookViews>
  <sheets>
    <sheet name="2022年3月" sheetId="4" r:id="rId1"/>
    <sheet name="2022年2月剩余" sheetId="3" r:id="rId2"/>
    <sheet name="2022寒假开学" sheetId="1" r:id="rId3"/>
    <sheet name="2022寒假账单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<sst xmlns="http://schemas.openxmlformats.org/spreadsheetml/2006/main" count="311" uniqueCount="121">
  <si>
    <t>编号</t>
  </si>
  <si>
    <t>日期</t>
  </si>
  <si>
    <t>类型</t>
  </si>
  <si>
    <t>标签</t>
  </si>
  <si>
    <t>金额</t>
  </si>
  <si>
    <t>说明</t>
  </si>
  <si>
    <t>入账类型</t>
  </si>
  <si>
    <t>入账金额</t>
  </si>
  <si>
    <t>入账说明</t>
  </si>
  <si>
    <t>统计</t>
  </si>
  <si>
    <t>统计数据</t>
  </si>
  <si>
    <t>预算</t>
  </si>
  <si>
    <t>剩余</t>
  </si>
  <si>
    <t>餐饮</t>
  </si>
  <si>
    <t>早餐</t>
  </si>
  <si>
    <t>食堂</t>
  </si>
  <si>
    <t>补助</t>
  </si>
  <si>
    <t>两个月国家补助</t>
  </si>
  <si>
    <t>总金额</t>
  </si>
  <si>
    <t>晚餐</t>
  </si>
  <si>
    <t>总支出</t>
  </si>
  <si>
    <t>午餐</t>
  </si>
  <si>
    <t>总收入</t>
  </si>
  <si>
    <t>生活</t>
  </si>
  <si>
    <t>话费</t>
  </si>
  <si>
    <t>穿搭</t>
  </si>
  <si>
    <t>其他</t>
  </si>
  <si>
    <t>鞋底磨损贴</t>
  </si>
  <si>
    <t>帽子</t>
  </si>
  <si>
    <t>黑色渔夫帽</t>
  </si>
  <si>
    <t>购物</t>
  </si>
  <si>
    <t>礼品</t>
  </si>
  <si>
    <t>虎虎生威</t>
  </si>
  <si>
    <t>刷单</t>
  </si>
  <si>
    <t>淘宝刷单</t>
  </si>
  <si>
    <t>奶茶</t>
  </si>
  <si>
    <t>蜜雪冰城</t>
  </si>
  <si>
    <t>鲍汁黄焖鸡</t>
  </si>
  <si>
    <t>医疗</t>
  </si>
  <si>
    <t>牙齿</t>
  </si>
  <si>
    <t>挂号</t>
  </si>
  <si>
    <t>饮料</t>
  </si>
  <si>
    <t>水果</t>
  </si>
  <si>
    <t>外卖</t>
  </si>
  <si>
    <t>约会</t>
  </si>
  <si>
    <t>颢颢 解忧烤肉铺</t>
  </si>
  <si>
    <t>零食</t>
  </si>
  <si>
    <t>交通</t>
  </si>
  <si>
    <t>公交</t>
  </si>
  <si>
    <t>宿舍用品</t>
  </si>
  <si>
    <t>颢颢</t>
  </si>
  <si>
    <t>运费</t>
  </si>
  <si>
    <t>退货</t>
  </si>
  <si>
    <t>淘宝买饮料</t>
  </si>
  <si>
    <t>寝室</t>
  </si>
  <si>
    <t>鞋刷子</t>
  </si>
  <si>
    <t>服饰</t>
  </si>
  <si>
    <t>裤子</t>
  </si>
  <si>
    <t>黑色牛仔裤</t>
  </si>
  <si>
    <t>学习</t>
  </si>
  <si>
    <t>书籍</t>
  </si>
  <si>
    <t>《梵高手稿》</t>
  </si>
  <si>
    <t>电费</t>
  </si>
  <si>
    <t>生活费</t>
  </si>
  <si>
    <t>爸爸给俩月</t>
  </si>
  <si>
    <t>电子</t>
  </si>
  <si>
    <t>手机贴膜</t>
  </si>
  <si>
    <t>聚餐</t>
  </si>
  <si>
    <t>实验室聚餐</t>
  </si>
  <si>
    <t>东澜岸-蓝色棒球帽</t>
  </si>
  <si>
    <t>共享单车</t>
  </si>
  <si>
    <t>小黄车月卡</t>
  </si>
  <si>
    <t>快递</t>
  </si>
  <si>
    <t>电脑主机</t>
  </si>
  <si>
    <t>衣服</t>
  </si>
  <si>
    <t>滑板</t>
  </si>
  <si>
    <t>高铁</t>
  </si>
  <si>
    <t>高铁票</t>
  </si>
  <si>
    <t>地铁</t>
  </si>
  <si>
    <t>物品收纳用具</t>
  </si>
  <si>
    <t>洗漱用具</t>
  </si>
  <si>
    <t>黑色长裤</t>
  </si>
  <si>
    <t>过年红包</t>
  </si>
  <si>
    <t>长板</t>
  </si>
  <si>
    <t>鞋子</t>
  </si>
  <si>
    <t>回力白色滑板鞋</t>
  </si>
  <si>
    <t>借用onjava</t>
  </si>
  <si>
    <t>oddCirkus红色滑板鞋</t>
  </si>
  <si>
    <t>TAC美式红色棒球服</t>
  </si>
  <si>
    <t>报销</t>
  </si>
  <si>
    <t>冰墩墩陶瓷徽章</t>
  </si>
  <si>
    <t>虎虎生威胸针</t>
  </si>
  <si>
    <t>小米充电宝</t>
  </si>
  <si>
    <t>包</t>
  </si>
  <si>
    <t>白色斜挎包</t>
  </si>
  <si>
    <t>黑色美式运动裤</t>
  </si>
  <si>
    <t>退货运费</t>
  </si>
  <si>
    <t>玩乐</t>
  </si>
  <si>
    <t>约玩</t>
  </si>
  <si>
    <t>和沈林山看电影吃饭</t>
  </si>
  <si>
    <t>云服务</t>
  </si>
  <si>
    <t>域名1年</t>
  </si>
  <si>
    <t>高速</t>
  </si>
  <si>
    <t>高速费</t>
  </si>
  <si>
    <t>hdmi转接头</t>
  </si>
  <si>
    <t>人情</t>
  </si>
  <si>
    <t>拜年</t>
  </si>
  <si>
    <t>去大姑拜年</t>
  </si>
  <si>
    <t>会员</t>
  </si>
  <si>
    <t>qq音乐会员</t>
  </si>
  <si>
    <t>平时零食饮料</t>
  </si>
  <si>
    <t>理发</t>
  </si>
  <si>
    <t>医院餐饮</t>
  </si>
  <si>
    <t>凳子</t>
  </si>
  <si>
    <t>燃气灶</t>
  </si>
  <si>
    <t>核酸</t>
  </si>
  <si>
    <t>核酸检测</t>
  </si>
  <si>
    <t>分配对象app</t>
  </si>
  <si>
    <t>水滴筹</t>
  </si>
  <si>
    <t>洗照片</t>
  </si>
  <si>
    <t>纹理烫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</si>
</sst>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DB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rgb="FFB52D4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B52D4F"/>
      </left>
      <right style="thin">
        <color rgb="FFB52D4F"/>
      </right>
      <top/>
      <bottom style="thin">
        <color rgb="FFFFFFFF"/>
      </bottom>
      <diagonal/>
    </border>
    <border>
      <left/>
      <right style="thin">
        <color rgb="FFF7E1D7"/>
      </right>
      <top/>
      <bottom style="thin">
        <color rgb="FFF7E1D7"/>
      </bottom>
      <diagonal/>
    </border>
    <border>
      <left style="thin">
        <color rgb="FFF7E1D7"/>
      </left>
      <right style="thin">
        <color rgb="FFF7E1D7"/>
      </right>
      <top/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FFFFFF"/>
      </bottom>
      <diagonal/>
    </border>
    <border>
      <left/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B52D4F"/>
      </bottom>
      <diagonal/>
    </border>
    <border>
      <left/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B52D4F"/>
      </top>
      <bottom style="thin">
        <color rgb="FFB52D4F"/>
      </bottom>
      <diagonal/>
    </border>
    <border>
      <left style="thin">
        <color rgb="FFF7E1D7"/>
      </left>
      <right style="thin">
        <color rgb="FFB52D4F"/>
      </right>
      <top/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B52D4F"/>
      </bottom>
      <diagonal/>
    </border>
    <border>
      <left style="thin">
        <color rgb="FFB52D4F"/>
      </left>
      <right style="thin">
        <color rgb="FFF7E1D7"/>
      </right>
      <top/>
      <bottom style="thin">
        <color rgb="FFF7E1D7"/>
      </bottom>
      <diagonal/>
    </border>
    <border>
      <left style="thin">
        <color rgb="FFB52D4F"/>
      </left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B52D4F"/>
      </left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2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5" borderId="25" applyNumberFormat="0" applyAlignment="0" applyProtection="0">
      <alignment vertical="center"/>
    </xf>
    <xf numFmtId="0" fontId="7" fillId="5" borderId="19" applyNumberFormat="0" applyAlignment="0" applyProtection="0">
      <alignment vertical="center"/>
    </xf>
    <xf numFmtId="0" fontId="13" fillId="11" borderId="2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14" fontId="3" fillId="3" borderId="11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4;&#21333;\excels\2022&#23506;&#20551;&#24320;&#23398;2022-02-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E11">
            <v>186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J11" sqref="J11"/>
    </sheetView>
  </sheetViews>
  <sheetFormatPr defaultColWidth="9" defaultRowHeight="13.5"/>
  <cols>
    <col min="1" max="1" width="6.90265486725664" customWidth="1"/>
    <col min="2" max="2" width="10.7964601769912" customWidth="1"/>
    <col min="3" max="5" width="6.90265486725664" customWidth="1"/>
    <col min="6" max="6" width="11.858407079646" customWidth="1"/>
    <col min="7" max="8" width="10.7964601769912" customWidth="1"/>
    <col min="9" max="9" width="15.3893805309735" customWidth="1"/>
    <col min="10" max="10" width="8.30973451327434" customWidth="1"/>
    <col min="11" max="11" width="10.7964601769912" customWidth="1"/>
    <col min="12" max="12" width="7.25663716814159" customWidth="1"/>
    <col min="13" max="13" width="8.67256637168142" customWidth="1"/>
  </cols>
  <sheetData>
    <row r="1" ht="18.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</row>
    <row r="2" ht="18.5" customHeight="1" spans="1:13">
      <c r="A2" s="19">
        <v>1</v>
      </c>
      <c r="B2" s="20">
        <v>44621</v>
      </c>
      <c r="C2" s="5" t="s">
        <v>13</v>
      </c>
      <c r="D2" s="5" t="s">
        <v>14</v>
      </c>
      <c r="E2" s="5">
        <v>7</v>
      </c>
      <c r="F2" s="5" t="s">
        <v>15</v>
      </c>
      <c r="G2" s="5" t="s">
        <v>16</v>
      </c>
      <c r="H2" s="5">
        <v>1200</v>
      </c>
      <c r="I2" s="29" t="s">
        <v>17</v>
      </c>
      <c r="J2" s="5" t="s">
        <v>18</v>
      </c>
      <c r="K2" s="5">
        <f>SUM(H2:H100)-SUM(E1:E100)</f>
        <v>1016.7</v>
      </c>
      <c r="L2" s="5">
        <v>1200</v>
      </c>
      <c r="M2" s="14">
        <f>SUM(L2)+K3</f>
        <v>1016.7</v>
      </c>
    </row>
    <row r="3" ht="18.5" customHeight="1" spans="1:13">
      <c r="A3" s="21">
        <v>2</v>
      </c>
      <c r="B3" s="22">
        <v>44621</v>
      </c>
      <c r="C3" s="8" t="s">
        <v>13</v>
      </c>
      <c r="D3" s="8" t="s">
        <v>19</v>
      </c>
      <c r="E3" s="8">
        <v>5.5</v>
      </c>
      <c r="F3" s="8" t="s">
        <v>15</v>
      </c>
      <c r="G3" s="8"/>
      <c r="H3" s="8"/>
      <c r="I3" s="24"/>
      <c r="J3" s="8" t="s">
        <v>20</v>
      </c>
      <c r="K3" s="8">
        <f>-SUM(E2:E100)</f>
        <v>-183.3</v>
      </c>
      <c r="L3" s="8"/>
      <c r="M3" s="15"/>
    </row>
    <row r="4" ht="18.5" customHeight="1" spans="1:13">
      <c r="A4" s="21">
        <v>3</v>
      </c>
      <c r="B4" s="22">
        <v>44621</v>
      </c>
      <c r="C4" s="8" t="s">
        <v>13</v>
      </c>
      <c r="D4" s="8" t="s">
        <v>21</v>
      </c>
      <c r="E4" s="8">
        <v>13.8</v>
      </c>
      <c r="F4" s="8" t="s">
        <v>15</v>
      </c>
      <c r="G4" s="8"/>
      <c r="H4" s="8"/>
      <c r="I4" s="24"/>
      <c r="J4" s="8" t="s">
        <v>22</v>
      </c>
      <c r="K4" s="8">
        <f>SUM(H1:H100)</f>
        <v>1200</v>
      </c>
      <c r="L4" s="8"/>
      <c r="M4" s="15"/>
    </row>
    <row r="5" ht="18.5" customHeight="1" spans="1:13">
      <c r="A5" s="21">
        <v>4</v>
      </c>
      <c r="B5" s="22">
        <v>44621</v>
      </c>
      <c r="C5" s="8" t="s">
        <v>23</v>
      </c>
      <c r="D5" s="8" t="s">
        <v>24</v>
      </c>
      <c r="E5" s="8">
        <v>50</v>
      </c>
      <c r="F5" s="8"/>
      <c r="G5" s="8"/>
      <c r="H5" s="8"/>
      <c r="I5" s="8"/>
      <c r="J5" s="8"/>
      <c r="K5" s="8"/>
      <c r="L5" s="8"/>
      <c r="M5" s="30"/>
    </row>
    <row r="6" ht="18.5" customHeight="1" spans="1:13">
      <c r="A6" s="21">
        <v>5</v>
      </c>
      <c r="B6" s="22">
        <v>44621</v>
      </c>
      <c r="C6" s="8" t="s">
        <v>25</v>
      </c>
      <c r="D6" s="8" t="s">
        <v>26</v>
      </c>
      <c r="E6" s="8">
        <v>19.2</v>
      </c>
      <c r="F6" s="8" t="s">
        <v>27</v>
      </c>
      <c r="G6" s="8"/>
      <c r="H6" s="8"/>
      <c r="I6" s="8"/>
      <c r="J6" s="8"/>
      <c r="K6" s="8"/>
      <c r="L6" s="8"/>
      <c r="M6" s="30"/>
    </row>
    <row r="7" ht="18.5" customHeight="1" spans="1:13">
      <c r="A7" s="21">
        <v>6</v>
      </c>
      <c r="B7" s="22">
        <v>44622</v>
      </c>
      <c r="C7" s="8" t="s">
        <v>25</v>
      </c>
      <c r="D7" s="8" t="s">
        <v>28</v>
      </c>
      <c r="E7" s="8">
        <v>68</v>
      </c>
      <c r="F7" s="8" t="s">
        <v>29</v>
      </c>
      <c r="G7" s="8"/>
      <c r="H7" s="8"/>
      <c r="I7" s="8"/>
      <c r="J7" s="8"/>
      <c r="K7" s="8"/>
      <c r="L7" s="8"/>
      <c r="M7" s="30"/>
    </row>
    <row r="8" ht="18.5" customHeight="1" spans="1:13">
      <c r="A8" s="21">
        <v>7</v>
      </c>
      <c r="B8" s="22">
        <v>44622</v>
      </c>
      <c r="C8" s="23" t="s">
        <v>13</v>
      </c>
      <c r="D8" s="23" t="s">
        <v>21</v>
      </c>
      <c r="E8" s="24">
        <v>12.8</v>
      </c>
      <c r="F8" s="23" t="s">
        <v>15</v>
      </c>
      <c r="G8" s="24"/>
      <c r="H8" s="24"/>
      <c r="I8" s="24"/>
      <c r="J8" s="24"/>
      <c r="K8" s="24"/>
      <c r="L8" s="24"/>
      <c r="M8" s="30"/>
    </row>
    <row r="9" ht="18.5" customHeight="1" spans="1:13">
      <c r="A9" s="25">
        <v>8</v>
      </c>
      <c r="B9" s="26">
        <v>44622</v>
      </c>
      <c r="C9" s="27" t="s">
        <v>13</v>
      </c>
      <c r="D9" s="27" t="s">
        <v>14</v>
      </c>
      <c r="E9" s="28">
        <v>7</v>
      </c>
      <c r="F9" s="27" t="s">
        <v>15</v>
      </c>
      <c r="G9" s="28"/>
      <c r="H9" s="28"/>
      <c r="I9" s="28"/>
      <c r="J9" s="28"/>
      <c r="K9" s="28"/>
      <c r="L9" s="28"/>
      <c r="M9" s="3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L26" sqref="L26"/>
    </sheetView>
  </sheetViews>
  <sheetFormatPr defaultColWidth="9" defaultRowHeight="13.5"/>
  <cols>
    <col min="1" max="1" width="6.90265486725664" customWidth="1"/>
    <col min="2" max="2" width="11.858407079646" customWidth="1"/>
    <col min="3" max="3" width="6.90265486725664" customWidth="1"/>
    <col min="4" max="4" width="10.0884955752212" customWidth="1"/>
    <col min="5" max="5" width="7.60176991150442" customWidth="1"/>
    <col min="6" max="6" width="15.929203539823" customWidth="1"/>
    <col min="7" max="9" width="10.7964601769912" customWidth="1"/>
    <col min="10" max="10" width="8.30973451327434" customWidth="1"/>
    <col min="11" max="12" width="10.7964601769912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44612</v>
      </c>
      <c r="C2" s="5" t="s">
        <v>30</v>
      </c>
      <c r="D2" s="5" t="s">
        <v>31</v>
      </c>
      <c r="E2" s="5">
        <v>55.1</v>
      </c>
      <c r="F2" s="5" t="s">
        <v>32</v>
      </c>
      <c r="G2" s="5" t="s">
        <v>33</v>
      </c>
      <c r="H2" s="5">
        <v>7</v>
      </c>
      <c r="I2" s="18" t="s">
        <v>34</v>
      </c>
      <c r="J2" s="5" t="s">
        <v>18</v>
      </c>
      <c r="K2" s="14">
        <f>SUM(H2:H100)-SUM(E1:E100)</f>
        <v>-766.53</v>
      </c>
    </row>
    <row r="3" ht="18.5" customHeight="1" spans="1:11">
      <c r="A3" s="6">
        <v>2</v>
      </c>
      <c r="B3" s="7">
        <v>44614</v>
      </c>
      <c r="C3" s="8" t="s">
        <v>13</v>
      </c>
      <c r="D3" s="8" t="s">
        <v>35</v>
      </c>
      <c r="E3" s="8">
        <v>7</v>
      </c>
      <c r="F3" s="8" t="s">
        <v>36</v>
      </c>
      <c r="G3" s="8"/>
      <c r="H3" s="8"/>
      <c r="I3" s="8"/>
      <c r="J3" s="8" t="s">
        <v>20</v>
      </c>
      <c r="K3" s="15">
        <f>-SUM(E2:E100)</f>
        <v>-773.53</v>
      </c>
    </row>
    <row r="4" ht="18.5" customHeight="1" spans="1:11">
      <c r="A4" s="6">
        <v>3</v>
      </c>
      <c r="B4" s="7">
        <v>44614</v>
      </c>
      <c r="C4" s="8" t="s">
        <v>13</v>
      </c>
      <c r="D4" s="8" t="s">
        <v>19</v>
      </c>
      <c r="E4" s="8">
        <v>18</v>
      </c>
      <c r="F4" s="8" t="s">
        <v>37</v>
      </c>
      <c r="G4" s="8"/>
      <c r="H4" s="8"/>
      <c r="I4" s="8"/>
      <c r="J4" s="8" t="s">
        <v>22</v>
      </c>
      <c r="K4" s="15">
        <f>SUM(H1:H100)</f>
        <v>7</v>
      </c>
    </row>
    <row r="5" ht="18.5" customHeight="1" spans="1:11">
      <c r="A5" s="6">
        <v>4</v>
      </c>
      <c r="B5" s="7">
        <v>44614</v>
      </c>
      <c r="C5" s="8" t="s">
        <v>38</v>
      </c>
      <c r="D5" s="8" t="s">
        <v>39</v>
      </c>
      <c r="E5" s="8">
        <v>16.5</v>
      </c>
      <c r="F5" s="8" t="s">
        <v>40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44614</v>
      </c>
      <c r="C6" s="8" t="s">
        <v>13</v>
      </c>
      <c r="D6" s="8" t="s">
        <v>41</v>
      </c>
      <c r="E6" s="8">
        <v>3</v>
      </c>
      <c r="F6" s="8"/>
      <c r="G6" s="8"/>
      <c r="H6" s="8"/>
      <c r="I6" s="8"/>
      <c r="J6" s="8"/>
      <c r="K6" s="15"/>
    </row>
    <row r="7" ht="18.5" customHeight="1" spans="1:11">
      <c r="A7" s="6">
        <v>6</v>
      </c>
      <c r="B7" s="7">
        <v>44614</v>
      </c>
      <c r="C7" s="8" t="s">
        <v>13</v>
      </c>
      <c r="D7" s="8" t="s">
        <v>42</v>
      </c>
      <c r="E7" s="8">
        <v>5.75</v>
      </c>
      <c r="F7" s="8"/>
      <c r="G7" s="8"/>
      <c r="H7" s="8"/>
      <c r="I7" s="8"/>
      <c r="J7" s="8"/>
      <c r="K7" s="15"/>
    </row>
    <row r="8" ht="18.5" customHeight="1" spans="1:11">
      <c r="A8" s="6">
        <v>7</v>
      </c>
      <c r="B8" s="7">
        <v>44614</v>
      </c>
      <c r="C8" s="8" t="s">
        <v>13</v>
      </c>
      <c r="D8" s="8" t="s">
        <v>43</v>
      </c>
      <c r="E8" s="8">
        <v>25.9</v>
      </c>
      <c r="F8" s="8"/>
      <c r="G8" s="8"/>
      <c r="H8" s="8"/>
      <c r="I8" s="8"/>
      <c r="J8" s="8"/>
      <c r="K8" s="15"/>
    </row>
    <row r="9" ht="18.5" customHeight="1" spans="1:11">
      <c r="A9" s="6">
        <v>8</v>
      </c>
      <c r="B9" s="7">
        <v>44615</v>
      </c>
      <c r="C9" s="8" t="s">
        <v>13</v>
      </c>
      <c r="D9" s="8" t="s">
        <v>44</v>
      </c>
      <c r="E9" s="8">
        <v>147.5</v>
      </c>
      <c r="F9" s="8" t="s">
        <v>45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44615</v>
      </c>
      <c r="C10" s="8" t="s">
        <v>13</v>
      </c>
      <c r="D10" s="8" t="s">
        <v>46</v>
      </c>
      <c r="E10" s="8">
        <v>15.9</v>
      </c>
      <c r="F10" s="8"/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44614</v>
      </c>
      <c r="C11" s="8" t="s">
        <v>47</v>
      </c>
      <c r="D11" s="8" t="s">
        <v>48</v>
      </c>
      <c r="E11" s="8">
        <v>3.2</v>
      </c>
      <c r="F11" s="8"/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44615</v>
      </c>
      <c r="C12" s="8" t="s">
        <v>13</v>
      </c>
      <c r="D12" s="8" t="s">
        <v>46</v>
      </c>
      <c r="E12" s="8">
        <v>10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44616</v>
      </c>
      <c r="C13" s="8" t="s">
        <v>13</v>
      </c>
      <c r="D13" s="8" t="s">
        <v>41</v>
      </c>
      <c r="E13" s="8">
        <v>3</v>
      </c>
      <c r="F13" s="8"/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44616</v>
      </c>
      <c r="C14" s="8" t="s">
        <v>23</v>
      </c>
      <c r="D14" s="8" t="s">
        <v>49</v>
      </c>
      <c r="E14" s="8">
        <v>8</v>
      </c>
      <c r="F14" s="8"/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44616</v>
      </c>
      <c r="C15" s="8" t="s">
        <v>13</v>
      </c>
      <c r="D15" s="8" t="s">
        <v>19</v>
      </c>
      <c r="E15" s="8">
        <v>7.5</v>
      </c>
      <c r="F15" s="8"/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44616</v>
      </c>
      <c r="C16" s="8" t="s">
        <v>13</v>
      </c>
      <c r="D16" s="8" t="s">
        <v>35</v>
      </c>
      <c r="E16" s="8">
        <v>14</v>
      </c>
      <c r="F16" s="8" t="s">
        <v>50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7">
        <v>44616</v>
      </c>
      <c r="C17" s="8" t="s">
        <v>13</v>
      </c>
      <c r="D17" s="8" t="s">
        <v>41</v>
      </c>
      <c r="E17" s="8">
        <v>2.5</v>
      </c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44616</v>
      </c>
      <c r="C18" s="8" t="s">
        <v>13</v>
      </c>
      <c r="D18" s="8" t="s">
        <v>21</v>
      </c>
      <c r="E18" s="8">
        <v>19.9</v>
      </c>
      <c r="F18" s="8" t="s">
        <v>43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44617</v>
      </c>
      <c r="C19" s="8" t="s">
        <v>13</v>
      </c>
      <c r="D19" s="8" t="s">
        <v>35</v>
      </c>
      <c r="E19" s="8">
        <v>12</v>
      </c>
      <c r="F19" s="8"/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44617</v>
      </c>
      <c r="C20" s="8" t="s">
        <v>13</v>
      </c>
      <c r="D20" s="8" t="s">
        <v>21</v>
      </c>
      <c r="E20" s="8">
        <v>16.2</v>
      </c>
      <c r="F20" s="8"/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44617</v>
      </c>
      <c r="C21" s="8" t="s">
        <v>30</v>
      </c>
      <c r="D21" s="8" t="s">
        <v>51</v>
      </c>
      <c r="E21" s="8">
        <v>12</v>
      </c>
      <c r="F21" s="8" t="s">
        <v>52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44617</v>
      </c>
      <c r="C22" s="8" t="s">
        <v>30</v>
      </c>
      <c r="D22" s="8" t="s">
        <v>51</v>
      </c>
      <c r="E22" s="8">
        <v>12</v>
      </c>
      <c r="F22" s="8" t="s">
        <v>52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44617</v>
      </c>
      <c r="C23" s="8" t="s">
        <v>13</v>
      </c>
      <c r="D23" s="8" t="s">
        <v>41</v>
      </c>
      <c r="E23" s="8">
        <v>50.32</v>
      </c>
      <c r="F23" s="8" t="s">
        <v>53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44618</v>
      </c>
      <c r="C24" s="8" t="s">
        <v>13</v>
      </c>
      <c r="D24" s="8" t="s">
        <v>19</v>
      </c>
      <c r="E24" s="8">
        <v>7</v>
      </c>
      <c r="F24" s="8"/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44618</v>
      </c>
      <c r="C25" s="8" t="s">
        <v>13</v>
      </c>
      <c r="D25" s="8" t="s">
        <v>21</v>
      </c>
      <c r="E25" s="8">
        <v>12</v>
      </c>
      <c r="F25" s="8"/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44618</v>
      </c>
      <c r="C26" s="8" t="s">
        <v>23</v>
      </c>
      <c r="D26" s="8" t="s">
        <v>54</v>
      </c>
      <c r="E26" s="8">
        <v>13</v>
      </c>
      <c r="F26" s="8" t="s">
        <v>55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44619</v>
      </c>
      <c r="C27" s="8" t="s">
        <v>13</v>
      </c>
      <c r="D27" s="8" t="s">
        <v>46</v>
      </c>
      <c r="E27" s="8">
        <v>27</v>
      </c>
      <c r="F27" s="8"/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44619</v>
      </c>
      <c r="C28" s="8" t="s">
        <v>13</v>
      </c>
      <c r="D28" s="8" t="s">
        <v>41</v>
      </c>
      <c r="E28" s="8">
        <v>2.5</v>
      </c>
      <c r="F28" s="8"/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44619</v>
      </c>
      <c r="C29" s="8" t="s">
        <v>13</v>
      </c>
      <c r="D29" s="8" t="s">
        <v>46</v>
      </c>
      <c r="E29" s="8">
        <v>11.4</v>
      </c>
      <c r="F29" s="8"/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44619</v>
      </c>
      <c r="C30" s="8" t="s">
        <v>13</v>
      </c>
      <c r="D30" s="8" t="s">
        <v>19</v>
      </c>
      <c r="E30" s="8">
        <v>14.76</v>
      </c>
      <c r="F30" s="8"/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44619</v>
      </c>
      <c r="C31" s="8" t="s">
        <v>13</v>
      </c>
      <c r="D31" s="8" t="s">
        <v>21</v>
      </c>
      <c r="E31" s="8">
        <v>14</v>
      </c>
      <c r="F31" s="8"/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44620</v>
      </c>
      <c r="C32" s="8" t="s">
        <v>13</v>
      </c>
      <c r="D32" s="8" t="s">
        <v>21</v>
      </c>
      <c r="E32" s="8">
        <v>22.9</v>
      </c>
      <c r="F32" s="8"/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44620</v>
      </c>
      <c r="C33" s="8" t="s">
        <v>56</v>
      </c>
      <c r="D33" s="8" t="s">
        <v>57</v>
      </c>
      <c r="E33" s="8">
        <v>88</v>
      </c>
      <c r="F33" s="8" t="s">
        <v>58</v>
      </c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44620</v>
      </c>
      <c r="C34" s="8" t="s">
        <v>13</v>
      </c>
      <c r="D34" s="8" t="s">
        <v>19</v>
      </c>
      <c r="E34" s="8">
        <v>7.5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44620</v>
      </c>
      <c r="C35" s="8" t="s">
        <v>13</v>
      </c>
      <c r="D35" s="8" t="s">
        <v>14</v>
      </c>
      <c r="E35" s="8">
        <v>7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44620</v>
      </c>
      <c r="C36" s="8" t="s">
        <v>13</v>
      </c>
      <c r="D36" s="8" t="s">
        <v>41</v>
      </c>
      <c r="E36" s="8">
        <v>4</v>
      </c>
      <c r="F36" s="8"/>
      <c r="G36" s="8"/>
      <c r="H36" s="8"/>
      <c r="I36" s="8"/>
      <c r="J36" s="8"/>
      <c r="K36" s="15"/>
    </row>
    <row r="37" ht="18.5" customHeight="1" spans="1:11">
      <c r="A37" s="10">
        <v>36</v>
      </c>
      <c r="B37" s="11">
        <v>44620</v>
      </c>
      <c r="C37" s="12" t="s">
        <v>59</v>
      </c>
      <c r="D37" s="12" t="s">
        <v>60</v>
      </c>
      <c r="E37" s="12">
        <v>77.2</v>
      </c>
      <c r="F37" s="12" t="s">
        <v>61</v>
      </c>
      <c r="G37" s="12"/>
      <c r="H37" s="12"/>
      <c r="I37" s="12"/>
      <c r="J37" s="12"/>
      <c r="K37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11" sqref="H11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10.0884955752212" customWidth="1"/>
    <col min="5" max="5" width="7.60176991150442" customWidth="1"/>
    <col min="6" max="6" width="18.8672566371681" customWidth="1"/>
    <col min="7" max="8" width="10.7964601769912" customWidth="1"/>
    <col min="9" max="9" width="11.858407079646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44613</v>
      </c>
      <c r="C2" s="5" t="s">
        <v>23</v>
      </c>
      <c r="D2" s="5" t="s">
        <v>62</v>
      </c>
      <c r="E2" s="5">
        <v>10</v>
      </c>
      <c r="F2" s="5"/>
      <c r="G2" s="5" t="s">
        <v>63</v>
      </c>
      <c r="H2" s="5">
        <v>2000</v>
      </c>
      <c r="I2" s="5" t="s">
        <v>64</v>
      </c>
      <c r="J2" s="5" t="s">
        <v>18</v>
      </c>
      <c r="K2" s="14">
        <f>SUM(H1:H100)-SUM(E2:E100)</f>
        <v>1441.6</v>
      </c>
    </row>
    <row r="3" ht="18.5" customHeight="1" spans="1:11">
      <c r="A3" s="6">
        <v>2</v>
      </c>
      <c r="B3" s="7">
        <v>44613</v>
      </c>
      <c r="C3" s="8" t="s">
        <v>30</v>
      </c>
      <c r="D3" s="8" t="s">
        <v>65</v>
      </c>
      <c r="E3" s="8">
        <v>15</v>
      </c>
      <c r="F3" s="8" t="s">
        <v>66</v>
      </c>
      <c r="G3" s="8"/>
      <c r="H3" s="8"/>
      <c r="I3" s="8"/>
      <c r="J3" s="8" t="s">
        <v>20</v>
      </c>
      <c r="K3" s="15">
        <f>-SUM(E2:E100)</f>
        <v>-558.4</v>
      </c>
    </row>
    <row r="4" ht="18.5" customHeight="1" spans="1:11">
      <c r="A4" s="6">
        <v>3</v>
      </c>
      <c r="B4" s="7">
        <v>44613</v>
      </c>
      <c r="C4" s="8" t="s">
        <v>13</v>
      </c>
      <c r="D4" s="8" t="s">
        <v>41</v>
      </c>
      <c r="E4" s="8">
        <v>4.5</v>
      </c>
      <c r="F4" s="8"/>
      <c r="G4" s="8"/>
      <c r="H4" s="8"/>
      <c r="I4" s="8"/>
      <c r="J4" s="8" t="s">
        <v>22</v>
      </c>
      <c r="K4" s="15">
        <f>SUM(H1:H100)</f>
        <v>2000</v>
      </c>
    </row>
    <row r="5" ht="18.5" customHeight="1" spans="1:11">
      <c r="A5" s="6">
        <v>4</v>
      </c>
      <c r="B5" s="7">
        <v>44613</v>
      </c>
      <c r="C5" s="8" t="s">
        <v>13</v>
      </c>
      <c r="D5" s="8" t="s">
        <v>67</v>
      </c>
      <c r="E5" s="8">
        <v>47</v>
      </c>
      <c r="F5" s="8" t="s">
        <v>68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44613</v>
      </c>
      <c r="C6" s="8" t="s">
        <v>56</v>
      </c>
      <c r="D6" s="8" t="s">
        <v>28</v>
      </c>
      <c r="E6" s="8">
        <v>39</v>
      </c>
      <c r="F6" s="8" t="s">
        <v>69</v>
      </c>
      <c r="G6" s="8"/>
      <c r="H6" s="8"/>
      <c r="I6" s="8"/>
      <c r="J6" s="8"/>
      <c r="K6" s="15"/>
    </row>
    <row r="7" ht="18.5" customHeight="1" spans="1:11">
      <c r="A7" s="6">
        <v>6</v>
      </c>
      <c r="B7" s="7">
        <v>44613</v>
      </c>
      <c r="C7" s="8" t="s">
        <v>47</v>
      </c>
      <c r="D7" s="8" t="s">
        <v>70</v>
      </c>
      <c r="E7" s="8">
        <v>8.8</v>
      </c>
      <c r="F7" s="8" t="s">
        <v>71</v>
      </c>
      <c r="G7" s="8"/>
      <c r="H7" s="8"/>
      <c r="I7" s="8"/>
      <c r="J7" s="8"/>
      <c r="K7" s="15"/>
    </row>
    <row r="8" ht="18.5" customHeight="1" spans="1:11">
      <c r="A8" s="6">
        <v>7</v>
      </c>
      <c r="B8" s="7">
        <v>44613</v>
      </c>
      <c r="C8" s="8" t="s">
        <v>23</v>
      </c>
      <c r="D8" s="8" t="s">
        <v>72</v>
      </c>
      <c r="E8" s="8">
        <v>54.8</v>
      </c>
      <c r="F8" s="8" t="s">
        <v>73</v>
      </c>
      <c r="G8" s="8"/>
      <c r="H8" s="8"/>
      <c r="I8" s="8"/>
      <c r="J8" s="8"/>
      <c r="K8" s="15"/>
    </row>
    <row r="9" ht="18.5" customHeight="1" spans="1:11">
      <c r="A9" s="6">
        <v>8</v>
      </c>
      <c r="B9" s="7">
        <v>44612</v>
      </c>
      <c r="C9" s="8" t="s">
        <v>23</v>
      </c>
      <c r="D9" s="8" t="s">
        <v>72</v>
      </c>
      <c r="E9" s="8">
        <v>28</v>
      </c>
      <c r="F9" s="8" t="s">
        <v>74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44611</v>
      </c>
      <c r="C10" s="8" t="s">
        <v>23</v>
      </c>
      <c r="D10" s="8" t="s">
        <v>72</v>
      </c>
      <c r="E10" s="8">
        <v>22</v>
      </c>
      <c r="F10" s="8" t="s">
        <v>75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44610</v>
      </c>
      <c r="C11" s="8" t="s">
        <v>47</v>
      </c>
      <c r="D11" s="8" t="s">
        <v>76</v>
      </c>
      <c r="E11" s="8">
        <v>186</v>
      </c>
      <c r="F11" s="8" t="s">
        <v>77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44613</v>
      </c>
      <c r="C12" s="8" t="s">
        <v>47</v>
      </c>
      <c r="D12" s="8" t="s">
        <v>78</v>
      </c>
      <c r="E12" s="8">
        <v>7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44615</v>
      </c>
      <c r="C13" s="8" t="s">
        <v>23</v>
      </c>
      <c r="D13" s="8" t="s">
        <v>49</v>
      </c>
      <c r="E13" s="8">
        <v>106.4</v>
      </c>
      <c r="F13" s="8" t="s">
        <v>79</v>
      </c>
      <c r="G13" s="8"/>
      <c r="H13" s="8"/>
      <c r="I13" s="8"/>
      <c r="J13" s="8"/>
      <c r="K13" s="15"/>
    </row>
    <row r="14" ht="18.5" customHeight="1" spans="1:11">
      <c r="A14" s="10">
        <v>13</v>
      </c>
      <c r="B14" s="11">
        <v>44615</v>
      </c>
      <c r="C14" s="12" t="s">
        <v>23</v>
      </c>
      <c r="D14" s="12" t="s">
        <v>49</v>
      </c>
      <c r="E14" s="12">
        <v>29.9</v>
      </c>
      <c r="F14" s="12" t="s">
        <v>80</v>
      </c>
      <c r="G14" s="12"/>
      <c r="H14" s="12"/>
      <c r="I14" s="12"/>
      <c r="J14" s="12"/>
      <c r="K14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K3" sqref="K3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8.30973451327434" customWidth="1"/>
    <col min="5" max="5" width="8.67256637168142" customWidth="1"/>
    <col min="6" max="6" width="21.3451327433628" customWidth="1"/>
    <col min="7" max="8" width="10.7964601769912" customWidth="1"/>
    <col min="9" max="9" width="12.212389380531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44578</v>
      </c>
      <c r="C2" s="5" t="s">
        <v>56</v>
      </c>
      <c r="D2" s="5" t="s">
        <v>57</v>
      </c>
      <c r="E2" s="5">
        <v>112.42</v>
      </c>
      <c r="F2" s="5" t="s">
        <v>81</v>
      </c>
      <c r="G2" s="5" t="s">
        <v>82</v>
      </c>
      <c r="H2" s="5">
        <f>400+1400</f>
        <v>1800</v>
      </c>
      <c r="I2" s="5"/>
      <c r="J2" s="5" t="s">
        <v>18</v>
      </c>
      <c r="K2" s="14">
        <f>SUM(H1:H100)-SUM(E2:E100)</f>
        <v>-802.97</v>
      </c>
    </row>
    <row r="3" ht="18.5" customHeight="1" spans="1:11">
      <c r="A3" s="6">
        <v>2</v>
      </c>
      <c r="B3" s="7">
        <v>44585</v>
      </c>
      <c r="C3" s="8" t="s">
        <v>30</v>
      </c>
      <c r="D3" s="8" t="s">
        <v>75</v>
      </c>
      <c r="E3" s="8">
        <v>679</v>
      </c>
      <c r="F3" s="8" t="s">
        <v>83</v>
      </c>
      <c r="G3" s="8" t="s">
        <v>33</v>
      </c>
      <c r="H3" s="8">
        <v>6</v>
      </c>
      <c r="I3" s="8"/>
      <c r="J3" s="8" t="s">
        <v>20</v>
      </c>
      <c r="K3" s="15">
        <f>-SUM(E2:E100)</f>
        <v>-3658.97</v>
      </c>
    </row>
    <row r="4" ht="18.5" customHeight="1" spans="1:11">
      <c r="A4" s="6">
        <v>3</v>
      </c>
      <c r="B4" s="7">
        <v>44585</v>
      </c>
      <c r="C4" s="8" t="s">
        <v>56</v>
      </c>
      <c r="D4" s="8" t="s">
        <v>84</v>
      </c>
      <c r="E4" s="8">
        <v>104.9</v>
      </c>
      <c r="F4" s="8" t="s">
        <v>85</v>
      </c>
      <c r="G4" s="8" t="s">
        <v>26</v>
      </c>
      <c r="H4" s="8">
        <v>50</v>
      </c>
      <c r="I4" s="8" t="s">
        <v>86</v>
      </c>
      <c r="J4" s="8" t="s">
        <v>22</v>
      </c>
      <c r="K4" s="15">
        <f>SUM(H1:H100)</f>
        <v>2856</v>
      </c>
    </row>
    <row r="5" ht="18.5" customHeight="1" spans="1:11">
      <c r="A5" s="6">
        <v>4</v>
      </c>
      <c r="B5" s="7">
        <v>44598</v>
      </c>
      <c r="C5" s="8" t="s">
        <v>56</v>
      </c>
      <c r="D5" s="8" t="s">
        <v>84</v>
      </c>
      <c r="E5" s="8">
        <v>500</v>
      </c>
      <c r="F5" s="8" t="s">
        <v>87</v>
      </c>
      <c r="G5" s="8" t="s">
        <v>16</v>
      </c>
      <c r="H5" s="8">
        <v>1000</v>
      </c>
      <c r="I5" s="8"/>
      <c r="J5" s="8"/>
      <c r="K5" s="15"/>
    </row>
    <row r="6" ht="18.5" customHeight="1" spans="1:11">
      <c r="A6" s="6">
        <v>5</v>
      </c>
      <c r="B6" s="7">
        <v>44596</v>
      </c>
      <c r="C6" s="8" t="s">
        <v>56</v>
      </c>
      <c r="D6" s="8" t="s">
        <v>74</v>
      </c>
      <c r="E6" s="8">
        <v>335.54</v>
      </c>
      <c r="F6" s="8" t="s">
        <v>88</v>
      </c>
      <c r="G6" s="8"/>
      <c r="H6" s="8"/>
      <c r="I6" s="8"/>
      <c r="J6" s="8" t="s">
        <v>56</v>
      </c>
      <c r="K6" s="15">
        <f>SUM(E2,E4,E5,E6,E7,E8,E9,E12,E14)</f>
        <v>1246.86</v>
      </c>
    </row>
    <row r="7" ht="18.5" customHeight="1" spans="1:11">
      <c r="A7" s="6">
        <v>6</v>
      </c>
      <c r="B7" s="7"/>
      <c r="C7" s="8"/>
      <c r="D7" s="8"/>
      <c r="E7" s="8"/>
      <c r="F7" s="8"/>
      <c r="G7" s="8"/>
      <c r="H7" s="8"/>
      <c r="I7" s="8"/>
      <c r="J7" s="8" t="s">
        <v>30</v>
      </c>
      <c r="K7" s="15">
        <f>SUM(E3,E10,E11,E12)</f>
        <v>874.72</v>
      </c>
    </row>
    <row r="8" ht="18.5" customHeight="1" spans="1:11">
      <c r="A8" s="6">
        <v>7</v>
      </c>
      <c r="B8" s="7"/>
      <c r="C8" s="8"/>
      <c r="D8" s="8"/>
      <c r="E8" s="8"/>
      <c r="F8" s="8"/>
      <c r="G8" s="8"/>
      <c r="H8" s="8"/>
      <c r="I8" s="8"/>
      <c r="J8" s="8" t="s">
        <v>89</v>
      </c>
      <c r="K8" s="15">
        <f>SUM([1]Sheet1!E11,E20,E22,E28,E29,E26)</f>
        <v>841.5</v>
      </c>
    </row>
    <row r="9" ht="18.5" customHeight="1" spans="1:11">
      <c r="A9" s="6">
        <v>8</v>
      </c>
      <c r="B9" s="7"/>
      <c r="C9" s="8"/>
      <c r="D9" s="8"/>
      <c r="E9" s="8"/>
      <c r="F9" s="8"/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44604</v>
      </c>
      <c r="C10" s="8" t="s">
        <v>30</v>
      </c>
      <c r="D10" s="8" t="s">
        <v>31</v>
      </c>
      <c r="E10" s="8">
        <v>63</v>
      </c>
      <c r="F10" s="8" t="s">
        <v>90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44605</v>
      </c>
      <c r="C11" s="8" t="s">
        <v>30</v>
      </c>
      <c r="D11" s="8" t="s">
        <v>31</v>
      </c>
      <c r="E11" s="8">
        <v>56.72</v>
      </c>
      <c r="F11" s="8" t="s">
        <v>91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44607</v>
      </c>
      <c r="C12" s="8" t="s">
        <v>30</v>
      </c>
      <c r="D12" s="8" t="s">
        <v>65</v>
      </c>
      <c r="E12" s="8">
        <v>76</v>
      </c>
      <c r="F12" s="8" t="s">
        <v>92</v>
      </c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44607</v>
      </c>
      <c r="C13" s="8" t="s">
        <v>56</v>
      </c>
      <c r="D13" s="8" t="s">
        <v>93</v>
      </c>
      <c r="E13" s="8">
        <v>119.31</v>
      </c>
      <c r="F13" s="8" t="s">
        <v>94</v>
      </c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44605</v>
      </c>
      <c r="C14" s="8" t="s">
        <v>56</v>
      </c>
      <c r="D14" s="8" t="s">
        <v>57</v>
      </c>
      <c r="E14" s="8">
        <v>118</v>
      </c>
      <c r="F14" s="8" t="s">
        <v>95</v>
      </c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44603</v>
      </c>
      <c r="C15" s="8" t="s">
        <v>23</v>
      </c>
      <c r="D15" s="8" t="s">
        <v>24</v>
      </c>
      <c r="E15" s="8">
        <f>30+50+30</f>
        <v>110</v>
      </c>
      <c r="F15" s="8" t="s">
        <v>24</v>
      </c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44610</v>
      </c>
      <c r="C16" s="8" t="s">
        <v>30</v>
      </c>
      <c r="D16" s="8" t="s">
        <v>51</v>
      </c>
      <c r="E16" s="8">
        <f>12+12+5+17+12+12-10-10-8-11</f>
        <v>31</v>
      </c>
      <c r="F16" s="8" t="s">
        <v>96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9"/>
      <c r="C17" s="8"/>
      <c r="D17" s="8"/>
      <c r="E17" s="8"/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44600</v>
      </c>
      <c r="C18" s="8" t="s">
        <v>97</v>
      </c>
      <c r="D18" s="8" t="s">
        <v>98</v>
      </c>
      <c r="E18" s="8">
        <v>92</v>
      </c>
      <c r="F18" s="8" t="s">
        <v>99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44602</v>
      </c>
      <c r="C19" s="8" t="s">
        <v>59</v>
      </c>
      <c r="D19" s="8" t="s">
        <v>100</v>
      </c>
      <c r="E19" s="8">
        <v>29</v>
      </c>
      <c r="F19" s="8" t="s">
        <v>101</v>
      </c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44609</v>
      </c>
      <c r="C20" s="8" t="s">
        <v>47</v>
      </c>
      <c r="D20" s="8" t="s">
        <v>102</v>
      </c>
      <c r="E20" s="8">
        <v>36</v>
      </c>
      <c r="F20" s="8" t="s">
        <v>103</v>
      </c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44587</v>
      </c>
      <c r="C21" s="8" t="s">
        <v>30</v>
      </c>
      <c r="D21" s="8" t="s">
        <v>65</v>
      </c>
      <c r="E21" s="8">
        <v>29.9</v>
      </c>
      <c r="F21" s="8" t="s">
        <v>104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44595</v>
      </c>
      <c r="C22" s="8" t="s">
        <v>105</v>
      </c>
      <c r="D22" s="8" t="s">
        <v>106</v>
      </c>
      <c r="E22" s="8">
        <v>118.5</v>
      </c>
      <c r="F22" s="8" t="s">
        <v>107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44610</v>
      </c>
      <c r="C23" s="8" t="s">
        <v>97</v>
      </c>
      <c r="D23" s="8" t="s">
        <v>108</v>
      </c>
      <c r="E23" s="8">
        <v>1.78</v>
      </c>
      <c r="F23" s="8" t="s">
        <v>109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44610</v>
      </c>
      <c r="C24" s="8" t="s">
        <v>13</v>
      </c>
      <c r="D24" s="8" t="s">
        <v>46</v>
      </c>
      <c r="E24" s="8">
        <f>3+4+4+3+10+6+6+3+9+7+2+8+5+3+5+18</f>
        <v>96</v>
      </c>
      <c r="F24" s="8" t="s">
        <v>110</v>
      </c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44585</v>
      </c>
      <c r="C25" s="8" t="s">
        <v>23</v>
      </c>
      <c r="D25" s="8" t="s">
        <v>111</v>
      </c>
      <c r="E25" s="8">
        <v>34</v>
      </c>
      <c r="F25" s="8" t="s">
        <v>111</v>
      </c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44592</v>
      </c>
      <c r="C26" s="8" t="s">
        <v>13</v>
      </c>
      <c r="D26" s="8"/>
      <c r="E26" s="8">
        <v>183</v>
      </c>
      <c r="F26" s="8" t="s">
        <v>112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44592</v>
      </c>
      <c r="C27" s="8" t="s">
        <v>47</v>
      </c>
      <c r="D27" s="8" t="s">
        <v>48</v>
      </c>
      <c r="E27" s="8">
        <v>4</v>
      </c>
      <c r="F27" s="8" t="s">
        <v>48</v>
      </c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44586</v>
      </c>
      <c r="C28" s="8" t="s">
        <v>23</v>
      </c>
      <c r="D28" s="8"/>
      <c r="E28" s="8">
        <v>110</v>
      </c>
      <c r="F28" s="8" t="s">
        <v>113</v>
      </c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44586</v>
      </c>
      <c r="C29" s="8" t="s">
        <v>23</v>
      </c>
      <c r="D29" s="8"/>
      <c r="E29" s="8">
        <v>208</v>
      </c>
      <c r="F29" s="8" t="s">
        <v>114</v>
      </c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44582</v>
      </c>
      <c r="C30" s="8" t="s">
        <v>38</v>
      </c>
      <c r="D30" s="8" t="s">
        <v>115</v>
      </c>
      <c r="E30" s="8">
        <v>40</v>
      </c>
      <c r="F30" s="8" t="s">
        <v>116</v>
      </c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44582</v>
      </c>
      <c r="C31" s="8" t="s">
        <v>97</v>
      </c>
      <c r="D31" s="8" t="s">
        <v>108</v>
      </c>
      <c r="E31" s="8">
        <v>9.9</v>
      </c>
      <c r="F31" s="8" t="s">
        <v>117</v>
      </c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44582</v>
      </c>
      <c r="C32" s="8" t="s">
        <v>26</v>
      </c>
      <c r="D32" s="8"/>
      <c r="E32" s="8">
        <v>20</v>
      </c>
      <c r="F32" s="8" t="s">
        <v>118</v>
      </c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44581</v>
      </c>
      <c r="C33" s="8" t="s">
        <v>13</v>
      </c>
      <c r="D33" s="8" t="s">
        <v>46</v>
      </c>
      <c r="E33" s="8">
        <v>27</v>
      </c>
      <c r="F33" s="8"/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44581</v>
      </c>
      <c r="C34" s="8" t="s">
        <v>13</v>
      </c>
      <c r="D34" s="8" t="s">
        <v>41</v>
      </c>
      <c r="E34" s="8">
        <v>35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44613</v>
      </c>
      <c r="C35" s="8" t="s">
        <v>13</v>
      </c>
      <c r="D35" s="8" t="s">
        <v>14</v>
      </c>
      <c r="E35" s="8">
        <v>4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44612</v>
      </c>
      <c r="C36" s="8" t="s">
        <v>23</v>
      </c>
      <c r="D36" s="8" t="s">
        <v>26</v>
      </c>
      <c r="E36" s="8">
        <v>10</v>
      </c>
      <c r="F36" s="8" t="s">
        <v>119</v>
      </c>
      <c r="G36" s="8"/>
      <c r="H36" s="8"/>
      <c r="I36" s="8"/>
      <c r="J36" s="8"/>
      <c r="K36" s="15"/>
    </row>
    <row r="37" ht="18.5" customHeight="1" spans="1:11">
      <c r="A37" s="6">
        <v>36</v>
      </c>
      <c r="B37" s="7">
        <v>44612</v>
      </c>
      <c r="C37" s="8" t="s">
        <v>23</v>
      </c>
      <c r="D37" s="8" t="s">
        <v>111</v>
      </c>
      <c r="E37" s="8">
        <v>228</v>
      </c>
      <c r="F37" s="8" t="s">
        <v>120</v>
      </c>
      <c r="G37" s="8"/>
      <c r="H37" s="8"/>
      <c r="I37" s="8"/>
      <c r="J37" s="8"/>
      <c r="K37" s="15"/>
    </row>
    <row r="38" ht="18.5" customHeight="1" spans="1:11">
      <c r="A38" s="6">
        <v>37</v>
      </c>
      <c r="B38" s="7">
        <v>44612</v>
      </c>
      <c r="C38" s="8" t="s">
        <v>13</v>
      </c>
      <c r="D38" s="8" t="s">
        <v>41</v>
      </c>
      <c r="E38" s="8">
        <v>3</v>
      </c>
      <c r="F38" s="8"/>
      <c r="G38" s="8"/>
      <c r="H38" s="8"/>
      <c r="I38" s="8"/>
      <c r="J38" s="8"/>
      <c r="K38" s="15"/>
    </row>
    <row r="39" ht="18.5" customHeight="1" spans="1:11">
      <c r="A39" s="6">
        <v>38</v>
      </c>
      <c r="B39" s="7">
        <v>44611</v>
      </c>
      <c r="C39" s="8" t="s">
        <v>23</v>
      </c>
      <c r="D39" s="8" t="s">
        <v>24</v>
      </c>
      <c r="E39" s="8">
        <v>30</v>
      </c>
      <c r="F39" s="8"/>
      <c r="G39" s="8"/>
      <c r="H39" s="8"/>
      <c r="I39" s="8"/>
      <c r="J39" s="8"/>
      <c r="K39" s="15"/>
    </row>
    <row r="40" ht="18.5" customHeight="1" spans="1:11">
      <c r="A40" s="10">
        <v>39</v>
      </c>
      <c r="B40" s="11">
        <v>44611</v>
      </c>
      <c r="C40" s="12" t="s">
        <v>13</v>
      </c>
      <c r="D40" s="12" t="s">
        <v>14</v>
      </c>
      <c r="E40" s="12">
        <v>4</v>
      </c>
      <c r="F40" s="12"/>
      <c r="G40" s="12"/>
      <c r="H40" s="12"/>
      <c r="I40" s="12"/>
      <c r="J40" s="12"/>
      <c r="K4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2022年3月</vt:lpstr>
      <vt:lpstr>2022年2月剩余</vt:lpstr>
      <vt:lpstr>2022寒假开学</vt:lpstr>
      <vt:lpstr>2022寒假账单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FadingLight</cp:lastModifiedBy>
  <dcterms:created xsi:type="dcterms:W3CDTF">2022-03-02T07:30:00Z</dcterms:created>
  <dcterms:modified xsi:type="dcterms:W3CDTF">2022-03-02T07:59:59Z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F3F28CFBB59646C5B841DF46035885EC</vt:lpwstr>
  </property>
  <property fmtid="{D5CDD505-2E9C-101B-9397-08002B2CF9AE}" pid="3" name="KSOProductBuildVer">
    <vt:lpwstr>2052-11.1.0.11365</vt:lpwstr>
  </property>
</Properties>
</file>