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Sheet1!$A$1:$H$44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7" i="1" s="1"/>
  <c r="N10" i="1"/>
  <c r="K11" i="1"/>
  <c r="N11" i="1"/>
  <c r="K12" i="1"/>
  <c r="N12" i="1"/>
  <c r="K13" i="1"/>
  <c r="K14" i="1"/>
  <c r="N14" i="1"/>
  <c r="N16" i="1"/>
  <c r="K20" i="1"/>
  <c r="K21" i="1"/>
  <c r="K22" i="1"/>
  <c r="K23" i="1"/>
  <c r="K24" i="1"/>
  <c r="K25" i="1"/>
  <c r="K26" i="1"/>
  <c r="K27" i="1"/>
  <c r="K28" i="1"/>
  <c r="K29" i="1"/>
  <c r="K31" i="1"/>
  <c r="K35" i="1"/>
  <c r="K36" i="1"/>
</calcChain>
</file>

<file path=xl/sharedStrings.xml><?xml version="1.0" encoding="utf-8"?>
<sst xmlns="http://schemas.openxmlformats.org/spreadsheetml/2006/main" count="178" uniqueCount="56">
  <si>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</si>
  <si>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</si>
  <si>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</si>
  <si>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</si>
  <si>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</si>
  <si>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</si>
  <si>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</si>
  <si>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</si>
  <si>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</si>
  <si>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</si>
  <si>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</si>
  <si>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</si>
  <si>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</si>
  <si>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</si>
  <si>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</si>
  <si>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</si>
  <si>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</si>
  <si>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</si>
  <si>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</si>
  <si>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</si>
  <si>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</si>
  <si>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</si>
  <si>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</si>
  <si>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</si>
  <si>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</si>
  <si>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</si>
  <si>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Rank</t>
  </si>
  <si>
    <t>Pencil Units:</t>
  </si>
  <si>
    <t>Pen units:</t>
  </si>
  <si>
    <t>Desk units:</t>
  </si>
  <si>
    <t>Pen Set units:</t>
  </si>
  <si>
    <t>Binder units:</t>
  </si>
  <si>
    <t>Total units sold:</t>
  </si>
  <si>
    <t xml:space="preserve">Sales in East: </t>
  </si>
  <si>
    <t>Sales in West:</t>
  </si>
  <si>
    <t>Sales in Central:</t>
  </si>
  <si>
    <t xml:space="preserve">Best region in sales </t>
  </si>
  <si>
    <t>Total sales</t>
  </si>
  <si>
    <t>Sales by Jones</t>
  </si>
  <si>
    <t>Sales by Kivell</t>
  </si>
  <si>
    <t>Sales by Jardine</t>
  </si>
  <si>
    <t>Sales by Gill</t>
  </si>
  <si>
    <t>Sales by Sorvino</t>
  </si>
  <si>
    <t>Sales by Andrews</t>
  </si>
  <si>
    <t>Sales by Thompson</t>
  </si>
  <si>
    <t>Sales by Morgan</t>
  </si>
  <si>
    <t>Sales by Parent</t>
  </si>
  <si>
    <t>Sales by Smith</t>
  </si>
  <si>
    <t>Best seller is</t>
  </si>
  <si>
    <t>Sales in 2024</t>
  </si>
  <si>
    <t>Sales in 2025</t>
  </si>
  <si>
    <t>Grand Total</t>
  </si>
  <si>
    <t>2024</t>
  </si>
  <si>
    <t>Sum of Units</t>
  </si>
  <si>
    <t>Years</t>
  </si>
  <si>
    <t>Item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</si>
</sst>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\(0.00\)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name val="Calibri"/>
      <family val="2"/>
      <scheme val="minor"/>
    </font>
    <font>
      <sz val="12"/>
      <name val="Arial Narrow"/>
      <family val="2"/>
    </font>
    <font>
      <u/>
      <sz val="14"/>
      <color rgb="FF0000FF"/>
      <name val="Calibri"/>
      <family val="2"/>
      <scheme val="minor"/>
    </font>
    <font>
      <b/>
      <sz val="16"/>
      <color rgb="FF5A8B39"/>
      <name val="Calibri"/>
      <family val="2"/>
      <scheme val="minor"/>
    </font>
    <font>
      <u/>
      <sz val="14"/>
      <color rgb="FF974D6E"/>
      <name val="Calibri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1" applyNumberFormat="0" applyFill="0" applyBorder="0" applyAlignment="0" applyProtection="0"/>
    <xf numFmtId="0" fontId="6" fillId="0" borderId="0" applyNumberFormat="0" applyFill="0" applyAlignment="0" applyProtection="0"/>
  </cellStyleXfs>
  <cellXfs count="50">
    <xf numFmtId="0" fontId="0" fillId="0" borderId="0" xfId="0"/>
    <xf numFmtId="0" fontId="8" fillId="0" borderId="0" xfId="0" applyFont="1" applyAlignment="1">
      <alignment horizontal="center"/>
    </xf>
    <xf numFmtId="0" fontId="3" fillId="0" borderId="0" xfId="2" applyAlignment="1">
      <alignment horizontal="left" vertical="center"/>
    </xf>
    <xf numFmtId="0" fontId="3" fillId="0" borderId="0" xfId="2" applyAlignment="1">
      <alignment vertical="center"/>
    </xf>
    <xf numFmtId="0" fontId="3" fillId="0" borderId="0" xfId="2" applyAlignment="1" applyProtection="1">
      <alignment vertical="center"/>
      <protection locked="0"/>
    </xf>
    <xf numFmtId="164" fontId="3" fillId="0" borderId="0" xfId="3" applyNumberFormat="1" applyFont="1" applyFill="1" applyBorder="1" applyAlignment="1" applyProtection="1">
      <alignment vertical="center"/>
    </xf>
    <xf numFmtId="14" fontId="3" fillId="0" borderId="0" xfId="2" applyNumberFormat="1" applyAlignment="1">
      <alignment vertical="center"/>
    </xf>
    <xf numFmtId="0" fontId="8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2" applyFont="1" applyFill="1" applyAlignment="1">
      <alignment horizontal="center" vertical="center"/>
    </xf>
    <xf numFmtId="1" fontId="10" fillId="6" borderId="0" xfId="2" applyNumberFormat="1" applyFont="1" applyFill="1" applyAlignment="1">
      <alignment horizontal="left" vertical="center"/>
    </xf>
    <xf numFmtId="0" fontId="10" fillId="6" borderId="0" xfId="2" applyFont="1" applyFill="1" applyAlignment="1">
      <alignment horizontal="left" vertical="center"/>
    </xf>
    <xf numFmtId="0" fontId="10" fillId="6" borderId="0" xfId="2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164" fontId="8" fillId="0" borderId="0" xfId="0" applyNumberFormat="1" applyFont="1"/>
    <xf numFmtId="0" fontId="8" fillId="1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0" fillId="12" borderId="3" xfId="0" applyFont="1" applyFill="1" applyBorder="1"/>
    <xf numFmtId="0" fontId="8" fillId="0" borderId="2" xfId="0" applyFont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64" fontId="8" fillId="0" borderId="2" xfId="0" applyNumberFormat="1" applyFont="1" applyBorder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8">
    <cellStyle name="Comma 2" xfId="3"/>
    <cellStyle name="Followed Hyperlink" xfId="5" builtinId="9" customBuiltin="1"/>
    <cellStyle name="Good" xfId="1" builtinId="26"/>
    <cellStyle name="Heading 1 2" xfId="6"/>
    <cellStyle name="Heading 2 2" xfId="7"/>
    <cellStyle name="Hyperlink" xfId="4" builtinId="8" customBuiltin="1"/>
    <cellStyle name="Normal" xfId="0" builtinId="0"/>
    <cellStyle name="Normal 2" xfId="2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Sheet1!$M$10:$M$12</c:f>
              <c:strCache>
                <c:ptCount val="3"/>
                <c:pt idx="0">
                  <c:v>Sales in East: </c:v>
                </c:pt>
                <c:pt idx="1">
                  <c:v>Sales in West:</c:v>
                </c:pt>
                <c:pt idx="2">
                  <c:v>Sales in Central:</c:v>
                </c:pt>
              </c:strCache>
            </c:strRef>
          </c:cat>
          <c:val>
            <c:numRef>
              <c:f>Sheet1!$N$10:$N$12</c:f>
              <c:numCache>
                <c:formatCode>0.00_);\(0.00\)</c:formatCode>
                <c:ptCount val="3"/>
                <c:pt idx="0">
                  <c:v>6002.09</c:v>
                </c:pt>
                <c:pt idx="1">
                  <c:v>2486.7199999999998</c:v>
                </c:pt>
                <c:pt idx="2">
                  <c:v>11139.069999999998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869-9271-52ED6350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224655"/>
        <c:axId val="297225487"/>
      </c:barChart>
      <c:catAx>
        <c:axId val="29722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5487"/>
        <c:crosses val="autoZero"/>
        <c:auto val="1"/>
        <c:lblAlgn val="ctr"/>
        <c:lblOffset val="100"/>
        <c:noMultiLvlLbl val="0"/>
      </c:catAx>
      <c:valAx>
        <c:axId val="2972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Sheet1!$J$10:$J$14</c:f>
              <c:strCache>
                <c:ptCount val="5"/>
                <c:pt idx="0">
                  <c:v>Pencil Units:</c:v>
                </c:pt>
                <c:pt idx="1">
                  <c:v>Pen units:</c:v>
                </c:pt>
                <c:pt idx="2">
                  <c:v>Pen Set units:</c:v>
                </c:pt>
                <c:pt idx="3">
                  <c:v>Desk units:</c:v>
                </c:pt>
                <c:pt idx="4">
                  <c:v>Binder units:</c:v>
                </c:pt>
              </c:strCache>
            </c:str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716</c:v>
                </c:pt>
                <c:pt idx="1">
                  <c:v>278</c:v>
                </c:pt>
                <c:pt idx="2">
                  <c:v>395</c:v>
                </c:pt>
                <c:pt idx="3">
                  <c:v>10</c:v>
                </c:pt>
                <c:pt idx="4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461A-9613-AD5BFA07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94943"/>
        <c:axId val="300294111"/>
      </c:barChart>
      <c:catAx>
        <c:axId val="3002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4111"/>
        <c:crosses val="autoZero"/>
        <c:auto val="1"/>
        <c:lblAlgn val="ctr"/>
        <c:lblOffset val="100"/>
        <c:noMultiLvlLbl val="0"/>
      </c:catAx>
      <c:valAx>
        <c:axId val="300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Sheet1!$J$20:$J$29</c:f>
              <c:strCache>
                <c:ptCount val="10"/>
                <c:pt idx="0">
                  <c:v>Sales by Jones</c:v>
                </c:pt>
                <c:pt idx="1">
                  <c:v>Sales by Kivell</c:v>
                </c:pt>
                <c:pt idx="2">
                  <c:v>Sales by Jardine</c:v>
                </c:pt>
                <c:pt idx="3">
                  <c:v>Sales by Gill</c:v>
                </c:pt>
                <c:pt idx="4">
                  <c:v>Sales by Sorvino</c:v>
                </c:pt>
                <c:pt idx="5">
                  <c:v>Sales by Andrews</c:v>
                </c:pt>
                <c:pt idx="6">
                  <c:v>Sales by Thompson</c:v>
                </c:pt>
                <c:pt idx="7">
                  <c:v>Sales by Morgan</c:v>
                </c:pt>
                <c:pt idx="8">
                  <c:v>Sales by Parent</c:v>
                </c:pt>
                <c:pt idx="9">
                  <c:v>Sales by Smith</c:v>
                </c:pt>
              </c:strCache>
            </c:strRef>
          </c:cat>
          <c:val>
            <c:numRef>
              <c:f>Sheet1!$K$20:$K$29</c:f>
              <c:numCache>
                <c:formatCode>0.00_);\(0.00\)</c:formatCode>
                <c:ptCount val="10"/>
                <c:pt idx="0">
                  <c:v>2363.04</c:v>
                </c:pt>
                <c:pt idx="1">
                  <c:v>3109.44</c:v>
                </c:pt>
                <c:pt idx="2">
                  <c:v>2812.19</c:v>
                </c:pt>
                <c:pt idx="3">
                  <c:v>1749.8700000000001</c:v>
                </c:pt>
                <c:pt idx="4">
                  <c:v>1283.6099999999999</c:v>
                </c:pt>
                <c:pt idx="5">
                  <c:v>438.37</c:v>
                </c:pt>
                <c:pt idx="6">
                  <c:v>1203.1099999999999</c:v>
                </c:pt>
                <c:pt idx="7">
                  <c:v>1387.77</c:v>
                </c:pt>
                <c:pt idx="8">
                  <c:v>3102.2999999999997</c:v>
                </c:pt>
                <c:pt idx="9">
                  <c:v>1641.43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AB2-AC1E-61090E4A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217167"/>
        <c:axId val="300373247"/>
      </c:barChart>
      <c:catAx>
        <c:axId val="29721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73247"/>
        <c:crosses val="autoZero"/>
        <c:auto val="1"/>
        <c:lblAlgn val="ctr"/>
        <c:lblOffset val="100"/>
        <c:noMultiLvlLbl val="0"/>
      </c:catAx>
      <c:valAx>
        <c:axId val="3003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Sheet1!$J$35:$J$36</c:f>
              <c:strCache>
                <c:ptCount val="2"/>
                <c:pt idx="0">
                  <c:v>Sales in 2024</c:v>
                </c:pt>
                <c:pt idx="1">
                  <c:v>Sales in 2025</c:v>
                </c:pt>
              </c:strCache>
            </c:strRef>
          </c:cat>
          <c:val>
            <c:numRef>
              <c:f>Sheet1!$K$35:$K$36</c:f>
              <c:numCache>
                <c:formatCode>0.00_);\(0.00\)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5-4BB3-8301-F1AD4BFDE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31327"/>
        <c:axId val="376730911"/>
      </c:barChart>
      <c:catAx>
        <c:axId val="3767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0911"/>
        <c:crosses val="autoZero"/>
        <c:auto val="1"/>
        <c:lblAlgn val="ctr"/>
        <c:lblOffset val="100"/>
        <c:noMultiLvlLbl val="0"/>
      </c:catAx>
      <c:valAx>
        <c:axId val="376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941291</xdr:colOff>
      <xdr:row>17</xdr:row>
      <xdr:rowOff>62753</xdr:rowOff>
    </xdr:from>
    <xdr:to>
      <xdr:col>17</xdr:col>
      <xdr:colOff>44820</xdr:colOff>
      <xdr:row>28</xdr:row>
      <xdr:rowOff>217394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986118</xdr:colOff>
      <xdr:row>32</xdr:row>
      <xdr:rowOff>51547</xdr:rowOff>
    </xdr:from>
    <xdr:to>
      <xdr:col>17</xdr:col>
      <xdr:colOff>89647</xdr:colOff>
      <xdr:row>43</xdr:row>
      <xdr:rowOff>206188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952500</xdr:colOff>
      <xdr:row>45</xdr:row>
      <xdr:rowOff>62753</xdr:rowOff>
    </xdr:from>
    <xdr:to>
      <xdr:col>17</xdr:col>
      <xdr:colOff>56029</xdr:colOff>
      <xdr:row>59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1165411</xdr:colOff>
      <xdr:row>46</xdr:row>
      <xdr:rowOff>6724</xdr:rowOff>
    </xdr:from>
    <xdr:to>
      <xdr:col>11</xdr:col>
      <xdr:colOff>537882</xdr:colOff>
      <xdr:row>60</xdr:row>
      <xdr:rowOff>82924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0.862394791664" createdVersion="6" refreshedVersion="6" minRefreshableVersion="3" recordCount="35">
  <cacheSource type="worksheet">
    <worksheetSource ref="A1:H36" sheet="Sheet1"/>
  </cacheSource>
  <cacheFields count="8">
    <cacheField name="Rank" numFmtId="0">
      <sharedItems containsSemiMixedTypes="0" containsString="0" containsNumber="1" containsInteger="1" minValue="1" maxValue="35"/>
    </cacheField>
    <cacheField name="OrderDate" numFmtId="14">
      <sharedItems containsSemiMixedTypes="0" containsNonDate="0" containsDate="1" containsString="0" minDate="2024-01-06T00:00:00" maxDate="2025-08-08T00:00:00"/>
    </cacheField>
    <cacheField name="Region" numFmtId="0">
      <sharedItems/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125"/>
    </cacheField>
    <cacheField name="Total" numFmtId="164">
      <sharedItems containsSemiMixedTypes="0" containsString="0" containsNumber="1" minValue="19.96" maxValue="1619.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720.86284050926" createdVersion="6" refreshedVersion="6" minRefreshableVersion="3" recordCount="43">
  <cacheSource type="worksheet">
    <worksheetSource ref="A1:H44" sheet="Sheet1"/>
  </cacheSource>
  <cacheFields count="10">
    <cacheField name="Rank" numFmtId="0">
      <sharedItems containsSemiMixedTypes="0" containsString="0" containsNumber="1" containsInteger="1" minValue="1" maxValue="43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  <cacheField name="OrderDate" numFmtId="14">
      <sharedItems containsSemiMixedTypes="0" containsNonDate="0" containsDate="1" containsString="0" minDate="2024-01-06T00:00:00" maxDate="2025-12-22T00:00:00" count="43">
        <d v="2024-01-06T00:00:00"/>
        <d v="2024-01-23T00:00:00"/>
        <d v="2024-02-09T00:00:00"/>
        <d v="2024-02-26T00:00:00"/>
        <d v="2024-03-15T00:00:00"/>
        <d v="2024-04-01T00:00:00"/>
        <d v="2024-04-18T00:00:00"/>
        <d v="2024-05-05T00:00:00"/>
        <d v="2024-05-22T00:00:00"/>
        <d v="2024-06-08T00:00:00"/>
        <d v="2024-06-25T00:00:00"/>
        <d v="2024-07-12T00:00:00"/>
        <d v="2024-07-29T00:00:00"/>
        <d v="2024-08-15T00:00:00"/>
        <d v="2024-09-01T00:00:00"/>
        <d v="2024-09-18T00:00:00"/>
        <d v="2024-10-05T00:00:00"/>
        <d v="2024-10-22T00:00:00"/>
        <d v="2024-11-08T00:00:00"/>
        <d v="2024-11-25T00:00:00"/>
        <d v="2024-12-12T00:00:00"/>
        <d v="2024-12-29T00:00:00"/>
        <d v="2025-01-15T00:00:00"/>
        <d v="2025-02-01T00:00:00"/>
        <d v="2025-02-18T00:00:00"/>
        <d v="2025-03-07T00:00:00"/>
        <d v="2025-03-24T00:00:00"/>
        <d v="2025-04-10T00:00:00"/>
        <d v="2025-04-27T00:00:00"/>
        <d v="2025-05-14T00:00:00"/>
        <d v="2025-05-31T00:00:00"/>
        <d v="2025-06-17T00:00:00"/>
        <d v="2025-07-04T00:00:00"/>
        <d v="2025-07-21T00:00:00"/>
        <d v="2025-08-07T00:00:00"/>
        <d v="2025-08-24T00:00:00"/>
        <d v="2025-09-10T00:00:00"/>
        <d v="2025-09-27T00:00:00"/>
        <d v="2025-10-14T00:00:00"/>
        <d v="2025-10-31T00:00:00"/>
        <d v="2025-11-17T00:00:00"/>
        <d v="2025-12-04T00:00:00"/>
        <d v="2025-12-21T00:00:00"/>
      </sharedItems>
      <fieldGroup par="9" base="1">
        <rangePr groupBy="months" startDate="2024-01-06T00:00:00" endDate="2025-12-22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5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  <cacheField name="Quarters" numFmtId="0" databaseField="0">
      <fieldGroup base="1">
        <rangePr groupBy="quarters" startDate="2024-01-06T00:00:00" endDate="2025-12-22T00:00:00"/>
        <groupItems count="6">
          <s v="&lt;1/6/2024"/>
          <s v="Qtr1"/>
          <s v="Qtr2"/>
          <s v="Qtr3"/>
          <s v="Qtr4"/>
          <s v="&gt;12/22/2025"/>
        </groupItems>
      </fieldGroup>
    </cacheField>
    <cacheField name="Years" numFmtId="0" databaseField="0">
      <fieldGroup base="1">
        <rangePr groupBy="years" startDate="2024-01-06T00:00:00" endDate="2025-12-22T00:00:00"/>
        <groupItems count="4">
          <s v="&lt;1/6/2024"/>
          <s v="2024"/>
          <s v="2025"/>
          <s v="&gt;12/2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d v="2024-01-06T00:00:00"/>
    <s v="East"/>
    <s v="Jones"/>
    <s v="Pencil"/>
    <n v="95"/>
    <n v="1.99"/>
    <n v="189.05"/>
  </r>
  <r>
    <n v="2"/>
    <d v="2024-01-23T00:00:00"/>
    <s v="Central"/>
    <s v="Kivell"/>
    <s v="Binder"/>
    <n v="50"/>
    <n v="19.989999999999998"/>
    <n v="999.49999999999989"/>
  </r>
  <r>
    <n v="3"/>
    <d v="2024-02-09T00:00:00"/>
    <s v="Central"/>
    <s v="Jardine"/>
    <s v="Pencil"/>
    <n v="36"/>
    <n v="4.99"/>
    <n v="179.64000000000001"/>
  </r>
  <r>
    <n v="4"/>
    <d v="2024-02-26T00:00:00"/>
    <s v="Central"/>
    <s v="Gill"/>
    <s v="Pen"/>
    <n v="27"/>
    <n v="19.989999999999998"/>
    <n v="539.7299999999999"/>
  </r>
  <r>
    <n v="5"/>
    <d v="2024-03-15T00:00:00"/>
    <s v="West"/>
    <s v="Sorvino"/>
    <s v="Pencil"/>
    <n v="56"/>
    <n v="2.99"/>
    <n v="167.44"/>
  </r>
  <r>
    <n v="6"/>
    <d v="2024-04-01T00:00:00"/>
    <s v="East"/>
    <s v="Jones"/>
    <s v="Binder"/>
    <n v="60"/>
    <n v="4.99"/>
    <n v="299.40000000000003"/>
  </r>
  <r>
    <n v="7"/>
    <d v="2024-04-18T00:00:00"/>
    <s v="Central"/>
    <s v="Andrews"/>
    <s v="Pencil"/>
    <n v="75"/>
    <n v="1.99"/>
    <n v="149.25"/>
  </r>
  <r>
    <n v="8"/>
    <d v="2024-05-05T00:00:00"/>
    <s v="Central"/>
    <s v="Jardine"/>
    <s v="Pencil"/>
    <n v="90"/>
    <n v="4.99"/>
    <n v="449.1"/>
  </r>
  <r>
    <n v="9"/>
    <d v="2024-05-22T00:00:00"/>
    <s v="West"/>
    <s v="Thompson"/>
    <s v="Pencil"/>
    <n v="32"/>
    <n v="1.99"/>
    <n v="63.68"/>
  </r>
  <r>
    <n v="10"/>
    <d v="2024-06-08T00:00:00"/>
    <s v="East"/>
    <s v="Jones"/>
    <s v="Binder"/>
    <n v="60"/>
    <n v="8.99"/>
    <n v="539.4"/>
  </r>
  <r>
    <n v="11"/>
    <d v="2024-06-25T00:00:00"/>
    <s v="Central"/>
    <s v="Morgan"/>
    <s v="Pencil"/>
    <n v="90"/>
    <n v="4.99"/>
    <n v="449.1"/>
  </r>
  <r>
    <n v="12"/>
    <d v="2024-07-12T00:00:00"/>
    <s v="East"/>
    <s v="Howard"/>
    <s v="Binder"/>
    <n v="29"/>
    <n v="1.99"/>
    <n v="57.71"/>
  </r>
  <r>
    <n v="13"/>
    <d v="2024-07-29T00:00:00"/>
    <s v="East"/>
    <s v="Parent"/>
    <s v="Binder"/>
    <n v="81"/>
    <n v="19.989999999999998"/>
    <n v="1619.1899999999998"/>
  </r>
  <r>
    <n v="14"/>
    <d v="2024-08-15T00:00:00"/>
    <s v="East"/>
    <s v="Jones"/>
    <s v="Pencil"/>
    <n v="35"/>
    <n v="4.99"/>
    <n v="174.65"/>
  </r>
  <r>
    <n v="15"/>
    <d v="2024-09-01T00:00:00"/>
    <s v="Central"/>
    <s v="Smith"/>
    <s v="Desk"/>
    <n v="2"/>
    <n v="125"/>
    <n v="250"/>
  </r>
  <r>
    <n v="16"/>
    <d v="2024-09-18T00:00:00"/>
    <s v="East"/>
    <s v="Jones"/>
    <s v="Pen Set"/>
    <n v="16"/>
    <n v="15.99"/>
    <n v="255.84"/>
  </r>
  <r>
    <n v="17"/>
    <d v="2024-10-05T00:00:00"/>
    <s v="Central"/>
    <s v="Morgan"/>
    <s v="Binder"/>
    <n v="28"/>
    <n v="8.99"/>
    <n v="251.72"/>
  </r>
  <r>
    <n v="18"/>
    <d v="2024-10-22T00:00:00"/>
    <s v="East"/>
    <s v="Jones"/>
    <s v="Pen"/>
    <n v="64"/>
    <n v="8.99"/>
    <n v="575.36"/>
  </r>
  <r>
    <n v="19"/>
    <d v="2024-11-08T00:00:00"/>
    <s v="East"/>
    <s v="Parent"/>
    <s v="Pen"/>
    <n v="15"/>
    <n v="19.989999999999998"/>
    <n v="299.84999999999997"/>
  </r>
  <r>
    <n v="20"/>
    <d v="2024-11-25T00:00:00"/>
    <s v="Central"/>
    <s v="Kivell"/>
    <s v="Pen Set"/>
    <n v="96"/>
    <n v="4.99"/>
    <n v="479.04"/>
  </r>
  <r>
    <n v="21"/>
    <d v="2024-12-12T00:00:00"/>
    <s v="Central"/>
    <s v="Smith"/>
    <s v="Pencil"/>
    <n v="67"/>
    <n v="1.29"/>
    <n v="86.43"/>
  </r>
  <r>
    <n v="22"/>
    <d v="2024-12-29T00:00:00"/>
    <s v="East"/>
    <s v="Parent"/>
    <s v="Pen Set"/>
    <n v="74"/>
    <n v="15.99"/>
    <n v="1183.26"/>
  </r>
  <r>
    <n v="23"/>
    <d v="2025-01-15T00:00:00"/>
    <s v="Central"/>
    <s v="Gill"/>
    <s v="Binder"/>
    <n v="46"/>
    <n v="8.99"/>
    <n v="413.54"/>
  </r>
  <r>
    <n v="24"/>
    <d v="2025-02-01T00:00:00"/>
    <s v="Central"/>
    <s v="Smith"/>
    <s v="Binder"/>
    <n v="87"/>
    <n v="15"/>
    <n v="1305"/>
  </r>
  <r>
    <n v="25"/>
    <d v="2025-02-18T00:00:00"/>
    <s v="East"/>
    <s v="Jones"/>
    <s v="Binder"/>
    <n v="4"/>
    <n v="4.99"/>
    <n v="19.96"/>
  </r>
  <r>
    <n v="26"/>
    <d v="2025-03-07T00:00:00"/>
    <s v="West"/>
    <s v="Sorvino"/>
    <s v="Binder"/>
    <n v="7"/>
    <n v="19.989999999999998"/>
    <n v="139.92999999999998"/>
  </r>
  <r>
    <n v="27"/>
    <d v="2025-03-24T00:00:00"/>
    <s v="Central"/>
    <s v="Jardine"/>
    <s v="Pen Set"/>
    <n v="50"/>
    <n v="4.99"/>
    <n v="249.5"/>
  </r>
  <r>
    <n v="28"/>
    <d v="2025-04-10T00:00:00"/>
    <s v="Central"/>
    <s v="Andrews"/>
    <s v="Pencil"/>
    <n v="66"/>
    <n v="1.99"/>
    <n v="131.34"/>
  </r>
  <r>
    <n v="29"/>
    <d v="2025-04-27T00:00:00"/>
    <s v="East"/>
    <s v="Howard"/>
    <s v="Pen"/>
    <n v="96"/>
    <n v="4.99"/>
    <n v="479.04"/>
  </r>
  <r>
    <n v="30"/>
    <d v="2025-05-14T00:00:00"/>
    <s v="Central"/>
    <s v="Gill"/>
    <s v="Pencil"/>
    <n v="53"/>
    <n v="1.29"/>
    <n v="68.37"/>
  </r>
  <r>
    <n v="31"/>
    <d v="2025-05-31T00:00:00"/>
    <s v="Central"/>
    <s v="Gill"/>
    <s v="Binder"/>
    <n v="80"/>
    <n v="8.99"/>
    <n v="719.2"/>
  </r>
  <r>
    <n v="32"/>
    <d v="2025-06-17T00:00:00"/>
    <s v="Central"/>
    <s v="Kivell"/>
    <s v="Desk"/>
    <n v="5"/>
    <n v="125"/>
    <n v="625"/>
  </r>
  <r>
    <n v="33"/>
    <d v="2025-07-04T00:00:00"/>
    <s v="East"/>
    <s v="Jones"/>
    <s v="Pen Set"/>
    <n v="62"/>
    <n v="4.99"/>
    <n v="309.38"/>
  </r>
  <r>
    <n v="34"/>
    <d v="2025-07-21T00:00:00"/>
    <s v="Central"/>
    <s v="Morgan"/>
    <s v="Pen Set"/>
    <n v="55"/>
    <n v="12.49"/>
    <n v="686.95"/>
  </r>
  <r>
    <n v="35"/>
    <d v="2025-08-07T00:00:00"/>
    <s v="Central"/>
    <s v="Kivell"/>
    <s v="Pen Set"/>
    <n v="42"/>
    <n v="23.95"/>
    <n v="1005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s v="Jones"/>
    <x v="0"/>
    <n v="95"/>
    <n v="1.99"/>
    <x v="0"/>
  </r>
  <r>
    <x v="1"/>
    <x v="1"/>
    <x v="1"/>
    <s v="Kivell"/>
    <x v="1"/>
    <n v="50"/>
    <n v="19.989999999999998"/>
    <x v="1"/>
  </r>
  <r>
    <x v="2"/>
    <x v="2"/>
    <x v="1"/>
    <s v="Jardine"/>
    <x v="0"/>
    <n v="36"/>
    <n v="4.99"/>
    <x v="2"/>
  </r>
  <r>
    <x v="3"/>
    <x v="3"/>
    <x v="1"/>
    <s v="Gill"/>
    <x v="2"/>
    <n v="27"/>
    <n v="19.989999999999998"/>
    <x v="3"/>
  </r>
  <r>
    <x v="4"/>
    <x v="4"/>
    <x v="2"/>
    <s v="Sorvino"/>
    <x v="0"/>
    <n v="56"/>
    <n v="2.99"/>
    <x v="4"/>
  </r>
  <r>
    <x v="5"/>
    <x v="5"/>
    <x v="0"/>
    <s v="Jones"/>
    <x v="1"/>
    <n v="60"/>
    <n v="4.99"/>
    <x v="5"/>
  </r>
  <r>
    <x v="6"/>
    <x v="6"/>
    <x v="1"/>
    <s v="Andrews"/>
    <x v="0"/>
    <n v="75"/>
    <n v="1.99"/>
    <x v="6"/>
  </r>
  <r>
    <x v="7"/>
    <x v="7"/>
    <x v="1"/>
    <s v="Jardine"/>
    <x v="0"/>
    <n v="90"/>
    <n v="4.99"/>
    <x v="7"/>
  </r>
  <r>
    <x v="8"/>
    <x v="8"/>
    <x v="2"/>
    <s v="Thompson"/>
    <x v="0"/>
    <n v="32"/>
    <n v="1.99"/>
    <x v="8"/>
  </r>
  <r>
    <x v="9"/>
    <x v="9"/>
    <x v="0"/>
    <s v="Jones"/>
    <x v="1"/>
    <n v="60"/>
    <n v="8.99"/>
    <x v="9"/>
  </r>
  <r>
    <x v="10"/>
    <x v="10"/>
    <x v="1"/>
    <s v="Morgan"/>
    <x v="0"/>
    <n v="90"/>
    <n v="4.99"/>
    <x v="7"/>
  </r>
  <r>
    <x v="11"/>
    <x v="11"/>
    <x v="0"/>
    <s v="Howard"/>
    <x v="1"/>
    <n v="29"/>
    <n v="1.99"/>
    <x v="10"/>
  </r>
  <r>
    <x v="12"/>
    <x v="12"/>
    <x v="0"/>
    <s v="Parent"/>
    <x v="1"/>
    <n v="81"/>
    <n v="19.989999999999998"/>
    <x v="11"/>
  </r>
  <r>
    <x v="13"/>
    <x v="13"/>
    <x v="0"/>
    <s v="Jones"/>
    <x v="0"/>
    <n v="35"/>
    <n v="4.99"/>
    <x v="12"/>
  </r>
  <r>
    <x v="14"/>
    <x v="14"/>
    <x v="1"/>
    <s v="Smith"/>
    <x v="3"/>
    <n v="2"/>
    <n v="125"/>
    <x v="13"/>
  </r>
  <r>
    <x v="15"/>
    <x v="15"/>
    <x v="0"/>
    <s v="Jones"/>
    <x v="4"/>
    <n v="16"/>
    <n v="15.99"/>
    <x v="14"/>
  </r>
  <r>
    <x v="16"/>
    <x v="16"/>
    <x v="1"/>
    <s v="Morgan"/>
    <x v="1"/>
    <n v="28"/>
    <n v="8.99"/>
    <x v="15"/>
  </r>
  <r>
    <x v="17"/>
    <x v="17"/>
    <x v="0"/>
    <s v="Jones"/>
    <x v="2"/>
    <n v="64"/>
    <n v="8.99"/>
    <x v="16"/>
  </r>
  <r>
    <x v="18"/>
    <x v="18"/>
    <x v="0"/>
    <s v="Parent"/>
    <x v="2"/>
    <n v="15"/>
    <n v="19.989999999999998"/>
    <x v="17"/>
  </r>
  <r>
    <x v="19"/>
    <x v="19"/>
    <x v="1"/>
    <s v="Kivell"/>
    <x v="4"/>
    <n v="96"/>
    <n v="4.99"/>
    <x v="18"/>
  </r>
  <r>
    <x v="20"/>
    <x v="20"/>
    <x v="1"/>
    <s v="Smith"/>
    <x v="0"/>
    <n v="67"/>
    <n v="1.29"/>
    <x v="19"/>
  </r>
  <r>
    <x v="21"/>
    <x v="21"/>
    <x v="0"/>
    <s v="Parent"/>
    <x v="4"/>
    <n v="74"/>
    <n v="15.99"/>
    <x v="20"/>
  </r>
  <r>
    <x v="22"/>
    <x v="22"/>
    <x v="1"/>
    <s v="Gill"/>
    <x v="1"/>
    <n v="46"/>
    <n v="8.99"/>
    <x v="21"/>
  </r>
  <r>
    <x v="23"/>
    <x v="23"/>
    <x v="1"/>
    <s v="Smith"/>
    <x v="1"/>
    <n v="87"/>
    <n v="15"/>
    <x v="22"/>
  </r>
  <r>
    <x v="24"/>
    <x v="24"/>
    <x v="0"/>
    <s v="Jones"/>
    <x v="1"/>
    <n v="4"/>
    <n v="4.99"/>
    <x v="23"/>
  </r>
  <r>
    <x v="25"/>
    <x v="25"/>
    <x v="2"/>
    <s v="Sorvino"/>
    <x v="1"/>
    <n v="7"/>
    <n v="19.989999999999998"/>
    <x v="24"/>
  </r>
  <r>
    <x v="26"/>
    <x v="26"/>
    <x v="1"/>
    <s v="Jardine"/>
    <x v="4"/>
    <n v="50"/>
    <n v="4.99"/>
    <x v="25"/>
  </r>
  <r>
    <x v="27"/>
    <x v="27"/>
    <x v="1"/>
    <s v="Andrews"/>
    <x v="0"/>
    <n v="66"/>
    <n v="1.99"/>
    <x v="26"/>
  </r>
  <r>
    <x v="28"/>
    <x v="28"/>
    <x v="0"/>
    <s v="Howard"/>
    <x v="2"/>
    <n v="96"/>
    <n v="4.99"/>
    <x v="18"/>
  </r>
  <r>
    <x v="29"/>
    <x v="29"/>
    <x v="1"/>
    <s v="Gill"/>
    <x v="0"/>
    <n v="53"/>
    <n v="1.29"/>
    <x v="27"/>
  </r>
  <r>
    <x v="30"/>
    <x v="30"/>
    <x v="1"/>
    <s v="Gill"/>
    <x v="1"/>
    <n v="80"/>
    <n v="8.99"/>
    <x v="28"/>
  </r>
  <r>
    <x v="31"/>
    <x v="31"/>
    <x v="1"/>
    <s v="Kivell"/>
    <x v="3"/>
    <n v="5"/>
    <n v="125"/>
    <x v="29"/>
  </r>
  <r>
    <x v="32"/>
    <x v="32"/>
    <x v="0"/>
    <s v="Jones"/>
    <x v="4"/>
    <n v="62"/>
    <n v="4.99"/>
    <x v="30"/>
  </r>
  <r>
    <x v="33"/>
    <x v="33"/>
    <x v="1"/>
    <s v="Morgan"/>
    <x v="4"/>
    <n v="55"/>
    <n v="12.49"/>
    <x v="31"/>
  </r>
  <r>
    <x v="34"/>
    <x v="34"/>
    <x v="1"/>
    <s v="Kivell"/>
    <x v="4"/>
    <n v="42"/>
    <n v="23.95"/>
    <x v="32"/>
  </r>
  <r>
    <x v="35"/>
    <x v="35"/>
    <x v="2"/>
    <s v="Sorvino"/>
    <x v="3"/>
    <n v="3"/>
    <n v="275"/>
    <x v="33"/>
  </r>
  <r>
    <x v="36"/>
    <x v="36"/>
    <x v="1"/>
    <s v="Gill"/>
    <x v="0"/>
    <n v="7"/>
    <n v="1.29"/>
    <x v="34"/>
  </r>
  <r>
    <x v="37"/>
    <x v="37"/>
    <x v="2"/>
    <s v="Sorvino"/>
    <x v="2"/>
    <n v="76"/>
    <n v="1.99"/>
    <x v="35"/>
  </r>
  <r>
    <x v="38"/>
    <x v="38"/>
    <x v="2"/>
    <s v="Thompson"/>
    <x v="1"/>
    <n v="57"/>
    <n v="19.989999999999998"/>
    <x v="36"/>
  </r>
  <r>
    <x v="39"/>
    <x v="39"/>
    <x v="1"/>
    <s v="Andrews"/>
    <x v="0"/>
    <n v="14"/>
    <n v="1.29"/>
    <x v="37"/>
  </r>
  <r>
    <x v="40"/>
    <x v="40"/>
    <x v="1"/>
    <s v="Jardine"/>
    <x v="1"/>
    <n v="11"/>
    <n v="4.99"/>
    <x v="38"/>
  </r>
  <r>
    <x v="41"/>
    <x v="41"/>
    <x v="1"/>
    <s v="Jardine"/>
    <x v="1"/>
    <n v="94"/>
    <n v="19.989999999999998"/>
    <x v="39"/>
  </r>
  <r>
    <x v="42"/>
    <x v="42"/>
    <x v="1"/>
    <s v="Andrews"/>
    <x v="1"/>
    <n v="28"/>
    <n v="4.9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numFmtId="14" showAll="0"/>
    <pivotField showAll="0"/>
    <pivotField showAll="0"/>
    <pivotField showAll="0"/>
    <pivotField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Region" colHeaderCaption="Item labels">
  <location ref="A5:G32" firstHeaderRow="1" firstDataRow="2" firstDataCol="1" rowPageCount="1" colPageCount="1"/>
  <pivotFields count="10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4">
        <item h="1" sd="0" x="0"/>
        <item sd="0" x="1"/>
        <item h="1" sd="0" x="2"/>
        <item h="1" sd="0" x="3"/>
      </items>
    </pivotField>
  </pivotFields>
  <rowFields count="2">
    <field x="2"/>
    <field x="0"/>
  </rowFields>
  <rowItems count="26">
    <i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4"/>
    </i>
    <i r="1">
      <x v="16"/>
    </i>
    <i r="1">
      <x v="19"/>
    </i>
    <i r="1">
      <x v="20"/>
    </i>
    <i>
      <x v="1"/>
    </i>
    <i r="1">
      <x/>
    </i>
    <i r="1">
      <x v="5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21"/>
    </i>
    <i>
      <x v="2"/>
    </i>
    <i r="1">
      <x v="4"/>
    </i>
    <i r="1"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Units" fld="5" baseField="0" baseItem="0"/>
  </dataFields>
  <formats count="24">
    <format dxfId="23">
      <pivotArea collapsedLevelsAreSubtotals="1" fieldPosition="0">
        <references count="2">
          <reference field="0" count="10">
            <x v="1"/>
            <x v="2"/>
            <x v="3"/>
            <x v="6"/>
            <x v="7"/>
            <x v="10"/>
            <x v="14"/>
            <x v="16"/>
            <x v="19"/>
            <x v="20"/>
          </reference>
          <reference field="2" count="1" selected="0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1"/>
          </reference>
        </references>
      </pivotArea>
    </format>
    <format dxfId="21">
      <pivotArea collapsedLevelsAreSubtotals="1" fieldPosition="0">
        <references count="2">
          <reference field="0" count="10">
            <x v="0"/>
            <x v="5"/>
            <x v="9"/>
            <x v="11"/>
            <x v="12"/>
            <x v="13"/>
            <x v="15"/>
            <x v="17"/>
            <x v="18"/>
            <x v="21"/>
          </reference>
          <reference field="2" count="1" selected="0">
            <x v="1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2">
          <reference field="0" count="2">
            <x v="4"/>
            <x v="8"/>
          </reference>
          <reference field="2" count="1" selected="0">
            <x v="2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0" count="10">
            <x v="1"/>
            <x v="2"/>
            <x v="3"/>
            <x v="6"/>
            <x v="7"/>
            <x v="10"/>
            <x v="14"/>
            <x v="16"/>
            <x v="19"/>
            <x v="20"/>
          </reference>
          <reference field="2" count="1" selected="0">
            <x v="0"/>
          </reference>
        </references>
      </pivotArea>
    </format>
    <format dxfId="14">
      <pivotArea dataOnly="0" labelOnly="1" fieldPosition="0">
        <references count="2">
          <reference field="0" count="10">
            <x v="0"/>
            <x v="5"/>
            <x v="9"/>
            <x v="11"/>
            <x v="12"/>
            <x v="13"/>
            <x v="15"/>
            <x v="17"/>
            <x v="18"/>
            <x v="21"/>
          </reference>
          <reference field="2" count="1" selected="0">
            <x v="1"/>
          </reference>
        </references>
      </pivotArea>
    </format>
    <format dxfId="13">
      <pivotArea dataOnly="0" labelOnly="1" fieldPosition="0">
        <references count="2">
          <reference field="0" count="2">
            <x v="4"/>
            <x v="8"/>
          </reference>
          <reference field="2" count="1" selected="0">
            <x v="2"/>
          </reference>
        </references>
      </pivotArea>
    </format>
    <format dxfId="12">
      <pivotArea collapsedLevelsAreSubtotals="1" fieldPosition="0">
        <references count="1">
          <reference field="2" count="1">
            <x v="0"/>
          </reference>
        </references>
      </pivotArea>
    </format>
    <format dxfId="11">
      <pivotArea type="origin" dataOnly="0" labelOnly="1" outline="0" fieldPosition="0"/>
    </format>
    <format dxfId="10">
      <pivotArea field="4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0">
            <x v="1"/>
            <x v="2"/>
            <x v="3"/>
            <x v="6"/>
            <x v="7"/>
            <x v="10"/>
            <x v="14"/>
            <x v="16"/>
            <x v="19"/>
            <x v="20"/>
          </reference>
          <reference field="2" count="1" selected="0">
            <x v="0"/>
          </reference>
        </references>
      </pivotArea>
    </format>
    <format dxfId="1">
      <pivotArea dataOnly="0" labelOnly="1" fieldPosition="0">
        <references count="2">
          <reference field="0" count="10">
            <x v="0"/>
            <x v="5"/>
            <x v="9"/>
            <x v="11"/>
            <x v="12"/>
            <x v="13"/>
            <x v="15"/>
            <x v="17"/>
            <x v="18"/>
            <x v="21"/>
          </reference>
          <reference field="2" count="1" selected="0">
            <x v="1"/>
          </reference>
        </references>
      </pivotArea>
    </format>
    <format dxfId="0">
      <pivotArea dataOnly="0" labelOnly="1" fieldPosition="0">
        <references count="2">
          <reference field="0" count="2">
            <x v="4"/>
            <x v="8"/>
          </reference>
          <reference field="2" count="1" selected="0">
            <x v="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6"/>
      <c r="B3" s="37"/>
      <c r="C3" s="38"/>
    </row>
    <row r="4" spans="1:3" x14ac:dyDescent="0.25">
      <c r="A4" s="39"/>
      <c r="B4" s="40"/>
      <c r="C4" s="41"/>
    </row>
    <row r="5" spans="1:3" x14ac:dyDescent="0.25">
      <c r="A5" s="39"/>
      <c r="B5" s="40"/>
      <c r="C5" s="41"/>
    </row>
    <row r="6" spans="1:3" x14ac:dyDescent="0.25">
      <c r="A6" s="39"/>
      <c r="B6" s="40"/>
      <c r="C6" s="41"/>
    </row>
    <row r="7" spans="1:3" x14ac:dyDescent="0.25">
      <c r="A7" s="39"/>
      <c r="B7" s="40"/>
      <c r="C7" s="41"/>
    </row>
    <row r="8" spans="1:3" x14ac:dyDescent="0.25">
      <c r="A8" s="39"/>
      <c r="B8" s="40"/>
      <c r="C8" s="41"/>
    </row>
    <row r="9" spans="1:3" x14ac:dyDescent="0.25">
      <c r="A9" s="39"/>
      <c r="B9" s="40"/>
      <c r="C9" s="41"/>
    </row>
    <row r="10" spans="1:3" x14ac:dyDescent="0.25">
      <c r="A10" s="39"/>
      <c r="B10" s="40"/>
      <c r="C10" s="41"/>
    </row>
    <row r="11" spans="1:3" x14ac:dyDescent="0.25">
      <c r="A11" s="39"/>
      <c r="B11" s="40"/>
      <c r="C11" s="41"/>
    </row>
    <row r="12" spans="1:3" x14ac:dyDescent="0.25">
      <c r="A12" s="39"/>
      <c r="B12" s="40"/>
      <c r="C12" s="41"/>
    </row>
    <row r="13" spans="1:3" x14ac:dyDescent="0.25">
      <c r="A13" s="39"/>
      <c r="B13" s="40"/>
      <c r="C13" s="41"/>
    </row>
    <row r="14" spans="1:3" x14ac:dyDescent="0.25">
      <c r="A14" s="39"/>
      <c r="B14" s="40"/>
      <c r="C14" s="41"/>
    </row>
    <row r="15" spans="1:3" x14ac:dyDescent="0.25">
      <c r="A15" s="39"/>
      <c r="B15" s="40"/>
      <c r="C15" s="41"/>
    </row>
    <row r="16" spans="1:3" x14ac:dyDescent="0.25">
      <c r="A16" s="39"/>
      <c r="B16" s="40"/>
      <c r="C16" s="41"/>
    </row>
    <row r="17" spans="1:3" x14ac:dyDescent="0.25">
      <c r="A17" s="39"/>
      <c r="B17" s="40"/>
      <c r="C17" s="41"/>
    </row>
    <row r="18" spans="1:3" x14ac:dyDescent="0.25">
      <c r="A18" s="39"/>
      <c r="B18" s="40"/>
      <c r="C18" s="41"/>
    </row>
    <row r="19" spans="1:3" x14ac:dyDescent="0.25">
      <c r="A19" s="39"/>
      <c r="B19" s="40"/>
      <c r="C19" s="41"/>
    </row>
    <row r="20" spans="1:3" x14ac:dyDescent="0.25">
      <c r="A20" s="42"/>
      <c r="B20" s="43"/>
      <c r="C2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tabSelected="1" workbookViewId="0">
      <selection activeCell="A7" sqref="A7:G32"/>
    </sheetView>
  </sheetViews>
  <sheetFormatPr defaultRowHeight="15" x14ac:dyDescent="0.25"/>
  <cols>
    <col min="1" max="1" width="12.28515625" customWidth="1"/>
    <col min="2" max="2" width="13.140625" customWidth="1"/>
    <col min="3" max="3" width="15.42578125" customWidth="1"/>
    <col min="4" max="4" width="16.28515625" customWidth="1"/>
    <col min="5" max="5" width="11.42578125" customWidth="1"/>
    <col min="6" max="6" width="14.28515625" customWidth="1"/>
    <col min="7" max="7" width="21.28515625" customWidth="1"/>
    <col min="8" max="9" width="7.28515625" customWidth="1"/>
    <col min="10" max="11" width="11.28515625" customWidth="1"/>
    <col min="12" max="12" width="17.42578125" customWidth="1"/>
    <col min="13" max="13" width="17" customWidth="1"/>
    <col min="14" max="44" width="3" customWidth="1"/>
    <col min="45" max="45" width="12" bestFit="1" customWidth="1"/>
    <col min="46" max="46" width="6" customWidth="1"/>
    <col min="47" max="49" width="7" customWidth="1"/>
    <col min="50" max="50" width="6" customWidth="1"/>
    <col min="51" max="51" width="7" customWidth="1"/>
    <col min="52" max="56" width="6" customWidth="1"/>
    <col min="57" max="57" width="8" customWidth="1"/>
    <col min="58" max="58" width="7" customWidth="1"/>
    <col min="59" max="59" width="4" customWidth="1"/>
    <col min="60" max="64" width="7" customWidth="1"/>
    <col min="65" max="65" width="6" customWidth="1"/>
    <col min="66" max="66" width="8" customWidth="1"/>
    <col min="67" max="67" width="7" customWidth="1"/>
    <col min="68" max="68" width="5" customWidth="1"/>
    <col min="69" max="69" width="6" customWidth="1"/>
    <col min="70" max="70" width="7" customWidth="1"/>
    <col min="71" max="71" width="6" customWidth="1"/>
    <col min="72" max="73" width="7" customWidth="1"/>
    <col min="74" max="75" width="6" customWidth="1"/>
    <col min="76" max="76" width="4" customWidth="1"/>
    <col min="77" max="79" width="7" customWidth="1"/>
    <col min="80" max="80" width="4" customWidth="1"/>
    <col min="81" max="81" width="5" customWidth="1"/>
    <col min="82" max="82" width="7" customWidth="1"/>
    <col min="83" max="83" width="8" customWidth="1"/>
    <col min="84" max="85" width="6" customWidth="1"/>
    <col min="86" max="86" width="8" customWidth="1"/>
    <col min="87" max="87" width="7" customWidth="1"/>
    <col min="88" max="88" width="17.42578125" bestFit="1" customWidth="1"/>
    <col min="89" max="89" width="17" bestFit="1" customWidth="1"/>
  </cols>
  <sheetData>
    <row r="3" spans="1:7" x14ac:dyDescent="0.25">
      <c r="A3" s="49" t="s">
        <v>54</v>
      </c>
      <c r="B3" s="47" t="s">
        <v>52</v>
      </c>
      <c r="C3" s="47"/>
      <c r="D3" s="47"/>
      <c r="E3" s="47"/>
      <c r="F3" s="47"/>
      <c r="G3" s="47"/>
    </row>
    <row r="4" spans="1:7" x14ac:dyDescent="0.25">
      <c r="A4" s="47"/>
      <c r="B4" s="47"/>
      <c r="C4" s="47"/>
      <c r="D4" s="47"/>
      <c r="E4" s="47"/>
      <c r="F4" s="47"/>
      <c r="G4" s="47"/>
    </row>
    <row r="5" spans="1:7" x14ac:dyDescent="0.25">
      <c r="A5" s="49" t="s">
        <v>53</v>
      </c>
      <c r="B5" s="49" t="s">
        <v>55</v>
      </c>
      <c r="C5" s="47"/>
      <c r="D5" s="47"/>
      <c r="E5" s="47"/>
      <c r="F5" s="47"/>
      <c r="G5" s="47"/>
    </row>
    <row r="6" spans="1:7" x14ac:dyDescent="0.25">
      <c r="A6" s="49" t="s">
        <v>1</v>
      </c>
      <c r="B6" s="47" t="s">
        <v>12</v>
      </c>
      <c r="C6" s="47" t="s">
        <v>24</v>
      </c>
      <c r="D6" s="47" t="s">
        <v>15</v>
      </c>
      <c r="E6" s="47" t="s">
        <v>25</v>
      </c>
      <c r="F6" s="47" t="s">
        <v>9</v>
      </c>
      <c r="G6" s="47" t="s">
        <v>51</v>
      </c>
    </row>
    <row r="7" spans="1:7" x14ac:dyDescent="0.25">
      <c r="A7" s="47" t="s">
        <v>10</v>
      </c>
      <c r="B7" s="48">
        <v>78</v>
      </c>
      <c r="C7" s="48">
        <v>2</v>
      </c>
      <c r="D7" s="48">
        <v>27</v>
      </c>
      <c r="E7" s="48">
        <v>96</v>
      </c>
      <c r="F7" s="48">
        <v>358</v>
      </c>
      <c r="G7" s="48">
        <v>561</v>
      </c>
    </row>
    <row r="8" spans="1:7" x14ac:dyDescent="0.25">
      <c r="A8" s="47">
        <v>2</v>
      </c>
      <c r="B8" s="48">
        <v>50</v>
      </c>
      <c r="C8" s="48">
        <v>0</v>
      </c>
      <c r="D8" s="48">
        <v>0</v>
      </c>
      <c r="E8" s="48">
        <v>0</v>
      </c>
      <c r="F8" s="48">
        <v>0</v>
      </c>
      <c r="G8" s="48">
        <v>50</v>
      </c>
    </row>
    <row r="9" spans="1:7" x14ac:dyDescent="0.25">
      <c r="A9" s="47">
        <v>3</v>
      </c>
      <c r="B9" s="48">
        <v>0</v>
      </c>
      <c r="C9" s="48">
        <v>0</v>
      </c>
      <c r="D9" s="48">
        <v>0</v>
      </c>
      <c r="E9" s="48">
        <v>0</v>
      </c>
      <c r="F9" s="48">
        <v>36</v>
      </c>
      <c r="G9" s="48">
        <v>36</v>
      </c>
    </row>
    <row r="10" spans="1:7" x14ac:dyDescent="0.25">
      <c r="A10" s="47">
        <v>4</v>
      </c>
      <c r="B10" s="48">
        <v>0</v>
      </c>
      <c r="C10" s="48">
        <v>0</v>
      </c>
      <c r="D10" s="48">
        <v>27</v>
      </c>
      <c r="E10" s="48">
        <v>0</v>
      </c>
      <c r="F10" s="48">
        <v>0</v>
      </c>
      <c r="G10" s="48">
        <v>27</v>
      </c>
    </row>
    <row r="11" spans="1:7" x14ac:dyDescent="0.25">
      <c r="A11" s="47">
        <v>7</v>
      </c>
      <c r="B11" s="48">
        <v>0</v>
      </c>
      <c r="C11" s="48">
        <v>0</v>
      </c>
      <c r="D11" s="48">
        <v>0</v>
      </c>
      <c r="E11" s="48">
        <v>0</v>
      </c>
      <c r="F11" s="48">
        <v>75</v>
      </c>
      <c r="G11" s="48">
        <v>75</v>
      </c>
    </row>
    <row r="12" spans="1:7" x14ac:dyDescent="0.25">
      <c r="A12" s="47">
        <v>8</v>
      </c>
      <c r="B12" s="48">
        <v>0</v>
      </c>
      <c r="C12" s="48">
        <v>0</v>
      </c>
      <c r="D12" s="48">
        <v>0</v>
      </c>
      <c r="E12" s="48">
        <v>0</v>
      </c>
      <c r="F12" s="48">
        <v>90</v>
      </c>
      <c r="G12" s="48">
        <v>90</v>
      </c>
    </row>
    <row r="13" spans="1:7" x14ac:dyDescent="0.25">
      <c r="A13" s="47">
        <v>11</v>
      </c>
      <c r="B13" s="48">
        <v>0</v>
      </c>
      <c r="C13" s="48">
        <v>0</v>
      </c>
      <c r="D13" s="48">
        <v>0</v>
      </c>
      <c r="E13" s="48">
        <v>0</v>
      </c>
      <c r="F13" s="48">
        <v>90</v>
      </c>
      <c r="G13" s="48">
        <v>90</v>
      </c>
    </row>
    <row r="14" spans="1:7" x14ac:dyDescent="0.25">
      <c r="A14" s="47">
        <v>15</v>
      </c>
      <c r="B14" s="48">
        <v>0</v>
      </c>
      <c r="C14" s="48">
        <v>2</v>
      </c>
      <c r="D14" s="48">
        <v>0</v>
      </c>
      <c r="E14" s="48">
        <v>0</v>
      </c>
      <c r="F14" s="48">
        <v>0</v>
      </c>
      <c r="G14" s="48">
        <v>2</v>
      </c>
    </row>
    <row r="15" spans="1:7" x14ac:dyDescent="0.25">
      <c r="A15" s="47">
        <v>17</v>
      </c>
      <c r="B15" s="48">
        <v>28</v>
      </c>
      <c r="C15" s="48">
        <v>0</v>
      </c>
      <c r="D15" s="48">
        <v>0</v>
      </c>
      <c r="E15" s="48">
        <v>0</v>
      </c>
      <c r="F15" s="48">
        <v>0</v>
      </c>
      <c r="G15" s="48">
        <v>28</v>
      </c>
    </row>
    <row r="16" spans="1:7" x14ac:dyDescent="0.25">
      <c r="A16" s="47">
        <v>20</v>
      </c>
      <c r="B16" s="48">
        <v>0</v>
      </c>
      <c r="C16" s="48">
        <v>0</v>
      </c>
      <c r="D16" s="48">
        <v>0</v>
      </c>
      <c r="E16" s="48">
        <v>96</v>
      </c>
      <c r="F16" s="48">
        <v>0</v>
      </c>
      <c r="G16" s="48">
        <v>96</v>
      </c>
    </row>
    <row r="17" spans="1:7" x14ac:dyDescent="0.25">
      <c r="A17" s="47">
        <v>21</v>
      </c>
      <c r="B17" s="48">
        <v>0</v>
      </c>
      <c r="C17" s="48">
        <v>0</v>
      </c>
      <c r="D17" s="48">
        <v>0</v>
      </c>
      <c r="E17" s="48">
        <v>0</v>
      </c>
      <c r="F17" s="48">
        <v>67</v>
      </c>
      <c r="G17" s="48">
        <v>67</v>
      </c>
    </row>
    <row r="18" spans="1:7" x14ac:dyDescent="0.25">
      <c r="A18" s="47" t="s">
        <v>7</v>
      </c>
      <c r="B18" s="48">
        <v>230</v>
      </c>
      <c r="C18" s="48">
        <v>0</v>
      </c>
      <c r="D18" s="48">
        <v>79</v>
      </c>
      <c r="E18" s="48">
        <v>90</v>
      </c>
      <c r="F18" s="48">
        <v>130</v>
      </c>
      <c r="G18" s="48">
        <v>529</v>
      </c>
    </row>
    <row r="19" spans="1:7" x14ac:dyDescent="0.25">
      <c r="A19" s="47">
        <v>1</v>
      </c>
      <c r="B19" s="48">
        <v>0</v>
      </c>
      <c r="C19" s="48">
        <v>0</v>
      </c>
      <c r="D19" s="48">
        <v>0</v>
      </c>
      <c r="E19" s="48">
        <v>0</v>
      </c>
      <c r="F19" s="48">
        <v>95</v>
      </c>
      <c r="G19" s="48">
        <v>95</v>
      </c>
    </row>
    <row r="20" spans="1:7" x14ac:dyDescent="0.25">
      <c r="A20" s="47">
        <v>6</v>
      </c>
      <c r="B20" s="48">
        <v>60</v>
      </c>
      <c r="C20" s="48">
        <v>0</v>
      </c>
      <c r="D20" s="48">
        <v>0</v>
      </c>
      <c r="E20" s="48">
        <v>0</v>
      </c>
      <c r="F20" s="48">
        <v>0</v>
      </c>
      <c r="G20" s="48">
        <v>60</v>
      </c>
    </row>
    <row r="21" spans="1:7" x14ac:dyDescent="0.25">
      <c r="A21" s="47">
        <v>10</v>
      </c>
      <c r="B21" s="48">
        <v>60</v>
      </c>
      <c r="C21" s="48">
        <v>0</v>
      </c>
      <c r="D21" s="48">
        <v>0</v>
      </c>
      <c r="E21" s="48">
        <v>0</v>
      </c>
      <c r="F21" s="48">
        <v>0</v>
      </c>
      <c r="G21" s="48">
        <v>60</v>
      </c>
    </row>
    <row r="22" spans="1:7" x14ac:dyDescent="0.25">
      <c r="A22" s="47">
        <v>12</v>
      </c>
      <c r="B22" s="48">
        <v>29</v>
      </c>
      <c r="C22" s="48">
        <v>0</v>
      </c>
      <c r="D22" s="48">
        <v>0</v>
      </c>
      <c r="E22" s="48">
        <v>0</v>
      </c>
      <c r="F22" s="48">
        <v>0</v>
      </c>
      <c r="G22" s="48">
        <v>29</v>
      </c>
    </row>
    <row r="23" spans="1:7" x14ac:dyDescent="0.25">
      <c r="A23" s="47">
        <v>13</v>
      </c>
      <c r="B23" s="48">
        <v>81</v>
      </c>
      <c r="C23" s="48">
        <v>0</v>
      </c>
      <c r="D23" s="48">
        <v>0</v>
      </c>
      <c r="E23" s="48">
        <v>0</v>
      </c>
      <c r="F23" s="48">
        <v>0</v>
      </c>
      <c r="G23" s="48">
        <v>81</v>
      </c>
    </row>
    <row r="24" spans="1:7" x14ac:dyDescent="0.25">
      <c r="A24" s="47">
        <v>14</v>
      </c>
      <c r="B24" s="48">
        <v>0</v>
      </c>
      <c r="C24" s="48">
        <v>0</v>
      </c>
      <c r="D24" s="48">
        <v>0</v>
      </c>
      <c r="E24" s="48">
        <v>0</v>
      </c>
      <c r="F24" s="48">
        <v>35</v>
      </c>
      <c r="G24" s="48">
        <v>35</v>
      </c>
    </row>
    <row r="25" spans="1:7" x14ac:dyDescent="0.25">
      <c r="A25" s="47">
        <v>16</v>
      </c>
      <c r="B25" s="48">
        <v>0</v>
      </c>
      <c r="C25" s="48">
        <v>0</v>
      </c>
      <c r="D25" s="48">
        <v>0</v>
      </c>
      <c r="E25" s="48">
        <v>16</v>
      </c>
      <c r="F25" s="48">
        <v>0</v>
      </c>
      <c r="G25" s="48">
        <v>16</v>
      </c>
    </row>
    <row r="26" spans="1:7" x14ac:dyDescent="0.25">
      <c r="A26" s="47">
        <v>18</v>
      </c>
      <c r="B26" s="48">
        <v>0</v>
      </c>
      <c r="C26" s="48">
        <v>0</v>
      </c>
      <c r="D26" s="48">
        <v>64</v>
      </c>
      <c r="E26" s="48">
        <v>0</v>
      </c>
      <c r="F26" s="48">
        <v>0</v>
      </c>
      <c r="G26" s="48">
        <v>64</v>
      </c>
    </row>
    <row r="27" spans="1:7" x14ac:dyDescent="0.25">
      <c r="A27" s="47">
        <v>19</v>
      </c>
      <c r="B27" s="48">
        <v>0</v>
      </c>
      <c r="C27" s="48">
        <v>0</v>
      </c>
      <c r="D27" s="48">
        <v>15</v>
      </c>
      <c r="E27" s="48">
        <v>0</v>
      </c>
      <c r="F27" s="48">
        <v>0</v>
      </c>
      <c r="G27" s="48">
        <v>15</v>
      </c>
    </row>
    <row r="28" spans="1:7" x14ac:dyDescent="0.25">
      <c r="A28" s="47">
        <v>22</v>
      </c>
      <c r="B28" s="48">
        <v>0</v>
      </c>
      <c r="C28" s="48">
        <v>0</v>
      </c>
      <c r="D28" s="48">
        <v>0</v>
      </c>
      <c r="E28" s="48">
        <v>74</v>
      </c>
      <c r="F28" s="48">
        <v>0</v>
      </c>
      <c r="G28" s="48">
        <v>74</v>
      </c>
    </row>
    <row r="29" spans="1:7" x14ac:dyDescent="0.25">
      <c r="A29" s="47" t="s">
        <v>16</v>
      </c>
      <c r="B29" s="48">
        <v>0</v>
      </c>
      <c r="C29" s="48">
        <v>0</v>
      </c>
      <c r="D29" s="48">
        <v>0</v>
      </c>
      <c r="E29" s="48">
        <v>0</v>
      </c>
      <c r="F29" s="48">
        <v>88</v>
      </c>
      <c r="G29" s="48">
        <v>88</v>
      </c>
    </row>
    <row r="30" spans="1:7" x14ac:dyDescent="0.25">
      <c r="A30" s="47">
        <v>5</v>
      </c>
      <c r="B30" s="48">
        <v>0</v>
      </c>
      <c r="C30" s="48">
        <v>0</v>
      </c>
      <c r="D30" s="48">
        <v>0</v>
      </c>
      <c r="E30" s="48">
        <v>0</v>
      </c>
      <c r="F30" s="48">
        <v>56</v>
      </c>
      <c r="G30" s="48">
        <v>56</v>
      </c>
    </row>
    <row r="31" spans="1:7" x14ac:dyDescent="0.25">
      <c r="A31" s="47">
        <v>9</v>
      </c>
      <c r="B31" s="48">
        <v>0</v>
      </c>
      <c r="C31" s="48">
        <v>0</v>
      </c>
      <c r="D31" s="48">
        <v>0</v>
      </c>
      <c r="E31" s="48">
        <v>0</v>
      </c>
      <c r="F31" s="48">
        <v>32</v>
      </c>
      <c r="G31" s="48">
        <v>32</v>
      </c>
    </row>
    <row r="32" spans="1:7" x14ac:dyDescent="0.25">
      <c r="A32" s="47" t="s">
        <v>51</v>
      </c>
      <c r="B32" s="48">
        <v>308</v>
      </c>
      <c r="C32" s="48">
        <v>2</v>
      </c>
      <c r="D32" s="48">
        <v>106</v>
      </c>
      <c r="E32" s="48">
        <v>186</v>
      </c>
      <c r="F32" s="48">
        <v>576</v>
      </c>
      <c r="G32" s="48">
        <v>1178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sqref="A1:N44"/>
    </sheetView>
  </sheetViews>
  <sheetFormatPr defaultRowHeight="15" x14ac:dyDescent="0.25"/>
  <cols>
    <col min="1" max="1" width="23" customWidth="1"/>
    <col min="2" max="2" width="36.42578125" customWidth="1"/>
    <col min="3" max="3" width="14.140625" customWidth="1"/>
    <col min="4" max="4" width="19.28515625" customWidth="1"/>
    <col min="5" max="5" width="18.85546875" customWidth="1"/>
    <col min="6" max="6" width="13.140625" customWidth="1"/>
    <col min="7" max="7" width="19.42578125" customWidth="1"/>
    <col min="8" max="8" width="17.5703125" customWidth="1"/>
    <col min="10" max="10" width="24.7109375" customWidth="1"/>
    <col min="11" max="11" width="26.5703125" customWidth="1"/>
    <col min="12" max="12" width="16.140625" customWidth="1"/>
    <col min="13" max="13" width="25.28515625" customWidth="1"/>
    <col min="14" max="14" width="13.42578125" customWidth="1"/>
  </cols>
  <sheetData>
    <row r="1" spans="1:14" ht="18.75" x14ac:dyDescent="0.3">
      <c r="A1" s="8" t="s">
        <v>26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1" t="s">
        <v>5</v>
      </c>
      <c r="H1" s="11" t="s">
        <v>6</v>
      </c>
    </row>
    <row r="2" spans="1:14" ht="18.75" x14ac:dyDescent="0.3">
      <c r="A2" s="1">
        <v>1</v>
      </c>
      <c r="B2" s="6">
        <v>45297</v>
      </c>
      <c r="C2" s="3" t="s">
        <v>7</v>
      </c>
      <c r="D2" s="3" t="s">
        <v>8</v>
      </c>
      <c r="E2" s="2" t="s">
        <v>9</v>
      </c>
      <c r="F2" s="4">
        <v>95</v>
      </c>
      <c r="G2" s="5">
        <v>1.99</v>
      </c>
      <c r="H2" s="5">
        <v>189.05</v>
      </c>
    </row>
    <row r="3" spans="1:14" ht="18.75" x14ac:dyDescent="0.3">
      <c r="A3" s="1">
        <v>2</v>
      </c>
      <c r="B3" s="6">
        <v>45314</v>
      </c>
      <c r="C3" s="3" t="s">
        <v>10</v>
      </c>
      <c r="D3" s="3" t="s">
        <v>11</v>
      </c>
      <c r="E3" s="2" t="s">
        <v>12</v>
      </c>
      <c r="F3" s="4">
        <v>50</v>
      </c>
      <c r="G3" s="5">
        <v>19.989999999999998</v>
      </c>
      <c r="H3" s="5">
        <v>999.49999999999989</v>
      </c>
    </row>
    <row r="4" spans="1:14" ht="18.75" x14ac:dyDescent="0.3">
      <c r="A4" s="1">
        <v>3</v>
      </c>
      <c r="B4" s="6">
        <v>45331</v>
      </c>
      <c r="C4" s="3" t="s">
        <v>10</v>
      </c>
      <c r="D4" s="3" t="s">
        <v>13</v>
      </c>
      <c r="E4" s="2" t="s">
        <v>9</v>
      </c>
      <c r="F4" s="4">
        <v>36</v>
      </c>
      <c r="G4" s="5">
        <v>4.99</v>
      </c>
      <c r="H4" s="5">
        <v>179.64000000000001</v>
      </c>
    </row>
    <row r="5" spans="1:14" ht="18.75" x14ac:dyDescent="0.3">
      <c r="A5" s="1">
        <v>4</v>
      </c>
      <c r="B5" s="6">
        <v>45348</v>
      </c>
      <c r="C5" s="3" t="s">
        <v>10</v>
      </c>
      <c r="D5" s="3" t="s">
        <v>14</v>
      </c>
      <c r="E5" s="2" t="s">
        <v>15</v>
      </c>
      <c r="F5" s="4">
        <v>27</v>
      </c>
      <c r="G5" s="5">
        <v>19.989999999999998</v>
      </c>
      <c r="H5" s="5">
        <v>539.7299999999999</v>
      </c>
    </row>
    <row r="6" spans="1:14" ht="18.75" x14ac:dyDescent="0.3">
      <c r="A6" s="1">
        <v>5</v>
      </c>
      <c r="B6" s="6">
        <v>45366</v>
      </c>
      <c r="C6" s="3" t="s">
        <v>16</v>
      </c>
      <c r="D6" s="3" t="s">
        <v>17</v>
      </c>
      <c r="E6" s="2" t="s">
        <v>9</v>
      </c>
      <c r="F6" s="4">
        <v>56</v>
      </c>
      <c r="G6" s="5">
        <v>2.99</v>
      </c>
      <c r="H6" s="5">
        <v>167.44</v>
      </c>
    </row>
    <row r="7" spans="1:14" ht="18.75" x14ac:dyDescent="0.3">
      <c r="A7" s="1">
        <v>6</v>
      </c>
      <c r="B7" s="6">
        <v>45383</v>
      </c>
      <c r="C7" s="3" t="s">
        <v>7</v>
      </c>
      <c r="D7" s="3" t="s">
        <v>8</v>
      </c>
      <c r="E7" s="2" t="s">
        <v>12</v>
      </c>
      <c r="F7" s="4">
        <v>60</v>
      </c>
      <c r="G7" s="5">
        <v>4.99</v>
      </c>
      <c r="H7" s="5">
        <v>299.40000000000003</v>
      </c>
    </row>
    <row r="8" spans="1:14" ht="18.75" x14ac:dyDescent="0.3">
      <c r="A8" s="1">
        <v>7</v>
      </c>
      <c r="B8" s="6">
        <v>45400</v>
      </c>
      <c r="C8" s="3" t="s">
        <v>10</v>
      </c>
      <c r="D8" s="3" t="s">
        <v>18</v>
      </c>
      <c r="E8" s="2" t="s">
        <v>9</v>
      </c>
      <c r="F8" s="4">
        <v>75</v>
      </c>
      <c r="G8" s="5">
        <v>1.99</v>
      </c>
      <c r="H8" s="5">
        <v>149.25</v>
      </c>
    </row>
    <row r="9" spans="1:14" ht="18.75" x14ac:dyDescent="0.3">
      <c r="A9" s="1">
        <v>8</v>
      </c>
      <c r="B9" s="6">
        <v>45417</v>
      </c>
      <c r="C9" s="3" t="s">
        <v>10</v>
      </c>
      <c r="D9" s="3" t="s">
        <v>13</v>
      </c>
      <c r="E9" s="2" t="s">
        <v>9</v>
      </c>
      <c r="F9" s="4">
        <v>90</v>
      </c>
      <c r="G9" s="5">
        <v>4.99</v>
      </c>
      <c r="H9" s="5">
        <v>449.1</v>
      </c>
    </row>
    <row r="10" spans="1:14" ht="18.75" x14ac:dyDescent="0.3">
      <c r="A10" s="1">
        <v>9</v>
      </c>
      <c r="B10" s="6">
        <v>45434</v>
      </c>
      <c r="C10" s="3" t="s">
        <v>16</v>
      </c>
      <c r="D10" s="3" t="s">
        <v>19</v>
      </c>
      <c r="E10" s="2" t="s">
        <v>9</v>
      </c>
      <c r="F10" s="4">
        <v>32</v>
      </c>
      <c r="G10" s="5">
        <v>1.99</v>
      </c>
      <c r="H10" s="5">
        <v>63.68</v>
      </c>
      <c r="J10" s="13" t="s">
        <v>27</v>
      </c>
      <c r="K10" s="1">
        <f>SUM(F2+F4+F6+F8+F9+F10+F12+F15+F29+F22+F31+F38+F41)</f>
        <v>716</v>
      </c>
      <c r="M10" s="15" t="s">
        <v>33</v>
      </c>
      <c r="N10" s="16">
        <f>H2+H7+H11+H13+H14+H15+H17+H19+H20+H23+H26+H30+H34</f>
        <v>6002.09</v>
      </c>
    </row>
    <row r="11" spans="1:14" ht="18.75" x14ac:dyDescent="0.3">
      <c r="A11" s="1">
        <v>10</v>
      </c>
      <c r="B11" s="6">
        <v>45451</v>
      </c>
      <c r="C11" s="3" t="s">
        <v>7</v>
      </c>
      <c r="D11" s="3" t="s">
        <v>8</v>
      </c>
      <c r="E11" s="2" t="s">
        <v>12</v>
      </c>
      <c r="F11" s="4">
        <v>60</v>
      </c>
      <c r="G11" s="5">
        <v>8.99</v>
      </c>
      <c r="H11" s="5">
        <v>539.4</v>
      </c>
      <c r="J11" s="13" t="s">
        <v>28</v>
      </c>
      <c r="K11" s="1">
        <f>SUM(F5+F19+F20+F30+F39)</f>
        <v>278</v>
      </c>
      <c r="M11" s="1" t="s">
        <v>34</v>
      </c>
      <c r="N11" s="16">
        <f>SUM(H6+H10+H27+H37+H39+H40)</f>
        <v>2486.7199999999998</v>
      </c>
    </row>
    <row r="12" spans="1:14" ht="18.75" x14ac:dyDescent="0.3">
      <c r="A12" s="1">
        <v>11</v>
      </c>
      <c r="B12" s="6">
        <v>45468</v>
      </c>
      <c r="C12" s="3" t="s">
        <v>10</v>
      </c>
      <c r="D12" s="3" t="s">
        <v>20</v>
      </c>
      <c r="E12" s="2" t="s">
        <v>9</v>
      </c>
      <c r="F12" s="4">
        <v>90</v>
      </c>
      <c r="G12" s="5">
        <v>4.99</v>
      </c>
      <c r="H12" s="5">
        <v>449.1</v>
      </c>
      <c r="J12" s="13" t="s">
        <v>30</v>
      </c>
      <c r="K12" s="1">
        <f>SUM(F17+F21+F23+F28+F34+F35+F36)</f>
        <v>395</v>
      </c>
      <c r="M12" s="18" t="s">
        <v>35</v>
      </c>
      <c r="N12" s="16">
        <f>SUM(H3+H4+H5+H8+H9+H12+H16+H18+H21+H22+H24+H25+H28+H29+H31+H33+H32+H35+H36+H38+H41+H42+H43+H44)</f>
        <v>11139.069999999998</v>
      </c>
    </row>
    <row r="13" spans="1:14" ht="19.5" thickBot="1" x14ac:dyDescent="0.35">
      <c r="A13" s="1">
        <v>12</v>
      </c>
      <c r="B13" s="6">
        <v>45485</v>
      </c>
      <c r="C13" s="3" t="s">
        <v>7</v>
      </c>
      <c r="D13" s="3" t="s">
        <v>21</v>
      </c>
      <c r="E13" s="2" t="s">
        <v>12</v>
      </c>
      <c r="F13" s="4">
        <v>29</v>
      </c>
      <c r="G13" s="5">
        <v>1.99</v>
      </c>
      <c r="H13" s="5">
        <v>57.71</v>
      </c>
      <c r="J13" s="14" t="s">
        <v>29</v>
      </c>
      <c r="K13" s="1">
        <f>F16+F33+F37</f>
        <v>10</v>
      </c>
    </row>
    <row r="14" spans="1:14" ht="19.5" thickBot="1" x14ac:dyDescent="0.35">
      <c r="A14" s="1">
        <v>13</v>
      </c>
      <c r="B14" s="6">
        <v>45502</v>
      </c>
      <c r="C14" s="3" t="s">
        <v>7</v>
      </c>
      <c r="D14" s="3" t="s">
        <v>22</v>
      </c>
      <c r="E14" s="2" t="s">
        <v>12</v>
      </c>
      <c r="F14" s="4">
        <v>81</v>
      </c>
      <c r="G14" s="5">
        <v>19.989999999999998</v>
      </c>
      <c r="H14" s="5">
        <v>1619.1899999999998</v>
      </c>
      <c r="J14" s="14" t="s">
        <v>31</v>
      </c>
      <c r="K14" s="1">
        <f>SUM(F3+F7+F11+F13+F14+F18+F24+F25+F26+F27+F32+F40+F42+F43+F44)</f>
        <v>722</v>
      </c>
      <c r="M14" s="32" t="s">
        <v>36</v>
      </c>
      <c r="N14" s="33">
        <f>MAX(N10:N12)</f>
        <v>11139.069999999998</v>
      </c>
    </row>
    <row r="15" spans="1:14" ht="19.5" thickBot="1" x14ac:dyDescent="0.35">
      <c r="A15" s="1">
        <v>14</v>
      </c>
      <c r="B15" s="6">
        <v>45519</v>
      </c>
      <c r="C15" s="3" t="s">
        <v>7</v>
      </c>
      <c r="D15" s="3" t="s">
        <v>8</v>
      </c>
      <c r="E15" s="2" t="s">
        <v>9</v>
      </c>
      <c r="F15" s="4">
        <v>35</v>
      </c>
      <c r="G15" s="5">
        <v>4.99</v>
      </c>
      <c r="H15" s="5">
        <v>174.65</v>
      </c>
      <c r="M15" s="45" t="s">
        <v>10</v>
      </c>
      <c r="N15" s="46"/>
    </row>
    <row r="16" spans="1:14" ht="19.5" thickBot="1" x14ac:dyDescent="0.35">
      <c r="A16" s="1">
        <v>15</v>
      </c>
      <c r="B16" s="6">
        <v>45536</v>
      </c>
      <c r="C16" s="3" t="s">
        <v>10</v>
      </c>
      <c r="D16" s="3" t="s">
        <v>23</v>
      </c>
      <c r="E16" s="2" t="s">
        <v>24</v>
      </c>
      <c r="F16" s="4">
        <v>2</v>
      </c>
      <c r="G16" s="5">
        <v>125</v>
      </c>
      <c r="H16" s="5">
        <v>250</v>
      </c>
      <c r="M16" s="29" t="s">
        <v>37</v>
      </c>
      <c r="N16" s="30">
        <f>SUM(N10:N12)</f>
        <v>19627.879999999997</v>
      </c>
    </row>
    <row r="17" spans="1:11" ht="19.5" thickBot="1" x14ac:dyDescent="0.35">
      <c r="A17" s="1">
        <v>16</v>
      </c>
      <c r="B17" s="6">
        <v>45553</v>
      </c>
      <c r="C17" s="3" t="s">
        <v>7</v>
      </c>
      <c r="D17" s="3" t="s">
        <v>8</v>
      </c>
      <c r="E17" s="2" t="s">
        <v>25</v>
      </c>
      <c r="F17" s="4">
        <v>16</v>
      </c>
      <c r="G17" s="5">
        <v>15.99</v>
      </c>
      <c r="H17" s="5">
        <v>255.84</v>
      </c>
      <c r="J17" s="27" t="s">
        <v>32</v>
      </c>
      <c r="K17" s="28">
        <f>SUM(K10:K14)</f>
        <v>2121</v>
      </c>
    </row>
    <row r="18" spans="1:11" ht="18.75" x14ac:dyDescent="0.3">
      <c r="A18" s="1">
        <v>17</v>
      </c>
      <c r="B18" s="6">
        <v>45570</v>
      </c>
      <c r="C18" s="3" t="s">
        <v>10</v>
      </c>
      <c r="D18" s="3" t="s">
        <v>20</v>
      </c>
      <c r="E18" s="2" t="s">
        <v>12</v>
      </c>
      <c r="F18" s="4">
        <v>28</v>
      </c>
      <c r="G18" s="5">
        <v>8.99</v>
      </c>
      <c r="H18" s="5">
        <v>251.72</v>
      </c>
    </row>
    <row r="19" spans="1:11" ht="18.75" x14ac:dyDescent="0.3">
      <c r="A19" s="1">
        <v>18</v>
      </c>
      <c r="B19" s="6">
        <v>45587</v>
      </c>
      <c r="C19" s="3" t="s">
        <v>7</v>
      </c>
      <c r="D19" s="3" t="s">
        <v>8</v>
      </c>
      <c r="E19" s="2" t="s">
        <v>15</v>
      </c>
      <c r="F19" s="4">
        <v>64</v>
      </c>
      <c r="G19" s="5">
        <v>8.99</v>
      </c>
      <c r="H19" s="5">
        <v>575.36</v>
      </c>
    </row>
    <row r="20" spans="1:11" ht="18.75" x14ac:dyDescent="0.3">
      <c r="A20" s="1">
        <v>19</v>
      </c>
      <c r="B20" s="6">
        <v>45604</v>
      </c>
      <c r="C20" s="3" t="s">
        <v>7</v>
      </c>
      <c r="D20" s="3" t="s">
        <v>22</v>
      </c>
      <c r="E20" s="2" t="s">
        <v>15</v>
      </c>
      <c r="F20" s="4">
        <v>15</v>
      </c>
      <c r="G20" s="5">
        <v>19.989999999999998</v>
      </c>
      <c r="H20" s="5">
        <v>299.84999999999997</v>
      </c>
      <c r="J20" s="17" t="s">
        <v>38</v>
      </c>
      <c r="K20" s="19">
        <f>SUM(H2+H7+H11+H15+H17+H19+H26+H34)</f>
        <v>2363.04</v>
      </c>
    </row>
    <row r="21" spans="1:11" ht="18.75" x14ac:dyDescent="0.3">
      <c r="A21" s="1">
        <v>20</v>
      </c>
      <c r="B21" s="6">
        <v>45621</v>
      </c>
      <c r="C21" s="3" t="s">
        <v>10</v>
      </c>
      <c r="D21" s="3" t="s">
        <v>11</v>
      </c>
      <c r="E21" s="2" t="s">
        <v>25</v>
      </c>
      <c r="F21" s="4">
        <v>96</v>
      </c>
      <c r="G21" s="5">
        <v>4.99</v>
      </c>
      <c r="H21" s="5">
        <v>479.04</v>
      </c>
      <c r="J21" s="21" t="s">
        <v>39</v>
      </c>
      <c r="K21" s="19">
        <f>H3+H21+H33+H36</f>
        <v>3109.44</v>
      </c>
    </row>
    <row r="22" spans="1:11" ht="18.75" x14ac:dyDescent="0.3">
      <c r="A22" s="1">
        <v>21</v>
      </c>
      <c r="B22" s="6">
        <v>45638</v>
      </c>
      <c r="C22" s="3" t="s">
        <v>10</v>
      </c>
      <c r="D22" s="3" t="s">
        <v>23</v>
      </c>
      <c r="E22" s="2" t="s">
        <v>9</v>
      </c>
      <c r="F22" s="4">
        <v>67</v>
      </c>
      <c r="G22" s="5">
        <v>1.29</v>
      </c>
      <c r="H22" s="5">
        <v>86.43</v>
      </c>
      <c r="J22" s="22" t="s">
        <v>40</v>
      </c>
      <c r="K22" s="19">
        <f>H4+H9+H28+H42+H43</f>
        <v>2812.19</v>
      </c>
    </row>
    <row r="23" spans="1:11" ht="18.75" x14ac:dyDescent="0.3">
      <c r="A23" s="1">
        <v>22</v>
      </c>
      <c r="B23" s="6">
        <v>45655</v>
      </c>
      <c r="C23" s="3" t="s">
        <v>7</v>
      </c>
      <c r="D23" s="3" t="s">
        <v>22</v>
      </c>
      <c r="E23" s="2" t="s">
        <v>25</v>
      </c>
      <c r="F23" s="4">
        <v>74</v>
      </c>
      <c r="G23" s="5">
        <v>15.99</v>
      </c>
      <c r="H23" s="5">
        <v>1183.26</v>
      </c>
      <c r="J23" s="7" t="s">
        <v>41</v>
      </c>
      <c r="K23" s="19">
        <f>SUM(H5+H24+H31+H32+H38)</f>
        <v>1749.8700000000001</v>
      </c>
    </row>
    <row r="24" spans="1:11" ht="18.75" x14ac:dyDescent="0.3">
      <c r="A24" s="1">
        <v>23</v>
      </c>
      <c r="B24" s="6">
        <v>45672</v>
      </c>
      <c r="C24" s="3" t="s">
        <v>10</v>
      </c>
      <c r="D24" s="3" t="s">
        <v>14</v>
      </c>
      <c r="E24" s="2" t="s">
        <v>12</v>
      </c>
      <c r="F24" s="4">
        <v>46</v>
      </c>
      <c r="G24" s="5">
        <v>8.99</v>
      </c>
      <c r="H24" s="5">
        <v>413.54</v>
      </c>
      <c r="J24" s="23" t="s">
        <v>42</v>
      </c>
      <c r="K24" s="19">
        <f>SUM(H6+H27+H37+H39)</f>
        <v>1283.6099999999999</v>
      </c>
    </row>
    <row r="25" spans="1:11" ht="18.75" x14ac:dyDescent="0.3">
      <c r="A25" s="1">
        <v>24</v>
      </c>
      <c r="B25" s="6">
        <v>45689</v>
      </c>
      <c r="C25" s="3" t="s">
        <v>10</v>
      </c>
      <c r="D25" s="3" t="s">
        <v>23</v>
      </c>
      <c r="E25" s="2" t="s">
        <v>12</v>
      </c>
      <c r="F25" s="4">
        <v>87</v>
      </c>
      <c r="G25" s="5">
        <v>15</v>
      </c>
      <c r="H25" s="5">
        <v>1305</v>
      </c>
      <c r="J25" s="24" t="s">
        <v>43</v>
      </c>
      <c r="K25" s="19">
        <f>SUM(H8+H29+H41+H44)</f>
        <v>438.37</v>
      </c>
    </row>
    <row r="26" spans="1:11" ht="18.75" x14ac:dyDescent="0.3">
      <c r="A26" s="1">
        <v>25</v>
      </c>
      <c r="B26" s="6">
        <v>45706</v>
      </c>
      <c r="C26" s="3" t="s">
        <v>7</v>
      </c>
      <c r="D26" s="3" t="s">
        <v>8</v>
      </c>
      <c r="E26" s="2" t="s">
        <v>12</v>
      </c>
      <c r="F26" s="4">
        <v>4</v>
      </c>
      <c r="G26" s="5">
        <v>4.99</v>
      </c>
      <c r="H26" s="5">
        <v>19.96</v>
      </c>
      <c r="J26" s="22" t="s">
        <v>44</v>
      </c>
      <c r="K26" s="19">
        <f>H10+H40</f>
        <v>1203.1099999999999</v>
      </c>
    </row>
    <row r="27" spans="1:11" ht="18.75" x14ac:dyDescent="0.3">
      <c r="A27" s="1">
        <v>26</v>
      </c>
      <c r="B27" s="6">
        <v>45723</v>
      </c>
      <c r="C27" s="3" t="s">
        <v>16</v>
      </c>
      <c r="D27" s="3" t="s">
        <v>17</v>
      </c>
      <c r="E27" s="2" t="s">
        <v>12</v>
      </c>
      <c r="F27" s="4">
        <v>7</v>
      </c>
      <c r="G27" s="5">
        <v>19.989999999999998</v>
      </c>
      <c r="H27" s="5">
        <v>139.92999999999998</v>
      </c>
      <c r="J27" s="25" t="s">
        <v>45</v>
      </c>
      <c r="K27" s="19">
        <f>H12+H18+H35</f>
        <v>1387.77</v>
      </c>
    </row>
    <row r="28" spans="1:11" ht="18.75" x14ac:dyDescent="0.3">
      <c r="A28" s="1">
        <v>27</v>
      </c>
      <c r="B28" s="6">
        <v>45740</v>
      </c>
      <c r="C28" s="3" t="s">
        <v>10</v>
      </c>
      <c r="D28" s="3" t="s">
        <v>13</v>
      </c>
      <c r="E28" s="2" t="s">
        <v>25</v>
      </c>
      <c r="F28" s="4">
        <v>50</v>
      </c>
      <c r="G28" s="5">
        <v>4.99</v>
      </c>
      <c r="H28" s="5">
        <v>249.5</v>
      </c>
      <c r="J28" s="26" t="s">
        <v>46</v>
      </c>
      <c r="K28" s="19">
        <f>H14+H20+H23</f>
        <v>3102.2999999999997</v>
      </c>
    </row>
    <row r="29" spans="1:11" ht="18.75" x14ac:dyDescent="0.3">
      <c r="A29" s="1">
        <v>28</v>
      </c>
      <c r="B29" s="6">
        <v>45757</v>
      </c>
      <c r="C29" s="3" t="s">
        <v>10</v>
      </c>
      <c r="D29" s="3" t="s">
        <v>18</v>
      </c>
      <c r="E29" s="2" t="s">
        <v>9</v>
      </c>
      <c r="F29" s="4">
        <v>66</v>
      </c>
      <c r="G29" s="5">
        <v>1.99</v>
      </c>
      <c r="H29" s="5">
        <v>131.34</v>
      </c>
      <c r="J29" s="20" t="s">
        <v>47</v>
      </c>
      <c r="K29" s="19">
        <f>H16+H22+H25</f>
        <v>1641.43</v>
      </c>
    </row>
    <row r="30" spans="1:11" ht="19.5" thickBot="1" x14ac:dyDescent="0.35">
      <c r="A30" s="1">
        <v>29</v>
      </c>
      <c r="B30" s="6">
        <v>45774</v>
      </c>
      <c r="C30" s="3" t="s">
        <v>7</v>
      </c>
      <c r="D30" s="3" t="s">
        <v>21</v>
      </c>
      <c r="E30" s="2" t="s">
        <v>15</v>
      </c>
      <c r="F30" s="4">
        <v>96</v>
      </c>
      <c r="G30" s="5">
        <v>4.99</v>
      </c>
      <c r="H30" s="5">
        <v>479.04</v>
      </c>
    </row>
    <row r="31" spans="1:11" ht="19.5" thickBot="1" x14ac:dyDescent="0.35">
      <c r="A31" s="1">
        <v>30</v>
      </c>
      <c r="B31" s="6">
        <v>45791</v>
      </c>
      <c r="C31" s="3" t="s">
        <v>10</v>
      </c>
      <c r="D31" s="3" t="s">
        <v>14</v>
      </c>
      <c r="E31" s="2" t="s">
        <v>9</v>
      </c>
      <c r="F31" s="4">
        <v>53</v>
      </c>
      <c r="G31" s="5">
        <v>1.29</v>
      </c>
      <c r="H31" s="5">
        <v>68.37</v>
      </c>
      <c r="J31" s="31" t="s">
        <v>48</v>
      </c>
      <c r="K31" s="30">
        <f>MAX(K20:K29)</f>
        <v>3109.44</v>
      </c>
    </row>
    <row r="32" spans="1:11" ht="19.5" thickBot="1" x14ac:dyDescent="0.35">
      <c r="A32" s="1">
        <v>31</v>
      </c>
      <c r="B32" s="6">
        <v>45808</v>
      </c>
      <c r="C32" s="3" t="s">
        <v>10</v>
      </c>
      <c r="D32" s="3" t="s">
        <v>14</v>
      </c>
      <c r="E32" s="2" t="s">
        <v>12</v>
      </c>
      <c r="F32" s="4">
        <v>80</v>
      </c>
      <c r="G32" s="5">
        <v>8.99</v>
      </c>
      <c r="H32" s="5">
        <v>719.2</v>
      </c>
      <c r="J32" s="45" t="s">
        <v>11</v>
      </c>
      <c r="K32" s="46"/>
    </row>
    <row r="33" spans="1:11" ht="18.75" x14ac:dyDescent="0.3">
      <c r="A33" s="1">
        <v>32</v>
      </c>
      <c r="B33" s="6">
        <v>45825</v>
      </c>
      <c r="C33" s="3" t="s">
        <v>10</v>
      </c>
      <c r="D33" s="3" t="s">
        <v>11</v>
      </c>
      <c r="E33" s="2" t="s">
        <v>24</v>
      </c>
      <c r="F33" s="4">
        <v>5</v>
      </c>
      <c r="G33" s="5">
        <v>125</v>
      </c>
      <c r="H33" s="5">
        <v>625</v>
      </c>
    </row>
    <row r="34" spans="1:11" ht="18.75" x14ac:dyDescent="0.3">
      <c r="A34" s="1">
        <v>33</v>
      </c>
      <c r="B34" s="6">
        <v>45842</v>
      </c>
      <c r="C34" s="3" t="s">
        <v>7</v>
      </c>
      <c r="D34" s="3" t="s">
        <v>8</v>
      </c>
      <c r="E34" s="2" t="s">
        <v>25</v>
      </c>
      <c r="F34" s="4">
        <v>62</v>
      </c>
      <c r="G34" s="5">
        <v>4.99</v>
      </c>
      <c r="H34" s="5">
        <v>309.38</v>
      </c>
    </row>
    <row r="35" spans="1:11" ht="18.75" x14ac:dyDescent="0.3">
      <c r="A35" s="1">
        <v>34</v>
      </c>
      <c r="B35" s="6">
        <v>45859</v>
      </c>
      <c r="C35" s="3" t="s">
        <v>10</v>
      </c>
      <c r="D35" s="3" t="s">
        <v>20</v>
      </c>
      <c r="E35" s="2" t="s">
        <v>25</v>
      </c>
      <c r="F35" s="4">
        <v>55</v>
      </c>
      <c r="G35" s="5">
        <v>12.49</v>
      </c>
      <c r="H35" s="5">
        <v>686.95</v>
      </c>
      <c r="J35" s="34" t="s">
        <v>49</v>
      </c>
      <c r="K35" s="19">
        <f>SUM(H2:H23)</f>
        <v>9258.34</v>
      </c>
    </row>
    <row r="36" spans="1:11" ht="18.75" x14ac:dyDescent="0.3">
      <c r="A36" s="1">
        <v>35</v>
      </c>
      <c r="B36" s="6">
        <v>45876</v>
      </c>
      <c r="C36" s="3" t="s">
        <v>10</v>
      </c>
      <c r="D36" s="3" t="s">
        <v>11</v>
      </c>
      <c r="E36" s="2" t="s">
        <v>25</v>
      </c>
      <c r="F36" s="4">
        <v>42</v>
      </c>
      <c r="G36" s="5">
        <v>23.95</v>
      </c>
      <c r="H36" s="5">
        <v>1005.9</v>
      </c>
      <c r="J36" s="35" t="s">
        <v>50</v>
      </c>
      <c r="K36" s="19">
        <f>SUM(H24:H44)</f>
        <v>10369.539999999997</v>
      </c>
    </row>
    <row r="37" spans="1:11" ht="18.75" x14ac:dyDescent="0.3">
      <c r="A37" s="1">
        <v>36</v>
      </c>
      <c r="B37" s="6">
        <v>45893</v>
      </c>
      <c r="C37" s="3" t="s">
        <v>16</v>
      </c>
      <c r="D37" s="3" t="s">
        <v>17</v>
      </c>
      <c r="E37" s="2" t="s">
        <v>24</v>
      </c>
      <c r="F37" s="4">
        <v>3</v>
      </c>
      <c r="G37" s="5">
        <v>275</v>
      </c>
      <c r="H37" s="5">
        <v>825</v>
      </c>
    </row>
    <row r="38" spans="1:11" ht="18.75" x14ac:dyDescent="0.3">
      <c r="A38" s="1">
        <v>37</v>
      </c>
      <c r="B38" s="6">
        <v>45910</v>
      </c>
      <c r="C38" s="3" t="s">
        <v>10</v>
      </c>
      <c r="D38" s="3" t="s">
        <v>14</v>
      </c>
      <c r="E38" s="2" t="s">
        <v>9</v>
      </c>
      <c r="F38" s="4">
        <v>7</v>
      </c>
      <c r="G38" s="5">
        <v>1.29</v>
      </c>
      <c r="H38" s="5">
        <v>9.0300000000000011</v>
      </c>
    </row>
    <row r="39" spans="1:11" ht="18.75" x14ac:dyDescent="0.3">
      <c r="A39" s="1">
        <v>38</v>
      </c>
      <c r="B39" s="6">
        <v>45927</v>
      </c>
      <c r="C39" s="3" t="s">
        <v>16</v>
      </c>
      <c r="D39" s="3" t="s">
        <v>17</v>
      </c>
      <c r="E39" s="2" t="s">
        <v>15</v>
      </c>
      <c r="F39" s="4">
        <v>76</v>
      </c>
      <c r="G39" s="5">
        <v>1.99</v>
      </c>
      <c r="H39" s="5">
        <v>151.24</v>
      </c>
    </row>
    <row r="40" spans="1:11" ht="18.75" x14ac:dyDescent="0.3">
      <c r="A40" s="1">
        <v>39</v>
      </c>
      <c r="B40" s="6">
        <v>45944</v>
      </c>
      <c r="C40" s="3" t="s">
        <v>16</v>
      </c>
      <c r="D40" s="3" t="s">
        <v>19</v>
      </c>
      <c r="E40" s="2" t="s">
        <v>12</v>
      </c>
      <c r="F40" s="4">
        <v>57</v>
      </c>
      <c r="G40" s="5">
        <v>19.989999999999998</v>
      </c>
      <c r="H40" s="5">
        <v>1139.4299999999998</v>
      </c>
    </row>
    <row r="41" spans="1:11" ht="18.75" x14ac:dyDescent="0.3">
      <c r="A41" s="1">
        <v>40</v>
      </c>
      <c r="B41" s="6">
        <v>45961</v>
      </c>
      <c r="C41" s="3" t="s">
        <v>10</v>
      </c>
      <c r="D41" s="3" t="s">
        <v>18</v>
      </c>
      <c r="E41" s="2" t="s">
        <v>9</v>
      </c>
      <c r="F41" s="4">
        <v>14</v>
      </c>
      <c r="G41" s="5">
        <v>1.29</v>
      </c>
      <c r="H41" s="5">
        <v>18.060000000000002</v>
      </c>
    </row>
    <row r="42" spans="1:11" ht="18.75" x14ac:dyDescent="0.3">
      <c r="A42" s="1">
        <v>41</v>
      </c>
      <c r="B42" s="6">
        <v>45978</v>
      </c>
      <c r="C42" s="3" t="s">
        <v>10</v>
      </c>
      <c r="D42" s="3" t="s">
        <v>13</v>
      </c>
      <c r="E42" s="2" t="s">
        <v>12</v>
      </c>
      <c r="F42" s="4">
        <v>11</v>
      </c>
      <c r="G42" s="5">
        <v>4.99</v>
      </c>
      <c r="H42" s="5">
        <v>54.89</v>
      </c>
    </row>
    <row r="43" spans="1:11" ht="18.75" x14ac:dyDescent="0.3">
      <c r="A43" s="1">
        <v>42</v>
      </c>
      <c r="B43" s="6">
        <v>45995</v>
      </c>
      <c r="C43" s="3" t="s">
        <v>10</v>
      </c>
      <c r="D43" s="3" t="s">
        <v>13</v>
      </c>
      <c r="E43" s="2" t="s">
        <v>12</v>
      </c>
      <c r="F43" s="4">
        <v>94</v>
      </c>
      <c r="G43" s="5">
        <v>19.989999999999998</v>
      </c>
      <c r="H43" s="5">
        <v>1879.06</v>
      </c>
    </row>
    <row r="44" spans="1:11" ht="18.75" x14ac:dyDescent="0.3">
      <c r="A44" s="1">
        <v>43</v>
      </c>
      <c r="B44" s="6">
        <v>46012</v>
      </c>
      <c r="C44" s="3" t="s">
        <v>10</v>
      </c>
      <c r="D44" s="3" t="s">
        <v>18</v>
      </c>
      <c r="E44" s="2" t="s">
        <v>12</v>
      </c>
      <c r="F44" s="4">
        <v>28</v>
      </c>
      <c r="G44" s="5">
        <v>4.99</v>
      </c>
      <c r="H44" s="5">
        <v>139.72</v>
      </c>
    </row>
  </sheetData>
  <autoFilter ref="A1:H44">
    <sortState ref="A2:H44">
      <sortCondition ref="A1:A44"/>
    </sortState>
  </autoFilter>
  <mergeCells count="2">
    <mergeCell ref="J32:K32"/>
    <mergeCell ref="M15:N15"/>
  </mergeCells>
  <conditionalFormatting sqref="J10">
    <cfRule type="containsText" dxfId="30" priority="11" operator="containsText" text="Pencil Units:">
      <formula>NOT(ISERROR(SEARCH("Pencil Units:",J10)))</formula>
    </cfRule>
  </conditionalFormatting>
  <conditionalFormatting sqref="J11">
    <cfRule type="containsText" dxfId="29" priority="9" operator="containsText" text="Pen units:">
      <formula>NOT(ISERROR(SEARCH("Pen units:",J11)))</formula>
    </cfRule>
    <cfRule type="containsText" dxfId="28" priority="10" operator="containsText" text="Pen units:">
      <formula>NOT(ISERROR(SEARCH("Pen units:",J11)))</formula>
    </cfRule>
  </conditionalFormatting>
  <conditionalFormatting sqref="J13">
    <cfRule type="containsText" dxfId="27" priority="8" operator="containsText" text="Desk units:">
      <formula>NOT(ISERROR(SEARCH("Desk units:",J13)))</formula>
    </cfRule>
  </conditionalFormatting>
  <conditionalFormatting sqref="J12">
    <cfRule type="containsText" dxfId="26" priority="7" operator="containsText" text="Pen Set units:">
      <formula>NOT(ISERROR(SEARCH("Pen Set units:",J12)))</formula>
    </cfRule>
  </conditionalFormatting>
  <conditionalFormatting sqref="J14">
    <cfRule type="containsText" dxfId="25" priority="6" operator="containsText" text="Binder units:">
      <formula>NOT(ISERROR(SEARCH("Binder units:",J14)))</formula>
    </cfRule>
  </conditionalFormatting>
  <conditionalFormatting sqref="K10:K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{F0631AAA-5492-4F35-ACBB-A204FC374060}</x14:id>
        </ext>
      </extLst>
    </cfRule>
  </conditionalFormatting>
  <conditionalFormatting sqref="M11">
    <cfRule type="containsText" dxfId="24" priority="4" operator="containsText" text="Sales in West:">
      <formula>NOT(ISERROR(SEARCH("Sales in West:",M11)))</formula>
    </cfRule>
  </conditionalFormatting>
  <conditionalFormatting sqref="N10:N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{EB964CA6-4CD1-4BA8-A92D-F5E3C82AA162}</x14:id>
        </ext>
      </extLst>
    </cfRule>
  </conditionalFormatting>
  <conditionalFormatting sqref="K20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{DC7B4660-396C-406A-8BF3-41CC7D61FA7A}</x14:id>
        </ext>
      </extLst>
    </cfRule>
  </conditionalFormatting>
  <conditionalFormatting sqref="K35:K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{FC0B5300-6E67-4EE1-B371-F598D975D0ED}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31AAA-5492-4F35-ACBB-A204FC374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K10:K14</xm:sqref>
        </x14:conditionalFormatting>
        <x14:conditionalFormatting xmlns:xm="http://schemas.microsoft.com/office/excel/2006/main">
          <x14:cfRule type="dataBar" id="{EB964CA6-4CD1-4BA8-A92D-F5E3C82AA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N10:N12</xm:sqref>
        </x14:conditionalFormatting>
        <x14:conditionalFormatting xmlns:xm="http://schemas.microsoft.com/office/excel/2006/main">
          <x14:cfRule type="dataBar" id="{DC7B4660-396C-406A-8BF3-41CC7D61F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K20:K29</xm:sqref>
        </x14:conditionalFormatting>
        <x14:conditionalFormatting xmlns:xm="http://schemas.microsoft.com/office/excel/2006/main">
          <x14:cfRule type="dataBar" id="{FC0B5300-6E67-4EE1-B371-F598D975D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K35:K36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2025-03-05T00:22:11Z</dcterms:modified>
</cp:coreProperties>
</file>