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огдан\Downloads\Telegram Desktop\"/>
    </mc:Choice>
  </mc:AlternateContent>
  <xr:revisionPtr revIDLastSave="0" documentId="13_ncr:1_{72046001-C1AC-4C42-8190-05F6AC2CCDE1}" xr6:coauthVersionLast="45" xr6:coauthVersionMax="45" xr10:uidLastSave="{00000000-0000-0000-0000-000000000000}"/>
  <bookViews>
    <workbookView xWindow="-108" yWindow="-108" windowWidth="23256" windowHeight="12576" xr2:uid="{0E06568D-D492-374C-AB71-7466F10E6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73" i="1"/>
  <c r="F72" i="1"/>
  <c r="F74" i="1" s="1"/>
  <c r="D73" i="1"/>
  <c r="D72" i="1"/>
  <c r="C72" i="1"/>
  <c r="C21" i="1"/>
  <c r="G67" i="1"/>
  <c r="G66" i="1"/>
  <c r="F67" i="1"/>
  <c r="F66" i="1"/>
  <c r="E68" i="1"/>
  <c r="F68" i="1" s="1"/>
  <c r="G68" i="1" s="1"/>
  <c r="C7" i="1" s="1"/>
  <c r="E67" i="1"/>
  <c r="E66" i="1"/>
  <c r="F18" i="1" l="1"/>
  <c r="F20" i="1" s="1"/>
  <c r="F31" i="1"/>
  <c r="C9" i="1"/>
  <c r="C22" i="1"/>
  <c r="F33" i="1" l="1"/>
  <c r="C25" i="1"/>
</calcChain>
</file>

<file path=xl/sharedStrings.xml><?xml version="1.0" encoding="utf-8"?>
<sst xmlns="http://schemas.openxmlformats.org/spreadsheetml/2006/main" count="87" uniqueCount="76">
  <si>
    <t>Активи</t>
  </si>
  <si>
    <t>Пасиви</t>
  </si>
  <si>
    <t>Фіксовані</t>
  </si>
  <si>
    <t>Оборотні</t>
  </si>
  <si>
    <t>Відчутні</t>
  </si>
  <si>
    <t>Невідчутні</t>
  </si>
  <si>
    <t>Фіксовані всього</t>
  </si>
  <si>
    <t>Готівка</t>
  </si>
  <si>
    <t>Склади</t>
  </si>
  <si>
    <t>Дебет</t>
  </si>
  <si>
    <t>Оборотні всього</t>
  </si>
  <si>
    <t>АКТИВИ ВСЬОГО</t>
  </si>
  <si>
    <t>Зобов'язання</t>
  </si>
  <si>
    <t>Капітал</t>
  </si>
  <si>
    <t>Довгострокові</t>
  </si>
  <si>
    <t>Оборотні (короткострокові)</t>
  </si>
  <si>
    <t>Акціонерний капітал</t>
  </si>
  <si>
    <t>Резерви</t>
  </si>
  <si>
    <t>Утриманий прибуток</t>
  </si>
  <si>
    <t>Капітал Всього</t>
  </si>
  <si>
    <t>Кредити (корот)</t>
  </si>
  <si>
    <t>Податки</t>
  </si>
  <si>
    <t>Оборотні вього</t>
  </si>
  <si>
    <t>Довгострокові кредити</t>
  </si>
  <si>
    <t>Довгострокові зобов'язання</t>
  </si>
  <si>
    <t>Довг. Всього</t>
  </si>
  <si>
    <t>Зобов'язання вього</t>
  </si>
  <si>
    <t>ПАСИВИ ВСЬОГО</t>
  </si>
  <si>
    <t>Балансова рівність: АКТИВИ=ПАСИВИ=ЗОБОВ'ЯЗАННЯ + КАПІТАЛ</t>
  </si>
  <si>
    <t>Відчутні активи - це активи які безпосередньо не витрачаються на виробництво (наприклад: земля, будівлі, обладнання)</t>
  </si>
  <si>
    <t>Вартість відчутного активу  = бал вартість - амортизація</t>
  </si>
  <si>
    <t>Балансова вартість - це вартість купівлі</t>
  </si>
  <si>
    <t>Амортизація - це процес опосередкованого переносу вартості активу на кінцевий продукт</t>
  </si>
  <si>
    <t>Невідчутні активи - ліцензії, ПЗ. Інвестиції</t>
  </si>
  <si>
    <t xml:space="preserve">Наведено деякі цифри (у тис грн) з бухгалтерських записів ТОВ «Україна» на 31 грудня 2005 р: </t>
  </si>
  <si>
    <t>Сплачені відсотки за дебентурами</t>
  </si>
  <si>
    <t>Сплачені відсотки за овердрафтом у банку</t>
  </si>
  <si>
    <t>Сплачені дивіденди за привілейованими акціями</t>
  </si>
  <si>
    <t>Звичайні акції по 50 коп кожна</t>
  </si>
  <si>
    <t>8% привілейовані акції по 1 грн кожна</t>
  </si>
  <si>
    <t xml:space="preserve">Банківський овердрафт  </t>
  </si>
  <si>
    <t xml:space="preserve">10% дебентури 2009  </t>
  </si>
  <si>
    <t xml:space="preserve">Собівартість власності  </t>
  </si>
  <si>
    <t xml:space="preserve">Амортизація власності на 1 січня 2005  </t>
  </si>
  <si>
    <t>Собівартість устаткування</t>
  </si>
  <si>
    <t xml:space="preserve">Амортизація устаткування на 1 січня 2005  </t>
  </si>
  <si>
    <t>Собівартість транспорту</t>
  </si>
  <si>
    <t xml:space="preserve">Амортизація транспорту на 1 січня 2005  </t>
  </si>
  <si>
    <t>Дебіторська заборгованість</t>
  </si>
  <si>
    <t>Кредиторська заборгованість</t>
  </si>
  <si>
    <t xml:space="preserve">Додаткові дані: </t>
  </si>
  <si>
    <t>-</t>
  </si>
  <si>
    <t xml:space="preserve">Амортизація підраховується таким чином: </t>
  </si>
  <si>
    <t>o</t>
  </si>
  <si>
    <t>Власність 2 % собівартості</t>
  </si>
  <si>
    <t>Устаткування 10 % собівартості</t>
  </si>
  <si>
    <t>Транспорт 20 % залишкової вартості</t>
  </si>
  <si>
    <t>Не сплачено за використану протягом року електроенергію 6000 грн</t>
  </si>
  <si>
    <t>Потрібні резерви для відсотків за дебентурами, а також для корпоративного податку розміром 500 тис.</t>
  </si>
  <si>
    <t>Річний страховий поліс розміром 90 тис грн. повністю оплачено по 30 червня 2006 р.</t>
  </si>
  <si>
    <t>Директори запропонували (та схвалили) повну сплату привілейованого дивіденду та сплату дивіденду 5 коп на акцію звичайним акціонерам</t>
  </si>
  <si>
    <t>Складіть балансовий звіт ТОВ «Україна» на 31 грудня 2005 р.</t>
  </si>
  <si>
    <t>собівартість</t>
  </si>
  <si>
    <t>1 січня</t>
  </si>
  <si>
    <t>залишкова вартість</t>
  </si>
  <si>
    <t>31 грудня</t>
  </si>
  <si>
    <t>кінцева вартість</t>
  </si>
  <si>
    <t>Банківський овердрафт</t>
  </si>
  <si>
    <t>звичайні</t>
  </si>
  <si>
    <t>привілейовані</t>
  </si>
  <si>
    <t>к-ть акцій в тис. штук</t>
  </si>
  <si>
    <t>акції</t>
  </si>
  <si>
    <t>схвалений дивідент (тис. грн)</t>
  </si>
  <si>
    <t>сплачений дивідент</t>
  </si>
  <si>
    <t>до сплати</t>
  </si>
  <si>
    <t>Дивіденти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</si>
</sst>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551C-43E8-5D45-BE34-573893ACF91E}">
  <dimension ref="B3:I74"/>
  <sheetViews>
    <sheetView tabSelected="1" topLeftCell="A34" zoomScale="70" zoomScaleNormal="70" workbookViewId="0">
      <selection activeCell="F14" sqref="F14"/>
    </sheetView>
  </sheetViews>
  <sheetFormatPr defaultColWidth="11.19921875" defaultRowHeight="15.6" x14ac:dyDescent="0.3"/>
  <cols>
    <col min="2" max="2" width="55.09765625" customWidth="1"/>
    <col min="3" max="3" width="23" customWidth="1"/>
    <col min="4" max="4" width="27.09765625" customWidth="1"/>
    <col min="5" max="5" width="25.19921875" customWidth="1"/>
    <col min="6" max="6" width="18.19921875" customWidth="1"/>
    <col min="7" max="7" width="15.8984375" customWidth="1"/>
    <col min="9" max="9" width="60.5" customWidth="1"/>
  </cols>
  <sheetData>
    <row r="3" spans="2:9" x14ac:dyDescent="0.3">
      <c r="I3" t="s">
        <v>28</v>
      </c>
    </row>
    <row r="5" spans="2:9" x14ac:dyDescent="0.3">
      <c r="B5" s="6" t="s">
        <v>0</v>
      </c>
      <c r="C5" s="6"/>
      <c r="E5" s="6" t="s">
        <v>1</v>
      </c>
      <c r="F5" s="6"/>
    </row>
    <row r="6" spans="2:9" x14ac:dyDescent="0.3">
      <c r="B6" s="1" t="s">
        <v>2</v>
      </c>
      <c r="C6" s="1"/>
    </row>
    <row r="7" spans="2:9" x14ac:dyDescent="0.3">
      <c r="B7" t="s">
        <v>4</v>
      </c>
      <c r="C7">
        <f>G68+G67+G66</f>
        <v>5664</v>
      </c>
      <c r="E7" s="4" t="s">
        <v>12</v>
      </c>
    </row>
    <row r="8" spans="2:9" x14ac:dyDescent="0.3">
      <c r="B8" t="s">
        <v>5</v>
      </c>
      <c r="E8" s="5" t="s">
        <v>15</v>
      </c>
      <c r="I8" t="s">
        <v>29</v>
      </c>
    </row>
    <row r="9" spans="2:9" x14ac:dyDescent="0.3">
      <c r="B9" s="3" t="s">
        <v>6</v>
      </c>
      <c r="C9">
        <f>SUM(C7:C8)</f>
        <v>5664</v>
      </c>
      <c r="E9" t="s">
        <v>20</v>
      </c>
      <c r="F9">
        <v>696</v>
      </c>
      <c r="I9" t="s">
        <v>30</v>
      </c>
    </row>
    <row r="10" spans="2:9" x14ac:dyDescent="0.3">
      <c r="E10" t="s">
        <v>67</v>
      </c>
      <c r="F10">
        <v>790</v>
      </c>
      <c r="I10" t="s">
        <v>31</v>
      </c>
    </row>
    <row r="11" spans="2:9" x14ac:dyDescent="0.3">
      <c r="E11" s="9" t="s">
        <v>21</v>
      </c>
      <c r="F11">
        <v>500</v>
      </c>
      <c r="I11" t="s">
        <v>32</v>
      </c>
    </row>
    <row r="12" spans="2:9" x14ac:dyDescent="0.3">
      <c r="E12" t="s">
        <v>75</v>
      </c>
      <c r="F12">
        <v>192</v>
      </c>
    </row>
    <row r="13" spans="2:9" x14ac:dyDescent="0.3">
      <c r="E13" s="3" t="s">
        <v>22</v>
      </c>
      <c r="F13">
        <f>SUM(F10:F11:F9:F12)</f>
        <v>2178</v>
      </c>
    </row>
    <row r="14" spans="2:9" x14ac:dyDescent="0.3">
      <c r="I14" t="s">
        <v>33</v>
      </c>
    </row>
    <row r="15" spans="2:9" x14ac:dyDescent="0.3">
      <c r="E15" s="5" t="s">
        <v>14</v>
      </c>
    </row>
    <row r="16" spans="2:9" x14ac:dyDescent="0.3">
      <c r="E16" t="s">
        <v>23</v>
      </c>
    </row>
    <row r="17" spans="2:6" x14ac:dyDescent="0.3">
      <c r="E17" t="s">
        <v>24</v>
      </c>
    </row>
    <row r="18" spans="2:6" x14ac:dyDescent="0.3">
      <c r="B18" s="1" t="s">
        <v>3</v>
      </c>
      <c r="C18" s="1"/>
      <c r="E18" s="3" t="s">
        <v>25</v>
      </c>
      <c r="F18">
        <f>SUM(F16:F17)</f>
        <v>0</v>
      </c>
    </row>
    <row r="19" spans="2:6" x14ac:dyDescent="0.3">
      <c r="B19" s="2" t="s">
        <v>7</v>
      </c>
      <c r="C19" s="2"/>
    </row>
    <row r="20" spans="2:6" x14ac:dyDescent="0.3">
      <c r="B20" t="s">
        <v>8</v>
      </c>
      <c r="C20">
        <v>1870</v>
      </c>
      <c r="E20" s="3" t="s">
        <v>26</v>
      </c>
      <c r="F20">
        <f>F13+F18</f>
        <v>2178</v>
      </c>
    </row>
    <row r="21" spans="2:6" x14ac:dyDescent="0.3">
      <c r="B21" t="s">
        <v>9</v>
      </c>
      <c r="C21">
        <f>C50+45</f>
        <v>1965</v>
      </c>
    </row>
    <row r="22" spans="2:6" x14ac:dyDescent="0.3">
      <c r="B22" s="3" t="s">
        <v>10</v>
      </c>
      <c r="C22">
        <f>SUM(C19:C21)</f>
        <v>3835</v>
      </c>
    </row>
    <row r="25" spans="2:6" x14ac:dyDescent="0.3">
      <c r="B25" s="3" t="s">
        <v>11</v>
      </c>
      <c r="C25" s="3">
        <f>C9+C22</f>
        <v>9499</v>
      </c>
    </row>
    <row r="26" spans="2:6" x14ac:dyDescent="0.3">
      <c r="E26" s="4" t="s">
        <v>13</v>
      </c>
    </row>
    <row r="27" spans="2:6" x14ac:dyDescent="0.3">
      <c r="E27" t="s">
        <v>16</v>
      </c>
    </row>
    <row r="28" spans="2:6" x14ac:dyDescent="0.3">
      <c r="E28" t="s">
        <v>17</v>
      </c>
    </row>
    <row r="29" spans="2:6" x14ac:dyDescent="0.3">
      <c r="E29" t="s">
        <v>18</v>
      </c>
    </row>
    <row r="31" spans="2:6" x14ac:dyDescent="0.3">
      <c r="E31" s="3" t="s">
        <v>19</v>
      </c>
      <c r="F31">
        <f>SUM(F27:F29)</f>
        <v>0</v>
      </c>
    </row>
    <row r="33" spans="2:6" x14ac:dyDescent="0.3">
      <c r="E33" s="3" t="s">
        <v>27</v>
      </c>
      <c r="F33" s="3">
        <f>F20+F31</f>
        <v>2178</v>
      </c>
    </row>
    <row r="34" spans="2:6" x14ac:dyDescent="0.3">
      <c r="B34" t="s">
        <v>34</v>
      </c>
    </row>
    <row r="35" spans="2:6" x14ac:dyDescent="0.3">
      <c r="B35" t="s">
        <v>18</v>
      </c>
      <c r="C35">
        <v>3311</v>
      </c>
    </row>
    <row r="36" spans="2:6" x14ac:dyDescent="0.3">
      <c r="B36" s="7" t="s">
        <v>8</v>
      </c>
      <c r="C36">
        <v>1870</v>
      </c>
    </row>
    <row r="37" spans="2:6" x14ac:dyDescent="0.3">
      <c r="B37" t="s">
        <v>35</v>
      </c>
      <c r="C37">
        <v>70</v>
      </c>
    </row>
    <row r="38" spans="2:6" x14ac:dyDescent="0.3">
      <c r="B38" s="7" t="s">
        <v>36</v>
      </c>
      <c r="C38">
        <v>70</v>
      </c>
    </row>
    <row r="39" spans="2:6" x14ac:dyDescent="0.3">
      <c r="B39" t="s">
        <v>37</v>
      </c>
      <c r="C39">
        <v>32</v>
      </c>
    </row>
    <row r="40" spans="2:6" x14ac:dyDescent="0.3">
      <c r="B40" t="s">
        <v>38</v>
      </c>
      <c r="C40">
        <v>1600</v>
      </c>
    </row>
    <row r="41" spans="2:6" x14ac:dyDescent="0.3">
      <c r="B41" t="s">
        <v>39</v>
      </c>
      <c r="C41">
        <v>800</v>
      </c>
    </row>
    <row r="42" spans="2:6" x14ac:dyDescent="0.3">
      <c r="B42" s="7" t="s">
        <v>40</v>
      </c>
      <c r="C42">
        <v>860</v>
      </c>
    </row>
    <row r="43" spans="2:6" x14ac:dyDescent="0.3">
      <c r="B43" t="s">
        <v>41</v>
      </c>
      <c r="C43">
        <v>1400</v>
      </c>
    </row>
    <row r="44" spans="2:6" x14ac:dyDescent="0.3">
      <c r="B44" s="7" t="s">
        <v>42</v>
      </c>
      <c r="C44">
        <v>3800</v>
      </c>
    </row>
    <row r="45" spans="2:6" x14ac:dyDescent="0.3">
      <c r="B45" s="7" t="s">
        <v>43</v>
      </c>
      <c r="C45">
        <v>500</v>
      </c>
    </row>
    <row r="46" spans="2:6" x14ac:dyDescent="0.3">
      <c r="B46" s="7" t="s">
        <v>44</v>
      </c>
      <c r="C46">
        <v>3000</v>
      </c>
    </row>
    <row r="47" spans="2:6" x14ac:dyDescent="0.3">
      <c r="B47" s="7" t="s">
        <v>45</v>
      </c>
      <c r="C47">
        <v>900</v>
      </c>
    </row>
    <row r="48" spans="2:6" x14ac:dyDescent="0.3">
      <c r="B48" s="7" t="s">
        <v>46</v>
      </c>
      <c r="C48">
        <v>960</v>
      </c>
    </row>
    <row r="49" spans="2:3" x14ac:dyDescent="0.3">
      <c r="B49" s="7" t="s">
        <v>47</v>
      </c>
      <c r="C49">
        <v>160</v>
      </c>
    </row>
    <row r="50" spans="2:3" x14ac:dyDescent="0.3">
      <c r="B50" s="7" t="s">
        <v>48</v>
      </c>
      <c r="C50">
        <v>1920</v>
      </c>
    </row>
    <row r="51" spans="2:3" x14ac:dyDescent="0.3">
      <c r="B51" s="7" t="s">
        <v>49</v>
      </c>
      <c r="C51">
        <v>690</v>
      </c>
    </row>
    <row r="52" spans="2:3" x14ac:dyDescent="0.3">
      <c r="B52" t="s">
        <v>50</v>
      </c>
    </row>
    <row r="53" spans="2:3" x14ac:dyDescent="0.3">
      <c r="B53" t="s">
        <v>51</v>
      </c>
      <c r="C53" t="s">
        <v>52</v>
      </c>
    </row>
    <row r="54" spans="2:3" x14ac:dyDescent="0.3">
      <c r="B54" t="s">
        <v>53</v>
      </c>
      <c r="C54" t="s">
        <v>54</v>
      </c>
    </row>
    <row r="55" spans="2:3" x14ac:dyDescent="0.3">
      <c r="B55" t="s">
        <v>53</v>
      </c>
      <c r="C55" t="s">
        <v>55</v>
      </c>
    </row>
    <row r="56" spans="2:3" x14ac:dyDescent="0.3">
      <c r="B56" t="s">
        <v>53</v>
      </c>
      <c r="C56" t="s">
        <v>56</v>
      </c>
    </row>
    <row r="57" spans="2:3" x14ac:dyDescent="0.3">
      <c r="B57" t="s">
        <v>51</v>
      </c>
      <c r="C57" t="s">
        <v>57</v>
      </c>
    </row>
    <row r="58" spans="2:3" x14ac:dyDescent="0.3">
      <c r="B58" t="s">
        <v>51</v>
      </c>
      <c r="C58" t="s">
        <v>58</v>
      </c>
    </row>
    <row r="59" spans="2:3" x14ac:dyDescent="0.3">
      <c r="B59" t="s">
        <v>51</v>
      </c>
      <c r="C59" t="s">
        <v>59</v>
      </c>
    </row>
    <row r="60" spans="2:3" x14ac:dyDescent="0.3">
      <c r="B60" t="s">
        <v>51</v>
      </c>
      <c r="C60" t="s">
        <v>60</v>
      </c>
    </row>
    <row r="62" spans="2:3" x14ac:dyDescent="0.3">
      <c r="B62" t="s">
        <v>61</v>
      </c>
    </row>
    <row r="65" spans="2:7" x14ac:dyDescent="0.3">
      <c r="C65" t="s">
        <v>62</v>
      </c>
      <c r="D65" t="s">
        <v>63</v>
      </c>
      <c r="E65" t="s">
        <v>64</v>
      </c>
      <c r="F65" t="s">
        <v>65</v>
      </c>
      <c r="G65" t="s">
        <v>66</v>
      </c>
    </row>
    <row r="66" spans="2:7" x14ac:dyDescent="0.3">
      <c r="B66" t="s">
        <v>42</v>
      </c>
      <c r="C66">
        <v>3800</v>
      </c>
      <c r="D66">
        <v>500</v>
      </c>
      <c r="E66">
        <f>C66-D66</f>
        <v>3300</v>
      </c>
      <c r="F66">
        <f>C66*0.02</f>
        <v>76</v>
      </c>
      <c r="G66">
        <f>E66-F66</f>
        <v>3224</v>
      </c>
    </row>
    <row r="67" spans="2:7" x14ac:dyDescent="0.3">
      <c r="B67" t="s">
        <v>44</v>
      </c>
      <c r="C67">
        <v>3000</v>
      </c>
      <c r="D67">
        <v>900</v>
      </c>
      <c r="E67">
        <f>C67-D67</f>
        <v>2100</v>
      </c>
      <c r="F67">
        <f>C67*0.1</f>
        <v>300</v>
      </c>
      <c r="G67">
        <f>E67-F67</f>
        <v>1800</v>
      </c>
    </row>
    <row r="68" spans="2:7" x14ac:dyDescent="0.3">
      <c r="B68" t="s">
        <v>46</v>
      </c>
      <c r="C68">
        <v>960</v>
      </c>
      <c r="D68">
        <v>160</v>
      </c>
      <c r="E68">
        <f>C68-D68</f>
        <v>800</v>
      </c>
      <c r="F68">
        <f>E68*0.2</f>
        <v>160</v>
      </c>
      <c r="G68">
        <f>E68-F68</f>
        <v>640</v>
      </c>
    </row>
    <row r="71" spans="2:7" x14ac:dyDescent="0.3">
      <c r="B71" s="8" t="s">
        <v>71</v>
      </c>
      <c r="C71" t="s">
        <v>70</v>
      </c>
      <c r="D71" t="s">
        <v>72</v>
      </c>
      <c r="E71" t="s">
        <v>73</v>
      </c>
      <c r="F71" t="s">
        <v>74</v>
      </c>
    </row>
    <row r="72" spans="2:7" x14ac:dyDescent="0.3">
      <c r="B72" t="s">
        <v>68</v>
      </c>
      <c r="C72">
        <f>C40/0.5</f>
        <v>3200</v>
      </c>
      <c r="D72">
        <f>0.05*C72</f>
        <v>160</v>
      </c>
      <c r="E72">
        <v>0</v>
      </c>
      <c r="F72">
        <f>D72-E72</f>
        <v>160</v>
      </c>
    </row>
    <row r="73" spans="2:7" x14ac:dyDescent="0.3">
      <c r="B73" t="s">
        <v>69</v>
      </c>
      <c r="C73">
        <v>800</v>
      </c>
      <c r="D73">
        <f>C73*0.08</f>
        <v>64</v>
      </c>
      <c r="E73">
        <v>32</v>
      </c>
      <c r="F73">
        <f>D73-E73</f>
        <v>32</v>
      </c>
    </row>
    <row r="74" spans="2:7" x14ac:dyDescent="0.3">
      <c r="F74">
        <f>F73+F72</f>
        <v>192</v>
      </c>
    </row>
  </sheetData>
  <mergeCells count="2">
    <mergeCell ref="B5:C5"/>
    <mergeCell ref="E5:F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Golomoziy</dc:creator>
  <cp:lastModifiedBy>Fkfkkf Fkfkkflf</cp:lastModifiedBy>
  <dcterms:created xsi:type="dcterms:W3CDTF">2020-11-04T11:21:31Z</dcterms:created>
  <dcterms:modified xsi:type="dcterms:W3CDTF">2020-11-06T08:20:20Z</dcterms:modified>
</cp:coreProperties>
</file>