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8_{21FF7B52-7FC3-4820-9C99-FA317CB308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B11" i="1" s="1"/>
  <c r="B6" i="1"/>
  <c r="F5" i="1"/>
  <c r="F17" i="1"/>
  <c r="F18" i="1" s="1"/>
  <c r="F20" i="1"/>
  <c r="F21" i="1" s="1"/>
  <c r="H5" i="1"/>
  <c r="F9" i="1" s="1"/>
  <c r="B12" i="1" l="1"/>
  <c r="F7" i="1"/>
  <c r="B8" i="1"/>
  <c r="F11" i="1"/>
  <c r="F19" i="1"/>
  <c r="F8" i="1"/>
  <c r="F22" i="1"/>
  <c r="F2" i="1" l="1"/>
  <c r="B13" i="1"/>
  <c r="G13" i="1"/>
  <c r="G11" i="1"/>
  <c r="F13" i="1"/>
</calcChain>
</file>

<file path=xl/sharedStrings.xml><?xml version="1.0" encoding="utf-8"?>
<sst xmlns="http://schemas.openxmlformats.org/spreadsheetml/2006/main" count="38" uniqueCount="35">
  <si>
    <t>покриття прибутком</t>
  </si>
  <si>
    <t>Невідчутні фіксовані активи</t>
  </si>
  <si>
    <t>Оборотні пасиви</t>
  </si>
  <si>
    <t>відсоткові виплати по видам боргу</t>
  </si>
  <si>
    <t>види боргу (за рангом)</t>
  </si>
  <si>
    <t>покриття активами</t>
  </si>
  <si>
    <t>ліквідні активи</t>
  </si>
  <si>
    <t>пріоритетні виплати з активів</t>
  </si>
  <si>
    <t>загальна сума відсотків</t>
  </si>
  <si>
    <t>пріоритетні виплати</t>
  </si>
  <si>
    <t>кредитор</t>
  </si>
  <si>
    <t>акціонер</t>
  </si>
  <si>
    <t>важіль активів</t>
  </si>
  <si>
    <t>важіль прибутків</t>
  </si>
  <si>
    <t>(відсоток+(відсоток по прив.акціям)/(1-ставка податку))/прибуток</t>
  </si>
  <si>
    <t>*</t>
  </si>
  <si>
    <t>загальний розмір боргів</t>
  </si>
  <si>
    <t>для кредитора</t>
  </si>
  <si>
    <t>випущений капітал+резерви+отриманий прибуток-нематеріальні активи</t>
  </si>
  <si>
    <t>для акціонера(+привіл.акції)</t>
  </si>
  <si>
    <t>власний капітал</t>
  </si>
  <si>
    <t>для кредитора(+привіл.акції)</t>
  </si>
  <si>
    <t>для акціонера</t>
  </si>
  <si>
    <t xml:space="preserve">Наведено деякі цифри з бухгалтерських записів ТОВ «А» (у тис грн.) на 31 грудня 2006 р: </t>
  </si>
  <si>
    <t>Загальні активи</t>
  </si>
  <si>
    <t>10,5% незахищені облігації 2012</t>
  </si>
  <si>
    <t>11,5% субординований борг 2011</t>
  </si>
  <si>
    <t>Прибуток до под.</t>
  </si>
  <si>
    <t>Акціонерний капітал</t>
  </si>
  <si>
    <t>10% іпотечні дебентури 2009</t>
  </si>
  <si>
    <t>Податок</t>
  </si>
  <si>
    <t>Утриманий прибуток</t>
  </si>
  <si>
    <t>12% привілейовані акції</t>
  </si>
  <si>
    <t>Підрахуйте покриття прибутком, приоритетний виплати з прибутку, покриття активами та приоритетні виплати з активів для всіх видів боргу ТОВ «A».</t>
  </si>
  <si>
    <t>Підрахуйте важіль активів, важіль акціонерного капіталу та важіль прибутку як з точки зору кредитора, так і з точки зору акціонера.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</si>
</sst>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9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workbookViewId="0">
      <selection activeCell="B7" sqref="B7"/>
    </sheetView>
  </sheetViews>
  <sheetFormatPr defaultRowHeight="14.4" x14ac:dyDescent="0.3"/>
  <cols>
    <col min="1" max="1" width="39" customWidth="1"/>
    <col min="2" max="2" width="19.44140625" customWidth="1"/>
    <col min="3" max="3" width="40.44140625" customWidth="1"/>
    <col min="4" max="4" width="20.109375" customWidth="1"/>
    <col min="5" max="5" width="34.6640625" customWidth="1"/>
    <col min="6" max="6" width="22.5546875" customWidth="1"/>
    <col min="7" max="7" width="29.5546875" customWidth="1"/>
    <col min="8" max="8" width="18.6640625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6" x14ac:dyDescent="0.3">
      <c r="A2" s="1"/>
      <c r="B2" s="2" t="s">
        <v>3</v>
      </c>
      <c r="C2" s="1"/>
      <c r="D2" s="1"/>
      <c r="E2" s="2" t="s">
        <v>0</v>
      </c>
      <c r="F2" s="1">
        <f>F27/B8</f>
        <v>3.8759689922480614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6" x14ac:dyDescent="0.3">
      <c r="A3" s="2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6" x14ac:dyDescent="0.3">
      <c r="A5" t="s">
        <v>29</v>
      </c>
      <c r="B5">
        <f>D28*0.1</f>
        <v>1</v>
      </c>
      <c r="C5" s="1"/>
      <c r="D5" s="1"/>
      <c r="E5" s="2" t="s">
        <v>5</v>
      </c>
      <c r="F5" s="1">
        <f>(B26-B27-F26)/(D26+D27+D28)</f>
        <v>2.1666666666666665</v>
      </c>
      <c r="G5" s="2" t="s">
        <v>6</v>
      </c>
      <c r="H5" s="1">
        <f>B26-B27-F26</f>
        <v>130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t="s">
        <v>25</v>
      </c>
      <c r="B6">
        <f>D26*0.105</f>
        <v>3.15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6" x14ac:dyDescent="0.3">
      <c r="A7" t="s">
        <v>26</v>
      </c>
      <c r="B7">
        <f>D27*0.115</f>
        <v>2.3000000000000003</v>
      </c>
      <c r="C7" s="1"/>
      <c r="D7" s="1"/>
      <c r="E7" s="2" t="s">
        <v>7</v>
      </c>
      <c r="F7" s="1">
        <f>D26/H5</f>
        <v>0.23076923076923078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6" x14ac:dyDescent="0.3">
      <c r="A8" s="2" t="s">
        <v>8</v>
      </c>
      <c r="B8" s="1">
        <f>B5+B6+B7</f>
        <v>6.4500000000000011</v>
      </c>
      <c r="C8" s="1"/>
      <c r="D8" s="1"/>
      <c r="E8" s="1"/>
      <c r="F8" s="1">
        <f>(D26+D27)/H5</f>
        <v>0.38461538461538464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1"/>
      <c r="B9" s="1"/>
      <c r="C9" s="1"/>
      <c r="D9" s="1"/>
      <c r="E9" s="1"/>
      <c r="F9" s="1">
        <f>(D26+D27+D28)/H5</f>
        <v>0.46153846153846156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.6" x14ac:dyDescent="0.3">
      <c r="A10" s="2" t="s">
        <v>9</v>
      </c>
      <c r="B10" s="1"/>
      <c r="C10" s="1"/>
      <c r="D10" s="1"/>
      <c r="E10" s="1"/>
      <c r="F10" s="2" t="s">
        <v>10</v>
      </c>
      <c r="G10" s="2" t="s">
        <v>11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.6" x14ac:dyDescent="0.3">
      <c r="A11" s="1">
        <v>1</v>
      </c>
      <c r="B11">
        <f>B5/25</f>
        <v>0.04</v>
      </c>
      <c r="C11" s="1"/>
      <c r="D11" s="1"/>
      <c r="E11" s="2" t="s">
        <v>12</v>
      </c>
      <c r="F11" s="1">
        <f>F18/F21</f>
        <v>1.2</v>
      </c>
      <c r="G11" s="1">
        <f>F19/F22</f>
        <v>2.6666666666666665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>
        <v>2</v>
      </c>
      <c r="B12" s="1">
        <f>(B5+B6)/25</f>
        <v>0.16600000000000001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6" x14ac:dyDescent="0.3">
      <c r="A13" s="1">
        <v>3</v>
      </c>
      <c r="B13" s="1">
        <f>B8/F27</f>
        <v>0.25800000000000006</v>
      </c>
      <c r="C13" s="1"/>
      <c r="D13" s="1"/>
      <c r="E13" s="2" t="s">
        <v>13</v>
      </c>
      <c r="F13" s="1">
        <f>B8/F27</f>
        <v>0.25800000000000006</v>
      </c>
      <c r="G13" s="1">
        <f>(B8+(D29*0.12)/(1-0.3))/F27</f>
        <v>0.39514285714285718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6" x14ac:dyDescent="0.3">
      <c r="A14" s="1"/>
      <c r="B14" s="1"/>
      <c r="C14" s="1"/>
      <c r="D14" s="1"/>
      <c r="E14" s="1"/>
      <c r="F14" s="1"/>
      <c r="G14" s="2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.6" x14ac:dyDescent="0.3">
      <c r="A16" s="1"/>
      <c r="B16" s="1"/>
      <c r="C16" s="1"/>
      <c r="D16" s="1"/>
      <c r="E16" s="2" t="s">
        <v>15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.6" x14ac:dyDescent="0.3">
      <c r="A17" s="1"/>
      <c r="B17" s="1"/>
      <c r="C17" s="1"/>
      <c r="D17" s="1"/>
      <c r="E17" s="3" t="s">
        <v>16</v>
      </c>
      <c r="F17" s="1">
        <f>D26+D27+D28</f>
        <v>60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6" x14ac:dyDescent="0.3">
      <c r="A18" s="1"/>
      <c r="B18" s="1"/>
      <c r="C18" s="1"/>
      <c r="D18" s="1"/>
      <c r="E18" s="2" t="s">
        <v>17</v>
      </c>
      <c r="F18" s="1">
        <f>F17</f>
        <v>60</v>
      </c>
      <c r="G18" s="2" t="s">
        <v>18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6" x14ac:dyDescent="0.3">
      <c r="A19" s="1"/>
      <c r="B19" s="1"/>
      <c r="C19" s="1"/>
      <c r="D19" s="1"/>
      <c r="E19" s="2" t="s">
        <v>19</v>
      </c>
      <c r="F19" s="1">
        <f>F18+D29</f>
        <v>80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6" x14ac:dyDescent="0.3">
      <c r="A20" s="1"/>
      <c r="B20" s="1"/>
      <c r="C20" s="1"/>
      <c r="D20" s="1"/>
      <c r="E20" s="3" t="s">
        <v>20</v>
      </c>
      <c r="F20" s="1">
        <f>B28+B29-B27</f>
        <v>30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6" x14ac:dyDescent="0.3">
      <c r="A21" s="1"/>
      <c r="B21" s="1"/>
      <c r="C21" s="1"/>
      <c r="D21" s="1"/>
      <c r="E21" s="2" t="s">
        <v>21</v>
      </c>
      <c r="F21" s="1">
        <f>F20+D29</f>
        <v>50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6" x14ac:dyDescent="0.3">
      <c r="A22" s="1"/>
      <c r="B22" s="1"/>
      <c r="C22" s="1"/>
      <c r="D22" s="1"/>
      <c r="E22" s="2" t="s">
        <v>22</v>
      </c>
      <c r="F22" s="1">
        <f>F20</f>
        <v>30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t="s">
        <v>23</v>
      </c>
      <c r="L24" s="1"/>
      <c r="M24" s="1"/>
      <c r="N24" s="1"/>
      <c r="O24" s="1"/>
      <c r="P24" s="1"/>
      <c r="Q24" s="1"/>
      <c r="R24" s="1"/>
      <c r="S24" s="1"/>
    </row>
    <row r="25" spans="1:19" x14ac:dyDescent="0.3"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t="s">
        <v>24</v>
      </c>
      <c r="B26">
        <v>220</v>
      </c>
      <c r="C26" t="s">
        <v>25</v>
      </c>
      <c r="D26">
        <v>30</v>
      </c>
      <c r="E26" t="s">
        <v>2</v>
      </c>
      <c r="F26">
        <v>60</v>
      </c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t="s">
        <v>1</v>
      </c>
      <c r="B27">
        <v>30</v>
      </c>
      <c r="C27" t="s">
        <v>26</v>
      </c>
      <c r="D27">
        <v>20</v>
      </c>
      <c r="E27" t="s">
        <v>27</v>
      </c>
      <c r="F27">
        <v>25</v>
      </c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t="s">
        <v>28</v>
      </c>
      <c r="B28">
        <v>50</v>
      </c>
      <c r="C28" t="s">
        <v>29</v>
      </c>
      <c r="D28">
        <v>10</v>
      </c>
      <c r="E28" t="s">
        <v>30</v>
      </c>
      <c r="F28" s="4">
        <v>0.3</v>
      </c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t="s">
        <v>31</v>
      </c>
      <c r="B29">
        <v>10</v>
      </c>
      <c r="C29" t="s">
        <v>32</v>
      </c>
      <c r="D29">
        <v>20</v>
      </c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t="s">
        <v>33</v>
      </c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t="s">
        <v>34</v>
      </c>
      <c r="L31" s="1"/>
      <c r="M31" s="1"/>
      <c r="N31" s="1"/>
      <c r="O31" s="1"/>
      <c r="P31" s="1"/>
      <c r="Q31" s="1"/>
      <c r="R31" s="1"/>
      <c r="S31" s="1"/>
    </row>
    <row r="32" spans="1:19" x14ac:dyDescent="0.3">
      <c r="L32" s="1"/>
      <c r="M32" s="1"/>
      <c r="N32" s="1"/>
      <c r="O32" s="1"/>
      <c r="P32" s="1"/>
      <c r="Q32" s="1"/>
      <c r="R32" s="1"/>
      <c r="S32" s="1"/>
    </row>
    <row r="33" spans="12:19" x14ac:dyDescent="0.3">
      <c r="L33" s="1"/>
      <c r="M33" s="1"/>
      <c r="N33" s="1"/>
      <c r="O33" s="1"/>
      <c r="P33" s="1"/>
      <c r="Q33" s="1"/>
      <c r="R33" s="1"/>
      <c r="S33" s="1"/>
    </row>
    <row r="34" spans="12:19" x14ac:dyDescent="0.3">
      <c r="L34" s="1"/>
      <c r="M34" s="1"/>
      <c r="N34" s="1"/>
      <c r="O34" s="1"/>
      <c r="P34" s="1"/>
      <c r="Q34" s="1"/>
      <c r="R34" s="1"/>
      <c r="S34" s="1"/>
    </row>
    <row r="35" spans="12:19" x14ac:dyDescent="0.3">
      <c r="L35" s="1"/>
      <c r="M35" s="1"/>
      <c r="N35" s="1"/>
      <c r="O35" s="1"/>
      <c r="P35" s="1"/>
      <c r="Q35" s="1"/>
      <c r="R35" s="1"/>
      <c r="S35" s="1"/>
    </row>
    <row r="36" spans="12:19" x14ac:dyDescent="0.3">
      <c r="L36" s="1"/>
      <c r="M36" s="1"/>
      <c r="N36" s="1"/>
      <c r="O36" s="1"/>
      <c r="P36" s="1"/>
      <c r="Q36" s="1"/>
      <c r="R36" s="1"/>
      <c r="S36" s="1"/>
    </row>
    <row r="37" spans="12:19" x14ac:dyDescent="0.3">
      <c r="L37" s="1"/>
      <c r="M37" s="1"/>
      <c r="N37" s="1"/>
      <c r="O37" s="1"/>
      <c r="P37" s="1"/>
      <c r="Q37" s="1"/>
      <c r="R37" s="1"/>
      <c r="S37" s="1"/>
    </row>
    <row r="38" spans="12:19" x14ac:dyDescent="0.3">
      <c r="L38" s="1"/>
      <c r="M38" s="1"/>
      <c r="N38" s="1"/>
      <c r="O38" s="1"/>
      <c r="P38" s="1"/>
      <c r="Q38" s="1"/>
      <c r="R38" s="1"/>
      <c r="S38" s="1"/>
    </row>
    <row r="39" spans="12:19" x14ac:dyDescent="0.3">
      <c r="L39" s="1"/>
      <c r="M39" s="1"/>
      <c r="N39" s="1"/>
      <c r="O39" s="1"/>
      <c r="P39" s="1"/>
      <c r="Q39" s="1"/>
      <c r="R39" s="1"/>
      <c r="S39" s="1"/>
    </row>
    <row r="40" spans="12:19" x14ac:dyDescent="0.3">
      <c r="L40" s="1"/>
      <c r="M40" s="1"/>
      <c r="N40" s="1"/>
      <c r="O40" s="1"/>
      <c r="P40" s="1"/>
      <c r="Q40" s="1"/>
      <c r="R40" s="1"/>
      <c r="S40" s="1"/>
    </row>
    <row r="41" spans="12:19" x14ac:dyDescent="0.3">
      <c r="L41" s="1"/>
      <c r="M41" s="1"/>
      <c r="N41" s="1"/>
      <c r="O41" s="1"/>
      <c r="P41" s="1"/>
      <c r="Q41" s="1"/>
      <c r="R41" s="1"/>
      <c r="S41" s="1"/>
    </row>
    <row r="42" spans="12:19" x14ac:dyDescent="0.3">
      <c r="L42" s="1"/>
      <c r="M42" s="1"/>
      <c r="N42" s="1"/>
      <c r="O42" s="1"/>
      <c r="P42" s="1"/>
      <c r="Q42" s="1"/>
      <c r="R42" s="1"/>
      <c r="S42" s="1"/>
    </row>
    <row r="43" spans="12:19" x14ac:dyDescent="0.3">
      <c r="L43" s="1"/>
      <c r="M43" s="1"/>
      <c r="N43" s="1"/>
      <c r="O43" s="1"/>
      <c r="P43" s="1"/>
      <c r="Q43" s="1"/>
      <c r="R43" s="1"/>
      <c r="S43" s="1"/>
    </row>
    <row r="44" spans="12:19" x14ac:dyDescent="0.3">
      <c r="L44" s="1"/>
      <c r="M44" s="1"/>
      <c r="N44" s="1"/>
      <c r="O44" s="1"/>
      <c r="P44" s="1"/>
      <c r="Q44" s="1"/>
      <c r="R44" s="1"/>
      <c r="S44" s="1"/>
    </row>
    <row r="45" spans="12:19" x14ac:dyDescent="0.3">
      <c r="L45" s="1"/>
      <c r="M45" s="1"/>
      <c r="N45" s="1"/>
      <c r="O45" s="1"/>
      <c r="P45" s="1"/>
      <c r="Q45" s="1"/>
      <c r="R45" s="1"/>
      <c r="S45" s="1"/>
    </row>
    <row r="46" spans="12:19" x14ac:dyDescent="0.3">
      <c r="L46" s="1"/>
      <c r="M46" s="1"/>
      <c r="N46" s="1"/>
      <c r="O46" s="1"/>
      <c r="P46" s="1"/>
      <c r="Q46" s="1"/>
      <c r="R46" s="1"/>
      <c r="S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2020-11-27T08:07:20Z</dcterms:modified>
</cp:coreProperties>
</file>