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фінанси\"/>
    </mc:Choice>
  </mc:AlternateContent>
  <bookViews>
    <workbookView xWindow="0" yWindow="0" windowWidth="17256" windowHeight="5196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1" l="1"/>
  <c r="E31" i="1"/>
  <c r="E30" i="1"/>
  <c r="E29" i="1"/>
  <c r="E28" i="1"/>
  <c r="E27" i="1"/>
  <c r="E22" i="1"/>
  <c r="E23" i="1" s="1"/>
  <c r="E15" i="1"/>
  <c r="E5" i="1"/>
  <c r="E7" i="1" s="1"/>
  <c r="E13" i="1" s="1"/>
  <c r="E17" i="1" s="1"/>
</calcChain>
</file>

<file path=xl/sharedStrings.xml><?xml version="1.0" encoding="utf-8"?>
<sst xmlns="http://schemas.openxmlformats.org/spreadsheetml/2006/main" count="59" uniqueCount="59">
  <si>
    <t>Умова</t>
  </si>
  <si>
    <t>Наведено деякі цифри з бухгалтерських записів ТОВ «СОТ» (у тис грн.) на 31 серпня 2007 р:</t>
  </si>
  <si>
    <t>Звіт</t>
  </si>
  <si>
    <t xml:space="preserve">Реклама  </t>
  </si>
  <si>
    <t>Валовий дохід</t>
  </si>
  <si>
    <t>Зар. плата директорів</t>
  </si>
  <si>
    <t>Валові витрати</t>
  </si>
  <si>
    <t>(2465)</t>
  </si>
  <si>
    <t>*</t>
  </si>
  <si>
    <t>Сплачений дивіденд</t>
  </si>
  <si>
    <t>Валовий прибуток</t>
  </si>
  <si>
    <t>Валовий дохід - Валові витрати</t>
  </si>
  <si>
    <t>Відсоток за довгостроковими позиками</t>
  </si>
  <si>
    <t>Склади на 31.08.2007</t>
  </si>
  <si>
    <t>Витрати на розповсюдження</t>
  </si>
  <si>
    <t>(510)</t>
  </si>
  <si>
    <t>Інвестиційний прибуток</t>
  </si>
  <si>
    <t>Адміністративні витрати</t>
  </si>
  <si>
    <t>(390)</t>
  </si>
  <si>
    <t>Матеріали та інші виробничі витрати</t>
  </si>
  <si>
    <t>Інший операційний дохід</t>
  </si>
  <si>
    <t>x</t>
  </si>
  <si>
    <t>Ремонт виробничого обладнання</t>
  </si>
  <si>
    <t>Інші операційні витрати</t>
  </si>
  <si>
    <t>(x)</t>
  </si>
  <si>
    <t>Звичайний акціонерний капітал</t>
  </si>
  <si>
    <t>Операційний прибуток</t>
  </si>
  <si>
    <t>Валовий прибуток - Витрати на розповсюдження - Адм витрати + інший операційний дохід - інші операційні витрати</t>
  </si>
  <si>
    <t>Амортизація заводів і обладнання</t>
  </si>
  <si>
    <t>Амортизація приміщень</t>
  </si>
  <si>
    <t>Прибуток від інвестицій</t>
  </si>
  <si>
    <t>Зар. плата адміністрації</t>
  </si>
  <si>
    <t>Сплачені відсотки</t>
  </si>
  <si>
    <t>(18)</t>
  </si>
  <si>
    <t>Зар. плата працівників на виробництві</t>
  </si>
  <si>
    <t>Прибуток до стягнення податку</t>
  </si>
  <si>
    <t xml:space="preserve">Операційний прибуток + Прибуток від інвестицій - відсотки </t>
  </si>
  <si>
    <t>Зар. плата працівників з розповсюдження</t>
  </si>
  <si>
    <t>Податок</t>
  </si>
  <si>
    <t>(50)</t>
  </si>
  <si>
    <t>Продажі</t>
  </si>
  <si>
    <t>Прибуток після сплати податку</t>
  </si>
  <si>
    <t>1007</t>
  </si>
  <si>
    <t>Корпоративний податок</t>
  </si>
  <si>
    <t>дивіденд</t>
  </si>
  <si>
    <t>(300)</t>
  </si>
  <si>
    <t>Склади на 31.08.2006</t>
  </si>
  <si>
    <t>Чистий прибуток</t>
  </si>
  <si>
    <t>Приубток до стягнення податку - Податок</t>
  </si>
  <si>
    <t>Прибуток на акцію</t>
  </si>
  <si>
    <t>Чистий прибуток / Кількість акцій</t>
  </si>
  <si>
    <t>Складіть рахунок прибутків і витрат ТОВ «СОТ» за 2006 р.</t>
  </si>
  <si>
    <t>* Валові витрати:</t>
  </si>
  <si>
    <t>Зарплата на виробництві</t>
  </si>
  <si>
    <t>Амортизація</t>
  </si>
  <si>
    <t>Матеріали (закупівлі за період)</t>
  </si>
  <si>
    <t>інші виробничі витрати (якщо є)</t>
  </si>
  <si>
    <t>дельта складів</t>
  </si>
  <si>
    <t>Дельта складів = склади на початку періоду - склади на кінець періоду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</si>
</sst>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49" fontId="0" fillId="0" borderId="0" xfId="0" applyNumberFormat="1"/>
    <xf numFmtId="0" fontId="0" fillId="3" borderId="0" xfId="0" applyFill="1"/>
    <xf numFmtId="0" fontId="2" fillId="0" borderId="0" xfId="0" applyFont="1"/>
    <xf numFmtId="49" fontId="2" fillId="0" borderId="0" xfId="0" applyNumberFormat="1" applyFont="1"/>
    <xf numFmtId="49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3"/>
  <sheetViews>
    <sheetView tabSelected="1" workbookViewId="0">
      <selection sqref="A1:XFD1048576"/>
    </sheetView>
  </sheetViews>
  <sheetFormatPr defaultColWidth="12.44140625" defaultRowHeight="14.4" x14ac:dyDescent="0.3"/>
  <cols>
    <col min="1" max="1" width="38.5546875" customWidth="1"/>
    <col min="2" max="2" width="18.5546875" customWidth="1"/>
    <col min="3" max="3" width="9.77734375" customWidth="1"/>
    <col min="4" max="4" width="37.77734375" customWidth="1"/>
    <col min="6" max="6" width="29.6640625" customWidth="1"/>
  </cols>
  <sheetData>
    <row r="2" spans="1:6" x14ac:dyDescent="0.3">
      <c r="A2" t="s">
        <v>0</v>
      </c>
    </row>
    <row r="3" spans="1:6" x14ac:dyDescent="0.3">
      <c r="A3" t="s">
        <v>1</v>
      </c>
    </row>
    <row r="4" spans="1:6" ht="15.6" x14ac:dyDescent="0.3">
      <c r="D4" s="1" t="s">
        <v>2</v>
      </c>
    </row>
    <row r="5" spans="1:6" x14ac:dyDescent="0.3">
      <c r="A5" s="2" t="s">
        <v>3</v>
      </c>
      <c r="B5">
        <v>400</v>
      </c>
      <c r="D5" t="s">
        <v>4</v>
      </c>
      <c r="E5">
        <f>B19</f>
        <v>4400</v>
      </c>
    </row>
    <row r="6" spans="1:6" x14ac:dyDescent="0.3">
      <c r="A6" s="2" t="s">
        <v>5</v>
      </c>
      <c r="B6">
        <v>170</v>
      </c>
      <c r="D6" t="s">
        <v>6</v>
      </c>
      <c r="E6" s="3" t="s">
        <v>7</v>
      </c>
      <c r="F6" t="s">
        <v>8</v>
      </c>
    </row>
    <row r="7" spans="1:6" ht="15.6" x14ac:dyDescent="0.3">
      <c r="A7" s="2" t="s">
        <v>9</v>
      </c>
      <c r="B7">
        <v>300</v>
      </c>
      <c r="D7" s="1" t="s">
        <v>10</v>
      </c>
      <c r="E7" s="1">
        <f>E5-2465</f>
        <v>1935</v>
      </c>
      <c r="F7" t="s">
        <v>11</v>
      </c>
    </row>
    <row r="8" spans="1:6" x14ac:dyDescent="0.3">
      <c r="A8" s="2" t="s">
        <v>12</v>
      </c>
      <c r="B8">
        <v>18</v>
      </c>
      <c r="D8" s="4"/>
      <c r="E8" s="4"/>
      <c r="F8" s="4"/>
    </row>
    <row r="9" spans="1:6" x14ac:dyDescent="0.3">
      <c r="A9" s="2" t="s">
        <v>13</v>
      </c>
      <c r="B9">
        <v>420</v>
      </c>
      <c r="D9" t="s">
        <v>14</v>
      </c>
      <c r="E9" s="3" t="s">
        <v>15</v>
      </c>
    </row>
    <row r="10" spans="1:6" x14ac:dyDescent="0.3">
      <c r="A10" s="2" t="s">
        <v>16</v>
      </c>
      <c r="B10">
        <v>40</v>
      </c>
      <c r="D10" t="s">
        <v>17</v>
      </c>
      <c r="E10" s="3" t="s">
        <v>18</v>
      </c>
    </row>
    <row r="11" spans="1:6" x14ac:dyDescent="0.3">
      <c r="A11" s="2" t="s">
        <v>19</v>
      </c>
      <c r="B11">
        <v>1420</v>
      </c>
      <c r="D11" t="s">
        <v>20</v>
      </c>
      <c r="E11" t="s">
        <v>21</v>
      </c>
    </row>
    <row r="12" spans="1:6" x14ac:dyDescent="0.3">
      <c r="A12" s="2" t="s">
        <v>22</v>
      </c>
      <c r="B12">
        <v>190</v>
      </c>
      <c r="D12" t="s">
        <v>23</v>
      </c>
      <c r="E12" t="s">
        <v>24</v>
      </c>
    </row>
    <row r="13" spans="1:6" ht="15.6" x14ac:dyDescent="0.3">
      <c r="A13" s="2" t="s">
        <v>25</v>
      </c>
      <c r="B13">
        <v>1800</v>
      </c>
      <c r="D13" s="1" t="s">
        <v>26</v>
      </c>
      <c r="E13" s="1">
        <f>E7-510-390</f>
        <v>1035</v>
      </c>
      <c r="F13" t="s">
        <v>27</v>
      </c>
    </row>
    <row r="14" spans="1:6" x14ac:dyDescent="0.3">
      <c r="A14" s="2" t="s">
        <v>28</v>
      </c>
      <c r="B14">
        <v>77</v>
      </c>
      <c r="D14" s="4"/>
      <c r="E14" s="4"/>
      <c r="F14" s="4"/>
    </row>
    <row r="15" spans="1:6" x14ac:dyDescent="0.3">
      <c r="A15" s="2" t="s">
        <v>29</v>
      </c>
      <c r="B15">
        <v>48</v>
      </c>
      <c r="D15" t="s">
        <v>30</v>
      </c>
      <c r="E15">
        <f>B10</f>
        <v>40</v>
      </c>
    </row>
    <row r="16" spans="1:6" x14ac:dyDescent="0.3">
      <c r="A16" s="2" t="s">
        <v>31</v>
      </c>
      <c r="B16">
        <v>220</v>
      </c>
      <c r="D16" t="s">
        <v>32</v>
      </c>
      <c r="E16" s="3" t="s">
        <v>33</v>
      </c>
    </row>
    <row r="17" spans="1:6" ht="15.6" x14ac:dyDescent="0.3">
      <c r="A17" s="2" t="s">
        <v>34</v>
      </c>
      <c r="B17">
        <v>800</v>
      </c>
      <c r="D17" s="1" t="s">
        <v>35</v>
      </c>
      <c r="E17" s="1">
        <f>E13+E15-18</f>
        <v>1057</v>
      </c>
      <c r="F17" t="s">
        <v>36</v>
      </c>
    </row>
    <row r="18" spans="1:6" x14ac:dyDescent="0.3">
      <c r="A18" s="2" t="s">
        <v>37</v>
      </c>
      <c r="B18">
        <v>110</v>
      </c>
      <c r="D18" t="s">
        <v>38</v>
      </c>
      <c r="E18" s="3" t="s">
        <v>39</v>
      </c>
    </row>
    <row r="19" spans="1:6" ht="15.6" x14ac:dyDescent="0.3">
      <c r="A19" s="2" t="s">
        <v>40</v>
      </c>
      <c r="B19">
        <v>4400</v>
      </c>
      <c r="D19" s="5" t="s">
        <v>41</v>
      </c>
      <c r="E19" s="6" t="s">
        <v>42</v>
      </c>
    </row>
    <row r="20" spans="1:6" x14ac:dyDescent="0.3">
      <c r="A20" s="2" t="s">
        <v>43</v>
      </c>
      <c r="B20">
        <v>50</v>
      </c>
      <c r="D20" t="s">
        <v>44</v>
      </c>
      <c r="E20" s="3" t="s">
        <v>45</v>
      </c>
    </row>
    <row r="21" spans="1:6" x14ac:dyDescent="0.3">
      <c r="A21" s="2" t="s">
        <v>46</v>
      </c>
      <c r="B21">
        <v>350</v>
      </c>
      <c r="D21" s="4"/>
      <c r="E21" s="4"/>
      <c r="F21" s="4"/>
    </row>
    <row r="22" spans="1:6" ht="15.6" x14ac:dyDescent="0.3">
      <c r="D22" s="1" t="s">
        <v>47</v>
      </c>
      <c r="E22" s="7">
        <f>E19-300</f>
        <v>707</v>
      </c>
      <c r="F22" t="s">
        <v>48</v>
      </c>
    </row>
    <row r="23" spans="1:6" ht="15.6" x14ac:dyDescent="0.3">
      <c r="D23" s="1" t="s">
        <v>49</v>
      </c>
      <c r="E23" s="7">
        <f>E22/B13</f>
        <v>0.39277777777777778</v>
      </c>
      <c r="F23" t="s">
        <v>50</v>
      </c>
    </row>
    <row r="24" spans="1:6" x14ac:dyDescent="0.3">
      <c r="A24" t="s">
        <v>51</v>
      </c>
    </row>
    <row r="26" spans="1:6" x14ac:dyDescent="0.3">
      <c r="D26" t="s">
        <v>52</v>
      </c>
    </row>
    <row r="27" spans="1:6" x14ac:dyDescent="0.3">
      <c r="D27" t="s">
        <v>53</v>
      </c>
      <c r="E27">
        <f>B17</f>
        <v>800</v>
      </c>
    </row>
    <row r="28" spans="1:6" x14ac:dyDescent="0.3">
      <c r="D28" t="s">
        <v>54</v>
      </c>
      <c r="E28">
        <f>B14+B15</f>
        <v>125</v>
      </c>
    </row>
    <row r="29" spans="1:6" x14ac:dyDescent="0.3">
      <c r="D29" t="s">
        <v>55</v>
      </c>
      <c r="E29">
        <f>B11</f>
        <v>1420</v>
      </c>
    </row>
    <row r="30" spans="1:6" x14ac:dyDescent="0.3">
      <c r="D30" t="s">
        <v>56</v>
      </c>
      <c r="E30">
        <f>B12</f>
        <v>190</v>
      </c>
    </row>
    <row r="31" spans="1:6" x14ac:dyDescent="0.3">
      <c r="D31" t="s">
        <v>57</v>
      </c>
      <c r="E31">
        <f>B21-B9</f>
        <v>-70</v>
      </c>
    </row>
    <row r="32" spans="1:6" x14ac:dyDescent="0.3">
      <c r="E32">
        <f>E31+E30+E29+E28+E27</f>
        <v>2465</v>
      </c>
    </row>
    <row r="33" spans="4:4" x14ac:dyDescent="0.3">
      <c r="D33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2020-11-13T07:58:54Z</dcterms:created>
  <dcterms:modified xsi:type="dcterms:W3CDTF">2020-11-13T07:59:39Z</dcterms:modified>
</cp:coreProperties>
</file>