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L KAREEM\Desktop\"/>
    </mc:Choice>
  </mc:AlternateContent>
  <bookViews>
    <workbookView xWindow="0" yWindow="0" windowWidth="28800" windowHeight="12300"/>
  </bookViews>
  <sheets>
    <sheet name="Dashboard" sheetId="11" r:id="rId1"/>
    <sheet name="Sheet1" sheetId="13" state="hidden" r:id="rId2"/>
    <sheet name="Main " sheetId="12" r:id="rId3"/>
    <sheet name="Sargodha" sheetId="10" r:id="rId4"/>
    <sheet name="Multan" sheetId="8" r:id="rId5"/>
    <sheet name="Lahore" sheetId="7" r:id="rId6"/>
    <sheet name="Karachi" sheetId="5" r:id="rId7"/>
    <sheet name="Sheet6" sheetId="6" r:id="rId8"/>
    <sheet name="Faisalabad" sheetId="4" r:id="rId9"/>
    <sheet name="RWP" sheetId="3" r:id="rId10"/>
  </sheet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1" l="1"/>
  <c r="U5" i="11"/>
  <c r="I5" i="11"/>
  <c r="Z5" i="11"/>
  <c r="O5" i="11" l="1"/>
  <c r="B11" i="11" s="1"/>
  <c r="B16" i="11" l="1"/>
  <c r="G2" i="10"/>
  <c r="B10" i="11"/>
  <c r="O13" i="11"/>
  <c r="B15" i="11" s="1"/>
  <c r="B13" i="11"/>
  <c r="B12" i="11"/>
  <c r="J16" i="10" l="1"/>
  <c r="I16" i="10"/>
  <c r="H16" i="10"/>
  <c r="E16" i="10"/>
  <c r="J17" i="8"/>
  <c r="I17" i="8"/>
  <c r="H17" i="8"/>
  <c r="E17" i="8"/>
  <c r="J17" i="7"/>
  <c r="I17" i="7"/>
  <c r="H17" i="7"/>
  <c r="E17" i="7"/>
  <c r="J17" i="5"/>
  <c r="I17" i="5"/>
  <c r="H17" i="5"/>
  <c r="E17" i="5"/>
  <c r="K19" i="4"/>
  <c r="J19" i="4"/>
  <c r="I19" i="4"/>
  <c r="F19" i="4"/>
  <c r="K17" i="3"/>
  <c r="J17" i="3"/>
  <c r="I17" i="3"/>
  <c r="F17" i="3"/>
</calcChain>
</file>

<file path=xl/sharedStrings.xml><?xml version="1.0" encoding="utf-8"?>
<sst xmlns="http://schemas.openxmlformats.org/spreadsheetml/2006/main" count="878" uniqueCount="130">
  <si>
    <t>Invoice No.</t>
  </si>
  <si>
    <t>Invoice Date</t>
  </si>
  <si>
    <t xml:space="preserve">Invoice Month </t>
  </si>
  <si>
    <t>Amountwith GST</t>
  </si>
  <si>
    <t>Monthly Processing</t>
  </si>
  <si>
    <t>Cleared</t>
  </si>
  <si>
    <t>-</t>
  </si>
  <si>
    <t>Pending</t>
  </si>
  <si>
    <t xml:space="preserve">Total </t>
  </si>
  <si>
    <t xml:space="preserve">HBL </t>
  </si>
  <si>
    <t>Total</t>
  </si>
  <si>
    <t xml:space="preserve">Alflah </t>
  </si>
  <si>
    <t>Received Amount</t>
  </si>
  <si>
    <t xml:space="preserve">Cleared </t>
  </si>
  <si>
    <t xml:space="preserve">Telenor </t>
  </si>
  <si>
    <t xml:space="preserve">Out standing amount </t>
  </si>
  <si>
    <t>BOP</t>
  </si>
  <si>
    <t xml:space="preserve">HBL MFB </t>
  </si>
  <si>
    <t>Rate Per UNIT</t>
  </si>
  <si>
    <t>NO of Units</t>
  </si>
  <si>
    <t>Private/Steel-RWP/001</t>
  </si>
  <si>
    <t>Private/Steel-RWP/002</t>
  </si>
  <si>
    <t>Private/Steel-RWP/003</t>
  </si>
  <si>
    <t>Private/Steel-RWP/004</t>
  </si>
  <si>
    <t>Private/Steel-RWP/005</t>
  </si>
  <si>
    <t>Private/Steel-RWP/006</t>
  </si>
  <si>
    <t>Private/Steel-RWP/007</t>
  </si>
  <si>
    <t>Private/Steel-RWP/008</t>
  </si>
  <si>
    <t>Private/Steel-RWP/009</t>
  </si>
  <si>
    <t>Private/Steel-RWP/010</t>
  </si>
  <si>
    <t>Private/Steel-RWP/011</t>
  </si>
  <si>
    <t>Private/Steel-RWP/012</t>
  </si>
  <si>
    <t>Private/Steel-RWP/013</t>
  </si>
  <si>
    <t>CITY</t>
  </si>
  <si>
    <t xml:space="preserve">Rawalpindi </t>
  </si>
  <si>
    <t>Private/Steel-FSD/001</t>
  </si>
  <si>
    <t>Faisalabad</t>
  </si>
  <si>
    <t>Private/Steel-FSD/002</t>
  </si>
  <si>
    <t>Private/Steel-FSD/003</t>
  </si>
  <si>
    <t>Private/Steel-FSD/004</t>
  </si>
  <si>
    <t>Private/Steel-FSD/005</t>
  </si>
  <si>
    <t>Private/Steel-FSD/006</t>
  </si>
  <si>
    <t>Private/Steel-FSD/007</t>
  </si>
  <si>
    <t>Private/Steel-FSD/008</t>
  </si>
  <si>
    <t>Private/Steel-FSD/009</t>
  </si>
  <si>
    <t>Private/Steel-FSD/010</t>
  </si>
  <si>
    <t>Private/Steel-FSD/011</t>
  </si>
  <si>
    <t>Private/Steel-FSD/012</t>
  </si>
  <si>
    <t>Private/Steel-FSD/013</t>
  </si>
  <si>
    <t>Private/Steel-FSD/014</t>
  </si>
  <si>
    <t>Karachi</t>
  </si>
  <si>
    <t>Private/Steel-KHI/014</t>
  </si>
  <si>
    <t>Private/Steel-KHI/001</t>
  </si>
  <si>
    <t>Private/Steel-KHI/002</t>
  </si>
  <si>
    <t>Private/Steel-KHI/003</t>
  </si>
  <si>
    <t>Private/Steel-KHI/004</t>
  </si>
  <si>
    <t>Private/Steel-KHI/005</t>
  </si>
  <si>
    <t>Private/Steel-KHI/006</t>
  </si>
  <si>
    <t>Private/Steel-KHI/007</t>
  </si>
  <si>
    <t>Private/Steel-KHI/008</t>
  </si>
  <si>
    <t>Private/Steel-KHI/009</t>
  </si>
  <si>
    <t>Private/Steel-KHI/010</t>
  </si>
  <si>
    <t>Private/Steel-KHI/011</t>
  </si>
  <si>
    <t>Private/Steel-KHI/012</t>
  </si>
  <si>
    <t>Private/Steel-KHI/013</t>
  </si>
  <si>
    <t>LAHORE</t>
  </si>
  <si>
    <t>Private/Steel-LHR/001</t>
  </si>
  <si>
    <t>Private/Steel-LHR/002</t>
  </si>
  <si>
    <t>Private/Steel-LHR/003</t>
  </si>
  <si>
    <t>Private/Steel-LHR/004</t>
  </si>
  <si>
    <t>Private/Steel-LHR/005</t>
  </si>
  <si>
    <t>Private/Steel-LHR/006</t>
  </si>
  <si>
    <t>Private/Steel-LHR/007</t>
  </si>
  <si>
    <t>Private/Steel-LHR/008</t>
  </si>
  <si>
    <t>Private/Steel-LHR/009</t>
  </si>
  <si>
    <t>Private/Steel-LHR/010</t>
  </si>
  <si>
    <t>Private/Steel-LHR/011</t>
  </si>
  <si>
    <t>Private/Steel-LHR/012</t>
  </si>
  <si>
    <t>Private/Steel-LHR/013</t>
  </si>
  <si>
    <t>Private/Steel-LHR/014</t>
  </si>
  <si>
    <t>Multan</t>
  </si>
  <si>
    <t>Private/Steel-MLT/001</t>
  </si>
  <si>
    <t>Private/Steel-MLT/002</t>
  </si>
  <si>
    <t>Private/Steel-MLT/003</t>
  </si>
  <si>
    <t>Private/Steel-MLT/004</t>
  </si>
  <si>
    <t>Private/Steel-MLT/005</t>
  </si>
  <si>
    <t>Private/Steel-MLT/006</t>
  </si>
  <si>
    <t>Private/Steel-MLT/007</t>
  </si>
  <si>
    <t>Private/Steel-MLT/008</t>
  </si>
  <si>
    <t>Private/Steel-MLT/009</t>
  </si>
  <si>
    <t>Private/Steel-MLT/010</t>
  </si>
  <si>
    <t>Private/Steel-MLT/011</t>
  </si>
  <si>
    <t>Private/Steel-MLT/012</t>
  </si>
  <si>
    <t>Private/Steel-MLT/013</t>
  </si>
  <si>
    <t>Private/Steel-MLT/014</t>
  </si>
  <si>
    <t>Sargodha</t>
  </si>
  <si>
    <t>Private/Steel-SGD/014</t>
  </si>
  <si>
    <t>Private/Steel-SGD/001</t>
  </si>
  <si>
    <t>Private/Steel-SGD/002</t>
  </si>
  <si>
    <t>Private/Steel-SGD/003</t>
  </si>
  <si>
    <t>Private/Steel-SGD/004</t>
  </si>
  <si>
    <t>Private/Steel-SGD/005</t>
  </si>
  <si>
    <t>Private/Steel-SGD/006</t>
  </si>
  <si>
    <t>Private/Steel-SGD/007</t>
  </si>
  <si>
    <t>Private/Steel-SGD/008</t>
  </si>
  <si>
    <t>Private/Steel-SGD/009</t>
  </si>
  <si>
    <t>Private/Steel-SGD/010</t>
  </si>
  <si>
    <t>Private/Steel-SGD/011</t>
  </si>
  <si>
    <t>Private/Steel-SGD/012</t>
  </si>
  <si>
    <t>Private/Steel-SGD/013</t>
  </si>
  <si>
    <t>Payment type</t>
  </si>
  <si>
    <t xml:space="preserve">Payment Status </t>
  </si>
  <si>
    <t>Dashboard</t>
  </si>
  <si>
    <t>Sr.No</t>
  </si>
  <si>
    <t>Rawalpindi</t>
  </si>
  <si>
    <t xml:space="preserve">No of Units </t>
  </si>
  <si>
    <t>Total Received Amount</t>
  </si>
  <si>
    <t xml:space="preserve">Net Received Amount </t>
  </si>
  <si>
    <t xml:space="preserve">Outstanding  Amount </t>
  </si>
  <si>
    <t>No of Cleared Invoices</t>
  </si>
  <si>
    <t>Row Labels</t>
  </si>
  <si>
    <t>Grand Total</t>
  </si>
  <si>
    <t>Sum of NO of Units</t>
  </si>
  <si>
    <t>Lahore</t>
  </si>
  <si>
    <t xml:space="preserve">INPUT INFORMATION </t>
  </si>
  <si>
    <t xml:space="preserve">STATISTICAL ANALYSIS CARDS </t>
  </si>
  <si>
    <t xml:space="preserve">Karachi </t>
  </si>
  <si>
    <t xml:space="preserve">Select ICONS </t>
  </si>
  <si>
    <t>No of Pending Invoices</t>
  </si>
  <si>
    <t xml:space="preserve">Select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</si>
</sst>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24"/>
      <color theme="0"/>
      <name val="Calibri"/>
      <family val="2"/>
      <scheme val="minor"/>
    </font>
    <font>
      <b/>
      <i/>
      <u/>
      <sz val="28"/>
      <color theme="0"/>
      <name val="Calibri"/>
      <family val="2"/>
      <scheme val="minor"/>
    </font>
    <font>
      <b/>
      <i/>
      <u/>
      <sz val="36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5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right"/>
    </xf>
    <xf numFmtId="17" fontId="0" fillId="0" borderId="1" xfId="0" applyNumberFormat="1" applyBorder="1" applyAlignment="1">
      <alignment horizontal="left" wrapText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right"/>
    </xf>
    <xf numFmtId="164" fontId="0" fillId="0" borderId="1" xfId="0" applyNumberFormat="1" applyBorder="1"/>
    <xf numFmtId="164" fontId="0" fillId="0" borderId="4" xfId="0" applyNumberFormat="1" applyBorder="1"/>
    <xf numFmtId="0" fontId="0" fillId="0" borderId="4" xfId="0" applyBorder="1" applyAlignment="1">
      <alignment horizontal="center" wrapText="1"/>
    </xf>
    <xf numFmtId="164" fontId="0" fillId="0" borderId="4" xfId="0" applyNumberFormat="1" applyBorder="1" applyAlignment="1">
      <alignment horizontal="center"/>
    </xf>
    <xf numFmtId="15" fontId="0" fillId="0" borderId="0" xfId="0" applyNumberFormat="1" applyBorder="1" applyAlignment="1">
      <alignment horizontal="center" wrapText="1"/>
    </xf>
    <xf numFmtId="17" fontId="0" fillId="0" borderId="4" xfId="0" applyNumberFormat="1" applyBorder="1" applyAlignment="1">
      <alignment horizontal="left" wrapText="1"/>
    </xf>
    <xf numFmtId="3" fontId="0" fillId="0" borderId="6" xfId="0" applyNumberFormat="1" applyBorder="1" applyAlignment="1">
      <alignment horizontal="right"/>
    </xf>
    <xf numFmtId="17" fontId="0" fillId="0" borderId="6" xfId="0" applyNumberFormat="1" applyBorder="1" applyAlignment="1">
      <alignment horizontal="left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horizontal="center"/>
    </xf>
    <xf numFmtId="164" fontId="2" fillId="2" borderId="5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/>
    <xf numFmtId="3" fontId="3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left" vertical="center" wrapText="1"/>
    </xf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5" fontId="0" fillId="0" borderId="7" xfId="0" applyNumberFormat="1" applyBorder="1" applyAlignment="1">
      <alignment horizontal="center" wrapText="1"/>
    </xf>
    <xf numFmtId="165" fontId="8" fillId="0" borderId="8" xfId="1" applyNumberFormat="1" applyFont="1" applyFill="1" applyBorder="1" applyAlignment="1">
      <alignment horizontal="left" vertical="center" wrapText="1"/>
    </xf>
    <xf numFmtId="164" fontId="0" fillId="3" borderId="0" xfId="1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5" fontId="3" fillId="0" borderId="1" xfId="0" applyNumberFormat="1" applyFont="1" applyBorder="1" applyAlignment="1">
      <alignment horizontal="center" wrapText="1"/>
    </xf>
    <xf numFmtId="164" fontId="11" fillId="0" borderId="1" xfId="1" applyNumberFormat="1" applyFont="1" applyFill="1" applyBorder="1" applyAlignment="1">
      <alignment horizontal="left" vertical="center" wrapText="1"/>
    </xf>
    <xf numFmtId="165" fontId="11" fillId="0" borderId="1" xfId="1" applyNumberFormat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vertical="center"/>
    </xf>
    <xf numFmtId="164" fontId="3" fillId="4" borderId="1" xfId="1" applyNumberFormat="1" applyFont="1" applyFill="1" applyBorder="1" applyAlignment="1">
      <alignment horizontal="center"/>
    </xf>
    <xf numFmtId="3" fontId="12" fillId="0" borderId="0" xfId="0" applyNumberFormat="1" applyFont="1"/>
    <xf numFmtId="0" fontId="5" fillId="0" borderId="0" xfId="0" applyFont="1" applyBorder="1" applyAlignment="1">
      <alignment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164" fontId="0" fillId="0" borderId="5" xfId="1" applyNumberFormat="1" applyFont="1" applyBorder="1" applyAlignment="1">
      <alignment horizontal="center" vertical="center"/>
    </xf>
    <xf numFmtId="15" fontId="3" fillId="0" borderId="0" xfId="0" applyNumberFormat="1" applyFont="1"/>
    <xf numFmtId="0" fontId="0" fillId="6" borderId="0" xfId="0" applyFill="1"/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3" fillId="0" borderId="4" xfId="0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4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5" fontId="0" fillId="0" borderId="5" xfId="0" applyNumberFormat="1" applyBorder="1" applyAlignment="1">
      <alignment horizontal="center" wrapText="1"/>
    </xf>
    <xf numFmtId="164" fontId="0" fillId="0" borderId="5" xfId="0" applyNumberFormat="1" applyBorder="1"/>
    <xf numFmtId="165" fontId="8" fillId="0" borderId="5" xfId="1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6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164" fontId="21" fillId="6" borderId="0" xfId="1" applyNumberFormat="1" applyFont="1" applyFill="1" applyAlignment="1"/>
    <xf numFmtId="43" fontId="20" fillId="6" borderId="0" xfId="1" applyFont="1" applyFill="1" applyAlignment="1"/>
    <xf numFmtId="0" fontId="0" fillId="6" borderId="0" xfId="0" applyFill="1" applyAlignment="1"/>
    <xf numFmtId="0" fontId="19" fillId="5" borderId="0" xfId="0" applyFont="1" applyFill="1" applyAlignment="1">
      <alignment horizontal="center" vertical="center"/>
    </xf>
    <xf numFmtId="0" fontId="22" fillId="7" borderId="9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7" fillId="5" borderId="0" xfId="2" applyFont="1" applyFill="1" applyAlignment="1">
      <alignment horizontal="center"/>
    </xf>
    <xf numFmtId="0" fontId="18" fillId="5" borderId="0" xfId="0" applyFont="1" applyFill="1" applyAlignment="1">
      <alignment horizontal="center" vertical="center"/>
    </xf>
    <xf numFmtId="164" fontId="21" fillId="6" borderId="13" xfId="1" applyNumberFormat="1" applyFont="1" applyFill="1" applyBorder="1" applyAlignment="1">
      <alignment horizontal="center"/>
    </xf>
    <xf numFmtId="164" fontId="21" fillId="6" borderId="0" xfId="1" applyNumberFormat="1" applyFont="1" applyFill="1" applyBorder="1" applyAlignment="1">
      <alignment horizontal="center"/>
    </xf>
    <xf numFmtId="164" fontId="21" fillId="6" borderId="0" xfId="1" applyNumberFormat="1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164" fontId="20" fillId="6" borderId="0" xfId="1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3" fillId="0" borderId="4" xfId="0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[$-409]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+mn-ea"/>
                <a:cs typeface="+mn-cs"/>
              </a:rPr>
              <a:t>Amount</a:t>
            </a:r>
            <a:r>
              <a:rPr lang="en-US" baseline="0" dirty="0"/>
              <a:t> </a:t>
            </a: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Variations</a:t>
            </a:r>
            <a:r>
              <a:rPr lang="en-US" baseline="0" dirty="0"/>
              <a:t> 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0C-433D-AC8D-80A6C6140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0C-433D-AC8D-80A6C6140F30}"/>
              </c:ext>
            </c:extLst>
          </c:dPt>
          <c:dLbls>
            <c:dLbl>
              <c:idx val="0"/>
              <c:layout>
                <c:manualLayout>
                  <c:x val="0.19722222222222222"/>
                  <c:y val="6.01851851851850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90C-433D-AC8D-80A6C6140F30}"/>
                </c:ext>
              </c:extLst>
            </c:dLbl>
            <c:dLbl>
              <c:idx val="1"/>
              <c:layout>
                <c:manualLayout>
                  <c:x val="-0.14722222222222223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90C-433D-AC8D-80A6C6140F3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(Dashboard!$A$11,Dashboard!$A$13)</c:f>
              <c:strCache>
                <c:ptCount val="2"/>
                <c:pt idx="0">
                  <c:v>Total Received Amount</c:v>
                </c:pt>
                <c:pt idx="1">
                  <c:v>Outstanding  Amount </c:v>
                </c:pt>
              </c:strCache>
            </c:strRef>
          </c:cat>
          <c:val>
            <c:numRef>
              <c:f>(Dashboard!$B$11,Dashboard!$B$13)</c:f>
              <c:numCache>
                <c:formatCode>_(* #,##0_);_(* \(#,##0\);_(* "-"??_);_(@_)</c:formatCode>
                <c:ptCount val="2"/>
                <c:pt idx="0">
                  <c:v>152987219</c:v>
                </c:pt>
                <c:pt idx="1">
                  <c:v>37943672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C-433D-AC8D-80A6C6140F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+mn-ea"/>
                <a:cs typeface="+mn-cs"/>
              </a:rPr>
              <a:t>Received Amount V/s Pending </a:t>
            </a: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(Dashboard!$A$11,Dashboard!$A$13)</c:f>
              <c:strCache>
                <c:ptCount val="2"/>
                <c:pt idx="0">
                  <c:v>Total Received Amount</c:v>
                </c:pt>
                <c:pt idx="1">
                  <c:v>Outstanding  Amount </c:v>
                </c:pt>
              </c:strCache>
            </c:strRef>
          </c:cat>
          <c:val>
            <c:numRef>
              <c:f>(Dashboard!$B$11,Dashboard!$B$13)</c:f>
              <c:numCache>
                <c:formatCode>_(* #,##0_);_(* \(#,##0\);_(* "-"??_);_(@_)</c:formatCode>
                <c:ptCount val="2"/>
                <c:pt idx="0">
                  <c:v>152987219</c:v>
                </c:pt>
                <c:pt idx="1">
                  <c:v>37943672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8-4D75-B76F-246412460B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652795375"/>
        <c:axId val="652794127"/>
        <c:axId val="0"/>
      </c:bar3DChart>
      <c:catAx>
        <c:axId val="652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4127"/>
        <c:crosses val="autoZero"/>
        <c:auto val="1"/>
        <c:lblAlgn val="ctr"/>
        <c:lblOffset val="100"/>
        <c:noMultiLvlLbl val="0"/>
      </c:catAx>
      <c:valAx>
        <c:axId val="6527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5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 cap="flat" cmpd="sng" algn="ctr">
            <a:solidFill>
              <a:srgbClr val="FFFFFF">
                <a:alpha val="96863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+mn-ea"/>
                <a:cs typeface="+mn-cs"/>
              </a:rPr>
              <a:t>No of Selling Units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accent2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(Dashboard!$A$10,Dashboard!$A$12)</c:f>
              <c:strCache>
                <c:ptCount val="2"/>
                <c:pt idx="0">
                  <c:v>No of Units </c:v>
                </c:pt>
                <c:pt idx="1">
                  <c:v>Net Received Amount </c:v>
                </c:pt>
              </c:strCache>
            </c:strRef>
          </c:xVal>
          <c:yVal>
            <c:numRef>
              <c:f>(Dashboard!$B$10,Dashboard!$B$12)</c:f>
              <c:numCache>
                <c:formatCode>_(* #,##0_);_(* \(#,##0\);_(* "-"??_);_(@_)</c:formatCode>
                <c:ptCount val="2"/>
                <c:pt idx="0">
                  <c:v>14570211</c:v>
                </c:pt>
                <c:pt idx="1">
                  <c:v>110441806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402-4918-ADCB-E663EE5D069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axId val="731043247"/>
        <c:axId val="731049487"/>
      </c:bubbleChart>
      <c:valAx>
        <c:axId val="73104324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9487"/>
        <c:crosses val="autoZero"/>
        <c:crossBetween val="midCat"/>
      </c:valAx>
      <c:valAx>
        <c:axId val="7310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+mn-ea"/>
                <a:cs typeface="+mn-cs"/>
              </a:rPr>
              <a:t>NO of Invoicest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rgbClr r="0" g="0" b="0">
                    <a:lumMod val="50000"/>
                  </a:scrgb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0C-49EE-8CD4-9C3D9C3D0115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rgbClr r="0" g="0" b="0">
                    <a:lumMod val="50000"/>
                  </a:scrgb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0C-49EE-8CD4-9C3D9C3D011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Dashboard!$A$15:$A$16</c:f>
              <c:strCache>
                <c:ptCount val="2"/>
                <c:pt idx="0">
                  <c:v>No of Pending Invoices</c:v>
                </c:pt>
                <c:pt idx="1">
                  <c:v>No of Cleared Invoices</c:v>
                </c:pt>
              </c:strCache>
            </c:strRef>
          </c:cat>
          <c:val>
            <c:numRef>
              <c:f>Dashboard!$B$15:$B$16</c:f>
              <c:numCache>
                <c:formatCode>_(* #,##0_);_(* \(#,##0\);_(* "-"??_);_(@_)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9-4F2B-B9DA-278D802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InVOICES f.inal.xlsx]Sheet1!PivotTable23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258092738407699"/>
          <c:y val="0.25402559055118112"/>
          <c:w val="0.710456036745406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Faisalabad</c:v>
                </c:pt>
                <c:pt idx="1">
                  <c:v>Karachi</c:v>
                </c:pt>
                <c:pt idx="2">
                  <c:v>LAHORE</c:v>
                </c:pt>
                <c:pt idx="3">
                  <c:v>Multan</c:v>
                </c:pt>
                <c:pt idx="4">
                  <c:v>Rawalpindi</c:v>
                </c:pt>
                <c:pt idx="5">
                  <c:v>Sargodha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14570211</c:v>
                </c:pt>
                <c:pt idx="1">
                  <c:v>10603906</c:v>
                </c:pt>
                <c:pt idx="2">
                  <c:v>6422014</c:v>
                </c:pt>
                <c:pt idx="3">
                  <c:v>24320665</c:v>
                </c:pt>
                <c:pt idx="4">
                  <c:v>4925587</c:v>
                </c:pt>
                <c:pt idx="5">
                  <c:v>24350404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345-99FC-EE1FE689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83503"/>
        <c:axId val="590283919"/>
      </c:barChart>
      <c:catAx>
        <c:axId val="5902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3919"/>
        <c:crosses val="autoZero"/>
        <c:auto val="1"/>
        <c:lblAlgn val="ctr"/>
        <c:lblOffset val="100"/>
        <c:noMultiLvlLbl val="0"/>
      </c:catAx>
      <c:valAx>
        <c:axId val="5902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</xdr:row>
      <xdr:rowOff>2</xdr:rowOff>
    </xdr:from>
    <xdr:to>
      <xdr:col>17</xdr:col>
      <xdr:colOff>523875</xdr:colOff>
      <xdr:row>8</xdr:row>
      <xdr:rowOff>85725</xdr:rowOff>
    </xdr:to>
    <xdr:sp macro="" textlink="">
      <xdr:nvSpPr>
        <xdr:cNvPr id="3" name="TextBox 2"/>
        <xdr:cNvSpPr txBox="1"/>
      </xdr:nvSpPr>
      <xdr:spPr>
        <a:xfrm>
          <a:off x="6753225" y="1238252"/>
          <a:ext cx="2085975" cy="942973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Total Received</a:t>
          </a:r>
          <a:b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 Amount</a:t>
          </a:r>
        </a:p>
      </xdr:txBody>
    </xdr:sp>
    <xdr:clientData/>
  </xdr:twoCellAnchor>
  <xdr:twoCellAnchor>
    <xdr:from>
      <xdr:col>7</xdr:col>
      <xdr:colOff>585109</xdr:colOff>
      <xdr:row>4</xdr:row>
      <xdr:rowOff>13605</xdr:rowOff>
    </xdr:from>
    <xdr:to>
      <xdr:col>12</xdr:col>
      <xdr:colOff>142875</xdr:colOff>
      <xdr:row>8</xdr:row>
      <xdr:rowOff>114300</xdr:rowOff>
    </xdr:to>
    <xdr:sp macro="" textlink="">
      <xdr:nvSpPr>
        <xdr:cNvPr id="2" name="TextBox 1"/>
        <xdr:cNvSpPr txBox="1"/>
      </xdr:nvSpPr>
      <xdr:spPr>
        <a:xfrm>
          <a:off x="3366409" y="1251855"/>
          <a:ext cx="2158091" cy="95794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No of Units </a:t>
          </a:r>
        </a:p>
      </xdr:txBody>
    </xdr:sp>
    <xdr:clientData/>
  </xdr:twoCellAnchor>
  <xdr:twoCellAnchor>
    <xdr:from>
      <xdr:col>25</xdr:col>
      <xdr:colOff>13607</xdr:colOff>
      <xdr:row>3</xdr:row>
      <xdr:rowOff>190498</xdr:rowOff>
    </xdr:from>
    <xdr:to>
      <xdr:col>27</xdr:col>
      <xdr:colOff>238125</xdr:colOff>
      <xdr:row>8</xdr:row>
      <xdr:rowOff>123824</xdr:rowOff>
    </xdr:to>
    <xdr:sp macro="" textlink="">
      <xdr:nvSpPr>
        <xdr:cNvPr id="5" name="TextBox 4"/>
        <xdr:cNvSpPr txBox="1"/>
      </xdr:nvSpPr>
      <xdr:spPr>
        <a:xfrm>
          <a:off x="13824857" y="1228723"/>
          <a:ext cx="2110468" cy="990601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Outstanding</a:t>
          </a:r>
          <a:b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 Amount </a:t>
          </a:r>
        </a:p>
      </xdr:txBody>
    </xdr:sp>
    <xdr:clientData/>
  </xdr:twoCellAnchor>
  <xdr:twoCellAnchor>
    <xdr:from>
      <xdr:col>14</xdr:col>
      <xdr:colOff>19050</xdr:colOff>
      <xdr:row>10</xdr:row>
      <xdr:rowOff>171450</xdr:rowOff>
    </xdr:from>
    <xdr:to>
      <xdr:col>17</xdr:col>
      <xdr:colOff>466725</xdr:colOff>
      <xdr:row>15</xdr:row>
      <xdr:rowOff>85725</xdr:rowOff>
    </xdr:to>
    <xdr:sp macro="" textlink="">
      <xdr:nvSpPr>
        <xdr:cNvPr id="6" name="TextBox 5"/>
        <xdr:cNvSpPr txBox="1"/>
      </xdr:nvSpPr>
      <xdr:spPr>
        <a:xfrm>
          <a:off x="6791325" y="2657475"/>
          <a:ext cx="1990725" cy="8763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No of Pending Invoices</a:t>
          </a:r>
        </a:p>
      </xdr:txBody>
    </xdr:sp>
    <xdr:clientData/>
  </xdr:twoCellAnchor>
  <xdr:twoCellAnchor>
    <xdr:from>
      <xdr:col>33</xdr:col>
      <xdr:colOff>323849</xdr:colOff>
      <xdr:row>4</xdr:row>
      <xdr:rowOff>9525</xdr:rowOff>
    </xdr:from>
    <xdr:to>
      <xdr:col>36</xdr:col>
      <xdr:colOff>238124</xdr:colOff>
      <xdr:row>7</xdr:row>
      <xdr:rowOff>95250</xdr:rowOff>
    </xdr:to>
    <xdr:sp macro="" textlink="">
      <xdr:nvSpPr>
        <xdr:cNvPr id="8" name="TextBox 7"/>
        <xdr:cNvSpPr txBox="1"/>
      </xdr:nvSpPr>
      <xdr:spPr>
        <a:xfrm>
          <a:off x="16916399" y="952500"/>
          <a:ext cx="17430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</xdr:txBody>
    </xdr:sp>
    <xdr:clientData/>
  </xdr:twoCellAnchor>
  <xdr:twoCellAnchor>
    <xdr:from>
      <xdr:col>7</xdr:col>
      <xdr:colOff>571499</xdr:colOff>
      <xdr:row>10</xdr:row>
      <xdr:rowOff>123825</xdr:rowOff>
    </xdr:from>
    <xdr:to>
      <xdr:col>11</xdr:col>
      <xdr:colOff>514350</xdr:colOff>
      <xdr:row>15</xdr:row>
      <xdr:rowOff>104775</xdr:rowOff>
    </xdr:to>
    <xdr:sp macro="" textlink="">
      <xdr:nvSpPr>
        <xdr:cNvPr id="9" name="TextBox 8"/>
        <xdr:cNvSpPr txBox="1"/>
      </xdr:nvSpPr>
      <xdr:spPr>
        <a:xfrm>
          <a:off x="3352799" y="2609850"/>
          <a:ext cx="1933576" cy="94297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No of Cleared Invoices</a:t>
          </a:r>
        </a:p>
      </xdr:txBody>
    </xdr:sp>
    <xdr:clientData/>
  </xdr:twoCellAnchor>
  <xdr:twoCellAnchor>
    <xdr:from>
      <xdr:col>7</xdr:col>
      <xdr:colOff>484815</xdr:colOff>
      <xdr:row>15</xdr:row>
      <xdr:rowOff>152400</xdr:rowOff>
    </xdr:from>
    <xdr:to>
      <xdr:col>20</xdr:col>
      <xdr:colOff>43943</xdr:colOff>
      <xdr:row>30</xdr:row>
      <xdr:rowOff>24493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131989</xdr:colOff>
      <xdr:row>30</xdr:row>
      <xdr:rowOff>130628</xdr:rowOff>
    </xdr:from>
    <xdr:to>
      <xdr:col>29</xdr:col>
      <xdr:colOff>400050</xdr:colOff>
      <xdr:row>45</xdr:row>
      <xdr:rowOff>16328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549728</xdr:colOff>
      <xdr:row>30</xdr:row>
      <xdr:rowOff>145596</xdr:rowOff>
    </xdr:from>
    <xdr:to>
      <xdr:col>20</xdr:col>
      <xdr:colOff>61231</xdr:colOff>
      <xdr:row>45</xdr:row>
      <xdr:rowOff>31296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149678</xdr:colOff>
      <xdr:row>15</xdr:row>
      <xdr:rowOff>138792</xdr:rowOff>
    </xdr:from>
    <xdr:to>
      <xdr:col>29</xdr:col>
      <xdr:colOff>381000</xdr:colOff>
      <xdr:row>30</xdr:row>
      <xdr:rowOff>10885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200025</xdr:colOff>
      <xdr:row>4</xdr:row>
      <xdr:rowOff>38100</xdr:rowOff>
    </xdr:from>
    <xdr:to>
      <xdr:col>12</xdr:col>
      <xdr:colOff>93890</xdr:colOff>
      <xdr:row>7</xdr:row>
      <xdr:rowOff>19050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1276350"/>
          <a:ext cx="760640" cy="647700"/>
        </a:xfrm>
        <a:prstGeom prst="rect">
          <a:avLst/>
        </a:prstGeom>
      </xdr:spPr>
    </xdr:pic>
    <xdr:clientData/>
  </xdr:twoCellAnchor>
  <xdr:twoCellAnchor>
    <xdr:from>
      <xdr:col>19</xdr:col>
      <xdr:colOff>560615</xdr:colOff>
      <xdr:row>4</xdr:row>
      <xdr:rowOff>19050</xdr:rowOff>
    </xdr:from>
    <xdr:to>
      <xdr:col>22</xdr:col>
      <xdr:colOff>285751</xdr:colOff>
      <xdr:row>8</xdr:row>
      <xdr:rowOff>114300</xdr:rowOff>
    </xdr:to>
    <xdr:sp macro="" textlink="">
      <xdr:nvSpPr>
        <xdr:cNvPr id="4" name="TextBox 3"/>
        <xdr:cNvSpPr txBox="1"/>
      </xdr:nvSpPr>
      <xdr:spPr>
        <a:xfrm>
          <a:off x="10095140" y="1257300"/>
          <a:ext cx="2173061" cy="9525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  <a:alpha val="0"/>
              </a:schemeClr>
            </a:gs>
            <a:gs pos="78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r="100000" b="100000"/>
          </a:path>
          <a:tileRect l="-100000" t="-100000"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Net</a:t>
          </a:r>
          <a:r>
            <a:rPr lang="en-US" sz="1400" b="1" baseline="0"/>
            <a:t> Received </a:t>
          </a:r>
          <a:br>
            <a:rPr lang="en-US" sz="1400" b="1" baseline="0"/>
          </a:br>
          <a:r>
            <a:rPr lang="en-US" sz="1400" b="1" baseline="0"/>
            <a:t>Amount </a:t>
          </a:r>
          <a:endParaRPr lang="en-US" sz="1400" b="1"/>
        </a:p>
      </xdr:txBody>
    </xdr:sp>
    <xdr:clientData/>
  </xdr:twoCellAnchor>
  <xdr:twoCellAnchor>
    <xdr:from>
      <xdr:col>3</xdr:col>
      <xdr:colOff>9526</xdr:colOff>
      <xdr:row>2</xdr:row>
      <xdr:rowOff>0</xdr:rowOff>
    </xdr:from>
    <xdr:to>
      <xdr:col>7</xdr:col>
      <xdr:colOff>9526</xdr:colOff>
      <xdr:row>4</xdr:row>
      <xdr:rowOff>0</xdr:rowOff>
    </xdr:to>
    <xdr:sp macro="" textlink="">
      <xdr:nvSpPr>
        <xdr:cNvPr id="20" name="TextBox 19"/>
        <xdr:cNvSpPr txBox="1"/>
      </xdr:nvSpPr>
      <xdr:spPr>
        <a:xfrm>
          <a:off x="409576" y="847725"/>
          <a:ext cx="2381250" cy="390525"/>
        </a:xfrm>
        <a:prstGeom prst="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alpha val="0"/>
              </a:schemeClr>
            </a:gs>
            <a:gs pos="10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 w="9525" cmpd="sng"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27215</xdr:colOff>
      <xdr:row>13</xdr:row>
      <xdr:rowOff>95251</xdr:rowOff>
    </xdr:from>
    <xdr:to>
      <xdr:col>4</xdr:col>
      <xdr:colOff>122464</xdr:colOff>
      <xdr:row>15</xdr:row>
      <xdr:rowOff>176893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197680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16</xdr:row>
      <xdr:rowOff>111579</xdr:rowOff>
    </xdr:from>
    <xdr:to>
      <xdr:col>4</xdr:col>
      <xdr:colOff>57150</xdr:colOff>
      <xdr:row>18</xdr:row>
      <xdr:rowOff>179614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115" y="3785508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5444</xdr:colOff>
      <xdr:row>19</xdr:row>
      <xdr:rowOff>141514</xdr:rowOff>
    </xdr:from>
    <xdr:to>
      <xdr:col>4</xdr:col>
      <xdr:colOff>100693</xdr:colOff>
      <xdr:row>22</xdr:row>
      <xdr:rowOff>32656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658" y="4400550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2</xdr:col>
      <xdr:colOff>144237</xdr:colOff>
      <xdr:row>22</xdr:row>
      <xdr:rowOff>117021</xdr:rowOff>
    </xdr:from>
    <xdr:to>
      <xdr:col>4</xdr:col>
      <xdr:colOff>48986</xdr:colOff>
      <xdr:row>25</xdr:row>
      <xdr:rowOff>8163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1" y="4947557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2</xdr:col>
      <xdr:colOff>160565</xdr:colOff>
      <xdr:row>25</xdr:row>
      <xdr:rowOff>133350</xdr:rowOff>
    </xdr:from>
    <xdr:to>
      <xdr:col>4</xdr:col>
      <xdr:colOff>65314</xdr:colOff>
      <xdr:row>28</xdr:row>
      <xdr:rowOff>24492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79" y="5535386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2</xdr:col>
      <xdr:colOff>149680</xdr:colOff>
      <xdr:row>28</xdr:row>
      <xdr:rowOff>136071</xdr:rowOff>
    </xdr:from>
    <xdr:to>
      <xdr:col>4</xdr:col>
      <xdr:colOff>54429</xdr:colOff>
      <xdr:row>31</xdr:row>
      <xdr:rowOff>27213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4" y="6109607"/>
          <a:ext cx="53067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31</xdr:row>
      <xdr:rowOff>108856</xdr:rowOff>
    </xdr:from>
    <xdr:to>
      <xdr:col>6</xdr:col>
      <xdr:colOff>598713</xdr:colOff>
      <xdr:row>47</xdr:row>
      <xdr:rowOff>-1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8" y="6653892"/>
          <a:ext cx="2530928" cy="2939143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74839</xdr:colOff>
      <xdr:row>4</xdr:row>
      <xdr:rowOff>78921</xdr:rowOff>
    </xdr:from>
    <xdr:to>
      <xdr:col>17</xdr:col>
      <xdr:colOff>512989</xdr:colOff>
      <xdr:row>7</xdr:row>
      <xdr:rowOff>59871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9946" y="1330778"/>
          <a:ext cx="764722" cy="661307"/>
        </a:xfrm>
        <a:prstGeom prst="rect">
          <a:avLst/>
        </a:prstGeom>
      </xdr:spPr>
    </xdr:pic>
    <xdr:clientData/>
  </xdr:twoCellAnchor>
  <xdr:twoCellAnchor editAs="oneCell">
    <xdr:from>
      <xdr:col>21</xdr:col>
      <xdr:colOff>159202</xdr:colOff>
      <xdr:row>4</xdr:row>
      <xdr:rowOff>163285</xdr:rowOff>
    </xdr:from>
    <xdr:to>
      <xdr:col>22</xdr:col>
      <xdr:colOff>202746</xdr:colOff>
      <xdr:row>7</xdr:row>
      <xdr:rowOff>144235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7238" y="1415142"/>
          <a:ext cx="764722" cy="661307"/>
        </a:xfrm>
        <a:prstGeom prst="rect">
          <a:avLst/>
        </a:prstGeom>
      </xdr:spPr>
    </xdr:pic>
    <xdr:clientData/>
  </xdr:twoCellAnchor>
  <xdr:twoCellAnchor editAs="oneCell">
    <xdr:from>
      <xdr:col>26</xdr:col>
      <xdr:colOff>121103</xdr:colOff>
      <xdr:row>4</xdr:row>
      <xdr:rowOff>84363</xdr:rowOff>
    </xdr:from>
    <xdr:to>
      <xdr:col>27</xdr:col>
      <xdr:colOff>137432</xdr:colOff>
      <xdr:row>7</xdr:row>
      <xdr:rowOff>65313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960" y="1336220"/>
          <a:ext cx="764722" cy="661307"/>
        </a:xfrm>
        <a:prstGeom prst="rect">
          <a:avLst/>
        </a:prstGeom>
      </xdr:spPr>
    </xdr:pic>
    <xdr:clientData/>
  </xdr:twoCellAnchor>
  <xdr:twoCellAnchor editAs="oneCell">
    <xdr:from>
      <xdr:col>16</xdr:col>
      <xdr:colOff>1360</xdr:colOff>
      <xdr:row>12</xdr:row>
      <xdr:rowOff>19049</xdr:rowOff>
    </xdr:from>
    <xdr:to>
      <xdr:col>17</xdr:col>
      <xdr:colOff>439510</xdr:colOff>
      <xdr:row>15</xdr:row>
      <xdr:rowOff>108856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467" y="2930978"/>
          <a:ext cx="764722" cy="661307"/>
        </a:xfrm>
        <a:prstGeom prst="rect">
          <a:avLst/>
        </a:prstGeom>
      </xdr:spPr>
    </xdr:pic>
    <xdr:clientData/>
  </xdr:twoCellAnchor>
  <xdr:twoCellAnchor editAs="oneCell">
    <xdr:from>
      <xdr:col>9</xdr:col>
      <xdr:colOff>167367</xdr:colOff>
      <xdr:row>11</xdr:row>
      <xdr:rowOff>157843</xdr:rowOff>
    </xdr:from>
    <xdr:to>
      <xdr:col>11</xdr:col>
      <xdr:colOff>483054</xdr:colOff>
      <xdr:row>15</xdr:row>
      <xdr:rowOff>43542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8546" y="2865664"/>
          <a:ext cx="764722" cy="661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had Tofeeq(ERP 72882)" refreshedDate="45937.470724652776" createdVersion="6" refreshedVersion="6" minRefreshableVersion="3" recordCount="83">
  <cacheSource type="worksheet">
    <worksheetSource name="Table1"/>
  </cacheSource>
  <cacheFields count="14">
    <cacheField name="Sr.No" numFmtId="0">
      <sharedItems containsSemiMixedTypes="0" containsString="0" containsNumber="1" containsInteger="1" minValue="1" maxValue="83"/>
    </cacheField>
    <cacheField name="CITY" numFmtId="0">
      <sharedItems count="6">
        <s v="Multan"/>
        <s v="LAHORE"/>
        <s v="Sargodha"/>
        <s v="Karachi"/>
        <s v="Faisalabad"/>
        <s v="Rawalpindi"/>
      </sharedItems>
    </cacheField>
    <cacheField name="Payment type" numFmtId="0">
      <sharedItems/>
    </cacheField>
    <cacheField name="Invoice No." numFmtId="0">
      <sharedItems/>
    </cacheField>
    <cacheField name="Invoice Date" numFmtId="15">
      <sharedItems containsSemiMixedTypes="0" containsNonDate="0" containsDate="1" containsString="0" minDate="2024-07-31T00:00:00" maxDate="2025-09-01T00:00:00"/>
    </cacheField>
    <cacheField name="NO of Units" numFmtId="0">
      <sharedItems containsSemiMixedTypes="0" containsString="0" containsNumber="1" containsInteger="1" minValue="5" maxValue="5245402"/>
    </cacheField>
    <cacheField name="Invoice Month " numFmtId="0">
      <sharedItems containsSemiMixedTypes="0" containsNonDate="0" containsDate="1" containsString="0" minDate="2024-07-01T00:00:00" maxDate="2025-08-26T00:00:00" count="18"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25T00:00:00"/>
        <d v="2025-03-01T00:00:00"/>
        <d v="2025-04-01T00:00:00"/>
        <d v="2025-05-01T00:00:00"/>
        <d v="2025-06-25T00:00:00"/>
        <d v="2025-07-25T00:00:00"/>
        <d v="2025-08-25T00:00:00"/>
        <d v="2025-02-01T00:00:00"/>
        <d v="2025-06-02T00:00:00"/>
        <d v="2025-03-25T00:00:00"/>
        <d v="2025-04-25T00:00:00"/>
      </sharedItems>
      <fieldGroup par="13" base="6">
        <rangePr groupBy="months" startDate="2024-07-01T00:00:00" endDate="2025-08-26T00:00:00"/>
        <groupItems count="14">
          <s v="&lt;7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  <cacheField name="Rate Per UNIT" numFmtId="0">
      <sharedItems containsSemiMixedTypes="0" containsString="0" containsNumber="1" containsInteger="1" minValue="10" maxValue="10"/>
    </cacheField>
    <cacheField name="Amountwith GST" numFmtId="0">
      <sharedItems containsSemiMixedTypes="0" containsString="0" containsNumber="1" containsInteger="1" minValue="53" maxValue="55076721"/>
    </cacheField>
    <cacheField name="Received Amount" numFmtId="0">
      <sharedItems containsString="0" containsBlank="1" containsNumber="1" minValue="249540" maxValue="52835771"/>
    </cacheField>
    <cacheField name="Out standing amount " numFmtId="0">
      <sharedItems containsBlank="1" containsMixedTypes="1" containsNumber="1" containsInteger="1" minValue="91739" maxValue="34199340"/>
    </cacheField>
    <cacheField name="Payment Status " numFmtId="0">
      <sharedItems/>
    </cacheField>
    <cacheField name="Quarters" numFmtId="0" databaseField="0">
      <fieldGroup base="6">
        <rangePr groupBy="quarters" startDate="2024-07-01T00:00:00" endDate="2025-08-26T00:00:00"/>
        <groupItems count="6">
          <s v="&lt;7/1/2024"/>
          <s v="Qtr1"/>
          <s v="Qtr2"/>
          <s v="Qtr3"/>
          <s v="Qtr4"/>
          <s v="&gt;8/26/2025"/>
        </groupItems>
      </fieldGroup>
    </cacheField>
    <cacheField name="Years" numFmtId="0" databaseField="0">
      <fieldGroup base="6">
        <rangePr groupBy="years" startDate="2024-07-01T00:00:00" endDate="2025-08-26T00:00:00"/>
        <groupItems count="4">
          <s v="&lt;7/1/2024"/>
          <s v="2024"/>
          <s v="2025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"/>
    <x v="0"/>
    <s v="Monthly Processing"/>
    <s v="Private/Steel-MLT/001"/>
    <d v="2024-07-31T00:00:00"/>
    <n v="5245402"/>
    <x v="0"/>
    <n v="10"/>
    <n v="55076721"/>
    <n v="52835771"/>
    <m/>
    <s v="Cleared"/>
  </r>
  <r>
    <n v="2"/>
    <x v="0"/>
    <s v="Monthly Processing"/>
    <s v="Private/Steel-MLT/002"/>
    <d v="2024-08-31T00:00:00"/>
    <n v="857069"/>
    <x v="1"/>
    <n v="10"/>
    <n v="8999225"/>
    <n v="8617815"/>
    <m/>
    <s v="Cleared"/>
  </r>
  <r>
    <n v="3"/>
    <x v="0"/>
    <s v="Monthly Processing"/>
    <s v="Private/Steel-MLT/003"/>
    <d v="2024-09-30T00:00:00"/>
    <n v="3865429"/>
    <x v="2"/>
    <n v="10"/>
    <n v="40587005"/>
    <n v="38963524.799999997"/>
    <s v="-"/>
    <s v="Cleared"/>
  </r>
  <r>
    <n v="4"/>
    <x v="0"/>
    <s v="Monthly Processing"/>
    <s v="Private/Steel-MLT/004"/>
    <d v="2024-10-31T00:00:00"/>
    <n v="1500659"/>
    <x v="3"/>
    <n v="10"/>
    <n v="15756920"/>
    <n v="15126643"/>
    <s v="-"/>
    <s v="Cleared"/>
  </r>
  <r>
    <n v="5"/>
    <x v="0"/>
    <s v="Monthly Processing"/>
    <s v="Private/Steel-MLT/005"/>
    <d v="2024-11-30T00:00:00"/>
    <n v="185464"/>
    <x v="4"/>
    <n v="10"/>
    <n v="1947372"/>
    <n v="1869477"/>
    <s v="-"/>
    <s v="Cleared"/>
  </r>
  <r>
    <n v="6"/>
    <x v="0"/>
    <s v="Monthly Processing"/>
    <s v="Private/Steel-MLT/006"/>
    <d v="2024-12-31T00:00:00"/>
    <n v="354566"/>
    <x v="5"/>
    <n v="10"/>
    <n v="3722943"/>
    <n v="3574025"/>
    <s v="-"/>
    <s v="Cleared"/>
  </r>
  <r>
    <n v="7"/>
    <x v="0"/>
    <s v="Monthly Processing"/>
    <s v="Private/Steel-MLT/007"/>
    <d v="2025-01-31T00:00:00"/>
    <n v="2836862"/>
    <x v="6"/>
    <n v="10"/>
    <n v="29787051"/>
    <n v="28595568.690000001"/>
    <s v="-"/>
    <s v="Cleared"/>
  </r>
  <r>
    <n v="8"/>
    <x v="0"/>
    <s v="Private/Steel-SGD/008"/>
    <s v="Private/Steel-MLT/008"/>
    <d v="2025-02-28T00:00:00"/>
    <n v="977954"/>
    <x v="7"/>
    <n v="10"/>
    <n v="10268517"/>
    <n v="9857776"/>
    <s v="-"/>
    <s v="Cleared"/>
  </r>
  <r>
    <n v="9"/>
    <x v="0"/>
    <s v="Monthly Processing"/>
    <s v="Private/Steel-MLT/009"/>
    <d v="2025-03-28T00:00:00"/>
    <n v="851420"/>
    <x v="8"/>
    <n v="10"/>
    <n v="8939910"/>
    <n v="32846021"/>
    <s v="-"/>
    <s v="Cleared"/>
  </r>
  <r>
    <n v="10"/>
    <x v="0"/>
    <s v="Monthly Processing"/>
    <s v="Private/Steel-MLT/010"/>
    <d v="2025-04-30T00:00:00"/>
    <n v="226142"/>
    <x v="9"/>
    <n v="10"/>
    <n v="2374491"/>
    <m/>
    <s v="-"/>
    <s v="Cleared"/>
  </r>
  <r>
    <n v="11"/>
    <x v="0"/>
    <s v="Monthly Processing"/>
    <s v="Private/Steel-MLT/011"/>
    <d v="2025-05-31T00:00:00"/>
    <n v="2180972"/>
    <x v="10"/>
    <n v="10"/>
    <n v="22900206"/>
    <m/>
    <s v="-"/>
    <s v="Cleared"/>
  </r>
  <r>
    <n v="12"/>
    <x v="0"/>
    <s v="Monthly Processing"/>
    <s v="Private/Steel-MLT/012"/>
    <d v="2025-06-30T00:00:00"/>
    <n v="3007216"/>
    <x v="11"/>
    <n v="10"/>
    <n v="31575768"/>
    <n v="30312737"/>
    <s v="-"/>
    <s v="Cleared"/>
  </r>
  <r>
    <n v="13"/>
    <x v="0"/>
    <s v="Monthly Processing"/>
    <s v="Private/Steel-MLT/013"/>
    <d v="2025-07-31T00:00:00"/>
    <n v="2090163"/>
    <x v="12"/>
    <n v="10"/>
    <n v="21946712"/>
    <n v="21068843"/>
    <s v="-"/>
    <s v="Cleared"/>
  </r>
  <r>
    <n v="14"/>
    <x v="0"/>
    <s v="Monthly Processing"/>
    <s v="Private/Steel-MLT/014"/>
    <d v="2025-08-31T00:00:00"/>
    <n v="141347"/>
    <x v="13"/>
    <n v="10"/>
    <n v="1484144"/>
    <m/>
    <n v="1484144"/>
    <s v="Pending"/>
  </r>
  <r>
    <n v="15"/>
    <x v="1"/>
    <s v="Monthly Processing"/>
    <s v="Private/Steel-LHR/001"/>
    <d v="2024-10-25T00:00:00"/>
    <n v="5"/>
    <x v="0"/>
    <n v="10"/>
    <n v="53"/>
    <n v="11834405"/>
    <s v="-"/>
    <s v="Cleared"/>
  </r>
  <r>
    <n v="16"/>
    <x v="1"/>
    <s v="Monthly Processing"/>
    <s v="Private/Steel-LHR/002"/>
    <d v="2024-10-25T00:00:00"/>
    <n v="837206"/>
    <x v="1"/>
    <n v="10"/>
    <n v="8790663"/>
    <m/>
    <s v="-"/>
    <s v="Cleared"/>
  </r>
  <r>
    <n v="17"/>
    <x v="1"/>
    <s v="Monthly Processing"/>
    <s v="Private/Steel-LHR/003"/>
    <d v="2024-10-25T00:00:00"/>
    <n v="336837"/>
    <x v="2"/>
    <n v="10"/>
    <n v="3536789"/>
    <m/>
    <s v="-"/>
    <s v="Cleared"/>
  </r>
  <r>
    <n v="18"/>
    <x v="1"/>
    <s v="Monthly Processing"/>
    <s v="Private/Steel-LHR/004"/>
    <d v="2024-10-31T00:00:00"/>
    <n v="439110"/>
    <x v="3"/>
    <n v="10"/>
    <n v="4610655"/>
    <n v="7180983"/>
    <s v="-"/>
    <s v="Cleared"/>
  </r>
  <r>
    <n v="19"/>
    <x v="1"/>
    <s v="Monthly Processing"/>
    <s v="Private/Steel-LHR/005"/>
    <d v="2024-11-30T00:00:00"/>
    <n v="66789"/>
    <x v="4"/>
    <n v="10"/>
    <n v="701285"/>
    <m/>
    <s v="-"/>
    <s v="Cleared"/>
  </r>
  <r>
    <n v="20"/>
    <x v="1"/>
    <s v="Monthly Processing"/>
    <s v="Private/Steel-LHR/006"/>
    <d v="2024-12-31T00:00:00"/>
    <n v="206500"/>
    <x v="5"/>
    <n v="10"/>
    <n v="2168250"/>
    <m/>
    <s v="-"/>
    <s v="Cleared"/>
  </r>
  <r>
    <n v="21"/>
    <x v="1"/>
    <s v="Monthly Processing"/>
    <s v="Private/Steel-LHR/007"/>
    <d v="2025-01-31T00:00:00"/>
    <n v="1268616"/>
    <x v="6"/>
    <n v="10"/>
    <n v="13320468"/>
    <m/>
    <n v="13320468"/>
    <s v="Pending"/>
  </r>
  <r>
    <n v="22"/>
    <x v="1"/>
    <s v="Monthly Processing"/>
    <s v="Private/Steel-LHR/008"/>
    <d v="2025-02-28T00:00:00"/>
    <n v="258759"/>
    <x v="14"/>
    <n v="10"/>
    <n v="2716970"/>
    <m/>
    <n v="2716970"/>
    <s v="Pending"/>
  </r>
  <r>
    <n v="23"/>
    <x v="1"/>
    <s v="Monthly Processing"/>
    <s v="Private/Steel-LHR/009"/>
    <d v="2025-03-28T00:00:00"/>
    <n v="169811"/>
    <x v="8"/>
    <n v="10"/>
    <n v="1783016"/>
    <m/>
    <n v="1783016"/>
    <s v="Pending"/>
  </r>
  <r>
    <n v="24"/>
    <x v="1"/>
    <s v="Monthly Processing"/>
    <s v="Private/Steel-LHR/010"/>
    <d v="2025-04-30T00:00:00"/>
    <n v="24136"/>
    <x v="9"/>
    <n v="10"/>
    <n v="253428"/>
    <m/>
    <n v="253428"/>
    <s v="Pending"/>
  </r>
  <r>
    <n v="25"/>
    <x v="1"/>
    <s v="Monthly Processing"/>
    <s v="Private/Steel-LHR/011"/>
    <d v="2025-05-31T00:00:00"/>
    <n v="1103071"/>
    <x v="10"/>
    <n v="10"/>
    <n v="11582246"/>
    <m/>
    <n v="11582246"/>
    <s v="Pending"/>
  </r>
  <r>
    <n v="26"/>
    <x v="1"/>
    <s v="Monthly Processing"/>
    <s v="Private/Steel-LHR/012"/>
    <d v="2025-06-30T00:00:00"/>
    <n v="669309"/>
    <x v="15"/>
    <n v="10"/>
    <n v="7027745"/>
    <m/>
    <n v="7027745"/>
    <s v="Pending"/>
  </r>
  <r>
    <n v="27"/>
    <x v="1"/>
    <s v="Monthly Processing"/>
    <s v="Private/Steel-LHR/013"/>
    <d v="2025-07-31T00:00:00"/>
    <n v="990176"/>
    <x v="12"/>
    <n v="10"/>
    <n v="10396848"/>
    <m/>
    <n v="10396848"/>
    <s v="Pending"/>
  </r>
  <r>
    <n v="28"/>
    <x v="1"/>
    <s v="Monthly Processing"/>
    <s v="Private/Steel-LHR/014"/>
    <d v="2025-08-31T00:00:00"/>
    <n v="51689"/>
    <x v="13"/>
    <n v="10"/>
    <n v="542735"/>
    <m/>
    <n v="542735"/>
    <s v="Pending"/>
  </r>
  <r>
    <n v="29"/>
    <x v="2"/>
    <s v="Monthly Processing"/>
    <s v="Private/Steel-SGD/001"/>
    <d v="2024-07-31T00:00:00"/>
    <n v="496450"/>
    <x v="0"/>
    <n v="10"/>
    <n v="5212725"/>
    <n v="5004216"/>
    <m/>
    <s v="Cleared"/>
  </r>
  <r>
    <n v="30"/>
    <x v="2"/>
    <s v="Monthly Processing"/>
    <s v="Private/Steel-SGD/002"/>
    <d v="2024-08-31T00:00:00"/>
    <n v="52936"/>
    <x v="1"/>
    <n v="10"/>
    <n v="555828"/>
    <n v="533594"/>
    <m/>
    <s v="Cleared"/>
  </r>
  <r>
    <n v="31"/>
    <x v="2"/>
    <s v="Monthly Processing"/>
    <s v="Private/Steel-SGD/003"/>
    <d v="2024-09-30T00:00:00"/>
    <n v="4942386"/>
    <x v="2"/>
    <n v="10"/>
    <n v="51895053"/>
    <n v="49819250"/>
    <m/>
    <s v="Cleared"/>
  </r>
  <r>
    <n v="32"/>
    <x v="2"/>
    <s v="Monthly Processing"/>
    <s v="Private/Steel-SGD/004"/>
    <d v="2024-10-31T00:00:00"/>
    <n v="1491234"/>
    <x v="3"/>
    <n v="10"/>
    <n v="15657957"/>
    <n v="15031638"/>
    <m/>
    <s v="Cleared"/>
  </r>
  <r>
    <n v="33"/>
    <x v="2"/>
    <s v="Monthly Processing"/>
    <s v="Private/Steel-SGD/005"/>
    <d v="2024-11-30T00:00:00"/>
    <n v="1386065"/>
    <x v="4"/>
    <n v="10"/>
    <n v="14553683"/>
    <n v="13971535"/>
    <m/>
    <s v="Cleared"/>
  </r>
  <r>
    <n v="34"/>
    <x v="2"/>
    <s v="Monthly Processing"/>
    <s v="Private/Steel-SGD/006"/>
    <d v="2024-12-31T00:00:00"/>
    <n v="2399995"/>
    <x v="5"/>
    <n v="10"/>
    <n v="25199948"/>
    <n v="24191949.600000001"/>
    <m/>
    <s v="Cleared"/>
  </r>
  <r>
    <n v="35"/>
    <x v="2"/>
    <s v="Monthly Processing"/>
    <s v="Private/Steel-SGD/007"/>
    <d v="2025-01-31T00:00:00"/>
    <n v="1967633"/>
    <x v="6"/>
    <n v="10"/>
    <n v="20660147"/>
    <n v="19833740.640000001"/>
    <m/>
    <s v="Cleared"/>
  </r>
  <r>
    <n v="36"/>
    <x v="2"/>
    <s v="Monthly Processing"/>
    <s v="Private/Steel-SGD/008"/>
    <d v="2025-02-28T00:00:00"/>
    <n v="869108"/>
    <x v="14"/>
    <n v="10"/>
    <n v="9125634"/>
    <n v="8760608"/>
    <m/>
    <s v="Cleared"/>
  </r>
  <r>
    <n v="37"/>
    <x v="2"/>
    <s v="Monthly Processing"/>
    <s v="Private/Steel-SGD/009"/>
    <d v="2025-03-28T00:00:00"/>
    <n v="870870"/>
    <x v="16"/>
    <n v="10"/>
    <n v="9144135"/>
    <n v="8778369"/>
    <m/>
    <s v="Cleared"/>
  </r>
  <r>
    <n v="38"/>
    <x v="2"/>
    <s v="Monthly Processing"/>
    <s v="Private/Steel-SGD/010"/>
    <d v="2025-04-30T00:00:00"/>
    <n v="2517717"/>
    <x v="17"/>
    <n v="10"/>
    <n v="26436029"/>
    <n v="25378587"/>
    <m/>
    <s v="Cleared"/>
  </r>
  <r>
    <n v="39"/>
    <x v="2"/>
    <s v="Monthly Processing"/>
    <s v="Private/Steel-SGD/011"/>
    <d v="2025-05-31T00:00:00"/>
    <n v="986634"/>
    <x v="10"/>
    <n v="10"/>
    <n v="10359657"/>
    <m/>
    <n v="10359657"/>
    <s v="Pending"/>
  </r>
  <r>
    <n v="40"/>
    <x v="2"/>
    <s v="Monthly Processing"/>
    <s v="Private/Steel-SGD/012"/>
    <d v="2025-06-30T00:00:00"/>
    <n v="2861363"/>
    <x v="11"/>
    <n v="10"/>
    <n v="30044312"/>
    <m/>
    <n v="30044312"/>
    <s v="Pending"/>
  </r>
  <r>
    <n v="41"/>
    <x v="2"/>
    <s v="Monthly Processing"/>
    <s v="Private/Steel-SGD/013"/>
    <d v="2025-07-31T00:00:00"/>
    <n v="3257080"/>
    <x v="12"/>
    <n v="10"/>
    <n v="34199340"/>
    <m/>
    <n v="34199340"/>
    <s v="Pending"/>
  </r>
  <r>
    <n v="42"/>
    <x v="2"/>
    <s v="Monthly Processing"/>
    <s v="Private/Steel-SGD/014"/>
    <d v="2025-08-31T00:00:00"/>
    <n v="250933"/>
    <x v="13"/>
    <n v="10"/>
    <n v="2634797"/>
    <m/>
    <n v="2634797"/>
    <s v="Pending"/>
  </r>
  <r>
    <n v="43"/>
    <x v="3"/>
    <s v="Monthly Processing"/>
    <s v="Private/Steel-KHI/001"/>
    <d v="2024-10-25T00:00:00"/>
    <n v="368033"/>
    <x v="0"/>
    <n v="10"/>
    <n v="3864347"/>
    <n v="3709773"/>
    <s v="-"/>
    <s v="Cleared"/>
  </r>
  <r>
    <n v="44"/>
    <x v="3"/>
    <s v="Monthly Processing"/>
    <s v="Private/Steel-KHI/002"/>
    <d v="2024-10-25T00:00:00"/>
    <n v="1393786"/>
    <x v="1"/>
    <n v="10"/>
    <n v="14634753"/>
    <n v="32871435"/>
    <s v="-"/>
    <s v="Cleared"/>
  </r>
  <r>
    <n v="45"/>
    <x v="3"/>
    <s v="Monthly Processing"/>
    <s v="Private/Steel-KHI/003"/>
    <d v="2024-10-25T00:00:00"/>
    <n v="1867269"/>
    <x v="2"/>
    <n v="10"/>
    <n v="19606325"/>
    <m/>
    <s v="-"/>
    <s v="Cleared"/>
  </r>
  <r>
    <n v="46"/>
    <x v="3"/>
    <s v="Monthly Processing"/>
    <s v="Private/Steel-KHI/004"/>
    <d v="2024-10-31T00:00:00"/>
    <n v="453657"/>
    <x v="3"/>
    <n v="10"/>
    <n v="4763399"/>
    <n v="4572863"/>
    <s v="-"/>
    <s v="Cleared"/>
  </r>
  <r>
    <n v="47"/>
    <x v="3"/>
    <s v="Monthly Processing"/>
    <s v="Private/Steel-KHI/005"/>
    <d v="2024-11-30T00:00:00"/>
    <n v="384033"/>
    <x v="4"/>
    <n v="10"/>
    <n v="4032347"/>
    <n v="3871053"/>
    <s v="-"/>
    <s v="Cleared"/>
  </r>
  <r>
    <n v="48"/>
    <x v="3"/>
    <s v="Monthly Processing"/>
    <s v="Private/Steel-KHI/006"/>
    <d v="2024-12-31T00:00:00"/>
    <n v="888578"/>
    <x v="5"/>
    <n v="10"/>
    <n v="9330069"/>
    <n v="8956866"/>
    <s v="-"/>
    <s v="Cleared"/>
  </r>
  <r>
    <n v="49"/>
    <x v="3"/>
    <s v="Monthly Processing"/>
    <s v="Private/Steel-KHI/007"/>
    <d v="2025-01-31T00:00:00"/>
    <n v="550275"/>
    <x v="6"/>
    <n v="10"/>
    <n v="5777888"/>
    <n v="5546772"/>
    <s v="-"/>
    <s v="Cleared"/>
  </r>
  <r>
    <n v="50"/>
    <x v="3"/>
    <s v="Monthly Processing"/>
    <s v="Private/Steel-KHI/008"/>
    <d v="2025-02-28T00:00:00"/>
    <n v="304761"/>
    <x v="7"/>
    <n v="10"/>
    <n v="3199991"/>
    <n v="3071991"/>
    <s v="-"/>
    <s v="Cleared"/>
  </r>
  <r>
    <n v="51"/>
    <x v="3"/>
    <s v="Monthly Processing"/>
    <s v="Private/Steel-KHI/009"/>
    <d v="2025-03-28T00:00:00"/>
    <n v="233678"/>
    <x v="8"/>
    <n v="10"/>
    <n v="2453619"/>
    <n v="2355474"/>
    <s v="-"/>
    <s v="Cleared"/>
  </r>
  <r>
    <n v="52"/>
    <x v="3"/>
    <s v="Monthly Processing"/>
    <s v="Private/Steel-KHI/010"/>
    <d v="2025-04-30T00:00:00"/>
    <n v="858430"/>
    <x v="9"/>
    <n v="10"/>
    <n v="9013515"/>
    <m/>
    <n v="9013515"/>
    <s v="Pending"/>
  </r>
  <r>
    <n v="53"/>
    <x v="3"/>
    <s v="Monthly Processing"/>
    <s v="Private/Steel-KHI/011"/>
    <d v="2025-05-31T00:00:00"/>
    <n v="322108"/>
    <x v="10"/>
    <n v="10"/>
    <n v="3382134"/>
    <m/>
    <n v="3382134"/>
    <s v="Pending"/>
  </r>
  <r>
    <n v="54"/>
    <x v="3"/>
    <s v="Monthly Processing"/>
    <s v="Private/Steel-KHI/012"/>
    <d v="2025-06-30T00:00:00"/>
    <n v="1505946"/>
    <x v="11"/>
    <n v="10"/>
    <n v="15818433"/>
    <m/>
    <n v="15818433"/>
    <s v="Pending"/>
  </r>
  <r>
    <n v="55"/>
    <x v="3"/>
    <s v="Monthly Processing"/>
    <s v="Private/Steel-KHI/013"/>
    <d v="2025-07-31T00:00:00"/>
    <n v="1390621"/>
    <x v="12"/>
    <n v="10"/>
    <n v="14601521"/>
    <m/>
    <n v="14601521"/>
    <s v="Pending"/>
  </r>
  <r>
    <n v="56"/>
    <x v="3"/>
    <s v="Monthly Processing"/>
    <s v="Private/Steel-KHI/014"/>
    <d v="2025-08-31T00:00:00"/>
    <n v="82731"/>
    <x v="13"/>
    <n v="10"/>
    <n v="868676"/>
    <m/>
    <n v="868676"/>
    <s v="Pending"/>
  </r>
  <r>
    <n v="57"/>
    <x v="4"/>
    <s v="Monthly Processing"/>
    <s v="Private/Steel-FSD/001"/>
    <d v="2024-10-25T00:00:00"/>
    <n v="322508"/>
    <x v="0"/>
    <n v="10"/>
    <n v="3386334"/>
    <n v="3250881"/>
    <s v="-"/>
    <s v="Cleared"/>
  </r>
  <r>
    <n v="58"/>
    <x v="4"/>
    <s v="Monthly Processing"/>
    <s v="Private/Steel-FSD/002"/>
    <d v="2024-10-25T00:00:00"/>
    <n v="1814194"/>
    <x v="1"/>
    <n v="10"/>
    <n v="19049037"/>
    <n v="18287076"/>
    <s v="-"/>
    <s v="Cleared"/>
  </r>
  <r>
    <n v="59"/>
    <x v="4"/>
    <s v="Monthly Processing"/>
    <s v="Private/Steel-FSD/003"/>
    <d v="2024-10-25T00:00:00"/>
    <n v="1992952"/>
    <x v="2"/>
    <n v="10"/>
    <n v="20925996"/>
    <n v="20088956"/>
    <s v="-"/>
    <s v="Cleared"/>
  </r>
  <r>
    <n v="60"/>
    <x v="4"/>
    <s v="Monthly Processing"/>
    <s v="Private/Steel-FSD/004"/>
    <d v="2024-10-31T00:00:00"/>
    <n v="577028"/>
    <x v="3"/>
    <n v="10"/>
    <n v="6058794"/>
    <n v="5816442"/>
    <s v="-"/>
    <s v="Cleared"/>
  </r>
  <r>
    <n v="61"/>
    <x v="4"/>
    <s v="Monthly Processing"/>
    <s v="Private/Steel-FSD/005"/>
    <d v="2024-11-30T00:00:00"/>
    <n v="1380370"/>
    <x v="4"/>
    <n v="10"/>
    <n v="14493885"/>
    <n v="13914130"/>
    <s v="-"/>
    <s v="Cleared"/>
  </r>
  <r>
    <n v="62"/>
    <x v="4"/>
    <s v="Monthly Processing"/>
    <s v="Private/Steel-FSD/006"/>
    <d v="2024-12-31T00:00:00"/>
    <n v="774005"/>
    <x v="5"/>
    <n v="10"/>
    <n v="8127053"/>
    <n v="7801971"/>
    <s v="-"/>
    <s v="Cleared"/>
  </r>
  <r>
    <n v="63"/>
    <x v="4"/>
    <s v="Monthly Processing"/>
    <s v="Private/Steel-FSD/007"/>
    <d v="2025-01-31T00:00:00"/>
    <n v="490125"/>
    <x v="6"/>
    <n v="10"/>
    <n v="5146313"/>
    <n v="4940460"/>
    <s v="-"/>
    <s v="Cleared"/>
  </r>
  <r>
    <n v="64"/>
    <x v="4"/>
    <s v="Monthly Processing"/>
    <s v="Private/Steel-FSD/008"/>
    <d v="2025-02-28T00:00:00"/>
    <n v="542357"/>
    <x v="14"/>
    <n v="10"/>
    <n v="5694749"/>
    <n v="5466959"/>
    <s v="-"/>
    <s v="Cleared"/>
  </r>
  <r>
    <n v="65"/>
    <x v="4"/>
    <s v="Monthly Processing"/>
    <s v="Private/Steel-FSD/009"/>
    <d v="2025-03-28T00:00:00"/>
    <n v="593295"/>
    <x v="8"/>
    <n v="10"/>
    <n v="6229598"/>
    <n v="5980414"/>
    <s v="-"/>
    <s v="Cleared"/>
  </r>
  <r>
    <n v="66"/>
    <x v="4"/>
    <s v="Monthly Processing"/>
    <s v="Private/Steel-FSD/010"/>
    <d v="2025-04-30T00:00:00"/>
    <n v="2053991"/>
    <x v="9"/>
    <n v="10"/>
    <n v="21566906"/>
    <n v="20704230"/>
    <s v="-"/>
    <s v="Cleared"/>
  </r>
  <r>
    <n v="67"/>
    <x v="4"/>
    <s v="Monthly Processing"/>
    <s v="Private/Steel-FSD/011"/>
    <d v="2025-05-31T00:00:00"/>
    <n v="415703"/>
    <x v="10"/>
    <n v="10"/>
    <n v="4364882"/>
    <n v="4190287"/>
    <s v="-"/>
    <s v="Cleared"/>
  </r>
  <r>
    <n v="68"/>
    <x v="4"/>
    <s v="Monthly Processing"/>
    <s v="Private/Steel-FSD/012"/>
    <d v="2025-06-30T00:00:00"/>
    <n v="1228388"/>
    <x v="11"/>
    <n v="10"/>
    <n v="12898074"/>
    <m/>
    <n v="12898074"/>
    <s v="Pending"/>
  </r>
  <r>
    <n v="69"/>
    <x v="4"/>
    <s v="Monthly Processing"/>
    <s v="Private/Steel-FSD/013"/>
    <d v="2025-07-31T00:00:00"/>
    <n v="2280957"/>
    <x v="12"/>
    <n v="10"/>
    <n v="23950049"/>
    <m/>
    <n v="23950049"/>
    <s v="Pending"/>
  </r>
  <r>
    <n v="70"/>
    <x v="4"/>
    <s v="Monthly Processing"/>
    <s v="Private/Steel-FSD/014"/>
    <d v="2025-08-31T00:00:00"/>
    <n v="104338"/>
    <x v="13"/>
    <n v="10"/>
    <n v="1095549"/>
    <m/>
    <n v="1095549"/>
    <s v="Pending"/>
  </r>
  <r>
    <n v="71"/>
    <x v="5"/>
    <s v="Monthly Processing"/>
    <s v="Private/Steel-RWP/001"/>
    <d v="2024-10-25T00:00:00"/>
    <n v="692085"/>
    <x v="1"/>
    <n v="10"/>
    <n v="7266893"/>
    <n v="6976217"/>
    <s v="-"/>
    <s v="Cleared"/>
  </r>
  <r>
    <n v="72"/>
    <x v="5"/>
    <s v="Monthly Processing"/>
    <s v="Private/Steel-RWP/002"/>
    <d v="2024-10-25T00:00:00"/>
    <n v="639429"/>
    <x v="2"/>
    <n v="10"/>
    <n v="6714005"/>
    <n v="8955628"/>
    <s v="-"/>
    <s v="Cleared"/>
  </r>
  <r>
    <n v="73"/>
    <x v="5"/>
    <s v="Monthly Processing"/>
    <s v="Private/Steel-RWP/003"/>
    <d v="2024-10-31T00:00:00"/>
    <n v="134924"/>
    <x v="3"/>
    <n v="10"/>
    <n v="1416702"/>
    <m/>
    <s v="-"/>
    <s v="Cleared"/>
  </r>
  <r>
    <n v="74"/>
    <x v="5"/>
    <s v="Monthly Processing"/>
    <s v="Private/Steel-RWP/004"/>
    <d v="2024-11-30T00:00:00"/>
    <n v="40419"/>
    <x v="4"/>
    <n v="10"/>
    <n v="424400"/>
    <m/>
    <s v="-"/>
    <s v="Cleared"/>
  </r>
  <r>
    <n v="75"/>
    <x v="5"/>
    <s v="Monthly Processing"/>
    <s v="Private/Steel-RWP/005"/>
    <d v="2024-12-31T00:00:00"/>
    <n v="73483"/>
    <x v="5"/>
    <n v="10"/>
    <n v="771572"/>
    <m/>
    <s v="-"/>
    <s v="Cleared"/>
  </r>
  <r>
    <n v="76"/>
    <x v="5"/>
    <s v="Monthly Processing"/>
    <s v="Private/Steel-RWP/006"/>
    <d v="2025-01-31T00:00:00"/>
    <n v="480144"/>
    <x v="6"/>
    <n v="10"/>
    <n v="5041512"/>
    <n v="4839852"/>
    <s v="-"/>
    <s v="Cleared"/>
  </r>
  <r>
    <n v="77"/>
    <x v="5"/>
    <s v="Monthly Processing"/>
    <s v="Private/Steel-RWP/007"/>
    <d v="2025-02-28T00:00:00"/>
    <n v="656321"/>
    <x v="14"/>
    <n v="10"/>
    <n v="6891371"/>
    <n v="6615716"/>
    <s v="-"/>
    <s v="Cleared"/>
  </r>
  <r>
    <n v="78"/>
    <x v="5"/>
    <s v="Monthly Processing"/>
    <s v="Private/Steel-RWP/008"/>
    <d v="2025-03-28T00:00:00"/>
    <n v="60562"/>
    <x v="8"/>
    <n v="10"/>
    <n v="635901"/>
    <n v="610465"/>
    <s v="-"/>
    <s v="Cleared"/>
  </r>
  <r>
    <n v="79"/>
    <x v="5"/>
    <s v="Monthly Processing"/>
    <s v="Private/Steel-RWP/009"/>
    <d v="2025-04-30T00:00:00"/>
    <n v="24756"/>
    <x v="9"/>
    <n v="10"/>
    <n v="259938"/>
    <n v="249540"/>
    <s v="-"/>
    <s v="Cleared"/>
  </r>
  <r>
    <n v="80"/>
    <x v="5"/>
    <s v="Monthly Processing"/>
    <s v="Private/Steel-RWP/010"/>
    <d v="2025-05-31T00:00:00"/>
    <n v="211639"/>
    <x v="10"/>
    <n v="10"/>
    <n v="2222210"/>
    <n v="2133322"/>
    <s v="-"/>
    <s v="Cleared"/>
  </r>
  <r>
    <n v="81"/>
    <x v="5"/>
    <s v="Monthly Processing"/>
    <s v="Private/Steel-RWP/011"/>
    <d v="2025-06-30T00:00:00"/>
    <n v="827256"/>
    <x v="11"/>
    <n v="10"/>
    <n v="8686188"/>
    <n v="8338740"/>
    <s v="-"/>
    <s v="Cleared"/>
  </r>
  <r>
    <n v="82"/>
    <x v="5"/>
    <s v="Monthly Processing"/>
    <s v="Private/Steel-RWP/012"/>
    <d v="2025-07-31T00:00:00"/>
    <n v="1075832"/>
    <x v="12"/>
    <n v="10"/>
    <n v="11296236"/>
    <n v="10844387"/>
    <s v="-"/>
    <s v="Cleared "/>
  </r>
  <r>
    <n v="83"/>
    <x v="5"/>
    <s v="Monthly Processing"/>
    <s v="Private/Steel-RWP/013"/>
    <d v="2025-08-31T00:00:00"/>
    <n v="8737"/>
    <x v="13"/>
    <n v="10"/>
    <n v="91739"/>
    <m/>
    <n v="91739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14">
    <pivotField showAll="0"/>
    <pivotField axis="axisRow" showAll="0">
      <items count="7">
        <item x="4"/>
        <item x="3"/>
        <item x="1"/>
        <item x="0"/>
        <item x="5"/>
        <item x="2"/>
        <item t="default"/>
      </items>
    </pivotField>
    <pivotField showAll="0"/>
    <pivotField showAll="0"/>
    <pivotField numFmtId="15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 of Unit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4" totalsRowShown="0" headerRowDxfId="13" tableBorderDxfId="12">
  <tableColumns count="12">
    <tableColumn id="1" name="Sr.No" dataDxfId="11"/>
    <tableColumn id="2" name="CITY" dataDxfId="10"/>
    <tableColumn id="3" name="Payment type" dataDxfId="9"/>
    <tableColumn id="4" name="Invoice No." dataDxfId="8"/>
    <tableColumn id="5" name="Invoice Date" dataDxfId="7"/>
    <tableColumn id="6" name="NO of Units" dataDxfId="6"/>
    <tableColumn id="7" name="Invoice Month " dataDxfId="5" dataCellStyle="Comma"/>
    <tableColumn id="8" name="Rate Per UNIT" dataDxfId="4"/>
    <tableColumn id="9" name="Amountwith GST" dataDxfId="3" dataCellStyle="Comma"/>
    <tableColumn id="10" name="Received Amount" dataDxfId="2" dataCellStyle="Comma"/>
    <tableColumn id="11" name="Out standing amount " dataDxfId="1" dataCellStyle="Comma"/>
    <tableColumn id="12" name="Payment Statu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42"/>
  <sheetViews>
    <sheetView tabSelected="1" zoomScale="70" zoomScaleNormal="70" workbookViewId="0">
      <selection activeCell="Y13" sqref="Y13"/>
    </sheetView>
  </sheetViews>
  <sheetFormatPr defaultRowHeight="15" x14ac:dyDescent="0.25"/>
  <cols>
    <col min="1" max="1" width="0.7109375" customWidth="1"/>
    <col min="2" max="2" width="2.42578125" customWidth="1"/>
    <col min="3" max="3" width="2.85546875" customWidth="1"/>
    <col min="4" max="4" width="6.42578125" customWidth="1"/>
    <col min="5" max="5" width="13.140625" customWidth="1"/>
    <col min="6" max="6" width="9.85546875" customWidth="1"/>
    <col min="9" max="9" width="14" customWidth="1"/>
    <col min="10" max="10" width="2.85546875" customWidth="1"/>
    <col min="11" max="11" width="3.85546875" customWidth="1"/>
    <col min="12" max="12" width="9.140625" customWidth="1"/>
    <col min="13" max="13" width="11.7109375" customWidth="1"/>
    <col min="17" max="17" width="4.85546875" customWidth="1"/>
    <col min="21" max="21" width="17" customWidth="1"/>
    <col min="22" max="22" width="10.7109375" customWidth="1"/>
    <col min="26" max="26" width="19.42578125" customWidth="1"/>
    <col min="27" max="27" width="11.140625" customWidth="1"/>
    <col min="28" max="28" width="7.5703125" customWidth="1"/>
  </cols>
  <sheetData>
    <row r="1" spans="1:66" ht="42" customHeight="1" x14ac:dyDescent="0.25">
      <c r="A1" s="92" t="s">
        <v>112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</row>
    <row r="2" spans="1:66" ht="10.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</row>
    <row r="3" spans="1:66" ht="15" customHeight="1" x14ac:dyDescent="0.25">
      <c r="A3" s="58"/>
      <c r="B3" s="58"/>
      <c r="C3" s="58"/>
      <c r="D3" s="101" t="s">
        <v>124</v>
      </c>
      <c r="E3" s="101"/>
      <c r="F3" s="101"/>
      <c r="G3" s="101"/>
      <c r="H3" s="58"/>
      <c r="I3" s="101" t="s">
        <v>125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</row>
    <row r="4" spans="1:66" ht="15.75" customHeight="1" thickBot="1" x14ac:dyDescent="0.3">
      <c r="A4" s="58"/>
      <c r="B4" s="58"/>
      <c r="C4" s="58"/>
      <c r="D4" s="102"/>
      <c r="E4" s="102"/>
      <c r="F4" s="102"/>
      <c r="G4" s="102"/>
      <c r="H4" s="58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103"/>
      <c r="W4" s="103"/>
      <c r="X4" s="103"/>
      <c r="Y4" s="102"/>
      <c r="Z4" s="103"/>
      <c r="AA4" s="103"/>
      <c r="AB4" s="103"/>
      <c r="AC4" s="103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</row>
    <row r="5" spans="1:66" ht="21" customHeight="1" x14ac:dyDescent="0.35">
      <c r="A5" s="58"/>
      <c r="B5" s="58"/>
      <c r="C5" s="58"/>
      <c r="D5" s="93" t="s">
        <v>129</v>
      </c>
      <c r="E5" s="94"/>
      <c r="F5" s="97" t="s">
        <v>36</v>
      </c>
      <c r="G5" s="98"/>
      <c r="H5" s="58"/>
      <c r="I5" s="106">
        <f>SUMIF('Main '!B2:B84,Dashboard!F5,'Main '!F2:F84)</f>
        <v>14570211</v>
      </c>
      <c r="J5" s="106"/>
      <c r="K5" s="58"/>
      <c r="L5" s="58"/>
      <c r="M5" s="58"/>
      <c r="N5" s="58"/>
      <c r="O5" s="106">
        <f>SUMIF('Main '!B2:B84,Dashboard!F5,'Main '!I2:I84)</f>
        <v>152987219</v>
      </c>
      <c r="P5" s="106"/>
      <c r="Q5" s="58"/>
      <c r="R5" s="58"/>
      <c r="S5" s="58"/>
      <c r="T5" s="58"/>
      <c r="U5" s="108">
        <f>SUMIF('Main '!B2:B84,Dashboard!F5,'Main '!J2:J84)</f>
        <v>110441806</v>
      </c>
      <c r="V5" s="89"/>
      <c r="W5" s="58"/>
      <c r="X5" s="58"/>
      <c r="Y5" s="58"/>
      <c r="Z5" s="110">
        <f>SUMIF('Main '!B2:B84,Dashboard!F5,'Main '!K2:K84)</f>
        <v>37943672</v>
      </c>
      <c r="AA5" s="90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</row>
    <row r="6" spans="1:66" ht="15.75" customHeight="1" thickBot="1" x14ac:dyDescent="0.4">
      <c r="A6" s="58"/>
      <c r="B6" s="58"/>
      <c r="C6" s="58"/>
      <c r="D6" s="95"/>
      <c r="E6" s="96"/>
      <c r="F6" s="99"/>
      <c r="G6" s="100"/>
      <c r="H6" s="58"/>
      <c r="I6" s="107"/>
      <c r="J6" s="107"/>
      <c r="K6" s="58"/>
      <c r="L6" s="58"/>
      <c r="M6" s="58"/>
      <c r="N6" s="58"/>
      <c r="O6" s="107"/>
      <c r="P6" s="107"/>
      <c r="Q6" s="58"/>
      <c r="R6" s="58"/>
      <c r="S6" s="58"/>
      <c r="T6" s="58"/>
      <c r="U6" s="108"/>
      <c r="V6" s="89"/>
      <c r="W6" s="58"/>
      <c r="X6" s="58"/>
      <c r="Y6" s="58"/>
      <c r="Z6" s="110"/>
      <c r="AA6" s="90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</row>
    <row r="7" spans="1:66" ht="15.75" customHeight="1" x14ac:dyDescent="0.35">
      <c r="A7" s="58"/>
      <c r="B7" s="58"/>
      <c r="C7" s="58"/>
      <c r="D7" s="58"/>
      <c r="E7" s="58"/>
      <c r="F7" s="58"/>
      <c r="G7" s="58"/>
      <c r="H7" s="58"/>
      <c r="I7" s="107"/>
      <c r="J7" s="107"/>
      <c r="K7" s="58"/>
      <c r="L7" s="58"/>
      <c r="M7" s="58"/>
      <c r="N7" s="58"/>
      <c r="O7" s="107"/>
      <c r="P7" s="107"/>
      <c r="Q7" s="58"/>
      <c r="R7" s="58"/>
      <c r="S7" s="58"/>
      <c r="T7" s="58"/>
      <c r="U7" s="108"/>
      <c r="V7" s="89"/>
      <c r="W7" s="58"/>
      <c r="X7" s="58"/>
      <c r="Y7" s="58"/>
      <c r="Z7" s="110"/>
      <c r="AA7" s="90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</row>
    <row r="8" spans="1:66" ht="15" customHeight="1" x14ac:dyDescent="0.35">
      <c r="A8" s="58"/>
      <c r="B8" s="58"/>
      <c r="C8" s="58"/>
      <c r="D8" s="58"/>
      <c r="E8" s="58"/>
      <c r="F8" s="58"/>
      <c r="G8" s="58"/>
      <c r="H8" s="58"/>
      <c r="I8" s="107"/>
      <c r="J8" s="107"/>
      <c r="K8" s="58"/>
      <c r="L8" s="58"/>
      <c r="M8" s="58"/>
      <c r="N8" s="58"/>
      <c r="O8" s="107"/>
      <c r="P8" s="107"/>
      <c r="Q8" s="58"/>
      <c r="R8" s="58"/>
      <c r="S8" s="58"/>
      <c r="T8" s="58"/>
      <c r="U8" s="108"/>
      <c r="V8" s="89"/>
      <c r="W8" s="58"/>
      <c r="X8" s="58"/>
      <c r="Y8" s="58"/>
      <c r="Z8" s="110"/>
      <c r="AA8" s="90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</row>
    <row r="9" spans="1:66" ht="15" customHeight="1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</row>
    <row r="10" spans="1:66" ht="15.75" customHeight="1" x14ac:dyDescent="0.25">
      <c r="A10" s="58" t="s">
        <v>115</v>
      </c>
      <c r="B10" s="84">
        <f>I5</f>
        <v>14570211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</row>
    <row r="11" spans="1:66" ht="15" customHeight="1" x14ac:dyDescent="0.25">
      <c r="A11" s="58" t="s">
        <v>116</v>
      </c>
      <c r="B11" s="84">
        <f>O5</f>
        <v>152987219</v>
      </c>
      <c r="C11" s="58"/>
      <c r="D11" s="105" t="s">
        <v>127</v>
      </c>
      <c r="E11" s="105"/>
      <c r="F11" s="105"/>
      <c r="G11" s="105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</row>
    <row r="12" spans="1:66" ht="15.75" customHeight="1" x14ac:dyDescent="0.25">
      <c r="A12" s="58" t="s">
        <v>117</v>
      </c>
      <c r="B12" s="84">
        <f>U5</f>
        <v>110441806</v>
      </c>
      <c r="C12" s="58"/>
      <c r="D12" s="105"/>
      <c r="E12" s="105"/>
      <c r="F12" s="105"/>
      <c r="G12" s="105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</row>
    <row r="13" spans="1:66" ht="15" customHeight="1" x14ac:dyDescent="0.25">
      <c r="A13" s="58" t="s">
        <v>118</v>
      </c>
      <c r="B13" s="84">
        <f>Z5</f>
        <v>37943672</v>
      </c>
      <c r="C13" s="58"/>
      <c r="D13" s="105"/>
      <c r="E13" s="105"/>
      <c r="F13" s="105"/>
      <c r="G13" s="105"/>
      <c r="H13" s="58"/>
      <c r="I13" s="109">
        <f>COUNTIFS('Main '!B2:B84,Dashboard!F5,'Main '!L2:L84,"Cleared")</f>
        <v>11</v>
      </c>
      <c r="J13" s="109"/>
      <c r="K13" s="58"/>
      <c r="L13" s="58"/>
      <c r="M13" s="58"/>
      <c r="N13" s="58"/>
      <c r="O13" s="109">
        <f>COUNTIFS('Main '!B2:B84,Dashboard!F5,'Main '!L2:L84,"Pending")</f>
        <v>3</v>
      </c>
      <c r="P13" s="10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</row>
    <row r="14" spans="1:66" ht="15" customHeight="1" x14ac:dyDescent="0.25">
      <c r="A14" s="58"/>
      <c r="B14" s="84"/>
      <c r="C14" s="58"/>
      <c r="D14" s="105"/>
      <c r="E14" s="105"/>
      <c r="F14" s="105"/>
      <c r="G14" s="105"/>
      <c r="H14" s="58"/>
      <c r="I14" s="109"/>
      <c r="J14" s="109"/>
      <c r="K14" s="58"/>
      <c r="L14" s="58"/>
      <c r="M14" s="58"/>
      <c r="N14" s="58"/>
      <c r="O14" s="109"/>
      <c r="P14" s="10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</row>
    <row r="15" spans="1:66" ht="15" customHeight="1" x14ac:dyDescent="0.25">
      <c r="A15" s="58" t="s">
        <v>128</v>
      </c>
      <c r="B15" s="84">
        <f>O13</f>
        <v>3</v>
      </c>
      <c r="C15" s="58"/>
      <c r="D15" s="88"/>
      <c r="E15" s="104" t="s">
        <v>126</v>
      </c>
      <c r="F15" s="104"/>
      <c r="G15" s="88"/>
      <c r="H15" s="58"/>
      <c r="I15" s="109"/>
      <c r="J15" s="109"/>
      <c r="K15" s="58"/>
      <c r="L15" s="58"/>
      <c r="M15" s="58"/>
      <c r="N15" s="58"/>
      <c r="O15" s="109"/>
      <c r="P15" s="10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</row>
    <row r="16" spans="1:66" ht="15" customHeight="1" x14ac:dyDescent="0.25">
      <c r="A16" s="58" t="s">
        <v>119</v>
      </c>
      <c r="B16" s="84">
        <f>I13</f>
        <v>11</v>
      </c>
      <c r="C16" s="58"/>
      <c r="D16" s="88"/>
      <c r="E16" s="104"/>
      <c r="F16" s="104"/>
      <c r="G16" s="88"/>
      <c r="H16" s="58"/>
      <c r="I16" s="91"/>
      <c r="J16" s="91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</row>
    <row r="17" spans="1:66" ht="15" customHeight="1" x14ac:dyDescent="0.25">
      <c r="A17" s="58"/>
      <c r="B17" s="58"/>
      <c r="C17" s="58"/>
      <c r="D17" s="88"/>
      <c r="E17" s="88"/>
      <c r="F17" s="88"/>
      <c r="G17" s="8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</row>
    <row r="18" spans="1:66" ht="15.75" customHeight="1" x14ac:dyDescent="0.25">
      <c r="A18" s="58"/>
      <c r="B18" s="58"/>
      <c r="C18" s="58"/>
      <c r="D18" s="88"/>
      <c r="E18" s="104" t="s">
        <v>36</v>
      </c>
      <c r="F18" s="104"/>
      <c r="G18" s="8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</row>
    <row r="19" spans="1:66" ht="15" customHeight="1" x14ac:dyDescent="0.25">
      <c r="A19" s="58"/>
      <c r="B19" s="58"/>
      <c r="C19" s="58"/>
      <c r="D19" s="88"/>
      <c r="E19" s="104"/>
      <c r="F19" s="104"/>
      <c r="G19" s="8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</row>
    <row r="20" spans="1:66" x14ac:dyDescent="0.25">
      <c r="A20" s="58"/>
      <c r="B20" s="58"/>
      <c r="C20" s="58"/>
      <c r="D20" s="88"/>
      <c r="E20" s="88"/>
      <c r="F20" s="88"/>
      <c r="G20" s="8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 ht="15" customHeight="1" x14ac:dyDescent="0.25">
      <c r="A21" s="58"/>
      <c r="B21" s="58"/>
      <c r="C21" s="58"/>
      <c r="D21" s="88"/>
      <c r="E21" s="104" t="s">
        <v>123</v>
      </c>
      <c r="F21" s="104"/>
      <c r="G21" s="8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</row>
    <row r="22" spans="1:66" ht="15" customHeight="1" x14ac:dyDescent="0.25">
      <c r="A22" s="58"/>
      <c r="B22" s="58"/>
      <c r="C22" s="58"/>
      <c r="D22" s="88"/>
      <c r="E22" s="104"/>
      <c r="F22" s="104"/>
      <c r="G22" s="8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</row>
    <row r="23" spans="1:66" x14ac:dyDescent="0.25">
      <c r="A23" s="58"/>
      <c r="B23" s="58"/>
      <c r="C23" s="58"/>
      <c r="D23" s="88"/>
      <c r="E23" s="88"/>
      <c r="F23" s="88"/>
      <c r="G23" s="8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</row>
    <row r="24" spans="1:66" ht="15" customHeight="1" x14ac:dyDescent="0.25">
      <c r="A24" s="58"/>
      <c r="B24" s="58"/>
      <c r="C24" s="58"/>
      <c r="D24" s="88"/>
      <c r="E24" s="104" t="s">
        <v>95</v>
      </c>
      <c r="F24" s="104"/>
      <c r="G24" s="8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</row>
    <row r="25" spans="1:66" ht="15" customHeight="1" x14ac:dyDescent="0.25">
      <c r="A25" s="58"/>
      <c r="B25" s="58"/>
      <c r="C25" s="58"/>
      <c r="D25" s="88"/>
      <c r="E25" s="104"/>
      <c r="F25" s="104"/>
      <c r="G25" s="8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</row>
    <row r="26" spans="1:66" x14ac:dyDescent="0.25">
      <c r="A26" s="58"/>
      <c r="B26" s="58"/>
      <c r="C26" s="58"/>
      <c r="D26" s="88"/>
      <c r="E26" s="88"/>
      <c r="F26" s="88"/>
      <c r="G26" s="8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</row>
    <row r="27" spans="1:66" ht="15" customHeight="1" x14ac:dyDescent="0.25">
      <c r="A27" s="58"/>
      <c r="B27" s="58"/>
      <c r="C27" s="58"/>
      <c r="D27" s="88"/>
      <c r="E27" s="104" t="s">
        <v>80</v>
      </c>
      <c r="F27" s="104"/>
      <c r="G27" s="8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</row>
    <row r="28" spans="1:66" ht="15" customHeight="1" x14ac:dyDescent="0.25">
      <c r="A28" s="58"/>
      <c r="B28" s="58"/>
      <c r="C28" s="58"/>
      <c r="D28" s="88"/>
      <c r="E28" s="104"/>
      <c r="F28" s="104"/>
      <c r="G28" s="8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</row>
    <row r="29" spans="1:66" ht="15" customHeight="1" x14ac:dyDescent="0.25">
      <c r="A29" s="58"/>
      <c r="B29" s="58"/>
      <c r="C29" s="58"/>
      <c r="D29" s="88"/>
      <c r="E29" s="88"/>
      <c r="F29" s="88"/>
      <c r="G29" s="8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</row>
    <row r="30" spans="1:66" ht="15" customHeight="1" x14ac:dyDescent="0.25">
      <c r="A30" s="58"/>
      <c r="B30" s="58"/>
      <c r="C30" s="58"/>
      <c r="D30" s="88"/>
      <c r="E30" s="104" t="s">
        <v>114</v>
      </c>
      <c r="F30" s="104"/>
      <c r="G30" s="8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</row>
    <row r="31" spans="1:66" ht="15" customHeight="1" x14ac:dyDescent="0.25">
      <c r="A31" s="58"/>
      <c r="B31" s="58"/>
      <c r="C31" s="58"/>
      <c r="D31" s="88"/>
      <c r="E31" s="104"/>
      <c r="F31" s="104"/>
      <c r="G31" s="8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</row>
    <row r="32" spans="1:66" x14ac:dyDescent="0.25">
      <c r="A32" s="58"/>
      <c r="B32" s="58"/>
      <c r="C32" s="58"/>
      <c r="D32" s="88"/>
      <c r="E32" s="88"/>
      <c r="F32" s="88"/>
      <c r="G32" s="8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</row>
    <row r="33" spans="1:66" x14ac:dyDescent="0.25">
      <c r="A33" s="58"/>
      <c r="B33" s="58"/>
      <c r="C33" s="58"/>
      <c r="D33" s="88"/>
      <c r="E33" s="88"/>
      <c r="F33" s="88"/>
      <c r="G33" s="8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</row>
    <row r="34" spans="1:66" x14ac:dyDescent="0.25">
      <c r="A34" s="58"/>
      <c r="B34" s="58"/>
      <c r="C34" s="58"/>
      <c r="D34" s="88"/>
      <c r="E34" s="88"/>
      <c r="F34" s="88"/>
      <c r="G34" s="8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</row>
    <row r="35" spans="1:66" x14ac:dyDescent="0.25">
      <c r="A35" s="58"/>
      <c r="B35" s="58"/>
      <c r="C35" s="58"/>
      <c r="D35" s="88"/>
      <c r="E35" s="88"/>
      <c r="F35" s="88"/>
      <c r="G35" s="8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</row>
    <row r="36" spans="1:66" x14ac:dyDescent="0.25">
      <c r="A36" s="58"/>
      <c r="B36" s="58"/>
      <c r="C36" s="58"/>
      <c r="D36" s="88"/>
      <c r="E36" s="88"/>
      <c r="F36" s="88"/>
      <c r="G36" s="8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</row>
    <row r="37" spans="1:66" x14ac:dyDescent="0.25">
      <c r="A37" s="58"/>
      <c r="B37" s="58"/>
      <c r="C37" s="58"/>
      <c r="D37" s="88"/>
      <c r="E37" s="88"/>
      <c r="F37" s="88"/>
      <c r="G37" s="8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</row>
    <row r="38" spans="1:66" x14ac:dyDescent="0.25">
      <c r="A38" s="58"/>
      <c r="B38" s="58"/>
      <c r="C38" s="58"/>
      <c r="D38" s="88"/>
      <c r="E38" s="88"/>
      <c r="F38" s="88"/>
      <c r="G38" s="8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</row>
    <row r="39" spans="1:66" x14ac:dyDescent="0.25">
      <c r="A39" s="58"/>
      <c r="B39" s="58"/>
      <c r="C39" s="58"/>
      <c r="D39" s="88"/>
      <c r="E39" s="88"/>
      <c r="F39" s="88"/>
      <c r="G39" s="8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</row>
    <row r="40" spans="1:66" x14ac:dyDescent="0.25">
      <c r="A40" s="58"/>
      <c r="B40" s="58"/>
      <c r="C40" s="58"/>
      <c r="D40" s="88"/>
      <c r="E40" s="88"/>
      <c r="F40" s="88"/>
      <c r="G40" s="8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</row>
    <row r="41" spans="1:66" x14ac:dyDescent="0.25">
      <c r="A41" s="58"/>
      <c r="B41" s="58"/>
      <c r="C41" s="58"/>
      <c r="D41" s="88"/>
      <c r="E41" s="88"/>
      <c r="F41" s="88"/>
      <c r="G41" s="8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</row>
    <row r="42" spans="1:66" x14ac:dyDescent="0.25">
      <c r="A42" s="58"/>
      <c r="B42" s="58"/>
      <c r="C42" s="58"/>
      <c r="D42" s="88"/>
      <c r="E42" s="88"/>
      <c r="F42" s="88"/>
      <c r="G42" s="8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</row>
    <row r="43" spans="1:66" x14ac:dyDescent="0.25">
      <c r="A43" s="58"/>
      <c r="B43" s="58"/>
      <c r="C43" s="58"/>
      <c r="D43" s="88"/>
      <c r="E43" s="88"/>
      <c r="F43" s="88"/>
      <c r="G43" s="8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</row>
    <row r="44" spans="1:66" x14ac:dyDescent="0.25">
      <c r="A44" s="58"/>
      <c r="B44" s="58"/>
      <c r="C44" s="58"/>
      <c r="D44" s="88"/>
      <c r="E44" s="88"/>
      <c r="F44" s="88"/>
      <c r="G44" s="8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</row>
    <row r="45" spans="1:66" x14ac:dyDescent="0.25">
      <c r="A45" s="58"/>
      <c r="B45" s="58"/>
      <c r="C45" s="58"/>
      <c r="D45" s="88"/>
      <c r="E45" s="88"/>
      <c r="F45" s="88"/>
      <c r="G45" s="8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</row>
    <row r="46" spans="1:66" x14ac:dyDescent="0.25">
      <c r="A46" s="58"/>
      <c r="B46" s="58"/>
      <c r="C46" s="58"/>
      <c r="D46" s="88"/>
      <c r="E46" s="88"/>
      <c r="F46" s="88"/>
      <c r="G46" s="8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</row>
    <row r="47" spans="1:66" x14ac:dyDescent="0.25">
      <c r="A47" s="58"/>
      <c r="B47" s="58"/>
      <c r="C47" s="58"/>
      <c r="D47" s="88"/>
      <c r="E47" s="88"/>
      <c r="F47" s="88"/>
      <c r="G47" s="8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</row>
    <row r="48" spans="1:66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</row>
    <row r="49" spans="1:66" x14ac:dyDescent="0.2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</row>
    <row r="50" spans="1:66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</row>
    <row r="51" spans="1:66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</row>
    <row r="52" spans="1:66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</row>
    <row r="53" spans="1:66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</row>
    <row r="54" spans="1:66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</row>
    <row r="55" spans="1:66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</row>
    <row r="56" spans="1:66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</row>
    <row r="57" spans="1:66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</row>
    <row r="58" spans="1:66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</row>
    <row r="59" spans="1:66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</row>
    <row r="60" spans="1:66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</row>
    <row r="61" spans="1:66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</row>
    <row r="62" spans="1:66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</row>
    <row r="63" spans="1:66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</row>
    <row r="64" spans="1:66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</row>
    <row r="65" spans="1:66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</row>
    <row r="66" spans="1:66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</row>
    <row r="67" spans="1:66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</row>
    <row r="68" spans="1:66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</row>
    <row r="69" spans="1:66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</row>
    <row r="70" spans="1:66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</row>
    <row r="71" spans="1:66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</row>
    <row r="72" spans="1:66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</row>
    <row r="73" spans="1:66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</row>
    <row r="74" spans="1:66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</row>
    <row r="75" spans="1:66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</row>
    <row r="76" spans="1:66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</row>
    <row r="77" spans="1:66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</row>
    <row r="78" spans="1:66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</row>
    <row r="79" spans="1:66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</row>
    <row r="80" spans="1:66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</row>
    <row r="81" spans="1:66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</row>
    <row r="82" spans="1:66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</row>
    <row r="83" spans="1:66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</row>
    <row r="84" spans="1:66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</row>
    <row r="85" spans="1:66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</row>
    <row r="86" spans="1:66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</row>
    <row r="87" spans="1:66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</row>
    <row r="88" spans="1:66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</row>
    <row r="89" spans="1:66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</row>
    <row r="90" spans="1:66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</row>
    <row r="91" spans="1:66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</row>
    <row r="92" spans="1:66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</row>
    <row r="93" spans="1:66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</row>
    <row r="94" spans="1:66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</row>
    <row r="95" spans="1:66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</row>
    <row r="96" spans="1:66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</row>
    <row r="97" spans="1:66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</row>
    <row r="98" spans="1:66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</row>
    <row r="99" spans="1:66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</row>
    <row r="100" spans="1:66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</row>
    <row r="101" spans="1:66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</row>
    <row r="102" spans="1:66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</row>
    <row r="103" spans="1:66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</row>
    <row r="104" spans="1:66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</row>
    <row r="105" spans="1:66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</row>
    <row r="106" spans="1:66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</row>
    <row r="107" spans="1:66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</row>
    <row r="108" spans="1:66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</row>
    <row r="109" spans="1:66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</row>
    <row r="110" spans="1:66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</row>
    <row r="111" spans="1:66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</row>
    <row r="112" spans="1:66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</row>
    <row r="113" spans="1:66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</row>
    <row r="114" spans="1:66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</row>
    <row r="115" spans="1:66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</row>
    <row r="116" spans="1:66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</row>
    <row r="117" spans="1:66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</row>
    <row r="118" spans="1:66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</row>
    <row r="119" spans="1:66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</row>
    <row r="120" spans="1:66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</row>
    <row r="121" spans="1:66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</row>
    <row r="122" spans="1:66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</row>
    <row r="123" spans="1:66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</row>
    <row r="124" spans="1:66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</row>
    <row r="125" spans="1:66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</row>
    <row r="126" spans="1:66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</row>
    <row r="127" spans="1:66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</row>
    <row r="128" spans="1:66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</row>
    <row r="129" spans="1:66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</row>
    <row r="130" spans="1:66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</row>
    <row r="131" spans="1:66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</row>
    <row r="132" spans="1:66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</row>
    <row r="133" spans="1:66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</row>
    <row r="134" spans="1:66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</row>
    <row r="135" spans="1:66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</row>
    <row r="136" spans="1:66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</row>
    <row r="137" spans="1:66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</row>
    <row r="138" spans="1:66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</row>
    <row r="139" spans="1:66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</row>
    <row r="140" spans="1:66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</row>
    <row r="141" spans="1:66" x14ac:dyDescent="0.25">
      <c r="D141" s="58"/>
      <c r="E141" s="58"/>
      <c r="F141" s="58"/>
      <c r="G141" s="58"/>
    </row>
    <row r="142" spans="1:66" x14ac:dyDescent="0.25">
      <c r="D142" s="58"/>
      <c r="E142" s="58"/>
      <c r="F142" s="58"/>
      <c r="G142" s="58"/>
    </row>
  </sheetData>
  <mergeCells count="18">
    <mergeCell ref="E24:F25"/>
    <mergeCell ref="E27:F28"/>
    <mergeCell ref="E30:F31"/>
    <mergeCell ref="E21:F22"/>
    <mergeCell ref="I13:J15"/>
    <mergeCell ref="E15:F16"/>
    <mergeCell ref="E18:F19"/>
    <mergeCell ref="D11:G14"/>
    <mergeCell ref="O5:P8"/>
    <mergeCell ref="I5:J8"/>
    <mergeCell ref="O13:P15"/>
    <mergeCell ref="A1:AL1"/>
    <mergeCell ref="D5:E6"/>
    <mergeCell ref="F5:G6"/>
    <mergeCell ref="D3:G4"/>
    <mergeCell ref="I3:AC4"/>
    <mergeCell ref="U5:U8"/>
    <mergeCell ref="Z5:Z8"/>
  </mergeCells>
  <dataValidations count="1">
    <dataValidation type="list" allowBlank="1" showInputMessage="1" showErrorMessage="1" sqref="F5">
      <formula1>"Sargodha,Multan,Lahore,Karachi,Faisalabad,Rawalpindi"</formula1>
    </dataValidation>
  </dataValidations>
  <hyperlinks>
    <hyperlink ref="E15:F16" location="Karachi!A1" display="Karachi "/>
    <hyperlink ref="E18:F19" location="Faisalabad!A1" display="Faisalabad"/>
    <hyperlink ref="E21:F22" location="Lahore!A1" display="Lahore"/>
    <hyperlink ref="E24:F25" location="Sargodha!A1" display="Sargodha"/>
    <hyperlink ref="E27:F28" location="Multan!A1" display="Multan"/>
    <hyperlink ref="E30:F31" location="RWP!A1" display="Rawalpindi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L17"/>
  <sheetViews>
    <sheetView workbookViewId="0">
      <selection activeCell="B3" sqref="B3:L15"/>
    </sheetView>
  </sheetViews>
  <sheetFormatPr defaultRowHeight="15" x14ac:dyDescent="0.25"/>
  <cols>
    <col min="2" max="2" width="8.5703125" customWidth="1"/>
    <col min="3" max="3" width="13.42578125" customWidth="1"/>
    <col min="4" max="4" width="14.85546875" customWidth="1"/>
    <col min="5" max="5" width="10.140625" customWidth="1"/>
    <col min="6" max="6" width="11.28515625" customWidth="1"/>
    <col min="7" max="7" width="7.85546875" customWidth="1"/>
    <col min="8" max="8" width="13.42578125" customWidth="1"/>
    <col min="9" max="9" width="16.140625" customWidth="1"/>
    <col min="10" max="10" width="16.85546875" customWidth="1"/>
    <col min="11" max="11" width="20.140625" customWidth="1"/>
    <col min="12" max="12" width="8.28515625" customWidth="1"/>
  </cols>
  <sheetData>
    <row r="1" spans="2:12" ht="15.75" thickBot="1" x14ac:dyDescent="0.3"/>
    <row r="2" spans="2:12" ht="30.75" thickBot="1" x14ac:dyDescent="0.3">
      <c r="B2" s="1" t="s">
        <v>33</v>
      </c>
      <c r="C2" s="1" t="s">
        <v>110</v>
      </c>
      <c r="D2" s="1" t="s">
        <v>0</v>
      </c>
      <c r="E2" s="1" t="s">
        <v>1</v>
      </c>
      <c r="F2" s="26" t="s">
        <v>19</v>
      </c>
      <c r="G2" s="2" t="s">
        <v>2</v>
      </c>
      <c r="H2" s="27" t="s">
        <v>18</v>
      </c>
      <c r="I2" s="27" t="s">
        <v>3</v>
      </c>
      <c r="J2" s="27" t="s">
        <v>12</v>
      </c>
      <c r="K2" s="27" t="s">
        <v>15</v>
      </c>
      <c r="L2" s="27" t="s">
        <v>111</v>
      </c>
    </row>
    <row r="3" spans="2:12" ht="30" x14ac:dyDescent="0.25">
      <c r="B3" s="4" t="s">
        <v>34</v>
      </c>
      <c r="C3" s="5" t="s">
        <v>4</v>
      </c>
      <c r="D3" s="6" t="s">
        <v>20</v>
      </c>
      <c r="E3" s="7">
        <v>45590</v>
      </c>
      <c r="F3" s="34">
        <v>692085</v>
      </c>
      <c r="G3" s="35">
        <v>45505</v>
      </c>
      <c r="H3" s="3">
        <v>10</v>
      </c>
      <c r="I3" s="36">
        <v>7266893</v>
      </c>
      <c r="J3" s="37">
        <v>6976217</v>
      </c>
      <c r="K3" s="36" t="s">
        <v>6</v>
      </c>
      <c r="L3" s="3" t="s">
        <v>5</v>
      </c>
    </row>
    <row r="4" spans="2:12" ht="30" x14ac:dyDescent="0.25">
      <c r="B4" s="4" t="s">
        <v>34</v>
      </c>
      <c r="C4" s="5" t="s">
        <v>4</v>
      </c>
      <c r="D4" s="6" t="s">
        <v>21</v>
      </c>
      <c r="E4" s="7">
        <v>45590</v>
      </c>
      <c r="F4" s="34">
        <v>639429</v>
      </c>
      <c r="G4" s="35">
        <v>45536</v>
      </c>
      <c r="H4" s="3">
        <v>10</v>
      </c>
      <c r="I4" s="36">
        <v>6714005</v>
      </c>
      <c r="J4" s="115">
        <v>8955628</v>
      </c>
      <c r="K4" s="36" t="s">
        <v>6</v>
      </c>
      <c r="L4" s="3" t="s">
        <v>5</v>
      </c>
    </row>
    <row r="5" spans="2:12" ht="30" x14ac:dyDescent="0.25">
      <c r="B5" s="4" t="s">
        <v>34</v>
      </c>
      <c r="C5" s="5" t="s">
        <v>4</v>
      </c>
      <c r="D5" s="6" t="s">
        <v>22</v>
      </c>
      <c r="E5" s="7">
        <v>45596</v>
      </c>
      <c r="F5" s="34">
        <v>134924</v>
      </c>
      <c r="G5" s="35">
        <v>45566</v>
      </c>
      <c r="H5" s="3">
        <v>10</v>
      </c>
      <c r="I5" s="36">
        <v>1416702</v>
      </c>
      <c r="J5" s="116"/>
      <c r="K5" s="36" t="s">
        <v>6</v>
      </c>
      <c r="L5" s="3" t="s">
        <v>5</v>
      </c>
    </row>
    <row r="6" spans="2:12" ht="30" x14ac:dyDescent="0.25">
      <c r="B6" s="4" t="s">
        <v>34</v>
      </c>
      <c r="C6" s="5" t="s">
        <v>4</v>
      </c>
      <c r="D6" s="6" t="s">
        <v>23</v>
      </c>
      <c r="E6" s="38">
        <v>45626</v>
      </c>
      <c r="F6" s="12">
        <v>40419</v>
      </c>
      <c r="G6" s="39">
        <v>45597</v>
      </c>
      <c r="H6" s="3">
        <v>10</v>
      </c>
      <c r="I6" s="40">
        <v>424400</v>
      </c>
      <c r="J6" s="116"/>
      <c r="K6" s="36" t="s">
        <v>6</v>
      </c>
      <c r="L6" s="3" t="s">
        <v>5</v>
      </c>
    </row>
    <row r="7" spans="2:12" ht="30" x14ac:dyDescent="0.25">
      <c r="B7" s="4" t="s">
        <v>34</v>
      </c>
      <c r="C7" s="5" t="s">
        <v>4</v>
      </c>
      <c r="D7" s="6" t="s">
        <v>24</v>
      </c>
      <c r="E7" s="7">
        <v>45657</v>
      </c>
      <c r="F7" s="12">
        <v>73483</v>
      </c>
      <c r="G7" s="35">
        <v>45627</v>
      </c>
      <c r="H7" s="3">
        <v>10</v>
      </c>
      <c r="I7" s="36">
        <v>771572</v>
      </c>
      <c r="J7" s="117"/>
      <c r="K7" s="36" t="s">
        <v>6</v>
      </c>
      <c r="L7" s="3" t="s">
        <v>5</v>
      </c>
    </row>
    <row r="8" spans="2:12" ht="30" x14ac:dyDescent="0.25">
      <c r="B8" s="4" t="s">
        <v>34</v>
      </c>
      <c r="C8" s="5" t="s">
        <v>4</v>
      </c>
      <c r="D8" s="6" t="s">
        <v>25</v>
      </c>
      <c r="E8" s="7">
        <v>45688</v>
      </c>
      <c r="F8" s="12">
        <v>480144</v>
      </c>
      <c r="G8" s="35">
        <v>45658</v>
      </c>
      <c r="H8" s="3">
        <v>10</v>
      </c>
      <c r="I8" s="36">
        <v>5041512</v>
      </c>
      <c r="J8" s="37">
        <v>4839852</v>
      </c>
      <c r="K8" s="36" t="s">
        <v>6</v>
      </c>
      <c r="L8" s="3" t="s">
        <v>5</v>
      </c>
    </row>
    <row r="9" spans="2:12" ht="30" x14ac:dyDescent="0.25">
      <c r="B9" s="4" t="s">
        <v>34</v>
      </c>
      <c r="C9" s="5" t="s">
        <v>4</v>
      </c>
      <c r="D9" s="6" t="s">
        <v>26</v>
      </c>
      <c r="E9" s="7">
        <v>45716</v>
      </c>
      <c r="F9" s="12">
        <v>656321</v>
      </c>
      <c r="G9" s="35">
        <v>45689</v>
      </c>
      <c r="H9" s="3">
        <v>10</v>
      </c>
      <c r="I9" s="36">
        <v>6891371</v>
      </c>
      <c r="J9" s="37">
        <v>6615716</v>
      </c>
      <c r="K9" s="36" t="s">
        <v>6</v>
      </c>
      <c r="L9" s="3" t="s">
        <v>5</v>
      </c>
    </row>
    <row r="10" spans="2:12" ht="30" x14ac:dyDescent="0.25">
      <c r="B10" s="4" t="s">
        <v>34</v>
      </c>
      <c r="C10" s="5" t="s">
        <v>4</v>
      </c>
      <c r="D10" s="6" t="s">
        <v>27</v>
      </c>
      <c r="E10" s="7">
        <v>45744</v>
      </c>
      <c r="F10" s="12">
        <v>60562</v>
      </c>
      <c r="G10" s="35">
        <v>45717</v>
      </c>
      <c r="H10" s="3">
        <v>10</v>
      </c>
      <c r="I10" s="36">
        <v>635901</v>
      </c>
      <c r="J10" s="37">
        <v>610465</v>
      </c>
      <c r="K10" s="36" t="s">
        <v>6</v>
      </c>
      <c r="L10" s="3" t="s">
        <v>5</v>
      </c>
    </row>
    <row r="11" spans="2:12" ht="30" x14ac:dyDescent="0.25">
      <c r="B11" s="4" t="s">
        <v>34</v>
      </c>
      <c r="C11" s="5" t="s">
        <v>4</v>
      </c>
      <c r="D11" s="6" t="s">
        <v>28</v>
      </c>
      <c r="E11" s="7">
        <v>45777</v>
      </c>
      <c r="F11" s="12">
        <v>24756</v>
      </c>
      <c r="G11" s="35">
        <v>45748</v>
      </c>
      <c r="H11" s="3">
        <v>10</v>
      </c>
      <c r="I11" s="36">
        <v>259938</v>
      </c>
      <c r="J11" s="37">
        <v>249540</v>
      </c>
      <c r="K11" s="36" t="s">
        <v>6</v>
      </c>
      <c r="L11" s="3" t="s">
        <v>5</v>
      </c>
    </row>
    <row r="12" spans="2:12" ht="30" x14ac:dyDescent="0.25">
      <c r="B12" s="4" t="s">
        <v>34</v>
      </c>
      <c r="C12" s="5" t="s">
        <v>4</v>
      </c>
      <c r="D12" s="6" t="s">
        <v>29</v>
      </c>
      <c r="E12" s="7">
        <v>45808</v>
      </c>
      <c r="F12" s="12">
        <v>211639</v>
      </c>
      <c r="G12" s="35">
        <v>45778</v>
      </c>
      <c r="H12" s="3">
        <v>10</v>
      </c>
      <c r="I12" s="36">
        <v>2222210</v>
      </c>
      <c r="J12" s="37">
        <v>2133322</v>
      </c>
      <c r="K12" s="36" t="s">
        <v>6</v>
      </c>
      <c r="L12" s="3" t="s">
        <v>5</v>
      </c>
    </row>
    <row r="13" spans="2:12" ht="30" x14ac:dyDescent="0.25">
      <c r="B13" s="4" t="s">
        <v>34</v>
      </c>
      <c r="C13" s="5" t="s">
        <v>4</v>
      </c>
      <c r="D13" s="6" t="s">
        <v>30</v>
      </c>
      <c r="E13" s="7">
        <v>45838</v>
      </c>
      <c r="F13" s="12">
        <v>827256</v>
      </c>
      <c r="G13" s="35">
        <v>45833</v>
      </c>
      <c r="H13" s="3">
        <v>10</v>
      </c>
      <c r="I13" s="36">
        <v>8686188</v>
      </c>
      <c r="J13" s="37">
        <v>8338740</v>
      </c>
      <c r="K13" s="36" t="s">
        <v>6</v>
      </c>
      <c r="L13" s="3" t="s">
        <v>5</v>
      </c>
    </row>
    <row r="14" spans="2:12" ht="30" x14ac:dyDescent="0.25">
      <c r="B14" s="4" t="s">
        <v>34</v>
      </c>
      <c r="C14" s="5" t="s">
        <v>4</v>
      </c>
      <c r="D14" s="6" t="s">
        <v>31</v>
      </c>
      <c r="E14" s="7">
        <v>45869</v>
      </c>
      <c r="F14" s="12">
        <v>1075832</v>
      </c>
      <c r="G14" s="35">
        <v>45863</v>
      </c>
      <c r="H14" s="3">
        <v>10</v>
      </c>
      <c r="I14" s="36">
        <v>11296236</v>
      </c>
      <c r="J14" s="37">
        <v>10844387</v>
      </c>
      <c r="K14" s="36" t="s">
        <v>6</v>
      </c>
      <c r="L14" s="3" t="s">
        <v>13</v>
      </c>
    </row>
    <row r="15" spans="2:12" ht="30" x14ac:dyDescent="0.25">
      <c r="B15" s="4" t="s">
        <v>34</v>
      </c>
      <c r="C15" s="5" t="s">
        <v>4</v>
      </c>
      <c r="D15" s="6" t="s">
        <v>32</v>
      </c>
      <c r="E15" s="7">
        <v>45900</v>
      </c>
      <c r="F15" s="12">
        <v>8737</v>
      </c>
      <c r="G15" s="35">
        <v>45894</v>
      </c>
      <c r="H15" s="3">
        <v>10</v>
      </c>
      <c r="I15" s="36">
        <v>91739</v>
      </c>
      <c r="J15" s="37"/>
      <c r="K15" s="36">
        <v>91739</v>
      </c>
      <c r="L15" s="3" t="s">
        <v>7</v>
      </c>
    </row>
    <row r="16" spans="2:12" x14ac:dyDescent="0.25">
      <c r="B16" s="4"/>
      <c r="C16" s="5"/>
      <c r="D16" s="6"/>
      <c r="E16" s="7"/>
      <c r="F16" s="12"/>
      <c r="G16" s="35"/>
      <c r="H16" s="3"/>
      <c r="I16" s="36"/>
      <c r="J16" s="37"/>
      <c r="K16" s="36"/>
      <c r="L16" s="3"/>
    </row>
    <row r="17" spans="2:12" x14ac:dyDescent="0.25">
      <c r="B17" s="41" t="s">
        <v>8</v>
      </c>
      <c r="C17" s="42"/>
      <c r="D17" s="43" t="s">
        <v>14</v>
      </c>
      <c r="E17" s="44"/>
      <c r="F17" s="45">
        <f>SUM(F3:F15)</f>
        <v>4925587</v>
      </c>
      <c r="G17" s="46"/>
      <c r="H17" s="23"/>
      <c r="I17" s="47">
        <f>SUM(I3:I15)</f>
        <v>51718667</v>
      </c>
      <c r="J17" s="48">
        <f>SUM(J3:J13)</f>
        <v>38719480</v>
      </c>
      <c r="K17" s="47">
        <f>SUM(K3:K15)</f>
        <v>91739</v>
      </c>
      <c r="L17" s="23"/>
    </row>
  </sheetData>
  <mergeCells count="1">
    <mergeCell ref="J4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18.140625" customWidth="1"/>
  </cols>
  <sheetData>
    <row r="1" spans="1:2" x14ac:dyDescent="0.25">
      <c r="A1" s="85" t="s">
        <v>120</v>
      </c>
      <c r="B1" t="s">
        <v>122</v>
      </c>
    </row>
    <row r="2" spans="1:2" x14ac:dyDescent="0.25">
      <c r="A2" s="86" t="s">
        <v>36</v>
      </c>
      <c r="B2" s="87">
        <v>14570211</v>
      </c>
    </row>
    <row r="3" spans="1:2" x14ac:dyDescent="0.25">
      <c r="A3" s="86" t="s">
        <v>50</v>
      </c>
      <c r="B3" s="87">
        <v>10603906</v>
      </c>
    </row>
    <row r="4" spans="1:2" x14ac:dyDescent="0.25">
      <c r="A4" s="86" t="s">
        <v>65</v>
      </c>
      <c r="B4" s="87">
        <v>6422014</v>
      </c>
    </row>
    <row r="5" spans="1:2" x14ac:dyDescent="0.25">
      <c r="A5" s="86" t="s">
        <v>80</v>
      </c>
      <c r="B5" s="87">
        <v>24320665</v>
      </c>
    </row>
    <row r="6" spans="1:2" x14ac:dyDescent="0.25">
      <c r="A6" s="86" t="s">
        <v>114</v>
      </c>
      <c r="B6" s="87">
        <v>4925587</v>
      </c>
    </row>
    <row r="7" spans="1:2" x14ac:dyDescent="0.25">
      <c r="A7" s="86" t="s">
        <v>95</v>
      </c>
      <c r="B7" s="87">
        <v>24350404</v>
      </c>
    </row>
    <row r="8" spans="1:2" x14ac:dyDescent="0.25">
      <c r="A8" s="86" t="s">
        <v>121</v>
      </c>
      <c r="B8" s="87">
        <v>85192787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4"/>
  <sheetViews>
    <sheetView workbookViewId="0">
      <selection activeCell="G8" sqref="G8"/>
    </sheetView>
  </sheetViews>
  <sheetFormatPr defaultRowHeight="15" x14ac:dyDescent="0.25"/>
  <cols>
    <col min="1" max="1" width="8" customWidth="1"/>
    <col min="2" max="2" width="7" customWidth="1"/>
    <col min="3" max="3" width="15.42578125" customWidth="1"/>
    <col min="4" max="4" width="13.140625" customWidth="1"/>
    <col min="5" max="5" width="14.140625" customWidth="1"/>
    <col min="6" max="6" width="14.28515625" customWidth="1"/>
    <col min="7" max="7" width="17.28515625" customWidth="1"/>
    <col min="8" max="8" width="15.42578125" customWidth="1"/>
    <col min="9" max="9" width="18.140625" customWidth="1"/>
    <col min="10" max="10" width="18.85546875" customWidth="1"/>
    <col min="11" max="11" width="22.140625" customWidth="1"/>
    <col min="12" max="12" width="17.28515625" customWidth="1"/>
  </cols>
  <sheetData>
    <row r="1" spans="1:12" ht="15.75" thickBot="1" x14ac:dyDescent="0.3">
      <c r="A1" s="1" t="s">
        <v>113</v>
      </c>
      <c r="B1" s="1" t="s">
        <v>33</v>
      </c>
      <c r="C1" s="1" t="s">
        <v>110</v>
      </c>
      <c r="D1" s="1" t="s">
        <v>0</v>
      </c>
      <c r="E1" s="1" t="s">
        <v>1</v>
      </c>
      <c r="F1" s="26" t="s">
        <v>19</v>
      </c>
      <c r="G1" s="2" t="s">
        <v>2</v>
      </c>
      <c r="H1" s="27" t="s">
        <v>18</v>
      </c>
      <c r="I1" s="27" t="s">
        <v>3</v>
      </c>
      <c r="J1" s="27" t="s">
        <v>12</v>
      </c>
      <c r="K1" s="27" t="s">
        <v>15</v>
      </c>
      <c r="L1" s="69" t="s">
        <v>111</v>
      </c>
    </row>
    <row r="2" spans="1:12" ht="30" x14ac:dyDescent="0.25">
      <c r="A2" s="4">
        <v>1</v>
      </c>
      <c r="B2" s="4" t="s">
        <v>80</v>
      </c>
      <c r="C2" s="5" t="s">
        <v>4</v>
      </c>
      <c r="D2" s="6" t="s">
        <v>81</v>
      </c>
      <c r="E2" s="7">
        <v>45504</v>
      </c>
      <c r="F2" s="8">
        <v>5245402</v>
      </c>
      <c r="G2" s="9">
        <v>45474</v>
      </c>
      <c r="H2" s="10">
        <v>10</v>
      </c>
      <c r="I2" s="11">
        <v>55076721</v>
      </c>
      <c r="J2" s="12">
        <v>52835771</v>
      </c>
      <c r="K2" s="13"/>
      <c r="L2" s="70" t="s">
        <v>5</v>
      </c>
    </row>
    <row r="3" spans="1:12" ht="30" x14ac:dyDescent="0.25">
      <c r="A3" s="4">
        <v>2</v>
      </c>
      <c r="B3" s="4" t="s">
        <v>80</v>
      </c>
      <c r="C3" s="5" t="s">
        <v>4</v>
      </c>
      <c r="D3" s="6" t="s">
        <v>82</v>
      </c>
      <c r="E3" s="7">
        <v>45535</v>
      </c>
      <c r="F3" s="8">
        <v>857069</v>
      </c>
      <c r="G3" s="9">
        <v>45505</v>
      </c>
      <c r="H3" s="10">
        <v>10</v>
      </c>
      <c r="I3" s="11">
        <v>8999225</v>
      </c>
      <c r="J3" s="12">
        <v>8617815</v>
      </c>
      <c r="K3" s="13"/>
      <c r="L3" s="70" t="s">
        <v>5</v>
      </c>
    </row>
    <row r="4" spans="1:12" ht="30" x14ac:dyDescent="0.25">
      <c r="A4" s="4">
        <v>3</v>
      </c>
      <c r="B4" s="4" t="s">
        <v>80</v>
      </c>
      <c r="C4" s="5" t="s">
        <v>4</v>
      </c>
      <c r="D4" s="6" t="s">
        <v>83</v>
      </c>
      <c r="E4" s="7">
        <v>45565</v>
      </c>
      <c r="F4" s="8">
        <v>3865429</v>
      </c>
      <c r="G4" s="9">
        <v>45536</v>
      </c>
      <c r="H4" s="10">
        <v>10</v>
      </c>
      <c r="I4" s="11">
        <v>40587005</v>
      </c>
      <c r="J4" s="12">
        <v>38963524.799999997</v>
      </c>
      <c r="K4" s="15" t="s">
        <v>6</v>
      </c>
      <c r="L4" s="70" t="s">
        <v>5</v>
      </c>
    </row>
    <row r="5" spans="1:12" ht="30" x14ac:dyDescent="0.25">
      <c r="A5" s="4">
        <v>4</v>
      </c>
      <c r="B5" s="4" t="s">
        <v>80</v>
      </c>
      <c r="C5" s="5" t="s">
        <v>4</v>
      </c>
      <c r="D5" s="6" t="s">
        <v>84</v>
      </c>
      <c r="E5" s="7">
        <v>45596</v>
      </c>
      <c r="F5" s="8">
        <v>1500659</v>
      </c>
      <c r="G5" s="9">
        <v>45566</v>
      </c>
      <c r="H5" s="10">
        <v>10</v>
      </c>
      <c r="I5" s="11">
        <v>15756920</v>
      </c>
      <c r="J5" s="12">
        <v>15126643</v>
      </c>
      <c r="K5" s="15" t="s">
        <v>6</v>
      </c>
      <c r="L5" s="70" t="s">
        <v>5</v>
      </c>
    </row>
    <row r="6" spans="1:12" ht="30" x14ac:dyDescent="0.25">
      <c r="A6" s="4">
        <v>5</v>
      </c>
      <c r="B6" s="4" t="s">
        <v>80</v>
      </c>
      <c r="C6" s="5" t="s">
        <v>4</v>
      </c>
      <c r="D6" s="6" t="s">
        <v>85</v>
      </c>
      <c r="E6" s="7">
        <v>45626</v>
      </c>
      <c r="F6" s="8">
        <v>185464</v>
      </c>
      <c r="G6" s="9">
        <v>45597</v>
      </c>
      <c r="H6" s="10">
        <v>10</v>
      </c>
      <c r="I6" s="11">
        <v>1947372</v>
      </c>
      <c r="J6" s="12">
        <v>1869477</v>
      </c>
      <c r="K6" s="15" t="s">
        <v>6</v>
      </c>
      <c r="L6" s="70" t="s">
        <v>5</v>
      </c>
    </row>
    <row r="7" spans="1:12" ht="30" x14ac:dyDescent="0.25">
      <c r="A7" s="4">
        <v>6</v>
      </c>
      <c r="B7" s="4" t="s">
        <v>80</v>
      </c>
      <c r="C7" s="5" t="s">
        <v>4</v>
      </c>
      <c r="D7" s="6" t="s">
        <v>86</v>
      </c>
      <c r="E7" s="7">
        <v>45657</v>
      </c>
      <c r="F7" s="8">
        <v>354566</v>
      </c>
      <c r="G7" s="9">
        <v>45627</v>
      </c>
      <c r="H7" s="10">
        <v>10</v>
      </c>
      <c r="I7" s="11">
        <v>3722943</v>
      </c>
      <c r="J7" s="12">
        <v>3574025</v>
      </c>
      <c r="K7" s="15" t="s">
        <v>6</v>
      </c>
      <c r="L7" s="70" t="s">
        <v>5</v>
      </c>
    </row>
    <row r="8" spans="1:12" ht="30" x14ac:dyDescent="0.25">
      <c r="A8" s="4">
        <v>7</v>
      </c>
      <c r="B8" s="4" t="s">
        <v>80</v>
      </c>
      <c r="C8" s="5" t="s">
        <v>4</v>
      </c>
      <c r="D8" s="6" t="s">
        <v>87</v>
      </c>
      <c r="E8" s="7">
        <v>45688</v>
      </c>
      <c r="F8" s="8">
        <v>2836862</v>
      </c>
      <c r="G8" s="9">
        <v>45658</v>
      </c>
      <c r="H8" s="10">
        <v>10</v>
      </c>
      <c r="I8" s="11">
        <v>29787051</v>
      </c>
      <c r="J8" s="12">
        <v>28595568.690000001</v>
      </c>
      <c r="K8" s="15" t="s">
        <v>6</v>
      </c>
      <c r="L8" s="70" t="s">
        <v>5</v>
      </c>
    </row>
    <row r="9" spans="1:12" ht="30" x14ac:dyDescent="0.25">
      <c r="A9" s="4">
        <v>8</v>
      </c>
      <c r="B9" s="4" t="s">
        <v>80</v>
      </c>
      <c r="C9" s="5" t="s">
        <v>104</v>
      </c>
      <c r="D9" s="6" t="s">
        <v>88</v>
      </c>
      <c r="E9" s="16">
        <v>45716</v>
      </c>
      <c r="F9" s="11">
        <v>977954</v>
      </c>
      <c r="G9" s="17">
        <v>45713</v>
      </c>
      <c r="H9" s="10">
        <v>10</v>
      </c>
      <c r="I9" s="11">
        <v>10268517</v>
      </c>
      <c r="J9" s="13">
        <v>9857776</v>
      </c>
      <c r="K9" s="15" t="s">
        <v>6</v>
      </c>
      <c r="L9" s="70" t="s">
        <v>5</v>
      </c>
    </row>
    <row r="10" spans="1:12" ht="30" x14ac:dyDescent="0.25">
      <c r="A10" s="4">
        <v>9</v>
      </c>
      <c r="B10" s="4" t="s">
        <v>80</v>
      </c>
      <c r="C10" s="5" t="s">
        <v>4</v>
      </c>
      <c r="D10" s="6" t="s">
        <v>89</v>
      </c>
      <c r="E10" s="7">
        <v>45744</v>
      </c>
      <c r="F10" s="8">
        <v>851420</v>
      </c>
      <c r="G10" s="9">
        <v>45717</v>
      </c>
      <c r="H10" s="10">
        <v>10</v>
      </c>
      <c r="I10" s="11">
        <v>8939910</v>
      </c>
      <c r="J10" s="59">
        <v>32846021</v>
      </c>
      <c r="K10" s="15" t="s">
        <v>6</v>
      </c>
      <c r="L10" s="70" t="s">
        <v>5</v>
      </c>
    </row>
    <row r="11" spans="1:12" ht="30" x14ac:dyDescent="0.25">
      <c r="A11" s="4">
        <v>10</v>
      </c>
      <c r="B11" s="4" t="s">
        <v>80</v>
      </c>
      <c r="C11" s="5" t="s">
        <v>4</v>
      </c>
      <c r="D11" s="6" t="s">
        <v>90</v>
      </c>
      <c r="E11" s="7">
        <v>45777</v>
      </c>
      <c r="F11" s="8">
        <v>226142</v>
      </c>
      <c r="G11" s="9">
        <v>45748</v>
      </c>
      <c r="H11" s="10">
        <v>10</v>
      </c>
      <c r="I11" s="11">
        <v>2374491</v>
      </c>
      <c r="J11" s="60"/>
      <c r="K11" s="15" t="s">
        <v>6</v>
      </c>
      <c r="L11" s="70" t="s">
        <v>5</v>
      </c>
    </row>
    <row r="12" spans="1:12" ht="30" x14ac:dyDescent="0.25">
      <c r="A12" s="4">
        <v>11</v>
      </c>
      <c r="B12" s="4" t="s">
        <v>80</v>
      </c>
      <c r="C12" s="5" t="s">
        <v>4</v>
      </c>
      <c r="D12" s="6" t="s">
        <v>91</v>
      </c>
      <c r="E12" s="7">
        <v>45808</v>
      </c>
      <c r="F12" s="8">
        <v>2180972</v>
      </c>
      <c r="G12" s="9">
        <v>45778</v>
      </c>
      <c r="H12" s="10">
        <v>10</v>
      </c>
      <c r="I12" s="11">
        <v>22900206</v>
      </c>
      <c r="J12" s="61"/>
      <c r="K12" s="15" t="s">
        <v>6</v>
      </c>
      <c r="L12" s="70" t="s">
        <v>5</v>
      </c>
    </row>
    <row r="13" spans="1:12" ht="30" x14ac:dyDescent="0.25">
      <c r="A13" s="4">
        <v>12</v>
      </c>
      <c r="B13" s="4" t="s">
        <v>80</v>
      </c>
      <c r="C13" s="5" t="s">
        <v>4</v>
      </c>
      <c r="D13" s="6" t="s">
        <v>92</v>
      </c>
      <c r="E13" s="7">
        <v>45838</v>
      </c>
      <c r="F13" s="11">
        <v>3007216</v>
      </c>
      <c r="G13" s="17">
        <v>45833</v>
      </c>
      <c r="H13" s="10">
        <v>10</v>
      </c>
      <c r="I13" s="11">
        <v>31575768</v>
      </c>
      <c r="J13" s="13">
        <v>30312737</v>
      </c>
      <c r="K13" s="15" t="s">
        <v>6</v>
      </c>
      <c r="L13" s="70" t="s">
        <v>5</v>
      </c>
    </row>
    <row r="14" spans="1:12" ht="30" x14ac:dyDescent="0.25">
      <c r="A14" s="4">
        <v>13</v>
      </c>
      <c r="B14" s="4" t="s">
        <v>80</v>
      </c>
      <c r="C14" s="5" t="s">
        <v>4</v>
      </c>
      <c r="D14" s="6" t="s">
        <v>93</v>
      </c>
      <c r="E14" s="7">
        <v>45869</v>
      </c>
      <c r="F14" s="18">
        <v>2090163</v>
      </c>
      <c r="G14" s="19">
        <v>45863</v>
      </c>
      <c r="H14" s="20">
        <v>10</v>
      </c>
      <c r="I14" s="18">
        <v>21946712</v>
      </c>
      <c r="J14" s="21">
        <v>21068843</v>
      </c>
      <c r="K14" s="15" t="s">
        <v>6</v>
      </c>
      <c r="L14" s="70" t="s">
        <v>5</v>
      </c>
    </row>
    <row r="15" spans="1:12" ht="30" x14ac:dyDescent="0.25">
      <c r="A15" s="4">
        <v>14</v>
      </c>
      <c r="B15" s="4" t="s">
        <v>80</v>
      </c>
      <c r="C15" s="5" t="s">
        <v>4</v>
      </c>
      <c r="D15" s="6" t="s">
        <v>94</v>
      </c>
      <c r="E15" s="7">
        <v>45900</v>
      </c>
      <c r="F15" s="18">
        <v>141347</v>
      </c>
      <c r="G15" s="19">
        <v>45894</v>
      </c>
      <c r="H15" s="20">
        <v>10</v>
      </c>
      <c r="I15" s="18">
        <v>1484144</v>
      </c>
      <c r="J15" s="21"/>
      <c r="K15" s="18">
        <v>1484144</v>
      </c>
      <c r="L15" s="70" t="s">
        <v>7</v>
      </c>
    </row>
    <row r="16" spans="1:12" ht="30" x14ac:dyDescent="0.25">
      <c r="A16" s="4">
        <v>15</v>
      </c>
      <c r="B16" s="4" t="s">
        <v>65</v>
      </c>
      <c r="C16" s="5" t="s">
        <v>4</v>
      </c>
      <c r="D16" s="6" t="s">
        <v>66</v>
      </c>
      <c r="E16" s="7">
        <v>45590</v>
      </c>
      <c r="F16" s="34">
        <v>5</v>
      </c>
      <c r="G16" s="35">
        <v>45474</v>
      </c>
      <c r="H16" s="3">
        <v>10</v>
      </c>
      <c r="I16" s="36">
        <v>53</v>
      </c>
      <c r="J16" s="62">
        <v>11834405</v>
      </c>
      <c r="K16" s="62" t="s">
        <v>6</v>
      </c>
      <c r="L16" s="71" t="s">
        <v>5</v>
      </c>
    </row>
    <row r="17" spans="1:12" ht="30" x14ac:dyDescent="0.25">
      <c r="A17" s="4">
        <v>16</v>
      </c>
      <c r="B17" s="4" t="s">
        <v>65</v>
      </c>
      <c r="C17" s="5" t="s">
        <v>4</v>
      </c>
      <c r="D17" s="6" t="s">
        <v>67</v>
      </c>
      <c r="E17" s="7">
        <v>45590</v>
      </c>
      <c r="F17" s="34">
        <v>837206</v>
      </c>
      <c r="G17" s="35">
        <v>45505</v>
      </c>
      <c r="H17" s="3">
        <v>10</v>
      </c>
      <c r="I17" s="36">
        <v>8790663</v>
      </c>
      <c r="J17" s="63"/>
      <c r="K17" s="62" t="s">
        <v>6</v>
      </c>
      <c r="L17" s="71" t="s">
        <v>5</v>
      </c>
    </row>
    <row r="18" spans="1:12" ht="30" x14ac:dyDescent="0.25">
      <c r="A18" s="4">
        <v>17</v>
      </c>
      <c r="B18" s="4" t="s">
        <v>65</v>
      </c>
      <c r="C18" s="5" t="s">
        <v>4</v>
      </c>
      <c r="D18" s="6" t="s">
        <v>68</v>
      </c>
      <c r="E18" s="7">
        <v>45590</v>
      </c>
      <c r="F18" s="34">
        <v>336837</v>
      </c>
      <c r="G18" s="35">
        <v>45536</v>
      </c>
      <c r="H18" s="3">
        <v>10</v>
      </c>
      <c r="I18" s="34">
        <v>3536789</v>
      </c>
      <c r="J18" s="64"/>
      <c r="K18" s="62" t="s">
        <v>6</v>
      </c>
      <c r="L18" s="71" t="s">
        <v>5</v>
      </c>
    </row>
    <row r="19" spans="1:12" ht="30" x14ac:dyDescent="0.25">
      <c r="A19" s="4">
        <v>18</v>
      </c>
      <c r="B19" s="4" t="s">
        <v>65</v>
      </c>
      <c r="C19" s="5" t="s">
        <v>4</v>
      </c>
      <c r="D19" s="6" t="s">
        <v>69</v>
      </c>
      <c r="E19" s="7">
        <v>45596</v>
      </c>
      <c r="F19" s="34">
        <v>439110</v>
      </c>
      <c r="G19" s="35">
        <v>45566</v>
      </c>
      <c r="H19" s="3">
        <v>10</v>
      </c>
      <c r="I19" s="34">
        <v>4610655</v>
      </c>
      <c r="J19" s="65">
        <v>7180983</v>
      </c>
      <c r="K19" s="62" t="s">
        <v>6</v>
      </c>
      <c r="L19" s="71" t="s">
        <v>5</v>
      </c>
    </row>
    <row r="20" spans="1:12" ht="30" x14ac:dyDescent="0.25">
      <c r="A20" s="4">
        <v>19</v>
      </c>
      <c r="B20" s="4" t="s">
        <v>65</v>
      </c>
      <c r="C20" s="5" t="s">
        <v>4</v>
      </c>
      <c r="D20" s="6" t="s">
        <v>70</v>
      </c>
      <c r="E20" s="7">
        <v>45626</v>
      </c>
      <c r="F20" s="34">
        <v>66789</v>
      </c>
      <c r="G20" s="35">
        <v>45597</v>
      </c>
      <c r="H20" s="3">
        <v>10</v>
      </c>
      <c r="I20" s="34">
        <v>701285</v>
      </c>
      <c r="J20" s="66"/>
      <c r="K20" s="62" t="s">
        <v>6</v>
      </c>
      <c r="L20" s="71" t="s">
        <v>5</v>
      </c>
    </row>
    <row r="21" spans="1:12" ht="30" x14ac:dyDescent="0.25">
      <c r="A21" s="4">
        <v>20</v>
      </c>
      <c r="B21" s="4" t="s">
        <v>65</v>
      </c>
      <c r="C21" s="5" t="s">
        <v>4</v>
      </c>
      <c r="D21" s="6" t="s">
        <v>71</v>
      </c>
      <c r="E21" s="7">
        <v>45657</v>
      </c>
      <c r="F21" s="34">
        <v>206500</v>
      </c>
      <c r="G21" s="35">
        <v>45627</v>
      </c>
      <c r="H21" s="3">
        <v>10</v>
      </c>
      <c r="I21" s="34">
        <v>2168250</v>
      </c>
      <c r="J21" s="67"/>
      <c r="K21" s="62" t="s">
        <v>6</v>
      </c>
      <c r="L21" s="71" t="s">
        <v>5</v>
      </c>
    </row>
    <row r="22" spans="1:12" ht="30" x14ac:dyDescent="0.25">
      <c r="A22" s="4">
        <v>21</v>
      </c>
      <c r="B22" s="4" t="s">
        <v>65</v>
      </c>
      <c r="C22" s="5" t="s">
        <v>4</v>
      </c>
      <c r="D22" s="6" t="s">
        <v>72</v>
      </c>
      <c r="E22" s="7">
        <v>45688</v>
      </c>
      <c r="F22" s="34">
        <v>1268616</v>
      </c>
      <c r="G22" s="35">
        <v>45658</v>
      </c>
      <c r="H22" s="3">
        <v>10</v>
      </c>
      <c r="I22" s="34">
        <v>13320468</v>
      </c>
      <c r="J22" s="48"/>
      <c r="K22" s="34">
        <v>13320468</v>
      </c>
      <c r="L22" s="72" t="s">
        <v>7</v>
      </c>
    </row>
    <row r="23" spans="1:12" ht="30" x14ac:dyDescent="0.25">
      <c r="A23" s="4">
        <v>22</v>
      </c>
      <c r="B23" s="4" t="s">
        <v>65</v>
      </c>
      <c r="C23" s="5" t="s">
        <v>4</v>
      </c>
      <c r="D23" s="6" t="s">
        <v>73</v>
      </c>
      <c r="E23" s="7">
        <v>45716</v>
      </c>
      <c r="F23" s="34">
        <v>258759</v>
      </c>
      <c r="G23" s="35">
        <v>45689</v>
      </c>
      <c r="H23" s="3">
        <v>10</v>
      </c>
      <c r="I23" s="36">
        <v>2716970</v>
      </c>
      <c r="J23" s="48"/>
      <c r="K23" s="36">
        <v>2716970</v>
      </c>
      <c r="L23" s="72" t="s">
        <v>7</v>
      </c>
    </row>
    <row r="24" spans="1:12" ht="30" x14ac:dyDescent="0.25">
      <c r="A24" s="4">
        <v>23</v>
      </c>
      <c r="B24" s="4" t="s">
        <v>65</v>
      </c>
      <c r="C24" s="5" t="s">
        <v>4</v>
      </c>
      <c r="D24" s="6" t="s">
        <v>74</v>
      </c>
      <c r="E24" s="7">
        <v>45744</v>
      </c>
      <c r="F24" s="34">
        <v>169811</v>
      </c>
      <c r="G24" s="35">
        <v>45717</v>
      </c>
      <c r="H24" s="3">
        <v>10</v>
      </c>
      <c r="I24" s="36">
        <v>1783016</v>
      </c>
      <c r="J24" s="48"/>
      <c r="K24" s="36">
        <v>1783016</v>
      </c>
      <c r="L24" s="72" t="s">
        <v>7</v>
      </c>
    </row>
    <row r="25" spans="1:12" ht="30" x14ac:dyDescent="0.25">
      <c r="A25" s="4">
        <v>24</v>
      </c>
      <c r="B25" s="4" t="s">
        <v>65</v>
      </c>
      <c r="C25" s="5" t="s">
        <v>4</v>
      </c>
      <c r="D25" s="6" t="s">
        <v>75</v>
      </c>
      <c r="E25" s="7">
        <v>45777</v>
      </c>
      <c r="F25" s="34">
        <v>24136</v>
      </c>
      <c r="G25" s="35">
        <v>45748</v>
      </c>
      <c r="H25" s="3">
        <v>10</v>
      </c>
      <c r="I25" s="36">
        <v>253428</v>
      </c>
      <c r="J25" s="48"/>
      <c r="K25" s="36">
        <v>253428</v>
      </c>
      <c r="L25" s="72" t="s">
        <v>7</v>
      </c>
    </row>
    <row r="26" spans="1:12" ht="30" x14ac:dyDescent="0.25">
      <c r="A26" s="4">
        <v>25</v>
      </c>
      <c r="B26" s="4" t="s">
        <v>65</v>
      </c>
      <c r="C26" s="5" t="s">
        <v>4</v>
      </c>
      <c r="D26" s="6" t="s">
        <v>76</v>
      </c>
      <c r="E26" s="7">
        <v>45808</v>
      </c>
      <c r="F26" s="34">
        <v>1103071</v>
      </c>
      <c r="G26" s="35">
        <v>45778</v>
      </c>
      <c r="H26" s="3">
        <v>10</v>
      </c>
      <c r="I26" s="36">
        <v>11582246</v>
      </c>
      <c r="J26" s="48"/>
      <c r="K26" s="36">
        <v>11582246</v>
      </c>
      <c r="L26" s="72" t="s">
        <v>7</v>
      </c>
    </row>
    <row r="27" spans="1:12" ht="30" x14ac:dyDescent="0.25">
      <c r="A27" s="4">
        <v>26</v>
      </c>
      <c r="B27" s="4" t="s">
        <v>65</v>
      </c>
      <c r="C27" s="5" t="s">
        <v>4</v>
      </c>
      <c r="D27" s="6" t="s">
        <v>77</v>
      </c>
      <c r="E27" s="7">
        <v>45838</v>
      </c>
      <c r="F27" s="34">
        <v>669309</v>
      </c>
      <c r="G27" s="35">
        <v>45810</v>
      </c>
      <c r="H27" s="3">
        <v>10</v>
      </c>
      <c r="I27" s="36">
        <v>7027745</v>
      </c>
      <c r="J27" s="48"/>
      <c r="K27" s="36">
        <v>7027745</v>
      </c>
      <c r="L27" s="72" t="s">
        <v>7</v>
      </c>
    </row>
    <row r="28" spans="1:12" ht="30" x14ac:dyDescent="0.25">
      <c r="A28" s="4">
        <v>27</v>
      </c>
      <c r="B28" s="4" t="s">
        <v>65</v>
      </c>
      <c r="C28" s="5" t="s">
        <v>4</v>
      </c>
      <c r="D28" s="6" t="s">
        <v>78</v>
      </c>
      <c r="E28" s="7">
        <v>45869</v>
      </c>
      <c r="F28" s="34">
        <v>990176</v>
      </c>
      <c r="G28" s="35">
        <v>45863</v>
      </c>
      <c r="H28" s="3">
        <v>10</v>
      </c>
      <c r="I28" s="36">
        <v>10396848</v>
      </c>
      <c r="J28" s="48"/>
      <c r="K28" s="36">
        <v>10396848</v>
      </c>
      <c r="L28" s="72" t="s">
        <v>7</v>
      </c>
    </row>
    <row r="29" spans="1:12" ht="30" x14ac:dyDescent="0.25">
      <c r="A29" s="4">
        <v>28</v>
      </c>
      <c r="B29" s="4" t="s">
        <v>65</v>
      </c>
      <c r="C29" s="5" t="s">
        <v>4</v>
      </c>
      <c r="D29" s="6" t="s">
        <v>79</v>
      </c>
      <c r="E29" s="57">
        <v>45900</v>
      </c>
      <c r="F29" s="34">
        <v>51689</v>
      </c>
      <c r="G29" s="35">
        <v>45894</v>
      </c>
      <c r="H29" s="3">
        <v>10</v>
      </c>
      <c r="I29" s="36">
        <v>542735</v>
      </c>
      <c r="J29" s="48"/>
      <c r="K29" s="36">
        <v>542735</v>
      </c>
      <c r="L29" s="72" t="s">
        <v>7</v>
      </c>
    </row>
    <row r="30" spans="1:12" ht="30" x14ac:dyDescent="0.25">
      <c r="A30" s="4">
        <v>29</v>
      </c>
      <c r="B30" s="4" t="s">
        <v>95</v>
      </c>
      <c r="C30" s="5" t="s">
        <v>4</v>
      </c>
      <c r="D30" s="6" t="s">
        <v>97</v>
      </c>
      <c r="E30" s="7">
        <v>45504</v>
      </c>
      <c r="F30" s="8">
        <v>496450</v>
      </c>
      <c r="G30" s="9">
        <v>45474</v>
      </c>
      <c r="H30" s="3">
        <v>10</v>
      </c>
      <c r="I30" s="11">
        <v>5212725</v>
      </c>
      <c r="J30" s="12">
        <v>5004216</v>
      </c>
      <c r="K30" s="12"/>
      <c r="L30" s="73" t="s">
        <v>5</v>
      </c>
    </row>
    <row r="31" spans="1:12" ht="30" x14ac:dyDescent="0.25">
      <c r="A31" s="4">
        <v>30</v>
      </c>
      <c r="B31" s="4" t="s">
        <v>95</v>
      </c>
      <c r="C31" s="5" t="s">
        <v>4</v>
      </c>
      <c r="D31" s="6" t="s">
        <v>98</v>
      </c>
      <c r="E31" s="7">
        <v>45535</v>
      </c>
      <c r="F31" s="8">
        <v>52936</v>
      </c>
      <c r="G31" s="9">
        <v>45505</v>
      </c>
      <c r="H31" s="3">
        <v>10</v>
      </c>
      <c r="I31" s="11">
        <v>555828</v>
      </c>
      <c r="J31" s="12">
        <v>533594</v>
      </c>
      <c r="K31" s="12"/>
      <c r="L31" s="73" t="s">
        <v>5</v>
      </c>
    </row>
    <row r="32" spans="1:12" ht="30" x14ac:dyDescent="0.25">
      <c r="A32" s="4">
        <v>31</v>
      </c>
      <c r="B32" s="4" t="s">
        <v>95</v>
      </c>
      <c r="C32" s="5" t="s">
        <v>4</v>
      </c>
      <c r="D32" s="6" t="s">
        <v>99</v>
      </c>
      <c r="E32" s="7">
        <v>45565</v>
      </c>
      <c r="F32" s="8">
        <v>4942386</v>
      </c>
      <c r="G32" s="9">
        <v>45536</v>
      </c>
      <c r="H32" s="3">
        <v>10</v>
      </c>
      <c r="I32" s="11">
        <v>51895053</v>
      </c>
      <c r="J32" s="12">
        <v>49819250</v>
      </c>
      <c r="K32" s="12"/>
      <c r="L32" s="73" t="s">
        <v>5</v>
      </c>
    </row>
    <row r="33" spans="1:12" ht="30" x14ac:dyDescent="0.25">
      <c r="A33" s="4">
        <v>32</v>
      </c>
      <c r="B33" s="4" t="s">
        <v>95</v>
      </c>
      <c r="C33" s="5" t="s">
        <v>4</v>
      </c>
      <c r="D33" s="6" t="s">
        <v>100</v>
      </c>
      <c r="E33" s="7">
        <v>45596</v>
      </c>
      <c r="F33" s="8">
        <v>1491234</v>
      </c>
      <c r="G33" s="9">
        <v>45566</v>
      </c>
      <c r="H33" s="3">
        <v>10</v>
      </c>
      <c r="I33" s="11">
        <v>15657957</v>
      </c>
      <c r="J33" s="12">
        <v>15031638</v>
      </c>
      <c r="K33" s="12"/>
      <c r="L33" s="73" t="s">
        <v>5</v>
      </c>
    </row>
    <row r="34" spans="1:12" ht="30" x14ac:dyDescent="0.25">
      <c r="A34" s="4">
        <v>33</v>
      </c>
      <c r="B34" s="4" t="s">
        <v>95</v>
      </c>
      <c r="C34" s="5" t="s">
        <v>4</v>
      </c>
      <c r="D34" s="6" t="s">
        <v>101</v>
      </c>
      <c r="E34" s="7">
        <v>45626</v>
      </c>
      <c r="F34" s="8">
        <v>1386065</v>
      </c>
      <c r="G34" s="9">
        <v>45597</v>
      </c>
      <c r="H34" s="3">
        <v>10</v>
      </c>
      <c r="I34" s="11">
        <v>14553683</v>
      </c>
      <c r="J34" s="12">
        <v>13971535</v>
      </c>
      <c r="K34" s="12"/>
      <c r="L34" s="73" t="s">
        <v>5</v>
      </c>
    </row>
    <row r="35" spans="1:12" ht="30" x14ac:dyDescent="0.25">
      <c r="A35" s="4">
        <v>34</v>
      </c>
      <c r="B35" s="4" t="s">
        <v>95</v>
      </c>
      <c r="C35" s="5" t="s">
        <v>4</v>
      </c>
      <c r="D35" s="6" t="s">
        <v>102</v>
      </c>
      <c r="E35" s="7">
        <v>45657</v>
      </c>
      <c r="F35" s="8">
        <v>2399995</v>
      </c>
      <c r="G35" s="9">
        <v>45627</v>
      </c>
      <c r="H35" s="3">
        <v>10</v>
      </c>
      <c r="I35" s="11">
        <v>25199948</v>
      </c>
      <c r="J35" s="12">
        <v>24191949.600000001</v>
      </c>
      <c r="K35" s="12"/>
      <c r="L35" s="73" t="s">
        <v>5</v>
      </c>
    </row>
    <row r="36" spans="1:12" ht="30" x14ac:dyDescent="0.25">
      <c r="A36" s="4">
        <v>35</v>
      </c>
      <c r="B36" s="4" t="s">
        <v>95</v>
      </c>
      <c r="C36" s="5" t="s">
        <v>4</v>
      </c>
      <c r="D36" s="6" t="s">
        <v>103</v>
      </c>
      <c r="E36" s="7">
        <v>45688</v>
      </c>
      <c r="F36" s="8">
        <v>1967633</v>
      </c>
      <c r="G36" s="9">
        <v>45658</v>
      </c>
      <c r="H36" s="3">
        <v>10</v>
      </c>
      <c r="I36" s="11">
        <v>20660147</v>
      </c>
      <c r="J36" s="12">
        <v>19833740.640000001</v>
      </c>
      <c r="K36" s="12"/>
      <c r="L36" s="73" t="s">
        <v>5</v>
      </c>
    </row>
    <row r="37" spans="1:12" ht="30" x14ac:dyDescent="0.25">
      <c r="A37" s="4">
        <v>36</v>
      </c>
      <c r="B37" s="4" t="s">
        <v>95</v>
      </c>
      <c r="C37" s="5" t="s">
        <v>4</v>
      </c>
      <c r="D37" s="6" t="s">
        <v>104</v>
      </c>
      <c r="E37" s="7">
        <v>45716</v>
      </c>
      <c r="F37" s="8">
        <v>869108</v>
      </c>
      <c r="G37" s="9">
        <v>45689</v>
      </c>
      <c r="H37" s="3">
        <v>10</v>
      </c>
      <c r="I37" s="11">
        <v>9125634</v>
      </c>
      <c r="J37" s="12">
        <v>8760608</v>
      </c>
      <c r="K37" s="12"/>
      <c r="L37" s="73" t="s">
        <v>5</v>
      </c>
    </row>
    <row r="38" spans="1:12" ht="30" x14ac:dyDescent="0.25">
      <c r="A38" s="4">
        <v>37</v>
      </c>
      <c r="B38" s="4" t="s">
        <v>95</v>
      </c>
      <c r="C38" s="5" t="s">
        <v>4</v>
      </c>
      <c r="D38" s="6" t="s">
        <v>105</v>
      </c>
      <c r="E38" s="7">
        <v>45744</v>
      </c>
      <c r="F38" s="8">
        <v>870870</v>
      </c>
      <c r="G38" s="9">
        <v>45741</v>
      </c>
      <c r="H38" s="3">
        <v>10</v>
      </c>
      <c r="I38" s="11">
        <v>9144135</v>
      </c>
      <c r="J38" s="12">
        <v>8778369</v>
      </c>
      <c r="K38" s="12"/>
      <c r="L38" s="73" t="s">
        <v>5</v>
      </c>
    </row>
    <row r="39" spans="1:12" ht="30" x14ac:dyDescent="0.25">
      <c r="A39" s="4">
        <v>38</v>
      </c>
      <c r="B39" s="4" t="s">
        <v>95</v>
      </c>
      <c r="C39" s="5" t="s">
        <v>4</v>
      </c>
      <c r="D39" s="6" t="s">
        <v>106</v>
      </c>
      <c r="E39" s="7">
        <v>45777</v>
      </c>
      <c r="F39" s="8">
        <v>2517717</v>
      </c>
      <c r="G39" s="9">
        <v>45772</v>
      </c>
      <c r="H39" s="3">
        <v>10</v>
      </c>
      <c r="I39" s="11">
        <v>26436029</v>
      </c>
      <c r="J39" s="12">
        <v>25378587</v>
      </c>
      <c r="K39" s="12"/>
      <c r="L39" s="73" t="s">
        <v>5</v>
      </c>
    </row>
    <row r="40" spans="1:12" ht="30" x14ac:dyDescent="0.25">
      <c r="A40" s="4">
        <v>39</v>
      </c>
      <c r="B40" s="4" t="s">
        <v>95</v>
      </c>
      <c r="C40" s="5" t="s">
        <v>4</v>
      </c>
      <c r="D40" s="6" t="s">
        <v>107</v>
      </c>
      <c r="E40" s="7">
        <v>45808</v>
      </c>
      <c r="F40" s="8">
        <v>986634</v>
      </c>
      <c r="G40" s="9">
        <v>45778</v>
      </c>
      <c r="H40" s="3">
        <v>10</v>
      </c>
      <c r="I40" s="11">
        <v>10359657</v>
      </c>
      <c r="J40" s="4"/>
      <c r="K40" s="11">
        <v>10359657</v>
      </c>
      <c r="L40" s="73" t="s">
        <v>7</v>
      </c>
    </row>
    <row r="41" spans="1:12" ht="30" x14ac:dyDescent="0.25">
      <c r="A41" s="4">
        <v>40</v>
      </c>
      <c r="B41" s="4" t="s">
        <v>95</v>
      </c>
      <c r="C41" s="5" t="s">
        <v>4</v>
      </c>
      <c r="D41" s="6" t="s">
        <v>108</v>
      </c>
      <c r="E41" s="7">
        <v>45838</v>
      </c>
      <c r="F41" s="8">
        <v>2861363</v>
      </c>
      <c r="G41" s="9">
        <v>45833</v>
      </c>
      <c r="H41" s="3">
        <v>10</v>
      </c>
      <c r="I41" s="11">
        <v>30044312</v>
      </c>
      <c r="J41" s="4"/>
      <c r="K41" s="11">
        <v>30044312</v>
      </c>
      <c r="L41" s="73" t="s">
        <v>7</v>
      </c>
    </row>
    <row r="42" spans="1:12" ht="30" x14ac:dyDescent="0.25">
      <c r="A42" s="4">
        <v>41</v>
      </c>
      <c r="B42" s="4" t="s">
        <v>95</v>
      </c>
      <c r="C42" s="5" t="s">
        <v>4</v>
      </c>
      <c r="D42" s="6" t="s">
        <v>109</v>
      </c>
      <c r="E42" s="7">
        <v>45869</v>
      </c>
      <c r="F42" s="8">
        <v>3257080</v>
      </c>
      <c r="G42" s="9">
        <v>45863</v>
      </c>
      <c r="H42" s="3">
        <v>10</v>
      </c>
      <c r="I42" s="11">
        <v>34199340</v>
      </c>
      <c r="J42" s="4"/>
      <c r="K42" s="11">
        <v>34199340</v>
      </c>
      <c r="L42" s="73" t="s">
        <v>7</v>
      </c>
    </row>
    <row r="43" spans="1:12" ht="30" x14ac:dyDescent="0.25">
      <c r="A43" s="4">
        <v>42</v>
      </c>
      <c r="B43" s="4" t="s">
        <v>95</v>
      </c>
      <c r="C43" s="5" t="s">
        <v>4</v>
      </c>
      <c r="D43" s="6" t="s">
        <v>96</v>
      </c>
      <c r="E43" s="7">
        <v>45900</v>
      </c>
      <c r="F43" s="8">
        <v>250933</v>
      </c>
      <c r="G43" s="9">
        <v>45894</v>
      </c>
      <c r="H43" s="3">
        <v>10</v>
      </c>
      <c r="I43" s="11">
        <v>2634797</v>
      </c>
      <c r="J43" s="4"/>
      <c r="K43" s="11">
        <v>2634797</v>
      </c>
      <c r="L43" s="73" t="s">
        <v>7</v>
      </c>
    </row>
    <row r="44" spans="1:12" ht="30" x14ac:dyDescent="0.25">
      <c r="A44" s="4">
        <v>43</v>
      </c>
      <c r="B44" s="4" t="s">
        <v>50</v>
      </c>
      <c r="C44" s="5" t="s">
        <v>4</v>
      </c>
      <c r="D44" s="6" t="s">
        <v>52</v>
      </c>
      <c r="E44" s="7">
        <v>45590</v>
      </c>
      <c r="F44" s="34">
        <v>368033</v>
      </c>
      <c r="G44" s="35">
        <v>45474</v>
      </c>
      <c r="H44" s="3">
        <v>10</v>
      </c>
      <c r="I44" s="36">
        <v>3864347</v>
      </c>
      <c r="J44" s="49">
        <v>3709773</v>
      </c>
      <c r="K44" s="49" t="s">
        <v>6</v>
      </c>
      <c r="L44" s="71" t="s">
        <v>5</v>
      </c>
    </row>
    <row r="45" spans="1:12" ht="30" x14ac:dyDescent="0.25">
      <c r="A45" s="4">
        <v>44</v>
      </c>
      <c r="B45" s="4" t="s">
        <v>50</v>
      </c>
      <c r="C45" s="5" t="s">
        <v>4</v>
      </c>
      <c r="D45" s="6" t="s">
        <v>53</v>
      </c>
      <c r="E45" s="7">
        <v>45590</v>
      </c>
      <c r="F45" s="34">
        <v>1393786</v>
      </c>
      <c r="G45" s="35">
        <v>45505</v>
      </c>
      <c r="H45" s="3">
        <v>10</v>
      </c>
      <c r="I45" s="36">
        <v>14634753</v>
      </c>
      <c r="J45" s="68">
        <v>32871435</v>
      </c>
      <c r="K45" s="49" t="s">
        <v>6</v>
      </c>
      <c r="L45" s="71" t="s">
        <v>5</v>
      </c>
    </row>
    <row r="46" spans="1:12" ht="30" x14ac:dyDescent="0.25">
      <c r="A46" s="4">
        <v>45</v>
      </c>
      <c r="B46" s="4" t="s">
        <v>50</v>
      </c>
      <c r="C46" s="5" t="s">
        <v>4</v>
      </c>
      <c r="D46" s="6" t="s">
        <v>54</v>
      </c>
      <c r="E46" s="7">
        <v>45590</v>
      </c>
      <c r="F46" s="34">
        <v>1867269</v>
      </c>
      <c r="G46" s="35">
        <v>45536</v>
      </c>
      <c r="H46" s="3">
        <v>10</v>
      </c>
      <c r="I46" s="36">
        <v>19606325</v>
      </c>
      <c r="J46" s="68"/>
      <c r="K46" s="49" t="s">
        <v>6</v>
      </c>
      <c r="L46" s="71" t="s">
        <v>5</v>
      </c>
    </row>
    <row r="47" spans="1:12" ht="30" x14ac:dyDescent="0.25">
      <c r="A47" s="4">
        <v>46</v>
      </c>
      <c r="B47" s="4" t="s">
        <v>50</v>
      </c>
      <c r="C47" s="5" t="s">
        <v>4</v>
      </c>
      <c r="D47" s="6" t="s">
        <v>55</v>
      </c>
      <c r="E47" s="7">
        <v>45596</v>
      </c>
      <c r="F47" s="34">
        <v>453657</v>
      </c>
      <c r="G47" s="35">
        <v>45566</v>
      </c>
      <c r="H47" s="3">
        <v>10</v>
      </c>
      <c r="I47" s="36">
        <v>4763399</v>
      </c>
      <c r="J47" s="50">
        <v>4572863</v>
      </c>
      <c r="K47" s="49" t="s">
        <v>6</v>
      </c>
      <c r="L47" s="71" t="s">
        <v>5</v>
      </c>
    </row>
    <row r="48" spans="1:12" ht="30" x14ac:dyDescent="0.25">
      <c r="A48" s="4">
        <v>47</v>
      </c>
      <c r="B48" s="4" t="s">
        <v>50</v>
      </c>
      <c r="C48" s="5" t="s">
        <v>4</v>
      </c>
      <c r="D48" s="6" t="s">
        <v>56</v>
      </c>
      <c r="E48" s="7">
        <v>45626</v>
      </c>
      <c r="F48" s="34">
        <v>384033</v>
      </c>
      <c r="G48" s="35">
        <v>45597</v>
      </c>
      <c r="H48" s="3">
        <v>10</v>
      </c>
      <c r="I48" s="36">
        <v>4032347</v>
      </c>
      <c r="J48" s="50">
        <v>3871053</v>
      </c>
      <c r="K48" s="49" t="s">
        <v>6</v>
      </c>
      <c r="L48" s="71" t="s">
        <v>5</v>
      </c>
    </row>
    <row r="49" spans="1:12" ht="30" x14ac:dyDescent="0.25">
      <c r="A49" s="4">
        <v>48</v>
      </c>
      <c r="B49" s="4" t="s">
        <v>50</v>
      </c>
      <c r="C49" s="5" t="s">
        <v>4</v>
      </c>
      <c r="D49" s="6" t="s">
        <v>57</v>
      </c>
      <c r="E49" s="7">
        <v>45657</v>
      </c>
      <c r="F49" s="34">
        <v>888578</v>
      </c>
      <c r="G49" s="35">
        <v>45627</v>
      </c>
      <c r="H49" s="3">
        <v>10</v>
      </c>
      <c r="I49" s="36">
        <v>9330069</v>
      </c>
      <c r="J49" s="51">
        <v>8956866</v>
      </c>
      <c r="K49" s="49" t="s">
        <v>6</v>
      </c>
      <c r="L49" s="71" t="s">
        <v>5</v>
      </c>
    </row>
    <row r="50" spans="1:12" ht="30" x14ac:dyDescent="0.25">
      <c r="A50" s="4">
        <v>49</v>
      </c>
      <c r="B50" s="4" t="s">
        <v>50</v>
      </c>
      <c r="C50" s="5" t="s">
        <v>4</v>
      </c>
      <c r="D50" s="6" t="s">
        <v>58</v>
      </c>
      <c r="E50" s="7">
        <v>45688</v>
      </c>
      <c r="F50" s="34">
        <v>550275</v>
      </c>
      <c r="G50" s="35">
        <v>45658</v>
      </c>
      <c r="H50" s="3">
        <v>10</v>
      </c>
      <c r="I50" s="36">
        <v>5777888</v>
      </c>
      <c r="J50" s="52">
        <v>5546772</v>
      </c>
      <c r="K50" s="49" t="s">
        <v>6</v>
      </c>
      <c r="L50" s="71" t="s">
        <v>5</v>
      </c>
    </row>
    <row r="51" spans="1:12" ht="30" x14ac:dyDescent="0.25">
      <c r="A51" s="4">
        <v>50</v>
      </c>
      <c r="B51" s="4" t="s">
        <v>50</v>
      </c>
      <c r="C51" s="5" t="s">
        <v>4</v>
      </c>
      <c r="D51" s="6" t="s">
        <v>59</v>
      </c>
      <c r="E51" s="7">
        <v>45716</v>
      </c>
      <c r="F51" s="34">
        <v>304761</v>
      </c>
      <c r="G51" s="35">
        <v>45713</v>
      </c>
      <c r="H51" s="3">
        <v>10</v>
      </c>
      <c r="I51" s="36">
        <v>3199991</v>
      </c>
      <c r="J51" s="48">
        <v>3071991</v>
      </c>
      <c r="K51" s="49" t="s">
        <v>6</v>
      </c>
      <c r="L51" s="71" t="s">
        <v>5</v>
      </c>
    </row>
    <row r="52" spans="1:12" ht="30" x14ac:dyDescent="0.25">
      <c r="A52" s="4">
        <v>51</v>
      </c>
      <c r="B52" s="4" t="s">
        <v>50</v>
      </c>
      <c r="C52" s="5" t="s">
        <v>4</v>
      </c>
      <c r="D52" s="6" t="s">
        <v>60</v>
      </c>
      <c r="E52" s="7">
        <v>45744</v>
      </c>
      <c r="F52" s="34">
        <v>233678</v>
      </c>
      <c r="G52" s="35">
        <v>45717</v>
      </c>
      <c r="H52" s="3">
        <v>10</v>
      </c>
      <c r="I52" s="36">
        <v>2453619</v>
      </c>
      <c r="J52" s="48">
        <v>2355474</v>
      </c>
      <c r="K52" s="49" t="s">
        <v>6</v>
      </c>
      <c r="L52" s="71" t="s">
        <v>5</v>
      </c>
    </row>
    <row r="53" spans="1:12" ht="30" x14ac:dyDescent="0.25">
      <c r="A53" s="4">
        <v>52</v>
      </c>
      <c r="B53" s="4" t="s">
        <v>50</v>
      </c>
      <c r="C53" s="5" t="s">
        <v>4</v>
      </c>
      <c r="D53" s="6" t="s">
        <v>61</v>
      </c>
      <c r="E53" s="7">
        <v>45777</v>
      </c>
      <c r="F53" s="34">
        <v>858430</v>
      </c>
      <c r="G53" s="35">
        <v>45748</v>
      </c>
      <c r="H53" s="3">
        <v>10</v>
      </c>
      <c r="I53" s="36">
        <v>9013515</v>
      </c>
      <c r="J53" s="48"/>
      <c r="K53" s="36">
        <v>9013515</v>
      </c>
      <c r="L53" s="71" t="s">
        <v>7</v>
      </c>
    </row>
    <row r="54" spans="1:12" ht="30" x14ac:dyDescent="0.25">
      <c r="A54" s="4">
        <v>53</v>
      </c>
      <c r="B54" s="4" t="s">
        <v>50</v>
      </c>
      <c r="C54" s="5" t="s">
        <v>4</v>
      </c>
      <c r="D54" s="6" t="s">
        <v>62</v>
      </c>
      <c r="E54" s="7">
        <v>45808</v>
      </c>
      <c r="F54" s="34">
        <v>322108</v>
      </c>
      <c r="G54" s="35">
        <v>45778</v>
      </c>
      <c r="H54" s="3">
        <v>10</v>
      </c>
      <c r="I54" s="36">
        <v>3382134</v>
      </c>
      <c r="J54" s="48"/>
      <c r="K54" s="36">
        <v>3382134</v>
      </c>
      <c r="L54" s="71" t="s">
        <v>7</v>
      </c>
    </row>
    <row r="55" spans="1:12" ht="30" x14ac:dyDescent="0.25">
      <c r="A55" s="4">
        <v>54</v>
      </c>
      <c r="B55" s="4" t="s">
        <v>50</v>
      </c>
      <c r="C55" s="5" t="s">
        <v>4</v>
      </c>
      <c r="D55" s="6" t="s">
        <v>63</v>
      </c>
      <c r="E55" s="7">
        <v>45838</v>
      </c>
      <c r="F55" s="34">
        <v>1505946</v>
      </c>
      <c r="G55" s="35">
        <v>45833</v>
      </c>
      <c r="H55" s="3">
        <v>10</v>
      </c>
      <c r="I55" s="36">
        <v>15818433</v>
      </c>
      <c r="J55" s="48"/>
      <c r="K55" s="36">
        <v>15818433</v>
      </c>
      <c r="L55" s="71" t="s">
        <v>7</v>
      </c>
    </row>
    <row r="56" spans="1:12" ht="30" x14ac:dyDescent="0.25">
      <c r="A56" s="4">
        <v>55</v>
      </c>
      <c r="B56" s="4" t="s">
        <v>50</v>
      </c>
      <c r="C56" s="5" t="s">
        <v>4</v>
      </c>
      <c r="D56" s="6" t="s">
        <v>64</v>
      </c>
      <c r="E56" s="7">
        <v>45869</v>
      </c>
      <c r="F56" s="34">
        <v>1390621</v>
      </c>
      <c r="G56" s="35">
        <v>45863</v>
      </c>
      <c r="H56" s="3">
        <v>10</v>
      </c>
      <c r="I56" s="36">
        <v>14601521</v>
      </c>
      <c r="J56" s="48"/>
      <c r="K56" s="36">
        <v>14601521</v>
      </c>
      <c r="L56" s="71" t="s">
        <v>7</v>
      </c>
    </row>
    <row r="57" spans="1:12" ht="30" x14ac:dyDescent="0.25">
      <c r="A57" s="4">
        <v>56</v>
      </c>
      <c r="B57" s="4" t="s">
        <v>50</v>
      </c>
      <c r="C57" s="5" t="s">
        <v>4</v>
      </c>
      <c r="D57" s="6" t="s">
        <v>51</v>
      </c>
      <c r="E57" s="7">
        <v>45900</v>
      </c>
      <c r="F57" s="34">
        <v>82731</v>
      </c>
      <c r="G57" s="35">
        <v>45894</v>
      </c>
      <c r="H57" s="3">
        <v>10</v>
      </c>
      <c r="I57" s="36">
        <v>868676</v>
      </c>
      <c r="J57" s="48"/>
      <c r="K57" s="36">
        <v>868676</v>
      </c>
      <c r="L57" s="71" t="s">
        <v>7</v>
      </c>
    </row>
    <row r="58" spans="1:12" ht="30" x14ac:dyDescent="0.25">
      <c r="A58" s="4">
        <v>57</v>
      </c>
      <c r="B58" s="4" t="s">
        <v>36</v>
      </c>
      <c r="C58" s="5" t="s">
        <v>4</v>
      </c>
      <c r="D58" s="6" t="s">
        <v>35</v>
      </c>
      <c r="E58" s="7">
        <v>45590</v>
      </c>
      <c r="F58" s="34">
        <v>322508</v>
      </c>
      <c r="G58" s="35">
        <v>45474</v>
      </c>
      <c r="H58" s="3">
        <v>10</v>
      </c>
      <c r="I58" s="36">
        <v>3386334</v>
      </c>
      <c r="J58" s="37">
        <v>3250881</v>
      </c>
      <c r="K58" s="37" t="s">
        <v>6</v>
      </c>
      <c r="L58" s="71" t="s">
        <v>5</v>
      </c>
    </row>
    <row r="59" spans="1:12" ht="30" x14ac:dyDescent="0.25">
      <c r="A59" s="4">
        <v>58</v>
      </c>
      <c r="B59" s="4" t="s">
        <v>36</v>
      </c>
      <c r="C59" s="5" t="s">
        <v>4</v>
      </c>
      <c r="D59" s="6" t="s">
        <v>37</v>
      </c>
      <c r="E59" s="7">
        <v>45590</v>
      </c>
      <c r="F59" s="34">
        <v>1814194</v>
      </c>
      <c r="G59" s="35">
        <v>45505</v>
      </c>
      <c r="H59" s="3">
        <v>10</v>
      </c>
      <c r="I59" s="36">
        <v>19049037</v>
      </c>
      <c r="J59" s="37">
        <v>18287076</v>
      </c>
      <c r="K59" s="37" t="s">
        <v>6</v>
      </c>
      <c r="L59" s="71" t="s">
        <v>5</v>
      </c>
    </row>
    <row r="60" spans="1:12" ht="30" x14ac:dyDescent="0.25">
      <c r="A60" s="4">
        <v>59</v>
      </c>
      <c r="B60" s="4" t="s">
        <v>36</v>
      </c>
      <c r="C60" s="5" t="s">
        <v>4</v>
      </c>
      <c r="D60" s="6" t="s">
        <v>38</v>
      </c>
      <c r="E60" s="7">
        <v>45590</v>
      </c>
      <c r="F60" s="34">
        <v>1992952</v>
      </c>
      <c r="G60" s="35">
        <v>45536</v>
      </c>
      <c r="H60" s="3">
        <v>10</v>
      </c>
      <c r="I60" s="36">
        <v>20925996</v>
      </c>
      <c r="J60" s="37">
        <v>20088956</v>
      </c>
      <c r="K60" s="37" t="s">
        <v>6</v>
      </c>
      <c r="L60" s="71" t="s">
        <v>5</v>
      </c>
    </row>
    <row r="61" spans="1:12" ht="30" x14ac:dyDescent="0.25">
      <c r="A61" s="4">
        <v>60</v>
      </c>
      <c r="B61" s="4" t="s">
        <v>36</v>
      </c>
      <c r="C61" s="5" t="s">
        <v>4</v>
      </c>
      <c r="D61" s="6" t="s">
        <v>39</v>
      </c>
      <c r="E61" s="7">
        <v>45596</v>
      </c>
      <c r="F61" s="34">
        <v>577028</v>
      </c>
      <c r="G61" s="35">
        <v>45566</v>
      </c>
      <c r="H61" s="3">
        <v>10</v>
      </c>
      <c r="I61" s="36">
        <v>6058794</v>
      </c>
      <c r="J61" s="37">
        <v>5816442</v>
      </c>
      <c r="K61" s="37" t="s">
        <v>6</v>
      </c>
      <c r="L61" s="71" t="s">
        <v>5</v>
      </c>
    </row>
    <row r="62" spans="1:12" ht="30" x14ac:dyDescent="0.25">
      <c r="A62" s="4">
        <v>61</v>
      </c>
      <c r="B62" s="4" t="s">
        <v>36</v>
      </c>
      <c r="C62" s="5" t="s">
        <v>4</v>
      </c>
      <c r="D62" s="6" t="s">
        <v>40</v>
      </c>
      <c r="E62" s="7">
        <v>45626</v>
      </c>
      <c r="F62" s="34">
        <v>1380370</v>
      </c>
      <c r="G62" s="35">
        <v>45597</v>
      </c>
      <c r="H62" s="3">
        <v>10</v>
      </c>
      <c r="I62" s="36">
        <v>14493885</v>
      </c>
      <c r="J62" s="37">
        <v>13914130</v>
      </c>
      <c r="K62" s="37" t="s">
        <v>6</v>
      </c>
      <c r="L62" s="71" t="s">
        <v>5</v>
      </c>
    </row>
    <row r="63" spans="1:12" ht="30" x14ac:dyDescent="0.25">
      <c r="A63" s="4">
        <v>62</v>
      </c>
      <c r="B63" s="4" t="s">
        <v>36</v>
      </c>
      <c r="C63" s="5" t="s">
        <v>4</v>
      </c>
      <c r="D63" s="6" t="s">
        <v>41</v>
      </c>
      <c r="E63" s="7">
        <v>45657</v>
      </c>
      <c r="F63" s="34">
        <v>774005</v>
      </c>
      <c r="G63" s="35">
        <v>45627</v>
      </c>
      <c r="H63" s="3">
        <v>10</v>
      </c>
      <c r="I63" s="36">
        <v>8127053</v>
      </c>
      <c r="J63" s="37">
        <v>7801971</v>
      </c>
      <c r="K63" s="37" t="s">
        <v>6</v>
      </c>
      <c r="L63" s="71" t="s">
        <v>5</v>
      </c>
    </row>
    <row r="64" spans="1:12" ht="30" x14ac:dyDescent="0.25">
      <c r="A64" s="4">
        <v>63</v>
      </c>
      <c r="B64" s="4" t="s">
        <v>36</v>
      </c>
      <c r="C64" s="5" t="s">
        <v>4</v>
      </c>
      <c r="D64" s="6" t="s">
        <v>42</v>
      </c>
      <c r="E64" s="7">
        <v>45688</v>
      </c>
      <c r="F64" s="34">
        <v>490125</v>
      </c>
      <c r="G64" s="35">
        <v>45658</v>
      </c>
      <c r="H64" s="3">
        <v>10</v>
      </c>
      <c r="I64" s="36">
        <v>5146313</v>
      </c>
      <c r="J64" s="37">
        <v>4940460</v>
      </c>
      <c r="K64" s="37" t="s">
        <v>6</v>
      </c>
      <c r="L64" s="71" t="s">
        <v>5</v>
      </c>
    </row>
    <row r="65" spans="1:12" ht="30" x14ac:dyDescent="0.25">
      <c r="A65" s="4">
        <v>64</v>
      </c>
      <c r="B65" s="4" t="s">
        <v>36</v>
      </c>
      <c r="C65" s="5" t="s">
        <v>4</v>
      </c>
      <c r="D65" s="6" t="s">
        <v>43</v>
      </c>
      <c r="E65" s="7">
        <v>45716</v>
      </c>
      <c r="F65" s="34">
        <v>542357</v>
      </c>
      <c r="G65" s="35">
        <v>45689</v>
      </c>
      <c r="H65" s="3">
        <v>10</v>
      </c>
      <c r="I65" s="36">
        <v>5694749</v>
      </c>
      <c r="J65" s="37">
        <v>5466959</v>
      </c>
      <c r="K65" s="37" t="s">
        <v>6</v>
      </c>
      <c r="L65" s="71" t="s">
        <v>5</v>
      </c>
    </row>
    <row r="66" spans="1:12" ht="30" x14ac:dyDescent="0.25">
      <c r="A66" s="4">
        <v>65</v>
      </c>
      <c r="B66" s="4" t="s">
        <v>36</v>
      </c>
      <c r="C66" s="5" t="s">
        <v>4</v>
      </c>
      <c r="D66" s="6" t="s">
        <v>44</v>
      </c>
      <c r="E66" s="7">
        <v>45744</v>
      </c>
      <c r="F66" s="34">
        <v>593295</v>
      </c>
      <c r="G66" s="35">
        <v>45717</v>
      </c>
      <c r="H66" s="3">
        <v>10</v>
      </c>
      <c r="I66" s="36">
        <v>6229598</v>
      </c>
      <c r="J66" s="37">
        <v>5980414</v>
      </c>
      <c r="K66" s="37" t="s">
        <v>6</v>
      </c>
      <c r="L66" s="71" t="s">
        <v>5</v>
      </c>
    </row>
    <row r="67" spans="1:12" ht="30" x14ac:dyDescent="0.25">
      <c r="A67" s="4">
        <v>66</v>
      </c>
      <c r="B67" s="4" t="s">
        <v>36</v>
      </c>
      <c r="C67" s="5" t="s">
        <v>4</v>
      </c>
      <c r="D67" s="6" t="s">
        <v>45</v>
      </c>
      <c r="E67" s="7">
        <v>45777</v>
      </c>
      <c r="F67" s="34">
        <v>2053991</v>
      </c>
      <c r="G67" s="35">
        <v>45748</v>
      </c>
      <c r="H67" s="3">
        <v>10</v>
      </c>
      <c r="I67" s="36">
        <v>21566906</v>
      </c>
      <c r="J67" s="37">
        <v>20704230</v>
      </c>
      <c r="K67" s="37" t="s">
        <v>6</v>
      </c>
      <c r="L67" s="71" t="s">
        <v>5</v>
      </c>
    </row>
    <row r="68" spans="1:12" ht="30" x14ac:dyDescent="0.25">
      <c r="A68" s="4">
        <v>67</v>
      </c>
      <c r="B68" s="4" t="s">
        <v>36</v>
      </c>
      <c r="C68" s="5" t="s">
        <v>4</v>
      </c>
      <c r="D68" s="6" t="s">
        <v>46</v>
      </c>
      <c r="E68" s="7">
        <v>45808</v>
      </c>
      <c r="F68" s="34">
        <v>415703</v>
      </c>
      <c r="G68" s="35">
        <v>45778</v>
      </c>
      <c r="H68" s="3">
        <v>10</v>
      </c>
      <c r="I68" s="36">
        <v>4364882</v>
      </c>
      <c r="J68" s="37">
        <v>4190287</v>
      </c>
      <c r="K68" s="37" t="s">
        <v>6</v>
      </c>
      <c r="L68" s="71" t="s">
        <v>5</v>
      </c>
    </row>
    <row r="69" spans="1:12" ht="30" x14ac:dyDescent="0.25">
      <c r="A69" s="4">
        <v>68</v>
      </c>
      <c r="B69" s="4" t="s">
        <v>36</v>
      </c>
      <c r="C69" s="5" t="s">
        <v>4</v>
      </c>
      <c r="D69" s="6" t="s">
        <v>47</v>
      </c>
      <c r="E69" s="7">
        <v>45838</v>
      </c>
      <c r="F69" s="34">
        <v>1228388</v>
      </c>
      <c r="G69" s="35">
        <v>45833</v>
      </c>
      <c r="H69" s="3">
        <v>10</v>
      </c>
      <c r="I69" s="36">
        <v>12898074</v>
      </c>
      <c r="J69" s="37"/>
      <c r="K69" s="36">
        <v>12898074</v>
      </c>
      <c r="L69" s="71" t="s">
        <v>7</v>
      </c>
    </row>
    <row r="70" spans="1:12" ht="30" x14ac:dyDescent="0.25">
      <c r="A70" s="4">
        <v>69</v>
      </c>
      <c r="B70" s="4" t="s">
        <v>36</v>
      </c>
      <c r="C70" s="5" t="s">
        <v>4</v>
      </c>
      <c r="D70" s="6" t="s">
        <v>48</v>
      </c>
      <c r="E70" s="7">
        <v>45869</v>
      </c>
      <c r="F70" s="34">
        <v>2280957</v>
      </c>
      <c r="G70" s="35">
        <v>45863</v>
      </c>
      <c r="H70" s="3">
        <v>10</v>
      </c>
      <c r="I70" s="36">
        <v>23950049</v>
      </c>
      <c r="J70" s="37"/>
      <c r="K70" s="36">
        <v>23950049</v>
      </c>
      <c r="L70" s="71" t="s">
        <v>7</v>
      </c>
    </row>
    <row r="71" spans="1:12" ht="30" x14ac:dyDescent="0.25">
      <c r="A71" s="4">
        <v>70</v>
      </c>
      <c r="B71" s="4" t="s">
        <v>36</v>
      </c>
      <c r="C71" s="5" t="s">
        <v>4</v>
      </c>
      <c r="D71" s="6" t="s">
        <v>49</v>
      </c>
      <c r="E71" s="7">
        <v>45900</v>
      </c>
      <c r="F71" s="34">
        <v>104338</v>
      </c>
      <c r="G71" s="35">
        <v>45894</v>
      </c>
      <c r="H71" s="3">
        <v>10</v>
      </c>
      <c r="I71" s="36">
        <v>1095549</v>
      </c>
      <c r="J71" s="37"/>
      <c r="K71" s="36">
        <v>1095549</v>
      </c>
      <c r="L71" s="71" t="s">
        <v>7</v>
      </c>
    </row>
    <row r="72" spans="1:12" ht="30" x14ac:dyDescent="0.25">
      <c r="A72" s="4">
        <v>71</v>
      </c>
      <c r="B72" s="4" t="s">
        <v>114</v>
      </c>
      <c r="C72" s="5" t="s">
        <v>4</v>
      </c>
      <c r="D72" s="6" t="s">
        <v>20</v>
      </c>
      <c r="E72" s="7">
        <v>45590</v>
      </c>
      <c r="F72" s="34">
        <v>692085</v>
      </c>
      <c r="G72" s="35">
        <v>45505</v>
      </c>
      <c r="H72" s="3">
        <v>10</v>
      </c>
      <c r="I72" s="36">
        <v>7266893</v>
      </c>
      <c r="J72" s="37">
        <v>6976217</v>
      </c>
      <c r="K72" s="36" t="s">
        <v>6</v>
      </c>
      <c r="L72" s="71" t="s">
        <v>5</v>
      </c>
    </row>
    <row r="73" spans="1:12" ht="30" x14ac:dyDescent="0.25">
      <c r="A73" s="4">
        <v>72</v>
      </c>
      <c r="B73" s="4" t="s">
        <v>114</v>
      </c>
      <c r="C73" s="5" t="s">
        <v>4</v>
      </c>
      <c r="D73" s="6" t="s">
        <v>21</v>
      </c>
      <c r="E73" s="7">
        <v>45590</v>
      </c>
      <c r="F73" s="34">
        <v>639429</v>
      </c>
      <c r="G73" s="35">
        <v>45536</v>
      </c>
      <c r="H73" s="3">
        <v>10</v>
      </c>
      <c r="I73" s="36">
        <v>6714005</v>
      </c>
      <c r="J73" s="62">
        <v>8955628</v>
      </c>
      <c r="K73" s="36" t="s">
        <v>6</v>
      </c>
      <c r="L73" s="71" t="s">
        <v>5</v>
      </c>
    </row>
    <row r="74" spans="1:12" ht="30" x14ac:dyDescent="0.25">
      <c r="A74" s="4">
        <v>73</v>
      </c>
      <c r="B74" s="4" t="s">
        <v>114</v>
      </c>
      <c r="C74" s="5" t="s">
        <v>4</v>
      </c>
      <c r="D74" s="6" t="s">
        <v>22</v>
      </c>
      <c r="E74" s="7">
        <v>45596</v>
      </c>
      <c r="F74" s="34">
        <v>134924</v>
      </c>
      <c r="G74" s="35">
        <v>45566</v>
      </c>
      <c r="H74" s="3">
        <v>10</v>
      </c>
      <c r="I74" s="36">
        <v>1416702</v>
      </c>
      <c r="J74" s="63"/>
      <c r="K74" s="36" t="s">
        <v>6</v>
      </c>
      <c r="L74" s="71" t="s">
        <v>5</v>
      </c>
    </row>
    <row r="75" spans="1:12" ht="30" x14ac:dyDescent="0.25">
      <c r="A75" s="4">
        <v>74</v>
      </c>
      <c r="B75" s="4" t="s">
        <v>114</v>
      </c>
      <c r="C75" s="5" t="s">
        <v>4</v>
      </c>
      <c r="D75" s="6" t="s">
        <v>23</v>
      </c>
      <c r="E75" s="38">
        <v>45626</v>
      </c>
      <c r="F75" s="12">
        <v>40419</v>
      </c>
      <c r="G75" s="39">
        <v>45597</v>
      </c>
      <c r="H75" s="3">
        <v>10</v>
      </c>
      <c r="I75" s="40">
        <v>424400</v>
      </c>
      <c r="J75" s="63"/>
      <c r="K75" s="36" t="s">
        <v>6</v>
      </c>
      <c r="L75" s="71" t="s">
        <v>5</v>
      </c>
    </row>
    <row r="76" spans="1:12" ht="30" x14ac:dyDescent="0.25">
      <c r="A76" s="4">
        <v>75</v>
      </c>
      <c r="B76" s="4" t="s">
        <v>114</v>
      </c>
      <c r="C76" s="5" t="s">
        <v>4</v>
      </c>
      <c r="D76" s="6" t="s">
        <v>24</v>
      </c>
      <c r="E76" s="7">
        <v>45657</v>
      </c>
      <c r="F76" s="12">
        <v>73483</v>
      </c>
      <c r="G76" s="35">
        <v>45627</v>
      </c>
      <c r="H76" s="3">
        <v>10</v>
      </c>
      <c r="I76" s="36">
        <v>771572</v>
      </c>
      <c r="J76" s="64"/>
      <c r="K76" s="36" t="s">
        <v>6</v>
      </c>
      <c r="L76" s="71" t="s">
        <v>5</v>
      </c>
    </row>
    <row r="77" spans="1:12" ht="30" x14ac:dyDescent="0.25">
      <c r="A77" s="4">
        <v>76</v>
      </c>
      <c r="B77" s="4" t="s">
        <v>114</v>
      </c>
      <c r="C77" s="5" t="s">
        <v>4</v>
      </c>
      <c r="D77" s="6" t="s">
        <v>25</v>
      </c>
      <c r="E77" s="7">
        <v>45688</v>
      </c>
      <c r="F77" s="12">
        <v>480144</v>
      </c>
      <c r="G77" s="35">
        <v>45658</v>
      </c>
      <c r="H77" s="3">
        <v>10</v>
      </c>
      <c r="I77" s="36">
        <v>5041512</v>
      </c>
      <c r="J77" s="37">
        <v>4839852</v>
      </c>
      <c r="K77" s="36" t="s">
        <v>6</v>
      </c>
      <c r="L77" s="71" t="s">
        <v>5</v>
      </c>
    </row>
    <row r="78" spans="1:12" ht="30" x14ac:dyDescent="0.25">
      <c r="A78" s="4">
        <v>77</v>
      </c>
      <c r="B78" s="4" t="s">
        <v>114</v>
      </c>
      <c r="C78" s="5" t="s">
        <v>4</v>
      </c>
      <c r="D78" s="6" t="s">
        <v>26</v>
      </c>
      <c r="E78" s="7">
        <v>45716</v>
      </c>
      <c r="F78" s="12">
        <v>656321</v>
      </c>
      <c r="G78" s="35">
        <v>45689</v>
      </c>
      <c r="H78" s="3">
        <v>10</v>
      </c>
      <c r="I78" s="36">
        <v>6891371</v>
      </c>
      <c r="J78" s="37">
        <v>6615716</v>
      </c>
      <c r="K78" s="36" t="s">
        <v>6</v>
      </c>
      <c r="L78" s="71" t="s">
        <v>5</v>
      </c>
    </row>
    <row r="79" spans="1:12" ht="30" x14ac:dyDescent="0.25">
      <c r="A79" s="4">
        <v>78</v>
      </c>
      <c r="B79" s="4" t="s">
        <v>114</v>
      </c>
      <c r="C79" s="5" t="s">
        <v>4</v>
      </c>
      <c r="D79" s="6" t="s">
        <v>27</v>
      </c>
      <c r="E79" s="7">
        <v>45744</v>
      </c>
      <c r="F79" s="12">
        <v>60562</v>
      </c>
      <c r="G79" s="35">
        <v>45717</v>
      </c>
      <c r="H79" s="3">
        <v>10</v>
      </c>
      <c r="I79" s="36">
        <v>635901</v>
      </c>
      <c r="J79" s="37">
        <v>610465</v>
      </c>
      <c r="K79" s="36" t="s">
        <v>6</v>
      </c>
      <c r="L79" s="71" t="s">
        <v>5</v>
      </c>
    </row>
    <row r="80" spans="1:12" ht="30" x14ac:dyDescent="0.25">
      <c r="A80" s="4">
        <v>79</v>
      </c>
      <c r="B80" s="4" t="s">
        <v>114</v>
      </c>
      <c r="C80" s="5" t="s">
        <v>4</v>
      </c>
      <c r="D80" s="6" t="s">
        <v>28</v>
      </c>
      <c r="E80" s="7">
        <v>45777</v>
      </c>
      <c r="F80" s="12">
        <v>24756</v>
      </c>
      <c r="G80" s="35">
        <v>45748</v>
      </c>
      <c r="H80" s="3">
        <v>10</v>
      </c>
      <c r="I80" s="36">
        <v>259938</v>
      </c>
      <c r="J80" s="37">
        <v>249540</v>
      </c>
      <c r="K80" s="36" t="s">
        <v>6</v>
      </c>
      <c r="L80" s="71" t="s">
        <v>5</v>
      </c>
    </row>
    <row r="81" spans="1:12" ht="30" x14ac:dyDescent="0.25">
      <c r="A81" s="4">
        <v>80</v>
      </c>
      <c r="B81" s="4" t="s">
        <v>114</v>
      </c>
      <c r="C81" s="5" t="s">
        <v>4</v>
      </c>
      <c r="D81" s="6" t="s">
        <v>29</v>
      </c>
      <c r="E81" s="7">
        <v>45808</v>
      </c>
      <c r="F81" s="12">
        <v>211639</v>
      </c>
      <c r="G81" s="35">
        <v>45778</v>
      </c>
      <c r="H81" s="3">
        <v>10</v>
      </c>
      <c r="I81" s="36">
        <v>2222210</v>
      </c>
      <c r="J81" s="37">
        <v>2133322</v>
      </c>
      <c r="K81" s="36" t="s">
        <v>6</v>
      </c>
      <c r="L81" s="71" t="s">
        <v>5</v>
      </c>
    </row>
    <row r="82" spans="1:12" ht="30" x14ac:dyDescent="0.25">
      <c r="A82" s="4">
        <v>81</v>
      </c>
      <c r="B82" s="4" t="s">
        <v>114</v>
      </c>
      <c r="C82" s="5" t="s">
        <v>4</v>
      </c>
      <c r="D82" s="6" t="s">
        <v>30</v>
      </c>
      <c r="E82" s="7">
        <v>45838</v>
      </c>
      <c r="F82" s="12">
        <v>827256</v>
      </c>
      <c r="G82" s="35">
        <v>45833</v>
      </c>
      <c r="H82" s="3">
        <v>10</v>
      </c>
      <c r="I82" s="36">
        <v>8686188</v>
      </c>
      <c r="J82" s="37">
        <v>8338740</v>
      </c>
      <c r="K82" s="36" t="s">
        <v>6</v>
      </c>
      <c r="L82" s="71" t="s">
        <v>5</v>
      </c>
    </row>
    <row r="83" spans="1:12" ht="30" x14ac:dyDescent="0.25">
      <c r="A83" s="4">
        <v>82</v>
      </c>
      <c r="B83" s="4" t="s">
        <v>114</v>
      </c>
      <c r="C83" s="5" t="s">
        <v>4</v>
      </c>
      <c r="D83" s="6" t="s">
        <v>31</v>
      </c>
      <c r="E83" s="7">
        <v>45869</v>
      </c>
      <c r="F83" s="12">
        <v>1075832</v>
      </c>
      <c r="G83" s="35">
        <v>45863</v>
      </c>
      <c r="H83" s="3">
        <v>10</v>
      </c>
      <c r="I83" s="36">
        <v>11296236</v>
      </c>
      <c r="J83" s="37">
        <v>10844387</v>
      </c>
      <c r="K83" s="36" t="s">
        <v>6</v>
      </c>
      <c r="L83" s="71" t="s">
        <v>13</v>
      </c>
    </row>
    <row r="84" spans="1:12" ht="30" x14ac:dyDescent="0.25">
      <c r="A84" s="74">
        <v>83</v>
      </c>
      <c r="B84" s="74" t="s">
        <v>114</v>
      </c>
      <c r="C84" s="75" t="s">
        <v>4</v>
      </c>
      <c r="D84" s="76" t="s">
        <v>32</v>
      </c>
      <c r="E84" s="77">
        <v>45900</v>
      </c>
      <c r="F84" s="78">
        <v>8737</v>
      </c>
      <c r="G84" s="79">
        <v>45894</v>
      </c>
      <c r="H84" s="80">
        <v>10</v>
      </c>
      <c r="I84" s="81">
        <v>91739</v>
      </c>
      <c r="J84" s="82"/>
      <c r="K84" s="81">
        <v>91739</v>
      </c>
      <c r="L84" s="83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6"/>
  <sheetViews>
    <sheetView workbookViewId="0">
      <selection sqref="A1:K6"/>
    </sheetView>
  </sheetViews>
  <sheetFormatPr defaultRowHeight="15" x14ac:dyDescent="0.25"/>
  <cols>
    <col min="1" max="1" width="9" customWidth="1"/>
    <col min="2" max="2" width="14.28515625" customWidth="1"/>
    <col min="3" max="3" width="22" customWidth="1"/>
    <col min="4" max="5" width="10.140625" customWidth="1"/>
    <col min="6" max="6" width="7.85546875" customWidth="1"/>
    <col min="7" max="7" width="13.42578125" customWidth="1"/>
    <col min="8" max="8" width="16.140625" customWidth="1"/>
    <col min="9" max="9" width="16.85546875" customWidth="1"/>
    <col min="10" max="11" width="20.28515625" customWidth="1"/>
    <col min="12" max="12" width="9.28515625" customWidth="1"/>
  </cols>
  <sheetData>
    <row r="1" spans="1:11" ht="30.75" thickBot="1" x14ac:dyDescent="0.3">
      <c r="A1" s="1" t="s">
        <v>33</v>
      </c>
      <c r="B1" s="1" t="s">
        <v>110</v>
      </c>
      <c r="C1" s="1" t="s">
        <v>0</v>
      </c>
      <c r="D1" s="1" t="s">
        <v>1</v>
      </c>
      <c r="E1" s="26" t="s">
        <v>19</v>
      </c>
      <c r="F1" s="2" t="s">
        <v>2</v>
      </c>
      <c r="G1" s="27" t="s">
        <v>18</v>
      </c>
      <c r="H1" s="27" t="s">
        <v>3</v>
      </c>
      <c r="I1" s="27" t="s">
        <v>12</v>
      </c>
      <c r="J1" s="27" t="s">
        <v>15</v>
      </c>
      <c r="K1" s="27" t="s">
        <v>111</v>
      </c>
    </row>
    <row r="2" spans="1:11" ht="30" x14ac:dyDescent="0.25">
      <c r="A2" s="4" t="s">
        <v>95</v>
      </c>
      <c r="B2" s="5" t="s">
        <v>4</v>
      </c>
      <c r="C2" s="6" t="s">
        <v>97</v>
      </c>
      <c r="D2" s="7">
        <v>45504</v>
      </c>
      <c r="E2" s="8">
        <v>496450</v>
      </c>
      <c r="F2" s="9">
        <v>45474</v>
      </c>
      <c r="G2" s="3">
        <f>SUMIF('Main '!B2:B84,Dashboard!F5,'Main '!F2:F84)</f>
        <v>14570211</v>
      </c>
      <c r="H2" s="11">
        <v>5212725</v>
      </c>
      <c r="I2" s="12">
        <v>5004216</v>
      </c>
      <c r="J2" s="12"/>
      <c r="K2" s="28" t="s">
        <v>5</v>
      </c>
    </row>
    <row r="3" spans="1:11" ht="30" x14ac:dyDescent="0.25">
      <c r="A3" s="4" t="s">
        <v>95</v>
      </c>
      <c r="B3" s="5" t="s">
        <v>4</v>
      </c>
      <c r="C3" s="6" t="s">
        <v>98</v>
      </c>
      <c r="D3" s="7">
        <v>45535</v>
      </c>
      <c r="E3" s="8">
        <v>52936</v>
      </c>
      <c r="F3" s="9">
        <v>45505</v>
      </c>
      <c r="G3" s="3">
        <v>10</v>
      </c>
      <c r="H3" s="11">
        <v>555828</v>
      </c>
      <c r="I3" s="12">
        <v>533594</v>
      </c>
      <c r="J3" s="12"/>
      <c r="K3" s="28" t="s">
        <v>5</v>
      </c>
    </row>
    <row r="4" spans="1:11" ht="30" x14ac:dyDescent="0.25">
      <c r="A4" s="4" t="s">
        <v>95</v>
      </c>
      <c r="B4" s="5" t="s">
        <v>4</v>
      </c>
      <c r="C4" s="6" t="s">
        <v>99</v>
      </c>
      <c r="D4" s="7">
        <v>45565</v>
      </c>
      <c r="E4" s="8">
        <v>4942386</v>
      </c>
      <c r="F4" s="9">
        <v>45536</v>
      </c>
      <c r="G4" s="3">
        <v>10</v>
      </c>
      <c r="H4" s="11">
        <v>51895053</v>
      </c>
      <c r="I4" s="12">
        <v>49819250</v>
      </c>
      <c r="J4" s="12"/>
      <c r="K4" s="28" t="s">
        <v>5</v>
      </c>
    </row>
    <row r="5" spans="1:11" ht="30" x14ac:dyDescent="0.25">
      <c r="A5" s="4" t="s">
        <v>95</v>
      </c>
      <c r="B5" s="5" t="s">
        <v>4</v>
      </c>
      <c r="C5" s="6" t="s">
        <v>100</v>
      </c>
      <c r="D5" s="7">
        <v>45596</v>
      </c>
      <c r="E5" s="8">
        <v>1491234</v>
      </c>
      <c r="F5" s="9">
        <v>45566</v>
      </c>
      <c r="G5" s="3">
        <v>10</v>
      </c>
      <c r="H5" s="11">
        <v>15657957</v>
      </c>
      <c r="I5" s="12">
        <v>15031638</v>
      </c>
      <c r="J5" s="12"/>
      <c r="K5" s="28" t="s">
        <v>5</v>
      </c>
    </row>
    <row r="6" spans="1:11" ht="30" x14ac:dyDescent="0.25">
      <c r="A6" s="4" t="s">
        <v>95</v>
      </c>
      <c r="B6" s="5" t="s">
        <v>4</v>
      </c>
      <c r="C6" s="6" t="s">
        <v>101</v>
      </c>
      <c r="D6" s="7">
        <v>45626</v>
      </c>
      <c r="E6" s="8">
        <v>1386065</v>
      </c>
      <c r="F6" s="9">
        <v>45597</v>
      </c>
      <c r="G6" s="3">
        <v>10</v>
      </c>
      <c r="H6" s="11">
        <v>14553683</v>
      </c>
      <c r="I6" s="12">
        <v>13971535</v>
      </c>
      <c r="J6" s="12"/>
      <c r="K6" s="28" t="s">
        <v>5</v>
      </c>
    </row>
    <row r="7" spans="1:11" ht="30" x14ac:dyDescent="0.25">
      <c r="A7" s="4" t="s">
        <v>95</v>
      </c>
      <c r="B7" s="5" t="s">
        <v>4</v>
      </c>
      <c r="C7" s="6" t="s">
        <v>102</v>
      </c>
      <c r="D7" s="7">
        <v>45657</v>
      </c>
      <c r="E7" s="8">
        <v>2399995</v>
      </c>
      <c r="F7" s="9">
        <v>45627</v>
      </c>
      <c r="G7" s="3">
        <v>10</v>
      </c>
      <c r="H7" s="11">
        <v>25199948</v>
      </c>
      <c r="I7" s="12">
        <v>24191949.600000001</v>
      </c>
      <c r="J7" s="12"/>
      <c r="K7" s="28" t="s">
        <v>5</v>
      </c>
    </row>
    <row r="8" spans="1:11" ht="30" x14ac:dyDescent="0.25">
      <c r="A8" s="4" t="s">
        <v>95</v>
      </c>
      <c r="B8" s="5" t="s">
        <v>4</v>
      </c>
      <c r="C8" s="6" t="s">
        <v>103</v>
      </c>
      <c r="D8" s="7">
        <v>45688</v>
      </c>
      <c r="E8" s="8">
        <v>1967633</v>
      </c>
      <c r="F8" s="9">
        <v>45658</v>
      </c>
      <c r="G8" s="3">
        <v>10</v>
      </c>
      <c r="H8" s="11">
        <v>20660147</v>
      </c>
      <c r="I8" s="12">
        <v>19833740.640000001</v>
      </c>
      <c r="J8" s="12"/>
      <c r="K8" s="28" t="s">
        <v>5</v>
      </c>
    </row>
    <row r="9" spans="1:11" ht="30" x14ac:dyDescent="0.25">
      <c r="A9" s="4" t="s">
        <v>95</v>
      </c>
      <c r="B9" s="5" t="s">
        <v>4</v>
      </c>
      <c r="C9" s="6" t="s">
        <v>104</v>
      </c>
      <c r="D9" s="7">
        <v>45716</v>
      </c>
      <c r="E9" s="8">
        <v>869108</v>
      </c>
      <c r="F9" s="9">
        <v>45689</v>
      </c>
      <c r="G9" s="3">
        <v>10</v>
      </c>
      <c r="H9" s="11">
        <v>9125634</v>
      </c>
      <c r="I9" s="12">
        <v>8760608</v>
      </c>
      <c r="J9" s="12"/>
      <c r="K9" s="28" t="s">
        <v>5</v>
      </c>
    </row>
    <row r="10" spans="1:11" ht="30" x14ac:dyDescent="0.25">
      <c r="A10" s="4" t="s">
        <v>95</v>
      </c>
      <c r="B10" s="5" t="s">
        <v>4</v>
      </c>
      <c r="C10" s="6" t="s">
        <v>105</v>
      </c>
      <c r="D10" s="7">
        <v>45744</v>
      </c>
      <c r="E10" s="8">
        <v>870870</v>
      </c>
      <c r="F10" s="9">
        <v>45741</v>
      </c>
      <c r="G10" s="3">
        <v>10</v>
      </c>
      <c r="H10" s="11">
        <v>9144135</v>
      </c>
      <c r="I10" s="12">
        <v>8778369</v>
      </c>
      <c r="J10" s="12"/>
      <c r="K10" s="28" t="s">
        <v>5</v>
      </c>
    </row>
    <row r="11" spans="1:11" ht="30" x14ac:dyDescent="0.25">
      <c r="A11" s="4" t="s">
        <v>95</v>
      </c>
      <c r="B11" s="5" t="s">
        <v>4</v>
      </c>
      <c r="C11" s="6" t="s">
        <v>106</v>
      </c>
      <c r="D11" s="7">
        <v>45777</v>
      </c>
      <c r="E11" s="8">
        <v>2517717</v>
      </c>
      <c r="F11" s="9">
        <v>45772</v>
      </c>
      <c r="G11" s="3">
        <v>10</v>
      </c>
      <c r="H11" s="11">
        <v>26436029</v>
      </c>
      <c r="I11" s="12">
        <v>25378587</v>
      </c>
      <c r="J11" s="12"/>
      <c r="K11" s="28" t="s">
        <v>5</v>
      </c>
    </row>
    <row r="12" spans="1:11" ht="30" x14ac:dyDescent="0.25">
      <c r="A12" s="4" t="s">
        <v>95</v>
      </c>
      <c r="B12" s="5" t="s">
        <v>4</v>
      </c>
      <c r="C12" s="6" t="s">
        <v>107</v>
      </c>
      <c r="D12" s="7">
        <v>45808</v>
      </c>
      <c r="E12" s="8">
        <v>986634</v>
      </c>
      <c r="F12" s="9">
        <v>45778</v>
      </c>
      <c r="G12" s="3">
        <v>10</v>
      </c>
      <c r="H12" s="11">
        <v>10359657</v>
      </c>
      <c r="I12" s="4"/>
      <c r="J12" s="11">
        <v>10359657</v>
      </c>
      <c r="K12" s="28" t="s">
        <v>7</v>
      </c>
    </row>
    <row r="13" spans="1:11" ht="30" x14ac:dyDescent="0.25">
      <c r="A13" s="4" t="s">
        <v>95</v>
      </c>
      <c r="B13" s="5" t="s">
        <v>4</v>
      </c>
      <c r="C13" s="6" t="s">
        <v>108</v>
      </c>
      <c r="D13" s="7">
        <v>45838</v>
      </c>
      <c r="E13" s="8">
        <v>2861363</v>
      </c>
      <c r="F13" s="9">
        <v>45833</v>
      </c>
      <c r="G13" s="3">
        <v>10</v>
      </c>
      <c r="H13" s="11">
        <v>30044312</v>
      </c>
      <c r="I13" s="4"/>
      <c r="J13" s="11">
        <v>30044312</v>
      </c>
      <c r="K13" s="28" t="s">
        <v>7</v>
      </c>
    </row>
    <row r="14" spans="1:11" ht="30" x14ac:dyDescent="0.25">
      <c r="A14" s="4" t="s">
        <v>95</v>
      </c>
      <c r="B14" s="5" t="s">
        <v>4</v>
      </c>
      <c r="C14" s="6" t="s">
        <v>109</v>
      </c>
      <c r="D14" s="7">
        <v>45869</v>
      </c>
      <c r="E14" s="8">
        <v>3257080</v>
      </c>
      <c r="F14" s="9">
        <v>45863</v>
      </c>
      <c r="G14" s="3">
        <v>10</v>
      </c>
      <c r="H14" s="11">
        <v>34199340</v>
      </c>
      <c r="I14" s="4"/>
      <c r="J14" s="11">
        <v>34199340</v>
      </c>
      <c r="K14" s="28" t="s">
        <v>7</v>
      </c>
    </row>
    <row r="15" spans="1:11" ht="30" x14ac:dyDescent="0.25">
      <c r="A15" s="4" t="s">
        <v>95</v>
      </c>
      <c r="B15" s="5" t="s">
        <v>4</v>
      </c>
      <c r="C15" s="6" t="s">
        <v>96</v>
      </c>
      <c r="D15" s="7">
        <v>45900</v>
      </c>
      <c r="E15" s="8">
        <v>250933</v>
      </c>
      <c r="F15" s="9">
        <v>45894</v>
      </c>
      <c r="G15" s="3">
        <v>10</v>
      </c>
      <c r="H15" s="11">
        <v>2634797</v>
      </c>
      <c r="I15" s="4"/>
      <c r="J15" s="11">
        <v>2634797</v>
      </c>
      <c r="K15" s="28" t="s">
        <v>7</v>
      </c>
    </row>
    <row r="16" spans="1:11" ht="15.75" x14ac:dyDescent="0.25">
      <c r="A16" s="111" t="s">
        <v>10</v>
      </c>
      <c r="B16" s="111"/>
      <c r="C16" s="22" t="s">
        <v>11</v>
      </c>
      <c r="D16" s="29"/>
      <c r="E16" s="30">
        <f>SUM(E2:E15)</f>
        <v>24350404</v>
      </c>
      <c r="F16" s="31"/>
      <c r="G16" s="23"/>
      <c r="H16" s="32">
        <f>SUM(H2:H15)</f>
        <v>255679245</v>
      </c>
      <c r="I16" s="33">
        <f>SUM(I2:I15)</f>
        <v>171303487.24000001</v>
      </c>
      <c r="J16" s="33">
        <f>SUM(J12:J15)</f>
        <v>77238106</v>
      </c>
      <c r="K16" s="28"/>
    </row>
  </sheetData>
  <mergeCells count="1"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"/>
  <sheetViews>
    <sheetView workbookViewId="0">
      <selection sqref="A1:K15"/>
    </sheetView>
  </sheetViews>
  <sheetFormatPr defaultRowHeight="15" x14ac:dyDescent="0.25"/>
  <cols>
    <col min="1" max="1" width="5.85546875" customWidth="1"/>
    <col min="2" max="2" width="10.42578125" customWidth="1"/>
    <col min="3" max="3" width="18" customWidth="1"/>
    <col min="4" max="5" width="10.140625" customWidth="1"/>
    <col min="6" max="6" width="7.85546875" customWidth="1"/>
    <col min="7" max="7" width="13.42578125" customWidth="1"/>
    <col min="8" max="8" width="16.140625" customWidth="1"/>
    <col min="9" max="9" width="16.85546875" customWidth="1"/>
    <col min="10" max="10" width="20.28515625" customWidth="1"/>
    <col min="11" max="11" width="15.28515625" customWidth="1"/>
  </cols>
  <sheetData>
    <row r="1" spans="1:11" ht="30.75" thickBot="1" x14ac:dyDescent="0.3">
      <c r="A1" s="1" t="s">
        <v>33</v>
      </c>
      <c r="B1" s="1" t="s">
        <v>110</v>
      </c>
      <c r="C1" s="1" t="s">
        <v>0</v>
      </c>
      <c r="D1" s="1" t="s">
        <v>1</v>
      </c>
      <c r="E1" s="26" t="s">
        <v>19</v>
      </c>
      <c r="F1" s="2" t="s">
        <v>2</v>
      </c>
      <c r="G1" s="27" t="s">
        <v>18</v>
      </c>
      <c r="H1" s="27" t="s">
        <v>3</v>
      </c>
      <c r="I1" s="27" t="s">
        <v>12</v>
      </c>
      <c r="J1" s="27" t="s">
        <v>15</v>
      </c>
      <c r="K1" s="27" t="s">
        <v>111</v>
      </c>
    </row>
    <row r="2" spans="1:11" ht="30" x14ac:dyDescent="0.25">
      <c r="A2" s="4" t="s">
        <v>80</v>
      </c>
      <c r="B2" s="5" t="s">
        <v>4</v>
      </c>
      <c r="C2" s="6" t="s">
        <v>81</v>
      </c>
      <c r="D2" s="7">
        <v>45504</v>
      </c>
      <c r="E2" s="8">
        <v>5245402</v>
      </c>
      <c r="F2" s="9">
        <v>45474</v>
      </c>
      <c r="G2" s="10">
        <v>10</v>
      </c>
      <c r="H2" s="11">
        <v>55076721</v>
      </c>
      <c r="I2" s="12">
        <v>52835771</v>
      </c>
      <c r="J2" s="13"/>
      <c r="K2" s="14" t="s">
        <v>5</v>
      </c>
    </row>
    <row r="3" spans="1:11" ht="30" x14ac:dyDescent="0.25">
      <c r="A3" s="4" t="s">
        <v>80</v>
      </c>
      <c r="B3" s="5" t="s">
        <v>4</v>
      </c>
      <c r="C3" s="6" t="s">
        <v>82</v>
      </c>
      <c r="D3" s="7">
        <v>45535</v>
      </c>
      <c r="E3" s="8">
        <v>857069</v>
      </c>
      <c r="F3" s="9">
        <v>45505</v>
      </c>
      <c r="G3" s="10">
        <v>10</v>
      </c>
      <c r="H3" s="11">
        <v>8999225</v>
      </c>
      <c r="I3" s="12">
        <v>8617815</v>
      </c>
      <c r="J3" s="13"/>
      <c r="K3" s="14" t="s">
        <v>5</v>
      </c>
    </row>
    <row r="4" spans="1:11" ht="30" x14ac:dyDescent="0.25">
      <c r="A4" s="4" t="s">
        <v>80</v>
      </c>
      <c r="B4" s="5" t="s">
        <v>4</v>
      </c>
      <c r="C4" s="6" t="s">
        <v>83</v>
      </c>
      <c r="D4" s="7">
        <v>45565</v>
      </c>
      <c r="E4" s="8">
        <v>3865429</v>
      </c>
      <c r="F4" s="9">
        <v>45536</v>
      </c>
      <c r="G4" s="10">
        <v>10</v>
      </c>
      <c r="H4" s="11">
        <v>40587005</v>
      </c>
      <c r="I4" s="12">
        <v>38963524.799999997</v>
      </c>
      <c r="J4" s="15" t="s">
        <v>6</v>
      </c>
      <c r="K4" s="14" t="s">
        <v>5</v>
      </c>
    </row>
    <row r="5" spans="1:11" ht="30" x14ac:dyDescent="0.25">
      <c r="A5" s="4" t="s">
        <v>80</v>
      </c>
      <c r="B5" s="5" t="s">
        <v>4</v>
      </c>
      <c r="C5" s="6" t="s">
        <v>84</v>
      </c>
      <c r="D5" s="7">
        <v>45596</v>
      </c>
      <c r="E5" s="8">
        <v>1500659</v>
      </c>
      <c r="F5" s="9">
        <v>45566</v>
      </c>
      <c r="G5" s="10">
        <v>10</v>
      </c>
      <c r="H5" s="11">
        <v>15756920</v>
      </c>
      <c r="I5" s="12">
        <v>15126643</v>
      </c>
      <c r="J5" s="15" t="s">
        <v>6</v>
      </c>
      <c r="K5" s="14" t="s">
        <v>5</v>
      </c>
    </row>
    <row r="6" spans="1:11" ht="30" x14ac:dyDescent="0.25">
      <c r="A6" s="4" t="s">
        <v>80</v>
      </c>
      <c r="B6" s="5" t="s">
        <v>4</v>
      </c>
      <c r="C6" s="6" t="s">
        <v>85</v>
      </c>
      <c r="D6" s="7">
        <v>45626</v>
      </c>
      <c r="E6" s="8">
        <v>185464</v>
      </c>
      <c r="F6" s="9">
        <v>45597</v>
      </c>
      <c r="G6" s="10">
        <v>10</v>
      </c>
      <c r="H6" s="11">
        <v>1947372</v>
      </c>
      <c r="I6" s="12">
        <v>1869477</v>
      </c>
      <c r="J6" s="15" t="s">
        <v>6</v>
      </c>
      <c r="K6" s="14" t="s">
        <v>5</v>
      </c>
    </row>
    <row r="7" spans="1:11" ht="30" x14ac:dyDescent="0.25">
      <c r="A7" s="4" t="s">
        <v>80</v>
      </c>
      <c r="B7" s="5" t="s">
        <v>4</v>
      </c>
      <c r="C7" s="6" t="s">
        <v>86</v>
      </c>
      <c r="D7" s="7">
        <v>45657</v>
      </c>
      <c r="E7" s="8">
        <v>354566</v>
      </c>
      <c r="F7" s="9">
        <v>45627</v>
      </c>
      <c r="G7" s="10">
        <v>10</v>
      </c>
      <c r="H7" s="11">
        <v>3722943</v>
      </c>
      <c r="I7" s="12">
        <v>3574025</v>
      </c>
      <c r="J7" s="15" t="s">
        <v>6</v>
      </c>
      <c r="K7" s="14" t="s">
        <v>5</v>
      </c>
    </row>
    <row r="8" spans="1:11" ht="30" x14ac:dyDescent="0.25">
      <c r="A8" s="4" t="s">
        <v>80</v>
      </c>
      <c r="B8" s="5" t="s">
        <v>4</v>
      </c>
      <c r="C8" s="6" t="s">
        <v>87</v>
      </c>
      <c r="D8" s="7">
        <v>45688</v>
      </c>
      <c r="E8" s="8">
        <v>2836862</v>
      </c>
      <c r="F8" s="9">
        <v>45658</v>
      </c>
      <c r="G8" s="10">
        <v>10</v>
      </c>
      <c r="H8" s="11">
        <v>29787051</v>
      </c>
      <c r="I8" s="12">
        <v>28595568.690000001</v>
      </c>
      <c r="J8" s="15" t="s">
        <v>6</v>
      </c>
      <c r="K8" s="14" t="s">
        <v>5</v>
      </c>
    </row>
    <row r="9" spans="1:11" ht="30" x14ac:dyDescent="0.25">
      <c r="A9" s="4" t="s">
        <v>80</v>
      </c>
      <c r="B9" s="5" t="s">
        <v>4</v>
      </c>
      <c r="C9" s="6" t="s">
        <v>88</v>
      </c>
      <c r="D9" s="16">
        <v>45716</v>
      </c>
      <c r="E9" s="11">
        <v>977954</v>
      </c>
      <c r="F9" s="17">
        <v>45713</v>
      </c>
      <c r="G9" s="10">
        <v>10</v>
      </c>
      <c r="H9" s="11">
        <v>10268517</v>
      </c>
      <c r="I9" s="13">
        <v>9857776</v>
      </c>
      <c r="J9" s="15" t="s">
        <v>6</v>
      </c>
      <c r="K9" s="14" t="s">
        <v>5</v>
      </c>
    </row>
    <row r="10" spans="1:11" ht="30" x14ac:dyDescent="0.25">
      <c r="A10" s="4" t="s">
        <v>80</v>
      </c>
      <c r="B10" s="5" t="s">
        <v>4</v>
      </c>
      <c r="C10" s="6" t="s">
        <v>89</v>
      </c>
      <c r="D10" s="7">
        <v>45744</v>
      </c>
      <c r="E10" s="8">
        <v>851420</v>
      </c>
      <c r="F10" s="9">
        <v>45717</v>
      </c>
      <c r="G10" s="10">
        <v>10</v>
      </c>
      <c r="H10" s="11">
        <v>8939910</v>
      </c>
      <c r="I10" s="112">
        <v>32846021</v>
      </c>
      <c r="J10" s="15" t="s">
        <v>6</v>
      </c>
      <c r="K10" s="14" t="s">
        <v>5</v>
      </c>
    </row>
    <row r="11" spans="1:11" ht="30" x14ac:dyDescent="0.25">
      <c r="A11" s="4" t="s">
        <v>80</v>
      </c>
      <c r="B11" s="5" t="s">
        <v>4</v>
      </c>
      <c r="C11" s="6" t="s">
        <v>90</v>
      </c>
      <c r="D11" s="7">
        <v>45777</v>
      </c>
      <c r="E11" s="8">
        <v>226142</v>
      </c>
      <c r="F11" s="9">
        <v>45748</v>
      </c>
      <c r="G11" s="10">
        <v>10</v>
      </c>
      <c r="H11" s="11">
        <v>2374491</v>
      </c>
      <c r="I11" s="113"/>
      <c r="J11" s="15" t="s">
        <v>6</v>
      </c>
      <c r="K11" s="14" t="s">
        <v>5</v>
      </c>
    </row>
    <row r="12" spans="1:11" ht="30" x14ac:dyDescent="0.25">
      <c r="A12" s="4" t="s">
        <v>80</v>
      </c>
      <c r="B12" s="5" t="s">
        <v>4</v>
      </c>
      <c r="C12" s="6" t="s">
        <v>91</v>
      </c>
      <c r="D12" s="7">
        <v>45808</v>
      </c>
      <c r="E12" s="8">
        <v>2180972</v>
      </c>
      <c r="F12" s="9">
        <v>45778</v>
      </c>
      <c r="G12" s="10">
        <v>10</v>
      </c>
      <c r="H12" s="11">
        <v>22900206</v>
      </c>
      <c r="I12" s="114"/>
      <c r="J12" s="15" t="s">
        <v>6</v>
      </c>
      <c r="K12" s="14" t="s">
        <v>5</v>
      </c>
    </row>
    <row r="13" spans="1:11" ht="30" x14ac:dyDescent="0.25">
      <c r="A13" s="4" t="s">
        <v>80</v>
      </c>
      <c r="B13" s="5" t="s">
        <v>4</v>
      </c>
      <c r="C13" s="6" t="s">
        <v>92</v>
      </c>
      <c r="D13" s="7">
        <v>45838</v>
      </c>
      <c r="E13" s="11">
        <v>3007216</v>
      </c>
      <c r="F13" s="17">
        <v>45833</v>
      </c>
      <c r="G13" s="10">
        <v>10</v>
      </c>
      <c r="H13" s="11">
        <v>31575768</v>
      </c>
      <c r="I13" s="13">
        <v>30312737</v>
      </c>
      <c r="J13" s="15" t="s">
        <v>6</v>
      </c>
      <c r="K13" s="14" t="s">
        <v>5</v>
      </c>
    </row>
    <row r="14" spans="1:11" ht="30" x14ac:dyDescent="0.25">
      <c r="A14" s="4" t="s">
        <v>80</v>
      </c>
      <c r="B14" s="5" t="s">
        <v>4</v>
      </c>
      <c r="C14" s="6" t="s">
        <v>93</v>
      </c>
      <c r="D14" s="7">
        <v>45869</v>
      </c>
      <c r="E14" s="18">
        <v>2090163</v>
      </c>
      <c r="F14" s="19">
        <v>45863</v>
      </c>
      <c r="G14" s="20">
        <v>10</v>
      </c>
      <c r="H14" s="18">
        <v>21946712</v>
      </c>
      <c r="I14" s="21">
        <v>21068843</v>
      </c>
      <c r="J14" s="15" t="s">
        <v>6</v>
      </c>
      <c r="K14" s="14" t="s">
        <v>5</v>
      </c>
    </row>
    <row r="15" spans="1:11" ht="30" x14ac:dyDescent="0.25">
      <c r="A15" s="4" t="s">
        <v>80</v>
      </c>
      <c r="B15" s="5" t="s">
        <v>4</v>
      </c>
      <c r="C15" s="6" t="s">
        <v>94</v>
      </c>
      <c r="D15" s="7">
        <v>45900</v>
      </c>
      <c r="E15" s="18">
        <v>141347</v>
      </c>
      <c r="F15" s="19">
        <v>45894</v>
      </c>
      <c r="G15" s="20">
        <v>10</v>
      </c>
      <c r="H15" s="18">
        <v>1484144</v>
      </c>
      <c r="I15" s="21"/>
      <c r="J15" s="18">
        <v>1484144</v>
      </c>
      <c r="K15" s="14" t="s">
        <v>7</v>
      </c>
    </row>
    <row r="16" spans="1:11" x14ac:dyDescent="0.25">
      <c r="A16" s="4"/>
      <c r="B16" s="5"/>
      <c r="C16" s="6"/>
      <c r="D16" s="7"/>
      <c r="E16" s="18"/>
      <c r="F16" s="19"/>
      <c r="G16" s="20"/>
      <c r="H16" s="18"/>
      <c r="I16" s="21"/>
      <c r="J16" s="15"/>
      <c r="K16" s="14"/>
    </row>
    <row r="17" spans="1:11" ht="18" x14ac:dyDescent="0.4">
      <c r="A17" s="111" t="s">
        <v>8</v>
      </c>
      <c r="B17" s="111"/>
      <c r="C17" s="111"/>
      <c r="D17" s="23" t="s">
        <v>9</v>
      </c>
      <c r="E17" s="24">
        <f>SUM(E2:E15)</f>
        <v>24320665</v>
      </c>
      <c r="F17" s="3"/>
      <c r="G17" s="25"/>
      <c r="H17" s="25">
        <f>SUM(H2:H15)</f>
        <v>255366985</v>
      </c>
      <c r="I17" s="25">
        <f>SUM(I2:I15)</f>
        <v>243668201.49000001</v>
      </c>
      <c r="J17" s="25">
        <f>SUM(J2:J16)</f>
        <v>1484144</v>
      </c>
      <c r="K17" s="3"/>
    </row>
  </sheetData>
  <mergeCells count="2">
    <mergeCell ref="I10:I12"/>
    <mergeCell ref="A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7"/>
  <sheetViews>
    <sheetView topLeftCell="A11" workbookViewId="0">
      <selection activeCell="A2" sqref="A2:K15"/>
    </sheetView>
  </sheetViews>
  <sheetFormatPr defaultRowHeight="15" x14ac:dyDescent="0.25"/>
  <cols>
    <col min="1" max="1" width="9" customWidth="1"/>
    <col min="2" max="2" width="8.5703125" customWidth="1"/>
    <col min="4" max="4" width="10.140625" customWidth="1"/>
    <col min="5" max="5" width="10.5703125" customWidth="1"/>
    <col min="6" max="6" width="7.85546875" customWidth="1"/>
    <col min="7" max="7" width="5" customWidth="1"/>
    <col min="8" max="8" width="16.140625" customWidth="1"/>
    <col min="9" max="9" width="16.85546875" customWidth="1"/>
    <col min="10" max="10" width="20.28515625" customWidth="1"/>
    <col min="11" max="11" width="8.28515625" customWidth="1"/>
  </cols>
  <sheetData>
    <row r="1" spans="1:11" ht="30.75" thickBot="1" x14ac:dyDescent="0.3">
      <c r="A1" s="1" t="s">
        <v>33</v>
      </c>
      <c r="B1" s="1" t="s">
        <v>110</v>
      </c>
      <c r="C1" s="1" t="s">
        <v>0</v>
      </c>
      <c r="D1" s="1" t="s">
        <v>1</v>
      </c>
      <c r="E1" s="26" t="s">
        <v>19</v>
      </c>
      <c r="F1" s="2" t="s">
        <v>2</v>
      </c>
      <c r="G1" s="27" t="s">
        <v>18</v>
      </c>
      <c r="H1" s="27" t="s">
        <v>3</v>
      </c>
      <c r="I1" s="27" t="s">
        <v>12</v>
      </c>
      <c r="J1" s="27" t="s">
        <v>15</v>
      </c>
      <c r="K1" s="27" t="s">
        <v>111</v>
      </c>
    </row>
    <row r="2" spans="1:11" ht="45" x14ac:dyDescent="0.25">
      <c r="A2" s="4" t="s">
        <v>65</v>
      </c>
      <c r="B2" s="5" t="s">
        <v>4</v>
      </c>
      <c r="C2" s="6" t="s">
        <v>66</v>
      </c>
      <c r="D2" s="7">
        <v>45590</v>
      </c>
      <c r="E2" s="34">
        <v>5</v>
      </c>
      <c r="F2" s="35">
        <v>45474</v>
      </c>
      <c r="G2" s="3">
        <v>10</v>
      </c>
      <c r="H2" s="36">
        <v>53</v>
      </c>
      <c r="I2" s="115">
        <v>11834405</v>
      </c>
      <c r="J2" s="56" t="s">
        <v>6</v>
      </c>
      <c r="K2" s="3" t="s">
        <v>5</v>
      </c>
    </row>
    <row r="3" spans="1:11" ht="45" x14ac:dyDescent="0.25">
      <c r="A3" s="4" t="s">
        <v>65</v>
      </c>
      <c r="B3" s="5" t="s">
        <v>4</v>
      </c>
      <c r="C3" s="6" t="s">
        <v>67</v>
      </c>
      <c r="D3" s="7">
        <v>45590</v>
      </c>
      <c r="E3" s="34">
        <v>837206</v>
      </c>
      <c r="F3" s="35">
        <v>45505</v>
      </c>
      <c r="G3" s="3">
        <v>10</v>
      </c>
      <c r="H3" s="36">
        <v>8790663</v>
      </c>
      <c r="I3" s="116"/>
      <c r="J3" s="56" t="s">
        <v>6</v>
      </c>
      <c r="K3" s="3" t="s">
        <v>5</v>
      </c>
    </row>
    <row r="4" spans="1:11" ht="45" x14ac:dyDescent="0.25">
      <c r="A4" s="4" t="s">
        <v>65</v>
      </c>
      <c r="B4" s="5" t="s">
        <v>4</v>
      </c>
      <c r="C4" s="6" t="s">
        <v>68</v>
      </c>
      <c r="D4" s="7">
        <v>45590</v>
      </c>
      <c r="E4" s="34">
        <v>336837</v>
      </c>
      <c r="F4" s="35">
        <v>45536</v>
      </c>
      <c r="G4" s="3">
        <v>10</v>
      </c>
      <c r="H4" s="34">
        <v>3536789</v>
      </c>
      <c r="I4" s="117"/>
      <c r="J4" s="56" t="s">
        <v>6</v>
      </c>
      <c r="K4" s="3" t="s">
        <v>5</v>
      </c>
    </row>
    <row r="5" spans="1:11" ht="45" x14ac:dyDescent="0.25">
      <c r="A5" s="4" t="s">
        <v>65</v>
      </c>
      <c r="B5" s="5" t="s">
        <v>4</v>
      </c>
      <c r="C5" s="6" t="s">
        <v>69</v>
      </c>
      <c r="D5" s="7">
        <v>45596</v>
      </c>
      <c r="E5" s="34">
        <v>439110</v>
      </c>
      <c r="F5" s="35">
        <v>45566</v>
      </c>
      <c r="G5" s="3">
        <v>10</v>
      </c>
      <c r="H5" s="34">
        <v>4610655</v>
      </c>
      <c r="I5" s="118">
        <v>7180983</v>
      </c>
      <c r="J5" s="56" t="s">
        <v>6</v>
      </c>
      <c r="K5" s="3" t="s">
        <v>5</v>
      </c>
    </row>
    <row r="6" spans="1:11" ht="45" x14ac:dyDescent="0.25">
      <c r="A6" s="4" t="s">
        <v>65</v>
      </c>
      <c r="B6" s="5" t="s">
        <v>4</v>
      </c>
      <c r="C6" s="6" t="s">
        <v>70</v>
      </c>
      <c r="D6" s="7">
        <v>45626</v>
      </c>
      <c r="E6" s="34">
        <v>66789</v>
      </c>
      <c r="F6" s="35">
        <v>45597</v>
      </c>
      <c r="G6" s="3">
        <v>10</v>
      </c>
      <c r="H6" s="34">
        <v>701285</v>
      </c>
      <c r="I6" s="119"/>
      <c r="J6" s="56" t="s">
        <v>6</v>
      </c>
      <c r="K6" s="3" t="s">
        <v>5</v>
      </c>
    </row>
    <row r="7" spans="1:11" ht="45" x14ac:dyDescent="0.25">
      <c r="A7" s="4" t="s">
        <v>65</v>
      </c>
      <c r="B7" s="5" t="s">
        <v>4</v>
      </c>
      <c r="C7" s="6" t="s">
        <v>71</v>
      </c>
      <c r="D7" s="7">
        <v>45657</v>
      </c>
      <c r="E7" s="34">
        <v>206500</v>
      </c>
      <c r="F7" s="35">
        <v>45627</v>
      </c>
      <c r="G7" s="3">
        <v>10</v>
      </c>
      <c r="H7" s="34">
        <v>2168250</v>
      </c>
      <c r="I7" s="120"/>
      <c r="J7" s="56" t="s">
        <v>6</v>
      </c>
      <c r="K7" s="3" t="s">
        <v>5</v>
      </c>
    </row>
    <row r="8" spans="1:11" ht="45" x14ac:dyDescent="0.25">
      <c r="A8" s="4" t="s">
        <v>65</v>
      </c>
      <c r="B8" s="5" t="s">
        <v>4</v>
      </c>
      <c r="C8" s="6" t="s">
        <v>72</v>
      </c>
      <c r="D8" s="7">
        <v>45688</v>
      </c>
      <c r="E8" s="34">
        <v>1268616</v>
      </c>
      <c r="F8" s="35">
        <v>45658</v>
      </c>
      <c r="G8" s="3">
        <v>10</v>
      </c>
      <c r="H8" s="34">
        <v>13320468</v>
      </c>
      <c r="I8" s="48"/>
      <c r="J8" s="34">
        <v>13320468</v>
      </c>
      <c r="K8" s="23" t="s">
        <v>7</v>
      </c>
    </row>
    <row r="9" spans="1:11" ht="45" x14ac:dyDescent="0.25">
      <c r="A9" s="4" t="s">
        <v>65</v>
      </c>
      <c r="B9" s="5" t="s">
        <v>4</v>
      </c>
      <c r="C9" s="6" t="s">
        <v>73</v>
      </c>
      <c r="D9" s="7">
        <v>45716</v>
      </c>
      <c r="E9" s="34">
        <v>258759</v>
      </c>
      <c r="F9" s="35">
        <v>45689</v>
      </c>
      <c r="G9" s="3">
        <v>10</v>
      </c>
      <c r="H9" s="36">
        <v>2716970</v>
      </c>
      <c r="I9" s="48"/>
      <c r="J9" s="36">
        <v>2716970</v>
      </c>
      <c r="K9" s="23" t="s">
        <v>7</v>
      </c>
    </row>
    <row r="10" spans="1:11" ht="45" x14ac:dyDescent="0.25">
      <c r="A10" s="4" t="s">
        <v>65</v>
      </c>
      <c r="B10" s="5" t="s">
        <v>4</v>
      </c>
      <c r="C10" s="6" t="s">
        <v>74</v>
      </c>
      <c r="D10" s="7">
        <v>45744</v>
      </c>
      <c r="E10" s="34">
        <v>169811</v>
      </c>
      <c r="F10" s="35">
        <v>45717</v>
      </c>
      <c r="G10" s="3">
        <v>10</v>
      </c>
      <c r="H10" s="36">
        <v>1783016</v>
      </c>
      <c r="I10" s="48"/>
      <c r="J10" s="36">
        <v>1783016</v>
      </c>
      <c r="K10" s="23" t="s">
        <v>7</v>
      </c>
    </row>
    <row r="11" spans="1:11" ht="45" x14ac:dyDescent="0.25">
      <c r="A11" s="4" t="s">
        <v>65</v>
      </c>
      <c r="B11" s="5" t="s">
        <v>4</v>
      </c>
      <c r="C11" s="6" t="s">
        <v>75</v>
      </c>
      <c r="D11" s="7">
        <v>45777</v>
      </c>
      <c r="E11" s="34">
        <v>24136</v>
      </c>
      <c r="F11" s="35">
        <v>45748</v>
      </c>
      <c r="G11" s="3">
        <v>10</v>
      </c>
      <c r="H11" s="36">
        <v>253428</v>
      </c>
      <c r="I11" s="48"/>
      <c r="J11" s="36">
        <v>253428</v>
      </c>
      <c r="K11" s="23" t="s">
        <v>7</v>
      </c>
    </row>
    <row r="12" spans="1:11" ht="45" x14ac:dyDescent="0.25">
      <c r="A12" s="4" t="s">
        <v>65</v>
      </c>
      <c r="B12" s="5" t="s">
        <v>4</v>
      </c>
      <c r="C12" s="6" t="s">
        <v>76</v>
      </c>
      <c r="D12" s="7">
        <v>45808</v>
      </c>
      <c r="E12" s="34">
        <v>1103071</v>
      </c>
      <c r="F12" s="35">
        <v>45778</v>
      </c>
      <c r="G12" s="3">
        <v>10</v>
      </c>
      <c r="H12" s="36">
        <v>11582246</v>
      </c>
      <c r="I12" s="48"/>
      <c r="J12" s="36">
        <v>11582246</v>
      </c>
      <c r="K12" s="23" t="s">
        <v>7</v>
      </c>
    </row>
    <row r="13" spans="1:11" ht="45" x14ac:dyDescent="0.25">
      <c r="A13" s="4" t="s">
        <v>65</v>
      </c>
      <c r="B13" s="5" t="s">
        <v>4</v>
      </c>
      <c r="C13" s="6" t="s">
        <v>77</v>
      </c>
      <c r="D13" s="7">
        <v>45838</v>
      </c>
      <c r="E13" s="34">
        <v>669309</v>
      </c>
      <c r="F13" s="35">
        <v>45810</v>
      </c>
      <c r="G13" s="3">
        <v>10</v>
      </c>
      <c r="H13" s="36">
        <v>7027745</v>
      </c>
      <c r="I13" s="48"/>
      <c r="J13" s="36">
        <v>7027745</v>
      </c>
      <c r="K13" s="23" t="s">
        <v>7</v>
      </c>
    </row>
    <row r="14" spans="1:11" ht="45" x14ac:dyDescent="0.25">
      <c r="A14" s="4" t="s">
        <v>65</v>
      </c>
      <c r="B14" s="5" t="s">
        <v>4</v>
      </c>
      <c r="C14" s="6" t="s">
        <v>78</v>
      </c>
      <c r="D14" s="7">
        <v>45869</v>
      </c>
      <c r="E14" s="34">
        <v>990176</v>
      </c>
      <c r="F14" s="35">
        <v>45863</v>
      </c>
      <c r="G14" s="3">
        <v>10</v>
      </c>
      <c r="H14" s="36">
        <v>10396848</v>
      </c>
      <c r="I14" s="48"/>
      <c r="J14" s="36">
        <v>10396848</v>
      </c>
      <c r="K14" s="23" t="s">
        <v>7</v>
      </c>
    </row>
    <row r="15" spans="1:11" ht="45" x14ac:dyDescent="0.25">
      <c r="A15" s="4" t="s">
        <v>65</v>
      </c>
      <c r="B15" s="5" t="s">
        <v>4</v>
      </c>
      <c r="C15" s="6" t="s">
        <v>79</v>
      </c>
      <c r="D15" s="57">
        <v>45900</v>
      </c>
      <c r="E15" s="34">
        <v>51689</v>
      </c>
      <c r="F15" s="35">
        <v>45894</v>
      </c>
      <c r="G15" s="3">
        <v>10</v>
      </c>
      <c r="H15" s="36">
        <v>542735</v>
      </c>
      <c r="I15" s="48"/>
      <c r="J15" s="36">
        <v>542735</v>
      </c>
      <c r="K15" s="23" t="s">
        <v>7</v>
      </c>
    </row>
    <row r="16" spans="1:11" x14ac:dyDescent="0.25">
      <c r="A16" s="4"/>
      <c r="B16" s="5"/>
      <c r="C16" s="53"/>
      <c r="D16" s="7"/>
      <c r="E16" s="34"/>
      <c r="F16" s="35"/>
      <c r="G16" s="3"/>
      <c r="H16" s="36"/>
      <c r="I16" s="48"/>
      <c r="J16" s="36"/>
      <c r="K16" s="23"/>
    </row>
    <row r="17" spans="1:11" x14ac:dyDescent="0.25">
      <c r="A17" s="42" t="s">
        <v>8</v>
      </c>
      <c r="B17" s="54"/>
      <c r="C17" t="s">
        <v>17</v>
      </c>
      <c r="D17" s="54"/>
      <c r="E17" s="55">
        <f>SUM(E2:E15)</f>
        <v>6422014</v>
      </c>
      <c r="F17" s="54"/>
      <c r="G17" s="54"/>
      <c r="H17" s="55">
        <f>SUM(H2:H15)</f>
        <v>67431151</v>
      </c>
      <c r="I17" s="55">
        <f>SUM(I2:I15)</f>
        <v>19015388</v>
      </c>
      <c r="J17" s="55">
        <f>SUM(J8:J15)</f>
        <v>47623456</v>
      </c>
      <c r="K17" s="54"/>
    </row>
  </sheetData>
  <mergeCells count="2">
    <mergeCell ref="I2:I4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7"/>
  <sheetViews>
    <sheetView workbookViewId="0"/>
  </sheetViews>
  <sheetFormatPr defaultRowHeight="15" x14ac:dyDescent="0.25"/>
  <cols>
    <col min="1" max="1" width="9" customWidth="1"/>
    <col min="2" max="2" width="8.5703125" customWidth="1"/>
    <col min="4" max="4" width="10.140625" customWidth="1"/>
    <col min="5" max="5" width="11.5703125" customWidth="1"/>
    <col min="6" max="6" width="7.85546875" customWidth="1"/>
    <col min="7" max="7" width="5" customWidth="1"/>
    <col min="8" max="8" width="16.140625" customWidth="1"/>
    <col min="9" max="9" width="16.85546875" customWidth="1"/>
    <col min="10" max="10" width="20.28515625" customWidth="1"/>
    <col min="11" max="11" width="8.28515625" customWidth="1"/>
  </cols>
  <sheetData>
    <row r="1" spans="1:11" ht="30.75" thickBot="1" x14ac:dyDescent="0.3">
      <c r="A1" s="1" t="s">
        <v>33</v>
      </c>
      <c r="B1" s="1" t="s">
        <v>110</v>
      </c>
      <c r="C1" s="1" t="s">
        <v>0</v>
      </c>
      <c r="D1" s="1" t="s">
        <v>1</v>
      </c>
      <c r="E1" s="26" t="s">
        <v>19</v>
      </c>
      <c r="F1" s="2" t="s">
        <v>2</v>
      </c>
      <c r="G1" s="27" t="s">
        <v>18</v>
      </c>
      <c r="H1" s="27" t="s">
        <v>3</v>
      </c>
      <c r="I1" s="27" t="s">
        <v>12</v>
      </c>
      <c r="J1" s="27" t="s">
        <v>15</v>
      </c>
      <c r="K1" s="27" t="s">
        <v>111</v>
      </c>
    </row>
    <row r="2" spans="1:11" ht="45" x14ac:dyDescent="0.25">
      <c r="A2" s="4" t="s">
        <v>50</v>
      </c>
      <c r="B2" s="5" t="s">
        <v>4</v>
      </c>
      <c r="C2" s="6" t="s">
        <v>52</v>
      </c>
      <c r="D2" s="7">
        <v>45590</v>
      </c>
      <c r="E2" s="34">
        <v>368033</v>
      </c>
      <c r="F2" s="35">
        <v>45474</v>
      </c>
      <c r="G2" s="3">
        <v>10</v>
      </c>
      <c r="H2" s="36">
        <v>3864347</v>
      </c>
      <c r="I2" s="49">
        <v>3709773</v>
      </c>
      <c r="J2" s="49" t="s">
        <v>6</v>
      </c>
      <c r="K2" s="3" t="s">
        <v>5</v>
      </c>
    </row>
    <row r="3" spans="1:11" ht="45" x14ac:dyDescent="0.25">
      <c r="A3" s="4" t="s">
        <v>50</v>
      </c>
      <c r="B3" s="5" t="s">
        <v>4</v>
      </c>
      <c r="C3" s="6" t="s">
        <v>53</v>
      </c>
      <c r="D3" s="7">
        <v>45590</v>
      </c>
      <c r="E3" s="34">
        <v>1393786</v>
      </c>
      <c r="F3" s="35">
        <v>45505</v>
      </c>
      <c r="G3" s="3">
        <v>10</v>
      </c>
      <c r="H3" s="36">
        <v>14634753</v>
      </c>
      <c r="I3" s="121">
        <v>32871435</v>
      </c>
      <c r="J3" s="49" t="s">
        <v>6</v>
      </c>
      <c r="K3" s="3" t="s">
        <v>5</v>
      </c>
    </row>
    <row r="4" spans="1:11" ht="45" x14ac:dyDescent="0.25">
      <c r="A4" s="4" t="s">
        <v>50</v>
      </c>
      <c r="B4" s="5" t="s">
        <v>4</v>
      </c>
      <c r="C4" s="6" t="s">
        <v>54</v>
      </c>
      <c r="D4" s="7">
        <v>45590</v>
      </c>
      <c r="E4" s="34">
        <v>1867269</v>
      </c>
      <c r="F4" s="35">
        <v>45536</v>
      </c>
      <c r="G4" s="3">
        <v>10</v>
      </c>
      <c r="H4" s="36">
        <v>19606325</v>
      </c>
      <c r="I4" s="121"/>
      <c r="J4" s="49" t="s">
        <v>6</v>
      </c>
      <c r="K4" s="3" t="s">
        <v>5</v>
      </c>
    </row>
    <row r="5" spans="1:11" ht="45" x14ac:dyDescent="0.25">
      <c r="A5" s="4" t="s">
        <v>50</v>
      </c>
      <c r="B5" s="5" t="s">
        <v>4</v>
      </c>
      <c r="C5" s="6" t="s">
        <v>55</v>
      </c>
      <c r="D5" s="7">
        <v>45596</v>
      </c>
      <c r="E5" s="34">
        <v>453657</v>
      </c>
      <c r="F5" s="35">
        <v>45566</v>
      </c>
      <c r="G5" s="3">
        <v>10</v>
      </c>
      <c r="H5" s="36">
        <v>4763399</v>
      </c>
      <c r="I5" s="50">
        <v>4572863</v>
      </c>
      <c r="J5" s="49" t="s">
        <v>6</v>
      </c>
      <c r="K5" s="3" t="s">
        <v>5</v>
      </c>
    </row>
    <row r="6" spans="1:11" ht="45" x14ac:dyDescent="0.25">
      <c r="A6" s="4" t="s">
        <v>50</v>
      </c>
      <c r="B6" s="5" t="s">
        <v>4</v>
      </c>
      <c r="C6" s="6" t="s">
        <v>56</v>
      </c>
      <c r="D6" s="7">
        <v>45626</v>
      </c>
      <c r="E6" s="34">
        <v>384033</v>
      </c>
      <c r="F6" s="35">
        <v>45597</v>
      </c>
      <c r="G6" s="3">
        <v>10</v>
      </c>
      <c r="H6" s="36">
        <v>4032347</v>
      </c>
      <c r="I6" s="50">
        <v>3871053</v>
      </c>
      <c r="J6" s="49" t="s">
        <v>6</v>
      </c>
      <c r="K6" s="3" t="s">
        <v>5</v>
      </c>
    </row>
    <row r="7" spans="1:11" ht="45" x14ac:dyDescent="0.25">
      <c r="A7" s="4" t="s">
        <v>50</v>
      </c>
      <c r="B7" s="5" t="s">
        <v>4</v>
      </c>
      <c r="C7" s="6" t="s">
        <v>57</v>
      </c>
      <c r="D7" s="7">
        <v>45657</v>
      </c>
      <c r="E7" s="34">
        <v>888578</v>
      </c>
      <c r="F7" s="35">
        <v>45627</v>
      </c>
      <c r="G7" s="3">
        <v>10</v>
      </c>
      <c r="H7" s="36">
        <v>9330069</v>
      </c>
      <c r="I7" s="51">
        <v>8956866</v>
      </c>
      <c r="J7" s="49" t="s">
        <v>6</v>
      </c>
      <c r="K7" s="3" t="s">
        <v>5</v>
      </c>
    </row>
    <row r="8" spans="1:11" ht="45" x14ac:dyDescent="0.25">
      <c r="A8" s="4" t="s">
        <v>50</v>
      </c>
      <c r="B8" s="5" t="s">
        <v>4</v>
      </c>
      <c r="C8" s="6" t="s">
        <v>58</v>
      </c>
      <c r="D8" s="7">
        <v>45688</v>
      </c>
      <c r="E8" s="34">
        <v>550275</v>
      </c>
      <c r="F8" s="35">
        <v>45658</v>
      </c>
      <c r="G8" s="3">
        <v>10</v>
      </c>
      <c r="H8" s="36">
        <v>5777888</v>
      </c>
      <c r="I8" s="52">
        <v>5546772</v>
      </c>
      <c r="J8" s="49" t="s">
        <v>6</v>
      </c>
      <c r="K8" s="3" t="s">
        <v>5</v>
      </c>
    </row>
    <row r="9" spans="1:11" ht="45" x14ac:dyDescent="0.25">
      <c r="A9" s="4" t="s">
        <v>50</v>
      </c>
      <c r="B9" s="5" t="s">
        <v>4</v>
      </c>
      <c r="C9" s="6" t="s">
        <v>59</v>
      </c>
      <c r="D9" s="7">
        <v>45716</v>
      </c>
      <c r="E9" s="34">
        <v>304761</v>
      </c>
      <c r="F9" s="35">
        <v>45713</v>
      </c>
      <c r="G9" s="3">
        <v>10</v>
      </c>
      <c r="H9" s="36">
        <v>3199991</v>
      </c>
      <c r="I9" s="48">
        <v>3071991</v>
      </c>
      <c r="J9" s="49" t="s">
        <v>6</v>
      </c>
      <c r="K9" s="3" t="s">
        <v>5</v>
      </c>
    </row>
    <row r="10" spans="1:11" ht="45" x14ac:dyDescent="0.25">
      <c r="A10" s="4" t="s">
        <v>50</v>
      </c>
      <c r="B10" s="5" t="s">
        <v>4</v>
      </c>
      <c r="C10" s="6" t="s">
        <v>60</v>
      </c>
      <c r="D10" s="7">
        <v>45744</v>
      </c>
      <c r="E10" s="34">
        <v>233678</v>
      </c>
      <c r="F10" s="35">
        <v>45717</v>
      </c>
      <c r="G10" s="3">
        <v>10</v>
      </c>
      <c r="H10" s="36">
        <v>2453619</v>
      </c>
      <c r="I10" s="48">
        <v>2355474</v>
      </c>
      <c r="J10" s="49" t="s">
        <v>6</v>
      </c>
      <c r="K10" s="3" t="s">
        <v>5</v>
      </c>
    </row>
    <row r="11" spans="1:11" ht="45" x14ac:dyDescent="0.25">
      <c r="A11" s="4" t="s">
        <v>50</v>
      </c>
      <c r="B11" s="5" t="s">
        <v>4</v>
      </c>
      <c r="C11" s="6" t="s">
        <v>61</v>
      </c>
      <c r="D11" s="7">
        <v>45777</v>
      </c>
      <c r="E11" s="34">
        <v>858430</v>
      </c>
      <c r="F11" s="35">
        <v>45748</v>
      </c>
      <c r="G11" s="3">
        <v>10</v>
      </c>
      <c r="H11" s="36">
        <v>9013515</v>
      </c>
      <c r="I11" s="48"/>
      <c r="J11" s="36">
        <v>9013515</v>
      </c>
      <c r="K11" s="3" t="s">
        <v>7</v>
      </c>
    </row>
    <row r="12" spans="1:11" ht="45" x14ac:dyDescent="0.25">
      <c r="A12" s="4" t="s">
        <v>50</v>
      </c>
      <c r="B12" s="5" t="s">
        <v>4</v>
      </c>
      <c r="C12" s="6" t="s">
        <v>62</v>
      </c>
      <c r="D12" s="7">
        <v>45808</v>
      </c>
      <c r="E12" s="34">
        <v>322108</v>
      </c>
      <c r="F12" s="35">
        <v>45778</v>
      </c>
      <c r="G12" s="3">
        <v>10</v>
      </c>
      <c r="H12" s="36">
        <v>3382134</v>
      </c>
      <c r="I12" s="48"/>
      <c r="J12" s="36">
        <v>3382134</v>
      </c>
      <c r="K12" s="3" t="s">
        <v>7</v>
      </c>
    </row>
    <row r="13" spans="1:11" ht="45" x14ac:dyDescent="0.25">
      <c r="A13" s="4" t="s">
        <v>50</v>
      </c>
      <c r="B13" s="5" t="s">
        <v>4</v>
      </c>
      <c r="C13" s="6" t="s">
        <v>63</v>
      </c>
      <c r="D13" s="7">
        <v>45838</v>
      </c>
      <c r="E13" s="34">
        <v>1505946</v>
      </c>
      <c r="F13" s="35">
        <v>45833</v>
      </c>
      <c r="G13" s="3">
        <v>10</v>
      </c>
      <c r="H13" s="36">
        <v>15818433</v>
      </c>
      <c r="I13" s="48"/>
      <c r="J13" s="36">
        <v>15818433</v>
      </c>
      <c r="K13" s="3" t="s">
        <v>7</v>
      </c>
    </row>
    <row r="14" spans="1:11" ht="45" x14ac:dyDescent="0.25">
      <c r="A14" s="4" t="s">
        <v>50</v>
      </c>
      <c r="B14" s="5" t="s">
        <v>4</v>
      </c>
      <c r="C14" s="6" t="s">
        <v>64</v>
      </c>
      <c r="D14" s="7">
        <v>45869</v>
      </c>
      <c r="E14" s="34">
        <v>1390621</v>
      </c>
      <c r="F14" s="35">
        <v>45863</v>
      </c>
      <c r="G14" s="3">
        <v>10</v>
      </c>
      <c r="H14" s="36">
        <v>14601521</v>
      </c>
      <c r="I14" s="48"/>
      <c r="J14" s="36">
        <v>14601521</v>
      </c>
      <c r="K14" s="3" t="s">
        <v>7</v>
      </c>
    </row>
    <row r="15" spans="1:11" ht="45" x14ac:dyDescent="0.25">
      <c r="A15" s="4" t="s">
        <v>50</v>
      </c>
      <c r="B15" s="5" t="s">
        <v>4</v>
      </c>
      <c r="C15" s="6" t="s">
        <v>51</v>
      </c>
      <c r="D15" s="7">
        <v>45900</v>
      </c>
      <c r="E15" s="34">
        <v>82731</v>
      </c>
      <c r="F15" s="35">
        <v>45894</v>
      </c>
      <c r="G15" s="3">
        <v>10</v>
      </c>
      <c r="H15" s="36">
        <v>868676</v>
      </c>
      <c r="I15" s="48"/>
      <c r="J15" s="36">
        <v>868676</v>
      </c>
      <c r="K15" s="3" t="s">
        <v>7</v>
      </c>
    </row>
    <row r="16" spans="1:11" x14ac:dyDescent="0.25">
      <c r="A16" s="4"/>
      <c r="B16" s="5"/>
      <c r="C16" s="53"/>
      <c r="D16" s="7"/>
      <c r="E16" s="34"/>
      <c r="F16" s="35"/>
      <c r="G16" s="3"/>
      <c r="H16" s="36"/>
      <c r="I16" s="48"/>
      <c r="J16" s="36"/>
      <c r="K16" s="3"/>
    </row>
    <row r="17" spans="1:11" x14ac:dyDescent="0.25">
      <c r="A17" s="54" t="s">
        <v>8</v>
      </c>
      <c r="B17" s="54"/>
      <c r="D17" s="54"/>
      <c r="E17" s="55">
        <f>SUM(E2:E15)</f>
        <v>10603906</v>
      </c>
      <c r="F17" s="54"/>
      <c r="G17" s="54"/>
      <c r="H17" s="55">
        <f>SUM(H2:H16)</f>
        <v>111347017</v>
      </c>
      <c r="I17" s="55">
        <f>SUM(I2:I15)</f>
        <v>64956227</v>
      </c>
      <c r="J17" s="55">
        <f>SUM(J10:J15)</f>
        <v>43684279</v>
      </c>
      <c r="K17" s="54"/>
    </row>
  </sheetData>
  <mergeCells count="1"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19"/>
  <sheetViews>
    <sheetView workbookViewId="0"/>
  </sheetViews>
  <sheetFormatPr defaultRowHeight="15" x14ac:dyDescent="0.25"/>
  <cols>
    <col min="2" max="2" width="8.42578125" customWidth="1"/>
    <col min="3" max="3" width="24.28515625" customWidth="1"/>
    <col min="4" max="4" width="14.5703125" customWidth="1"/>
    <col min="5" max="5" width="10.140625" customWidth="1"/>
    <col min="6" max="6" width="12.42578125" customWidth="1"/>
    <col min="7" max="7" width="15.140625" customWidth="1"/>
    <col min="8" max="8" width="13.42578125" customWidth="1"/>
    <col min="9" max="9" width="16.140625" customWidth="1"/>
    <col min="10" max="10" width="16.85546875" customWidth="1"/>
    <col min="11" max="11" width="20.28515625" customWidth="1"/>
    <col min="12" max="12" width="8.28515625" customWidth="1"/>
  </cols>
  <sheetData>
    <row r="2" spans="2:12" ht="15.75" thickBot="1" x14ac:dyDescent="0.3"/>
    <row r="3" spans="2:12" ht="30.75" thickBot="1" x14ac:dyDescent="0.3">
      <c r="B3" s="1" t="s">
        <v>33</v>
      </c>
      <c r="C3" s="1" t="s">
        <v>110</v>
      </c>
      <c r="D3" s="1" t="s">
        <v>0</v>
      </c>
      <c r="E3" s="1" t="s">
        <v>1</v>
      </c>
      <c r="F3" s="26" t="s">
        <v>19</v>
      </c>
      <c r="G3" s="2" t="s">
        <v>2</v>
      </c>
      <c r="H3" s="27" t="s">
        <v>18</v>
      </c>
      <c r="I3" s="27" t="s">
        <v>3</v>
      </c>
      <c r="J3" s="27" t="s">
        <v>12</v>
      </c>
      <c r="K3" s="27" t="s">
        <v>15</v>
      </c>
      <c r="L3" s="27" t="s">
        <v>111</v>
      </c>
    </row>
    <row r="4" spans="2:12" ht="30" x14ac:dyDescent="0.25">
      <c r="B4" s="4" t="s">
        <v>36</v>
      </c>
      <c r="C4" s="5" t="s">
        <v>4</v>
      </c>
      <c r="D4" s="6" t="s">
        <v>35</v>
      </c>
      <c r="E4" s="7">
        <v>45590</v>
      </c>
      <c r="F4" s="34">
        <v>322508</v>
      </c>
      <c r="G4" s="35">
        <v>45474</v>
      </c>
      <c r="H4" s="3">
        <v>10</v>
      </c>
      <c r="I4" s="36">
        <v>3386334</v>
      </c>
      <c r="J4" s="37">
        <v>3250881</v>
      </c>
      <c r="K4" s="37" t="s">
        <v>6</v>
      </c>
      <c r="L4" s="3" t="s">
        <v>5</v>
      </c>
    </row>
    <row r="5" spans="2:12" ht="30" x14ac:dyDescent="0.25">
      <c r="B5" s="4" t="s">
        <v>36</v>
      </c>
      <c r="C5" s="5" t="s">
        <v>4</v>
      </c>
      <c r="D5" s="6" t="s">
        <v>37</v>
      </c>
      <c r="E5" s="7">
        <v>45590</v>
      </c>
      <c r="F5" s="34">
        <v>1814194</v>
      </c>
      <c r="G5" s="35">
        <v>45505</v>
      </c>
      <c r="H5" s="3">
        <v>10</v>
      </c>
      <c r="I5" s="36">
        <v>19049037</v>
      </c>
      <c r="J5" s="37">
        <v>18287076</v>
      </c>
      <c r="K5" s="37" t="s">
        <v>6</v>
      </c>
      <c r="L5" s="3" t="s">
        <v>5</v>
      </c>
    </row>
    <row r="6" spans="2:12" ht="30" x14ac:dyDescent="0.25">
      <c r="B6" s="4" t="s">
        <v>36</v>
      </c>
      <c r="C6" s="5" t="s">
        <v>4</v>
      </c>
      <c r="D6" s="6" t="s">
        <v>38</v>
      </c>
      <c r="E6" s="7">
        <v>45590</v>
      </c>
      <c r="F6" s="34">
        <v>1992952</v>
      </c>
      <c r="G6" s="35">
        <v>45536</v>
      </c>
      <c r="H6" s="3">
        <v>10</v>
      </c>
      <c r="I6" s="36">
        <v>20925996</v>
      </c>
      <c r="J6" s="37">
        <v>20088956</v>
      </c>
      <c r="K6" s="37" t="s">
        <v>6</v>
      </c>
      <c r="L6" s="3" t="s">
        <v>5</v>
      </c>
    </row>
    <row r="7" spans="2:12" ht="30" x14ac:dyDescent="0.25">
      <c r="B7" s="4" t="s">
        <v>36</v>
      </c>
      <c r="C7" s="5" t="s">
        <v>4</v>
      </c>
      <c r="D7" s="6" t="s">
        <v>39</v>
      </c>
      <c r="E7" s="7">
        <v>45596</v>
      </c>
      <c r="F7" s="34">
        <v>577028</v>
      </c>
      <c r="G7" s="35">
        <v>45566</v>
      </c>
      <c r="H7" s="3">
        <v>10</v>
      </c>
      <c r="I7" s="36">
        <v>6058794</v>
      </c>
      <c r="J7" s="37">
        <v>5816442</v>
      </c>
      <c r="K7" s="37" t="s">
        <v>6</v>
      </c>
      <c r="L7" s="3" t="s">
        <v>5</v>
      </c>
    </row>
    <row r="8" spans="2:12" ht="30" x14ac:dyDescent="0.25">
      <c r="B8" s="4" t="s">
        <v>36</v>
      </c>
      <c r="C8" s="5" t="s">
        <v>4</v>
      </c>
      <c r="D8" s="6" t="s">
        <v>40</v>
      </c>
      <c r="E8" s="7">
        <v>45626</v>
      </c>
      <c r="F8" s="34">
        <v>1380370</v>
      </c>
      <c r="G8" s="35">
        <v>45597</v>
      </c>
      <c r="H8" s="3">
        <v>10</v>
      </c>
      <c r="I8" s="36">
        <v>14493885</v>
      </c>
      <c r="J8" s="37">
        <v>13914130</v>
      </c>
      <c r="K8" s="37" t="s">
        <v>6</v>
      </c>
      <c r="L8" s="3" t="s">
        <v>5</v>
      </c>
    </row>
    <row r="9" spans="2:12" ht="30" x14ac:dyDescent="0.25">
      <c r="B9" s="4" t="s">
        <v>36</v>
      </c>
      <c r="C9" s="5" t="s">
        <v>4</v>
      </c>
      <c r="D9" s="6" t="s">
        <v>41</v>
      </c>
      <c r="E9" s="7">
        <v>45657</v>
      </c>
      <c r="F9" s="34">
        <v>774005</v>
      </c>
      <c r="G9" s="35">
        <v>45627</v>
      </c>
      <c r="H9" s="3">
        <v>10</v>
      </c>
      <c r="I9" s="36">
        <v>8127053</v>
      </c>
      <c r="J9" s="37">
        <v>7801971</v>
      </c>
      <c r="K9" s="37" t="s">
        <v>6</v>
      </c>
      <c r="L9" s="3" t="s">
        <v>5</v>
      </c>
    </row>
    <row r="10" spans="2:12" ht="30" x14ac:dyDescent="0.25">
      <c r="B10" s="4" t="s">
        <v>36</v>
      </c>
      <c r="C10" s="5" t="s">
        <v>4</v>
      </c>
      <c r="D10" s="6" t="s">
        <v>42</v>
      </c>
      <c r="E10" s="7">
        <v>45688</v>
      </c>
      <c r="F10" s="34">
        <v>490125</v>
      </c>
      <c r="G10" s="35">
        <v>45658</v>
      </c>
      <c r="H10" s="3">
        <v>10</v>
      </c>
      <c r="I10" s="36">
        <v>5146313</v>
      </c>
      <c r="J10" s="37">
        <v>4940460</v>
      </c>
      <c r="K10" s="37" t="s">
        <v>6</v>
      </c>
      <c r="L10" s="3" t="s">
        <v>5</v>
      </c>
    </row>
    <row r="11" spans="2:12" ht="30" x14ac:dyDescent="0.25">
      <c r="B11" s="4" t="s">
        <v>36</v>
      </c>
      <c r="C11" s="5" t="s">
        <v>4</v>
      </c>
      <c r="D11" s="6" t="s">
        <v>43</v>
      </c>
      <c r="E11" s="7">
        <v>45716</v>
      </c>
      <c r="F11" s="34">
        <v>542357</v>
      </c>
      <c r="G11" s="35">
        <v>45689</v>
      </c>
      <c r="H11" s="3">
        <v>10</v>
      </c>
      <c r="I11" s="36">
        <v>5694749</v>
      </c>
      <c r="J11" s="37">
        <v>5466959</v>
      </c>
      <c r="K11" s="37" t="s">
        <v>6</v>
      </c>
      <c r="L11" s="3" t="s">
        <v>5</v>
      </c>
    </row>
    <row r="12" spans="2:12" ht="30" x14ac:dyDescent="0.25">
      <c r="B12" s="4" t="s">
        <v>36</v>
      </c>
      <c r="C12" s="5" t="s">
        <v>4</v>
      </c>
      <c r="D12" s="6" t="s">
        <v>44</v>
      </c>
      <c r="E12" s="7">
        <v>45744</v>
      </c>
      <c r="F12" s="34">
        <v>593295</v>
      </c>
      <c r="G12" s="35">
        <v>45717</v>
      </c>
      <c r="H12" s="3">
        <v>10</v>
      </c>
      <c r="I12" s="36">
        <v>6229598</v>
      </c>
      <c r="J12" s="37">
        <v>5980414</v>
      </c>
      <c r="K12" s="37" t="s">
        <v>6</v>
      </c>
      <c r="L12" s="3" t="s">
        <v>5</v>
      </c>
    </row>
    <row r="13" spans="2:12" ht="30" x14ac:dyDescent="0.25">
      <c r="B13" s="4" t="s">
        <v>36</v>
      </c>
      <c r="C13" s="5" t="s">
        <v>4</v>
      </c>
      <c r="D13" s="6" t="s">
        <v>45</v>
      </c>
      <c r="E13" s="7">
        <v>45777</v>
      </c>
      <c r="F13" s="34">
        <v>2053991</v>
      </c>
      <c r="G13" s="35">
        <v>45748</v>
      </c>
      <c r="H13" s="3">
        <v>10</v>
      </c>
      <c r="I13" s="36">
        <v>21566906</v>
      </c>
      <c r="J13" s="37">
        <v>20704230</v>
      </c>
      <c r="K13" s="37" t="s">
        <v>6</v>
      </c>
      <c r="L13" s="3" t="s">
        <v>5</v>
      </c>
    </row>
    <row r="14" spans="2:12" ht="30" x14ac:dyDescent="0.25">
      <c r="B14" s="4" t="s">
        <v>36</v>
      </c>
      <c r="C14" s="5" t="s">
        <v>4</v>
      </c>
      <c r="D14" s="6" t="s">
        <v>46</v>
      </c>
      <c r="E14" s="7">
        <v>45808</v>
      </c>
      <c r="F14" s="34">
        <v>415703</v>
      </c>
      <c r="G14" s="35">
        <v>45778</v>
      </c>
      <c r="H14" s="3">
        <v>10</v>
      </c>
      <c r="I14" s="36">
        <v>4364882</v>
      </c>
      <c r="J14" s="37">
        <v>4190287</v>
      </c>
      <c r="K14" s="37" t="s">
        <v>6</v>
      </c>
      <c r="L14" s="3" t="s">
        <v>5</v>
      </c>
    </row>
    <row r="15" spans="2:12" ht="30" x14ac:dyDescent="0.25">
      <c r="B15" s="4" t="s">
        <v>36</v>
      </c>
      <c r="C15" s="5" t="s">
        <v>4</v>
      </c>
      <c r="D15" s="6" t="s">
        <v>47</v>
      </c>
      <c r="E15" s="7">
        <v>45838</v>
      </c>
      <c r="F15" s="34">
        <v>1228388</v>
      </c>
      <c r="G15" s="35">
        <v>45833</v>
      </c>
      <c r="H15" s="3">
        <v>10</v>
      </c>
      <c r="I15" s="36">
        <v>12898074</v>
      </c>
      <c r="J15" s="37"/>
      <c r="K15" s="36">
        <v>12898074</v>
      </c>
      <c r="L15" s="3" t="s">
        <v>7</v>
      </c>
    </row>
    <row r="16" spans="2:12" ht="30" x14ac:dyDescent="0.25">
      <c r="B16" s="4" t="s">
        <v>36</v>
      </c>
      <c r="C16" s="5" t="s">
        <v>4</v>
      </c>
      <c r="D16" s="6" t="s">
        <v>48</v>
      </c>
      <c r="E16" s="7">
        <v>45869</v>
      </c>
      <c r="F16" s="34">
        <v>2280957</v>
      </c>
      <c r="G16" s="35">
        <v>45863</v>
      </c>
      <c r="H16" s="3">
        <v>10</v>
      </c>
      <c r="I16" s="36">
        <v>23950049</v>
      </c>
      <c r="J16" s="37"/>
      <c r="K16" s="36">
        <v>23950049</v>
      </c>
      <c r="L16" s="3" t="s">
        <v>7</v>
      </c>
    </row>
    <row r="17" spans="2:12" ht="30" x14ac:dyDescent="0.25">
      <c r="B17" s="4" t="s">
        <v>36</v>
      </c>
      <c r="C17" s="5" t="s">
        <v>4</v>
      </c>
      <c r="D17" s="6" t="s">
        <v>49</v>
      </c>
      <c r="E17" s="7">
        <v>45900</v>
      </c>
      <c r="F17" s="34">
        <v>104338</v>
      </c>
      <c r="G17" s="35">
        <v>45894</v>
      </c>
      <c r="H17" s="3">
        <v>10</v>
      </c>
      <c r="I17" s="36">
        <v>1095549</v>
      </c>
      <c r="J17" s="37"/>
      <c r="K17" s="36">
        <v>1095549</v>
      </c>
      <c r="L17" s="3" t="s">
        <v>7</v>
      </c>
    </row>
    <row r="18" spans="2:12" x14ac:dyDescent="0.25">
      <c r="B18" s="4"/>
      <c r="C18" s="5"/>
      <c r="D18" s="6"/>
      <c r="E18" s="7"/>
      <c r="F18" s="34"/>
      <c r="G18" s="35"/>
      <c r="H18" s="3"/>
      <c r="I18" s="36"/>
      <c r="J18" s="37"/>
      <c r="K18" s="37"/>
      <c r="L18" s="3"/>
    </row>
    <row r="19" spans="2:12" x14ac:dyDescent="0.25">
      <c r="B19" s="41" t="s">
        <v>8</v>
      </c>
      <c r="C19" s="42"/>
      <c r="D19" s="43" t="s">
        <v>16</v>
      </c>
      <c r="E19" s="44"/>
      <c r="F19" s="45">
        <f>SUM(F4:F17)</f>
        <v>14570211</v>
      </c>
      <c r="G19" s="46"/>
      <c r="H19" s="23"/>
      <c r="I19" s="47">
        <f>SUM(I4:I18)</f>
        <v>152987219</v>
      </c>
      <c r="J19" s="48">
        <f>SUM(J4:J15)</f>
        <v>110441806</v>
      </c>
      <c r="K19" s="48">
        <f>SUM(K12:K18)</f>
        <v>37943672</v>
      </c>
      <c r="L1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Sheet1</vt:lpstr>
      <vt:lpstr>Main </vt:lpstr>
      <vt:lpstr>Sargodha</vt:lpstr>
      <vt:lpstr>Multan</vt:lpstr>
      <vt:lpstr>Lahore</vt:lpstr>
      <vt:lpstr>Karachi</vt:lpstr>
      <vt:lpstr>Sheet6</vt:lpstr>
      <vt:lpstr>Faisalabad</vt:lpstr>
      <vt:lpstr>RWP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Tofeeq(ERP 72882)</dc:creator>
  <cp:lastModifiedBy>Jawad Khan</cp:lastModifiedBy>
  <dcterms:created xsi:type="dcterms:W3CDTF">2025-10-06T04:57:42Z</dcterms:created>
  <dcterms:modified xsi:type="dcterms:W3CDTF">2025-10-26T11:04:59Z</dcterms:modified>
</cp:coreProperties>
</file>