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OG/"/>
    </mc:Choice>
  </mc:AlternateContent>
  <xr:revisionPtr revIDLastSave="0" documentId="13_ncr:1_{58636489-4954-9047-A911-223C07C6EBC8}" xr6:coauthVersionLast="41" xr6:coauthVersionMax="41" xr10:uidLastSave="{00000000-0000-0000-0000-000000000000}"/>
  <bookViews>
    <workbookView xWindow="2520" yWindow="620" windowWidth="38400" windowHeight="24000" xr2:uid="{E2ADB3BF-5ED8-B749-86F7-467BF3F0C617}"/>
  </bookViews>
  <sheets>
    <sheet name="Dashboard" sheetId="1" r:id="rId1"/>
    <sheet name="Datenverknüpfung" sheetId="2" r:id="rId2"/>
  </sheets>
  <definedNames>
    <definedName name="LOGFILE" localSheetId="0">Dashboard!$A$1:$I$76</definedName>
    <definedName name="LOGFILE" localSheetId="1">Datenverknüpfung!$A$1:$I$79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234" i="2"/>
  <c r="L235" i="2"/>
  <c r="L236" i="2"/>
  <c r="L237" i="2"/>
  <c r="L238" i="2"/>
  <c r="L2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234" i="2"/>
  <c r="K235" i="2"/>
  <c r="K236" i="2"/>
  <c r="K237" i="2"/>
  <c r="K238" i="2"/>
  <c r="K23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234" i="2"/>
  <c r="J235" i="2"/>
  <c r="J236" i="2"/>
  <c r="J237" i="2"/>
  <c r="J238" i="2"/>
  <c r="J23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234" i="2"/>
  <c r="M235" i="2"/>
  <c r="M236" i="2"/>
  <c r="M237" i="2"/>
  <c r="M238" i="2"/>
  <c r="M239" i="2"/>
  <c r="E2" i="1" l="1"/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E8266-9004-2346-8374-3D0280E58CAE}" name="LOG3" type="6" refreshedVersion="6" deleted="1" background="1" refreshOnLoad="1" saveData="1">
    <textPr sourceFile="/Volumes/LOG/LOGFILE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5AD82C7C-3FFF-C648-A287-92786397D8F0}" name="LOGFILE" type="6" refreshedVersion="6" background="1" refreshOnLoad="1" saveData="1">
    <textPr sourceFile="/Volumes/LOG/LOGFILE.CSV" thousands=" " tab="0" semicolon="1" qualifier="none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<sst xmlns="http://schemas.openxmlformats.org/spreadsheetml/2006/main" count="99" uniqueCount="98">
  <si>
    <t xml:space="preserve"> Date/Time</t>
  </si>
  <si>
    <t>Acceleration X</t>
  </si>
  <si>
    <t xml:space="preserve"> Acceleration Y</t>
  </si>
  <si>
    <t xml:space="preserve"> Acceleration Z</t>
  </si>
  <si>
    <t>Temp</t>
  </si>
  <si>
    <t>Open</t>
  </si>
  <si>
    <t>Note</t>
  </si>
  <si>
    <t>Tracking-Log</t>
  </si>
  <si>
    <t>t_min:</t>
  </si>
  <si>
    <t>t_max:</t>
  </si>
  <si>
    <t>Acc_max:</t>
  </si>
  <si>
    <t>Location (GPRMC)</t>
  </si>
  <si>
    <t>Location (GPGGA)</t>
  </si>
  <si>
    <t>t_min</t>
  </si>
  <si>
    <t>t_max</t>
  </si>
  <si>
    <t>Beschleunigung (g)</t>
  </si>
  <si>
    <t>Acc_min/max</t>
  </si>
  <si>
    <t>Tracking vom</t>
  </si>
  <si>
    <t xml:space="preserve">bis zum </t>
  </si>
  <si>
    <t>Temperatur (°C)</t>
  </si>
  <si>
    <t xml:space="preserve"> </t>
  </si>
  <si>
    <t>0000-00-00-00:00:04</t>
  </si>
  <si>
    <t>0000-00-00-00:00:05</t>
  </si>
  <si>
    <t>0000-00-00-00:00:06</t>
  </si>
  <si>
    <t>0000-00-00-00:00:07</t>
  </si>
  <si>
    <t>0000-00-00-00:00:08</t>
  </si>
  <si>
    <t>0000-00-00-00:00:09</t>
  </si>
  <si>
    <t>0000-00-00-00:00:10</t>
  </si>
  <si>
    <t>0000-00-00-00:00:11</t>
  </si>
  <si>
    <t>0000-00-00-00:00:12</t>
  </si>
  <si>
    <t>0000-00-00-00:00:13</t>
  </si>
  <si>
    <t>0000-00-00-00:00:14</t>
  </si>
  <si>
    <t>0000-00-00-00:00:15</t>
  </si>
  <si>
    <t>0000-00-00-00:00:16</t>
  </si>
  <si>
    <t>0000-00-00-00:00:17</t>
  </si>
  <si>
    <t>0000-00-00-00:00:18</t>
  </si>
  <si>
    <t>0000-00-00-00:00:19</t>
  </si>
  <si>
    <t>0000-00-00-00:00:20</t>
  </si>
  <si>
    <t>0000-00-00-00:00:21</t>
  </si>
  <si>
    <t>0000-00-00-00:00:22</t>
  </si>
  <si>
    <t>0000-00-00-00:00:23</t>
  </si>
  <si>
    <t>0000-00-00-00:00:24</t>
  </si>
  <si>
    <t>0000-00-00-00:00:25</t>
  </si>
  <si>
    <t>0000-00-00-00:00:26</t>
  </si>
  <si>
    <t>0000-00-00-00:00:27</t>
  </si>
  <si>
    <t>0000-00-00-00:00:28</t>
  </si>
  <si>
    <t>0000-00-00-00:00:29</t>
  </si>
  <si>
    <t>0000-00-00-00:00:30</t>
  </si>
  <si>
    <t>0000-00-00-00:00:31</t>
  </si>
  <si>
    <t>0000-00-00-00:00:32</t>
  </si>
  <si>
    <t>0000-00-00-00:00:33</t>
  </si>
  <si>
    <t>0000-00-00-00:00:34</t>
  </si>
  <si>
    <t>0000-00-00-00:00:35</t>
  </si>
  <si>
    <t>0000-00-00-00:00:36</t>
  </si>
  <si>
    <t>0000-00-00-00:00:37</t>
  </si>
  <si>
    <t>0000-00-00-00:00:38</t>
  </si>
  <si>
    <t>0000-00-00-00:00:39</t>
  </si>
  <si>
    <t>0000-00-00-00:00:40</t>
  </si>
  <si>
    <t>0000-00-00-00:00:41</t>
  </si>
  <si>
    <t>0000-00-00-00:00:42</t>
  </si>
  <si>
    <t>0000-00-00-00:00:43</t>
  </si>
  <si>
    <t>0000-00-00-00:00:44</t>
  </si>
  <si>
    <t>0000-00-00-00:00:45</t>
  </si>
  <si>
    <t>0000-00-00-00:00:46</t>
  </si>
  <si>
    <t>0000-00-00-00:00:47</t>
  </si>
  <si>
    <t>0000-00-00-00:00:48</t>
  </si>
  <si>
    <t>0000-00-00-00:00:49</t>
  </si>
  <si>
    <t>0000-00-00-00:00:50</t>
  </si>
  <si>
    <t>0000-00-00-00:00:51</t>
  </si>
  <si>
    <t>0000-00-00-00:00:52</t>
  </si>
  <si>
    <t>0000-00-00-00:00:53</t>
  </si>
  <si>
    <t>0000-00-00-00:00:54</t>
  </si>
  <si>
    <t>0000-00-00-00:00:55</t>
  </si>
  <si>
    <t>0000-00-00-00:00:56</t>
  </si>
  <si>
    <t>0000-00-00-00:00:57</t>
  </si>
  <si>
    <t>0000-00-00-00:00:58</t>
  </si>
  <si>
    <t>0000-00-00-00:00:59</t>
  </si>
  <si>
    <t>0000-00-00-00:01:00</t>
  </si>
  <si>
    <t>0000-00-00-00:01:01</t>
  </si>
  <si>
    <t>0000-00-00-00:01:02</t>
  </si>
  <si>
    <t>0000-00-00-00:01:03</t>
  </si>
  <si>
    <t>0000-00-00-00:01:04</t>
  </si>
  <si>
    <t>0000-00-00-00:01:05</t>
  </si>
  <si>
    <t>0000-00-00-00:01:06</t>
  </si>
  <si>
    <t>0000-00-00-00:01:07</t>
  </si>
  <si>
    <t>0000-00-00-00:01:08</t>
  </si>
  <si>
    <t>0000-00-00-00:01:09</t>
  </si>
  <si>
    <t>0000-00-00-00:01:10</t>
  </si>
  <si>
    <t>0000-00-00-00:01:11</t>
  </si>
  <si>
    <t>0000-00-00-00:01:12</t>
  </si>
  <si>
    <t>0000-00-00-00:01:13</t>
  </si>
  <si>
    <t>0000-00-00-00:01:14</t>
  </si>
  <si>
    <t>0000-00-00-00:01:15</t>
  </si>
  <si>
    <t>0000-00-00-00:01:16</t>
  </si>
  <si>
    <t>0000-00-00-00:01:17</t>
  </si>
  <si>
    <t>0000-00-00-00:01:18</t>
  </si>
  <si>
    <t>0000-00-00-00:01:19</t>
  </si>
  <si>
    <t>0000-00-00-00:01:20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</si>
</sst>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2" fontId="0" fillId="0" borderId="0" xfId="0" applyNumberFormat="1"/>
    <xf numFmtId="0" fontId="1" fillId="4" borderId="0" xfId="0" applyFont="1" applyFill="1"/>
    <xf numFmtId="16" fontId="0" fillId="0" borderId="0" xfId="0" applyNumberFormat="1"/>
    <xf numFmtId="0" fontId="0" fillId="5" borderId="0" xfId="0" applyFill="1"/>
    <xf numFmtId="0" fontId="2" fillId="5" borderId="0" xfId="0" applyFont="1" applyFill="1"/>
    <xf numFmtId="3" fontId="0" fillId="5" borderId="0" xfId="0" applyNumberFormat="1" applyFill="1"/>
    <xf numFmtId="2" fontId="0" fillId="5" borderId="0" xfId="0" applyNumberFormat="1" applyFill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09E"/>
      <color rgb="FFF1513F"/>
      <color rgb="FF8EC63F"/>
      <color rgb="FF00A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63047538258411E-2"/>
          <c:y val="0.11285925925925928"/>
          <c:w val="0.93923695246174155"/>
          <c:h val="0.72056786235053949"/>
        </c:manualLayout>
      </c:layout>
      <c:lineChart>
        <c:grouping val="standard"/>
        <c:varyColors val="0"/>
        <c:ser>
          <c:idx val="0"/>
          <c:order val="0"/>
          <c:tx>
            <c:strRef>
              <c:f>Datenverknüpfung!$G$2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Datenverknüpfung!$G$3:$G$79</c:f>
              <c:numCache>
                <c:formatCode>General</c:formatCode>
                <c:ptCount val="7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19</c:v>
                </c:pt>
                <c:pt idx="8">
                  <c:v>22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19</c:v>
                </c:pt>
                <c:pt idx="59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22</c:v>
                </c:pt>
                <c:pt idx="69">
                  <c:v>22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A84D-865F-E70E8E9F5C72}"/>
            </c:ext>
          </c:extLst>
        </c:ser>
        <c:ser>
          <c:idx val="1"/>
          <c:order val="1"/>
          <c:tx>
            <c:strRef>
              <c:f>Datenverknüpfung!$J$2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Datenverknüpfung!$J$3:$J$79</c:f>
              <c:numCache>
                <c:formatCode>General</c:formatCode>
                <c:ptCount val="7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8-1D46-BEFA-A06C61BED2F4}"/>
            </c:ext>
          </c:extLst>
        </c:ser>
        <c:ser>
          <c:idx val="2"/>
          <c:order val="2"/>
          <c:tx>
            <c:strRef>
              <c:f>Datenverknüpfung!$K$2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Datenverknüpfung!$K$3:$K$79</c:f>
              <c:numCache>
                <c:formatCode>General</c:formatCode>
                <c:ptCount val="7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8-1D46-BEFA-A06C61BE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21216"/>
        <c:axId val="1245422896"/>
      </c:lineChart>
      <c:catAx>
        <c:axId val="12454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22896"/>
        <c:crosses val="autoZero"/>
        <c:auto val="1"/>
        <c:lblAlgn val="ctr"/>
        <c:lblOffset val="100"/>
        <c:noMultiLvlLbl val="0"/>
      </c:catAx>
      <c:valAx>
        <c:axId val="1245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Datenverknüpfung!$H$2</c:f>
              <c:strCache>
                <c:ptCount val="1"/>
                <c:pt idx="0">
                  <c:v>Open</c:v>
                </c:pt>
              </c:strCache>
            </c:strRef>
          </c:tx>
          <c:spPr>
            <a:ln w="60325" cap="rnd" cmpd="sng">
              <a:gradFill flip="none" rotWithShape="1">
                <a:gsLst>
                  <a:gs pos="0">
                    <a:srgbClr val="FF0000"/>
                  </a:gs>
                  <a:gs pos="28000">
                    <a:srgbClr val="FF0000"/>
                  </a:gs>
                  <a:gs pos="76000">
                    <a:srgbClr val="92D050"/>
                  </a:gs>
                  <a:gs pos="100000">
                    <a:srgbClr val="92D05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Datenverknüpfung!$H$3:$H$79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D-FA4B-A229-8C76625B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56736"/>
        <c:axId val="52626063"/>
      </c:lineChart>
      <c:catAx>
        <c:axId val="2142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063"/>
        <c:crosses val="autoZero"/>
        <c:auto val="1"/>
        <c:lblAlgn val="ctr"/>
        <c:lblOffset val="100"/>
        <c:noMultiLvlLbl val="0"/>
      </c:catAx>
      <c:valAx>
        <c:axId val="5262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29567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Datenverknüpfung!$D$2</c:f>
              <c:strCache>
                <c:ptCount val="1"/>
                <c:pt idx="0">
                  <c:v>Acceleration X</c:v>
                </c:pt>
              </c:strCache>
            </c:strRef>
          </c:tx>
          <c:spPr>
            <a:ln w="28575" cap="rnd">
              <a:solidFill>
                <a:srgbClr val="F1513F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Datenverknüpfung!$D$3:$D$79</c:f>
              <c:numCache>
                <c:formatCode>General</c:formatCode>
                <c:ptCount val="77"/>
                <c:pt idx="0">
                  <c:v>-0.135742</c:v>
                </c:pt>
                <c:pt idx="1">
                  <c:v>-0.13281299999999999</c:v>
                </c:pt>
                <c:pt idx="2">
                  <c:v>-0.134766</c:v>
                </c:pt>
                <c:pt idx="3">
                  <c:v>0.20605499999999999</c:v>
                </c:pt>
                <c:pt idx="4">
                  <c:v>0.96777299999999999</c:v>
                </c:pt>
                <c:pt idx="5">
                  <c:v>0.97753900000000005</c:v>
                </c:pt>
                <c:pt idx="6">
                  <c:v>0.88964799999999999</c:v>
                </c:pt>
                <c:pt idx="7">
                  <c:v>0.96875</c:v>
                </c:pt>
                <c:pt idx="8">
                  <c:v>0.96484400000000003</c:v>
                </c:pt>
                <c:pt idx="9">
                  <c:v>0.90234400000000003</c:v>
                </c:pt>
                <c:pt idx="10">
                  <c:v>0.96777299999999999</c:v>
                </c:pt>
                <c:pt idx="11">
                  <c:v>0.88964799999999999</c:v>
                </c:pt>
                <c:pt idx="12">
                  <c:v>0.96875</c:v>
                </c:pt>
                <c:pt idx="13">
                  <c:v>0.96484400000000003</c:v>
                </c:pt>
                <c:pt idx="14">
                  <c:v>0.90234400000000003</c:v>
                </c:pt>
                <c:pt idx="15">
                  <c:v>0.96777299999999999</c:v>
                </c:pt>
                <c:pt idx="16">
                  <c:v>0.96875</c:v>
                </c:pt>
                <c:pt idx="17">
                  <c:v>0.96484400000000003</c:v>
                </c:pt>
                <c:pt idx="18">
                  <c:v>0.90234400000000003</c:v>
                </c:pt>
                <c:pt idx="19">
                  <c:v>0.96777299999999999</c:v>
                </c:pt>
                <c:pt idx="20">
                  <c:v>0.96875</c:v>
                </c:pt>
                <c:pt idx="21">
                  <c:v>0.96484400000000003</c:v>
                </c:pt>
                <c:pt idx="22">
                  <c:v>0.992344</c:v>
                </c:pt>
                <c:pt idx="23">
                  <c:v>0.96777299999999999</c:v>
                </c:pt>
                <c:pt idx="24">
                  <c:v>0.96875</c:v>
                </c:pt>
                <c:pt idx="25">
                  <c:v>0.96484400000000003</c:v>
                </c:pt>
                <c:pt idx="26">
                  <c:v>0.90234400000000003</c:v>
                </c:pt>
                <c:pt idx="27">
                  <c:v>0.96777299999999999</c:v>
                </c:pt>
                <c:pt idx="28">
                  <c:v>0.96875</c:v>
                </c:pt>
                <c:pt idx="29">
                  <c:v>0.96484400000000003</c:v>
                </c:pt>
                <c:pt idx="30">
                  <c:v>0.90234400000000003</c:v>
                </c:pt>
                <c:pt idx="31">
                  <c:v>0.96777299999999999</c:v>
                </c:pt>
                <c:pt idx="32">
                  <c:v>0.96875</c:v>
                </c:pt>
                <c:pt idx="33">
                  <c:v>0.96484400000000003</c:v>
                </c:pt>
                <c:pt idx="34">
                  <c:v>0.90234400000000003</c:v>
                </c:pt>
                <c:pt idx="35">
                  <c:v>0.96777299999999999</c:v>
                </c:pt>
                <c:pt idx="36">
                  <c:v>0.96875</c:v>
                </c:pt>
                <c:pt idx="37">
                  <c:v>0.96484400000000003</c:v>
                </c:pt>
                <c:pt idx="38">
                  <c:v>0.90234400000000003</c:v>
                </c:pt>
                <c:pt idx="39">
                  <c:v>0.96777299999999999</c:v>
                </c:pt>
                <c:pt idx="40">
                  <c:v>0.96875</c:v>
                </c:pt>
                <c:pt idx="41">
                  <c:v>0.96484400000000003</c:v>
                </c:pt>
                <c:pt idx="42">
                  <c:v>0.95234399999999997</c:v>
                </c:pt>
                <c:pt idx="43">
                  <c:v>0.96777299999999999</c:v>
                </c:pt>
                <c:pt idx="44">
                  <c:v>0.96875</c:v>
                </c:pt>
                <c:pt idx="45">
                  <c:v>0.96484400000000003</c:v>
                </c:pt>
                <c:pt idx="46">
                  <c:v>0.90234400000000003</c:v>
                </c:pt>
                <c:pt idx="47">
                  <c:v>0.96777299999999999</c:v>
                </c:pt>
                <c:pt idx="48">
                  <c:v>0.96875</c:v>
                </c:pt>
                <c:pt idx="49">
                  <c:v>0.96484400000000003</c:v>
                </c:pt>
                <c:pt idx="50">
                  <c:v>0.90234400000000003</c:v>
                </c:pt>
                <c:pt idx="51">
                  <c:v>0.96777299999999999</c:v>
                </c:pt>
                <c:pt idx="52">
                  <c:v>0.96875</c:v>
                </c:pt>
                <c:pt idx="53">
                  <c:v>0.96484400000000003</c:v>
                </c:pt>
                <c:pt idx="54">
                  <c:v>0.90234400000000003</c:v>
                </c:pt>
                <c:pt idx="55">
                  <c:v>0.96777299999999999</c:v>
                </c:pt>
                <c:pt idx="56">
                  <c:v>0.96484400000000003</c:v>
                </c:pt>
                <c:pt idx="57">
                  <c:v>0.90234400000000003</c:v>
                </c:pt>
                <c:pt idx="58">
                  <c:v>0.96777299999999999</c:v>
                </c:pt>
                <c:pt idx="59">
                  <c:v>0.96875</c:v>
                </c:pt>
                <c:pt idx="60">
                  <c:v>0.96484400000000003</c:v>
                </c:pt>
                <c:pt idx="61">
                  <c:v>0.90234400000000003</c:v>
                </c:pt>
                <c:pt idx="62">
                  <c:v>0.96777299999999999</c:v>
                </c:pt>
                <c:pt idx="63">
                  <c:v>0.96875</c:v>
                </c:pt>
                <c:pt idx="64">
                  <c:v>0.96484400000000003</c:v>
                </c:pt>
                <c:pt idx="65">
                  <c:v>0.98234399999999999</c:v>
                </c:pt>
                <c:pt idx="66">
                  <c:v>0.96777299999999999</c:v>
                </c:pt>
                <c:pt idx="67">
                  <c:v>0.96875</c:v>
                </c:pt>
                <c:pt idx="68">
                  <c:v>0.96484400000000003</c:v>
                </c:pt>
                <c:pt idx="69">
                  <c:v>0.90234400000000003</c:v>
                </c:pt>
                <c:pt idx="70">
                  <c:v>0.96777299999999999</c:v>
                </c:pt>
                <c:pt idx="71">
                  <c:v>0.96875</c:v>
                </c:pt>
                <c:pt idx="72">
                  <c:v>0.96484400000000003</c:v>
                </c:pt>
                <c:pt idx="73">
                  <c:v>0.97234399999999999</c:v>
                </c:pt>
                <c:pt idx="74">
                  <c:v>0.96777299999999999</c:v>
                </c:pt>
                <c:pt idx="75">
                  <c:v>0.96875</c:v>
                </c:pt>
                <c:pt idx="76">
                  <c:v>0.96484400000000003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6749-A726-2F0EB352836F}"/>
            </c:ext>
          </c:extLst>
        </c:ser>
        <c:ser>
          <c:idx val="1"/>
          <c:order val="1"/>
          <c:tx>
            <c:strRef>
              <c:f>Datenverknüpfung!$E$2</c:f>
              <c:strCache>
                <c:ptCount val="1"/>
                <c:pt idx="0">
                  <c:v> Acceleration Y</c:v>
                </c:pt>
              </c:strCache>
            </c:strRef>
          </c:tx>
          <c:spPr>
            <a:ln w="28575" cap="rnd">
              <a:solidFill>
                <a:srgbClr val="8EC63F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Datenverknüpfung!$E$3:$E$79</c:f>
              <c:numCache>
                <c:formatCode>General</c:formatCode>
                <c:ptCount val="77"/>
                <c:pt idx="0">
                  <c:v>-4.9805000000000002E-2</c:v>
                </c:pt>
                <c:pt idx="1">
                  <c:v>-5.0781E-2</c:v>
                </c:pt>
                <c:pt idx="2">
                  <c:v>-4.5898000000000001E-2</c:v>
                </c:pt>
                <c:pt idx="3">
                  <c:v>-0.32617200000000002</c:v>
                </c:pt>
                <c:pt idx="4">
                  <c:v>-9.9609000000000003E-2</c:v>
                </c:pt>
                <c:pt idx="5">
                  <c:v>0.16406299999999999</c:v>
                </c:pt>
                <c:pt idx="6">
                  <c:v>-9.7660000000000004E-3</c:v>
                </c:pt>
                <c:pt idx="7">
                  <c:v>8.3984000000000003E-2</c:v>
                </c:pt>
                <c:pt idx="8">
                  <c:v>8.3984000000000003E-2</c:v>
                </c:pt>
                <c:pt idx="9">
                  <c:v>8.3007999999999998E-2</c:v>
                </c:pt>
                <c:pt idx="10">
                  <c:v>8.1055000000000002E-2</c:v>
                </c:pt>
                <c:pt idx="11">
                  <c:v>0.23144500000000001</c:v>
                </c:pt>
                <c:pt idx="12">
                  <c:v>-5.8594E-2</c:v>
                </c:pt>
                <c:pt idx="13">
                  <c:v>3.8086000000000002E-2</c:v>
                </c:pt>
                <c:pt idx="14">
                  <c:v>-4.4921999999999997E-2</c:v>
                </c:pt>
                <c:pt idx="15">
                  <c:v>-7.7147999999999994E-2</c:v>
                </c:pt>
                <c:pt idx="16">
                  <c:v>2.7344E-2</c:v>
                </c:pt>
                <c:pt idx="17">
                  <c:v>0.17968799999999999</c:v>
                </c:pt>
                <c:pt idx="18">
                  <c:v>4.2969E-2</c:v>
                </c:pt>
                <c:pt idx="19">
                  <c:v>4.7851999999999999E-2</c:v>
                </c:pt>
                <c:pt idx="20">
                  <c:v>4.3944999999999998E-2</c:v>
                </c:pt>
                <c:pt idx="21">
                  <c:v>4.1992000000000002E-2</c:v>
                </c:pt>
                <c:pt idx="22">
                  <c:v>4.1992000000000002E-2</c:v>
                </c:pt>
                <c:pt idx="23">
                  <c:v>4.1015999999999997E-2</c:v>
                </c:pt>
                <c:pt idx="24">
                  <c:v>4.1015999999999997E-2</c:v>
                </c:pt>
                <c:pt idx="25">
                  <c:v>4.4921999999999997E-2</c:v>
                </c:pt>
                <c:pt idx="26">
                  <c:v>4.1992000000000002E-2</c:v>
                </c:pt>
                <c:pt idx="27">
                  <c:v>4.2969E-2</c:v>
                </c:pt>
                <c:pt idx="28">
                  <c:v>4.4921999999999997E-2</c:v>
                </c:pt>
                <c:pt idx="29">
                  <c:v>4.2969E-2</c:v>
                </c:pt>
                <c:pt idx="30">
                  <c:v>4.5898000000000001E-2</c:v>
                </c:pt>
                <c:pt idx="31">
                  <c:v>4.5898000000000001E-2</c:v>
                </c:pt>
                <c:pt idx="32">
                  <c:v>4.4921999999999997E-2</c:v>
                </c:pt>
                <c:pt idx="33">
                  <c:v>4.3944999999999998E-2</c:v>
                </c:pt>
                <c:pt idx="34">
                  <c:v>4.1992000000000002E-2</c:v>
                </c:pt>
                <c:pt idx="35">
                  <c:v>4.1992000000000002E-2</c:v>
                </c:pt>
                <c:pt idx="36">
                  <c:v>4.4921999999999997E-2</c:v>
                </c:pt>
                <c:pt idx="37">
                  <c:v>4.5898000000000001E-2</c:v>
                </c:pt>
                <c:pt idx="38">
                  <c:v>4.1992000000000002E-2</c:v>
                </c:pt>
                <c:pt idx="39">
                  <c:v>4.3944999999999998E-2</c:v>
                </c:pt>
                <c:pt idx="40">
                  <c:v>8.5938000000000001E-2</c:v>
                </c:pt>
                <c:pt idx="41">
                  <c:v>4.2969E-2</c:v>
                </c:pt>
                <c:pt idx="42">
                  <c:v>4.5898000000000001E-2</c:v>
                </c:pt>
                <c:pt idx="43">
                  <c:v>4.5898000000000001E-2</c:v>
                </c:pt>
                <c:pt idx="44">
                  <c:v>4.0038999999999998E-2</c:v>
                </c:pt>
                <c:pt idx="45">
                  <c:v>4.6875E-2</c:v>
                </c:pt>
                <c:pt idx="46">
                  <c:v>4.2969E-2</c:v>
                </c:pt>
                <c:pt idx="47">
                  <c:v>4.4921999999999997E-2</c:v>
                </c:pt>
                <c:pt idx="48">
                  <c:v>4.5898000000000001E-2</c:v>
                </c:pt>
                <c:pt idx="49">
                  <c:v>4.4921999999999997E-2</c:v>
                </c:pt>
                <c:pt idx="50">
                  <c:v>4.2969E-2</c:v>
                </c:pt>
                <c:pt idx="51">
                  <c:v>4.1992000000000002E-2</c:v>
                </c:pt>
                <c:pt idx="52">
                  <c:v>4.4921999999999997E-2</c:v>
                </c:pt>
                <c:pt idx="53">
                  <c:v>4.5898000000000001E-2</c:v>
                </c:pt>
                <c:pt idx="54">
                  <c:v>4.4921999999999997E-2</c:v>
                </c:pt>
                <c:pt idx="55">
                  <c:v>4.4921999999999997E-2</c:v>
                </c:pt>
                <c:pt idx="56">
                  <c:v>3.9063000000000001E-2</c:v>
                </c:pt>
                <c:pt idx="57">
                  <c:v>4.1992000000000002E-2</c:v>
                </c:pt>
                <c:pt idx="58">
                  <c:v>4.1992000000000002E-2</c:v>
                </c:pt>
                <c:pt idx="59">
                  <c:v>4.1992000000000002E-2</c:v>
                </c:pt>
                <c:pt idx="60">
                  <c:v>4.4921999999999997E-2</c:v>
                </c:pt>
                <c:pt idx="61">
                  <c:v>4.4921999999999997E-2</c:v>
                </c:pt>
                <c:pt idx="62">
                  <c:v>4.3944999999999998E-2</c:v>
                </c:pt>
                <c:pt idx="63">
                  <c:v>4.4921999999999997E-2</c:v>
                </c:pt>
                <c:pt idx="64">
                  <c:v>4.1992000000000002E-2</c:v>
                </c:pt>
                <c:pt idx="65">
                  <c:v>4.7851999999999999E-2</c:v>
                </c:pt>
                <c:pt idx="66">
                  <c:v>4.2969E-2</c:v>
                </c:pt>
                <c:pt idx="67">
                  <c:v>4.3944999999999998E-2</c:v>
                </c:pt>
                <c:pt idx="68">
                  <c:v>4.1015999999999997E-2</c:v>
                </c:pt>
                <c:pt idx="69">
                  <c:v>4.1992000000000002E-2</c:v>
                </c:pt>
                <c:pt idx="70">
                  <c:v>4.4921999999999997E-2</c:v>
                </c:pt>
                <c:pt idx="71">
                  <c:v>4.3944999999999998E-2</c:v>
                </c:pt>
                <c:pt idx="72">
                  <c:v>4.2969E-2</c:v>
                </c:pt>
                <c:pt idx="73">
                  <c:v>3.9063000000000001E-2</c:v>
                </c:pt>
                <c:pt idx="74">
                  <c:v>4.3944999999999998E-2</c:v>
                </c:pt>
                <c:pt idx="75">
                  <c:v>4.1992000000000002E-2</c:v>
                </c:pt>
                <c:pt idx="76">
                  <c:v>4.6875E-2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F-6749-A726-2F0EB352836F}"/>
            </c:ext>
          </c:extLst>
        </c:ser>
        <c:ser>
          <c:idx val="2"/>
          <c:order val="2"/>
          <c:tx>
            <c:strRef>
              <c:f>Datenverknüpfung!$F$2</c:f>
              <c:strCache>
                <c:ptCount val="1"/>
                <c:pt idx="0">
                  <c:v> Acceleration Z</c:v>
                </c:pt>
              </c:strCache>
            </c:strRef>
          </c:tx>
          <c:spPr>
            <a:ln w="28575" cap="rnd">
              <a:solidFill>
                <a:srgbClr val="00AEEF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Datenverknüpfung!$F$3:$F$79</c:f>
              <c:numCache>
                <c:formatCode>General</c:formatCode>
                <c:ptCount val="77"/>
                <c:pt idx="0">
                  <c:v>0.98632799999999998</c:v>
                </c:pt>
                <c:pt idx="1">
                  <c:v>0.97949200000000003</c:v>
                </c:pt>
                <c:pt idx="2">
                  <c:v>0.98730499999999999</c:v>
                </c:pt>
                <c:pt idx="3">
                  <c:v>0.95996099999999995</c:v>
                </c:pt>
                <c:pt idx="4">
                  <c:v>6.6406000000000007E-2</c:v>
                </c:pt>
                <c:pt idx="5">
                  <c:v>-0.104492</c:v>
                </c:pt>
                <c:pt idx="6">
                  <c:v>-0.14843799999999999</c:v>
                </c:pt>
                <c:pt idx="7">
                  <c:v>7.8130000000000005E-3</c:v>
                </c:pt>
                <c:pt idx="8">
                  <c:v>1.6601999999999999E-2</c:v>
                </c:pt>
                <c:pt idx="9">
                  <c:v>-0.38378899999999999</c:v>
                </c:pt>
                <c:pt idx="10">
                  <c:v>2.3438000000000001E-2</c:v>
                </c:pt>
                <c:pt idx="11">
                  <c:v>0.29589799999999999</c:v>
                </c:pt>
                <c:pt idx="12">
                  <c:v>0.16796900000000001</c:v>
                </c:pt>
                <c:pt idx="13">
                  <c:v>0.12597700000000001</c:v>
                </c:pt>
                <c:pt idx="14">
                  <c:v>0.88281299999999996</c:v>
                </c:pt>
                <c:pt idx="15">
                  <c:v>-0.50195299999999998</c:v>
                </c:pt>
                <c:pt idx="16">
                  <c:v>-8.7889999999999999E-3</c:v>
                </c:pt>
                <c:pt idx="17">
                  <c:v>8.8867000000000002E-2</c:v>
                </c:pt>
                <c:pt idx="18">
                  <c:v>3.8086000000000002E-2</c:v>
                </c:pt>
                <c:pt idx="19">
                  <c:v>3.7109000000000003E-2</c:v>
                </c:pt>
                <c:pt idx="20">
                  <c:v>3.7109000000000003E-2</c:v>
                </c:pt>
                <c:pt idx="21">
                  <c:v>3.7109000000000003E-2</c:v>
                </c:pt>
                <c:pt idx="22">
                  <c:v>3.6132999999999998E-2</c:v>
                </c:pt>
                <c:pt idx="23">
                  <c:v>3.5156E-2</c:v>
                </c:pt>
                <c:pt idx="24">
                  <c:v>3.5156E-2</c:v>
                </c:pt>
                <c:pt idx="25">
                  <c:v>3.9063000000000001E-2</c:v>
                </c:pt>
                <c:pt idx="26">
                  <c:v>3.7109000000000003E-2</c:v>
                </c:pt>
                <c:pt idx="27">
                  <c:v>3.6132999999999998E-2</c:v>
                </c:pt>
                <c:pt idx="28">
                  <c:v>3.9063000000000001E-2</c:v>
                </c:pt>
                <c:pt idx="29">
                  <c:v>3.8086000000000002E-2</c:v>
                </c:pt>
                <c:pt idx="30">
                  <c:v>3.8086000000000002E-2</c:v>
                </c:pt>
                <c:pt idx="31">
                  <c:v>3.9063000000000001E-2</c:v>
                </c:pt>
                <c:pt idx="32">
                  <c:v>3.8086000000000002E-2</c:v>
                </c:pt>
                <c:pt idx="33">
                  <c:v>3.7109000000000003E-2</c:v>
                </c:pt>
                <c:pt idx="34">
                  <c:v>4.1015999999999997E-2</c:v>
                </c:pt>
                <c:pt idx="35">
                  <c:v>3.6132999999999998E-2</c:v>
                </c:pt>
                <c:pt idx="36">
                  <c:v>3.7109000000000003E-2</c:v>
                </c:pt>
                <c:pt idx="37">
                  <c:v>3.6132999999999998E-2</c:v>
                </c:pt>
                <c:pt idx="38">
                  <c:v>3.125E-2</c:v>
                </c:pt>
                <c:pt idx="39">
                  <c:v>3.2226999999999999E-2</c:v>
                </c:pt>
                <c:pt idx="40">
                  <c:v>8.6914000000000005E-2</c:v>
                </c:pt>
                <c:pt idx="41">
                  <c:v>4.0038999999999998E-2</c:v>
                </c:pt>
                <c:pt idx="42">
                  <c:v>3.4180000000000002E-2</c:v>
                </c:pt>
                <c:pt idx="43">
                  <c:v>3.8086000000000002E-2</c:v>
                </c:pt>
                <c:pt idx="44">
                  <c:v>3.7109000000000003E-2</c:v>
                </c:pt>
                <c:pt idx="45">
                  <c:v>3.7109000000000003E-2</c:v>
                </c:pt>
                <c:pt idx="46">
                  <c:v>3.4180000000000002E-2</c:v>
                </c:pt>
                <c:pt idx="47">
                  <c:v>3.8086000000000002E-2</c:v>
                </c:pt>
                <c:pt idx="48">
                  <c:v>3.6132999999999998E-2</c:v>
                </c:pt>
                <c:pt idx="49">
                  <c:v>3.8086000000000002E-2</c:v>
                </c:pt>
                <c:pt idx="50">
                  <c:v>3.5156E-2</c:v>
                </c:pt>
                <c:pt idx="51">
                  <c:v>3.9063000000000001E-2</c:v>
                </c:pt>
                <c:pt idx="52">
                  <c:v>3.6132999999999998E-2</c:v>
                </c:pt>
                <c:pt idx="53">
                  <c:v>3.7109000000000003E-2</c:v>
                </c:pt>
                <c:pt idx="54">
                  <c:v>3.3203000000000003E-2</c:v>
                </c:pt>
                <c:pt idx="55">
                  <c:v>3.4180000000000002E-2</c:v>
                </c:pt>
                <c:pt idx="56">
                  <c:v>3.8086000000000002E-2</c:v>
                </c:pt>
                <c:pt idx="57">
                  <c:v>3.5156E-2</c:v>
                </c:pt>
                <c:pt idx="58">
                  <c:v>3.5156E-2</c:v>
                </c:pt>
                <c:pt idx="59">
                  <c:v>3.5156E-2</c:v>
                </c:pt>
                <c:pt idx="60">
                  <c:v>3.6132999999999998E-2</c:v>
                </c:pt>
                <c:pt idx="61">
                  <c:v>3.5156E-2</c:v>
                </c:pt>
                <c:pt idx="62">
                  <c:v>3.7109000000000003E-2</c:v>
                </c:pt>
                <c:pt idx="63">
                  <c:v>3.6132999999999998E-2</c:v>
                </c:pt>
                <c:pt idx="64">
                  <c:v>3.5156E-2</c:v>
                </c:pt>
                <c:pt idx="65">
                  <c:v>3.2226999999999999E-2</c:v>
                </c:pt>
                <c:pt idx="66">
                  <c:v>3.5156E-2</c:v>
                </c:pt>
                <c:pt idx="67">
                  <c:v>3.6132999999999998E-2</c:v>
                </c:pt>
                <c:pt idx="68">
                  <c:v>3.125E-2</c:v>
                </c:pt>
                <c:pt idx="69">
                  <c:v>4.2969E-2</c:v>
                </c:pt>
                <c:pt idx="70">
                  <c:v>3.4180000000000002E-2</c:v>
                </c:pt>
                <c:pt idx="71">
                  <c:v>3.125E-2</c:v>
                </c:pt>
                <c:pt idx="72">
                  <c:v>3.2226999999999999E-2</c:v>
                </c:pt>
                <c:pt idx="73">
                  <c:v>3.125E-2</c:v>
                </c:pt>
                <c:pt idx="74">
                  <c:v>3.3203000000000003E-2</c:v>
                </c:pt>
                <c:pt idx="75">
                  <c:v>3.8086000000000002E-2</c:v>
                </c:pt>
                <c:pt idx="76">
                  <c:v>3.7109000000000003E-2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F-6749-A726-2F0EB352836F}"/>
            </c:ext>
          </c:extLst>
        </c:ser>
        <c:ser>
          <c:idx val="3"/>
          <c:order val="3"/>
          <c:tx>
            <c:strRef>
              <c:f>Datenverknüpfung!$L$2</c:f>
              <c:strCache>
                <c:ptCount val="1"/>
                <c:pt idx="0">
                  <c:v>Acc_min/max</c:v>
                </c:pt>
              </c:strCache>
            </c:strRef>
          </c:tx>
          <c:spPr>
            <a:ln w="28575" cap="rnd">
              <a:solidFill>
                <a:srgbClr val="FF309E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Datenverknüpfung!$L$3:$L$79</c:f>
              <c:numCache>
                <c:formatCode>General</c:formatCode>
                <c:ptCount val="7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8-EA4F-89FA-9E4CBE67B36A}"/>
            </c:ext>
          </c:extLst>
        </c:ser>
        <c:ser>
          <c:idx val="4"/>
          <c:order val="4"/>
          <c:tx>
            <c:strRef>
              <c:f>Datenverknüpfung!$M$2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rgbClr val="FF309E"/>
              </a:solidFill>
              <a:round/>
            </a:ln>
            <a:effectLst/>
          </c:spPr>
          <c:marker>
            <c:symbol val="none"/>
          </c:marker>
          <c:cat>
            <c:strRef>
              <c:f>Datenverknüpfung!$A$3:$A$79</c:f>
              <c:strCache>
                <c:ptCount val="77"/>
                <c:pt idx="0">
                  <c:v>0000-00-00-00:00:04</c:v>
                </c:pt>
                <c:pt idx="1">
                  <c:v>0000-00-00-00:00:05</c:v>
                </c:pt>
                <c:pt idx="2">
                  <c:v>0000-00-00-00:00:06</c:v>
                </c:pt>
                <c:pt idx="3">
                  <c:v>0000-00-00-00:00:07</c:v>
                </c:pt>
                <c:pt idx="4">
                  <c:v>0000-00-00-00:00:08</c:v>
                </c:pt>
                <c:pt idx="5">
                  <c:v>0000-00-00-00:00:09</c:v>
                </c:pt>
                <c:pt idx="6">
                  <c:v>0000-00-00-00:00:10</c:v>
                </c:pt>
                <c:pt idx="7">
                  <c:v>0000-00-00-00:00:11</c:v>
                </c:pt>
                <c:pt idx="8">
                  <c:v>0000-00-00-00:00:12</c:v>
                </c:pt>
                <c:pt idx="9">
                  <c:v>0000-00-00-00:00:13</c:v>
                </c:pt>
                <c:pt idx="10">
                  <c:v>0000-00-00-00:00:14</c:v>
                </c:pt>
                <c:pt idx="11">
                  <c:v>0000-00-00-00:00:15</c:v>
                </c:pt>
                <c:pt idx="12">
                  <c:v>0000-00-00-00:00:16</c:v>
                </c:pt>
                <c:pt idx="13">
                  <c:v>0000-00-00-00:00:17</c:v>
                </c:pt>
                <c:pt idx="14">
                  <c:v>0000-00-00-00:00:18</c:v>
                </c:pt>
                <c:pt idx="15">
                  <c:v>0000-00-00-00:00:19</c:v>
                </c:pt>
                <c:pt idx="16">
                  <c:v>0000-00-00-00:00:20</c:v>
                </c:pt>
                <c:pt idx="17">
                  <c:v>0000-00-00-00:00:21</c:v>
                </c:pt>
                <c:pt idx="18">
                  <c:v>0000-00-00-00:00:22</c:v>
                </c:pt>
                <c:pt idx="19">
                  <c:v>0000-00-00-00:00:23</c:v>
                </c:pt>
                <c:pt idx="20">
                  <c:v>0000-00-00-00:00:24</c:v>
                </c:pt>
                <c:pt idx="21">
                  <c:v>0000-00-00-00:00:25</c:v>
                </c:pt>
                <c:pt idx="22">
                  <c:v>0000-00-00-00:00:26</c:v>
                </c:pt>
                <c:pt idx="23">
                  <c:v>0000-00-00-00:00:27</c:v>
                </c:pt>
                <c:pt idx="24">
                  <c:v>0000-00-00-00:00:28</c:v>
                </c:pt>
                <c:pt idx="25">
                  <c:v>0000-00-00-00:00:29</c:v>
                </c:pt>
                <c:pt idx="26">
                  <c:v>0000-00-00-00:00:30</c:v>
                </c:pt>
                <c:pt idx="27">
                  <c:v>0000-00-00-00:00:31</c:v>
                </c:pt>
                <c:pt idx="28">
                  <c:v>0000-00-00-00:00:32</c:v>
                </c:pt>
                <c:pt idx="29">
                  <c:v>0000-00-00-00:00:33</c:v>
                </c:pt>
                <c:pt idx="30">
                  <c:v>0000-00-00-00:00:34</c:v>
                </c:pt>
                <c:pt idx="31">
                  <c:v>0000-00-00-00:00:35</c:v>
                </c:pt>
                <c:pt idx="32">
                  <c:v>0000-00-00-00:00:36</c:v>
                </c:pt>
                <c:pt idx="33">
                  <c:v>0000-00-00-00:00:37</c:v>
                </c:pt>
                <c:pt idx="34">
                  <c:v>0000-00-00-00:00:38</c:v>
                </c:pt>
                <c:pt idx="35">
                  <c:v>0000-00-00-00:00:39</c:v>
                </c:pt>
                <c:pt idx="36">
                  <c:v>0000-00-00-00:00:40</c:v>
                </c:pt>
                <c:pt idx="37">
                  <c:v>0000-00-00-00:00:41</c:v>
                </c:pt>
                <c:pt idx="38">
                  <c:v>0000-00-00-00:00:42</c:v>
                </c:pt>
                <c:pt idx="39">
                  <c:v>0000-00-00-00:00:43</c:v>
                </c:pt>
                <c:pt idx="40">
                  <c:v>0000-00-00-00:00:44</c:v>
                </c:pt>
                <c:pt idx="41">
                  <c:v>0000-00-00-00:00:45</c:v>
                </c:pt>
                <c:pt idx="42">
                  <c:v>0000-00-00-00:00:46</c:v>
                </c:pt>
                <c:pt idx="43">
                  <c:v>0000-00-00-00:00:47</c:v>
                </c:pt>
                <c:pt idx="44">
                  <c:v>0000-00-00-00:00:48</c:v>
                </c:pt>
                <c:pt idx="45">
                  <c:v>0000-00-00-00:00:49</c:v>
                </c:pt>
                <c:pt idx="46">
                  <c:v>0000-00-00-00:00:50</c:v>
                </c:pt>
                <c:pt idx="47">
                  <c:v>0000-00-00-00:00:51</c:v>
                </c:pt>
                <c:pt idx="48">
                  <c:v>0000-00-00-00:00:52</c:v>
                </c:pt>
                <c:pt idx="49">
                  <c:v>0000-00-00-00:00:53</c:v>
                </c:pt>
                <c:pt idx="50">
                  <c:v>0000-00-00-00:00:54</c:v>
                </c:pt>
                <c:pt idx="51">
                  <c:v>0000-00-00-00:00:55</c:v>
                </c:pt>
                <c:pt idx="52">
                  <c:v>0000-00-00-00:00:56</c:v>
                </c:pt>
                <c:pt idx="53">
                  <c:v>0000-00-00-00:00:57</c:v>
                </c:pt>
                <c:pt idx="54">
                  <c:v>0000-00-00-00:00:58</c:v>
                </c:pt>
                <c:pt idx="55">
                  <c:v>0000-00-00-00:00:59</c:v>
                </c:pt>
                <c:pt idx="56">
                  <c:v>0000-00-00-00:01:00</c:v>
                </c:pt>
                <c:pt idx="57">
                  <c:v>0000-00-00-00:01:01</c:v>
                </c:pt>
                <c:pt idx="58">
                  <c:v>0000-00-00-00:01:02</c:v>
                </c:pt>
                <c:pt idx="59">
                  <c:v>0000-00-00-00:01:03</c:v>
                </c:pt>
                <c:pt idx="60">
                  <c:v>0000-00-00-00:01:04</c:v>
                </c:pt>
                <c:pt idx="61">
                  <c:v>0000-00-00-00:01:05</c:v>
                </c:pt>
                <c:pt idx="62">
                  <c:v>0000-00-00-00:01:06</c:v>
                </c:pt>
                <c:pt idx="63">
                  <c:v>0000-00-00-00:01:07</c:v>
                </c:pt>
                <c:pt idx="64">
                  <c:v>0000-00-00-00:01:08</c:v>
                </c:pt>
                <c:pt idx="65">
                  <c:v>0000-00-00-00:01:09</c:v>
                </c:pt>
                <c:pt idx="66">
                  <c:v>0000-00-00-00:01:10</c:v>
                </c:pt>
                <c:pt idx="67">
                  <c:v>0000-00-00-00:01:11</c:v>
                </c:pt>
                <c:pt idx="68">
                  <c:v>0000-00-00-00:01:12</c:v>
                </c:pt>
                <c:pt idx="69">
                  <c:v>0000-00-00-00:01:13</c:v>
                </c:pt>
                <c:pt idx="70">
                  <c:v>0000-00-00-00:01:14</c:v>
                </c:pt>
                <c:pt idx="71">
                  <c:v>0000-00-00-00:01:15</c:v>
                </c:pt>
                <c:pt idx="72">
                  <c:v>0000-00-00-00:01:16</c:v>
                </c:pt>
                <c:pt idx="73">
                  <c:v>0000-00-00-00:01:17</c:v>
                </c:pt>
                <c:pt idx="74">
                  <c:v>0000-00-00-00:01:18</c:v>
                </c:pt>
                <c:pt idx="75">
                  <c:v>0000-00-00-00:01:19</c:v>
                </c:pt>
                <c:pt idx="76">
                  <c:v>0000-00-00-00:01:20</c:v>
                </c:pt>
              </c:strCache>
            </c:strRef>
          </c:cat>
          <c:val>
            <c:numRef>
              <c:f>Datenverknüpfung!$M$3:$M$79</c:f>
              <c:numCache>
                <c:formatCode>General</c:formatCode>
                <c:ptCount val="77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-1.5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-1.5</c:v>
                </c:pt>
                <c:pt idx="59">
                  <c:v>-1.5</c:v>
                </c:pt>
                <c:pt idx="60">
                  <c:v>-1.5</c:v>
                </c:pt>
                <c:pt idx="61">
                  <c:v>-1.5</c:v>
                </c:pt>
                <c:pt idx="62">
                  <c:v>-1.5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-1.5</c:v>
                </c:pt>
                <c:pt idx="67">
                  <c:v>-1.5</c:v>
                </c:pt>
                <c:pt idx="68">
                  <c:v>-1.5</c:v>
                </c:pt>
                <c:pt idx="69">
                  <c:v>-1.5</c:v>
                </c:pt>
                <c:pt idx="70">
                  <c:v>-1.5</c:v>
                </c:pt>
                <c:pt idx="71">
                  <c:v>-1.5</c:v>
                </c:pt>
                <c:pt idx="72">
                  <c:v>-1.5</c:v>
                </c:pt>
                <c:pt idx="73">
                  <c:v>-1.5</c:v>
                </c:pt>
                <c:pt idx="74">
                  <c:v>-1.5</c:v>
                </c:pt>
                <c:pt idx="75">
                  <c:v>-1.5</c:v>
                </c:pt>
                <c:pt idx="76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8-EA4F-89FA-9E4CBE67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857184"/>
        <c:axId val="1943252384"/>
      </c:lineChart>
      <c:catAx>
        <c:axId val="20858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252384"/>
        <c:crosses val="autoZero"/>
        <c:auto val="1"/>
        <c:lblAlgn val="ctr"/>
        <c:lblOffset val="100"/>
        <c:noMultiLvlLbl val="0"/>
      </c:catAx>
      <c:valAx>
        <c:axId val="19432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8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463549</xdr:colOff>
      <xdr:row>4</xdr:row>
      <xdr:rowOff>69850</xdr:rowOff>
    </xdr:from>
    <xdr:to>
      <xdr:col>10</xdr:col>
      <xdr:colOff>462896</xdr:colOff>
      <xdr:row>25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7168BE-9232-DE48-99F3-26C4CEDCD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457199</xdr:colOff>
      <xdr:row>29</xdr:row>
      <xdr:rowOff>114300</xdr:rowOff>
    </xdr:from>
    <xdr:to>
      <xdr:col>10</xdr:col>
      <xdr:colOff>462896</xdr:colOff>
      <xdr:row>40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E6D9A8-1B37-B64E-ABEE-B3098E75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4</xdr:row>
      <xdr:rowOff>133349</xdr:rowOff>
    </xdr:from>
    <xdr:to>
      <xdr:col>21</xdr:col>
      <xdr:colOff>474767</xdr:colOff>
      <xdr:row>40</xdr:row>
      <xdr:rowOff>106822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7BEAF1-67C7-D34F-B35D-114FA2E8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509483</xdr:colOff>
      <xdr:row>4</xdr:row>
      <xdr:rowOff>178037</xdr:rowOff>
    </xdr:from>
    <xdr:to>
      <xdr:col>21</xdr:col>
      <xdr:colOff>439159</xdr:colOff>
      <xdr:row>8</xdr:row>
      <xdr:rowOff>23739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19ACD21-D27B-7F43-92CB-EF2A32824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583315" y="8652616"/>
          <a:ext cx="760517" cy="65280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FILE" refreshOnLoad="1" growShrinkType="insertClear" fillFormulas="1" connectionId="1" xr16:uid="{E9C523AD-B4B7-7F42-A829-0D7B756595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FILE" refreshOnLoad="1" fillFormulas="1" connectionId="2" xr16:uid="{A41FB8A4-AF6B-384E-BA63-12CCAE9550FE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991CF-99C1-9146-B5B5-F0DE8E551A15}" name="Tabelle1" displayName="Tabelle1" ref="J2:M79" totalsRowShown="0">
  <autoFilter ref="J2:M79" xr:uid="{899F3616-D9CF-3643-A3EC-E7CC7C69B004}"/>
  <tableColumns count="4">
    <tableColumn id="1" xr3:uid="{E0686EEA-6954-554D-977D-EF79E889CE95}" name="t_min" dataDxfId="3">
      <calculatedColumnFormula>IF(ISBLANK(G3),"",$C$1 - 273)</calculatedColumnFormula>
    </tableColumn>
    <tableColumn id="2" xr3:uid="{AD9FF4F6-ECD4-5E48-A347-910609A571A2}" name="t_max" dataDxfId="2">
      <calculatedColumnFormula>IF(ISBLANK(G3),"",$E$1 - 273)</calculatedColumnFormula>
    </tableColumn>
    <tableColumn id="3" xr3:uid="{8AA4E7D8-2620-F047-A489-E488DA9560AD}" name="Acc_min/max" dataDxfId="1">
      <calculatedColumnFormula>IF(ISBLANK(D3),"",$G$1)</calculatedColumnFormula>
    </tableColumn>
    <tableColumn id="4" xr3:uid="{594FF01B-E752-5F44-80B1-AABC2E8A9BAA}" name=" " dataDxfId="0">
      <calculatedColumnFormula>IF(ISBLANK(D3),"",-$G$1)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531B-7D12-EC45-97FA-96F99185A542}">
  <dimension ref="A1:Y102"/>
  <sheetViews>
    <sheetView tabSelected="1" zoomScale="107" workbookViewId="0">
      <selection activeCell="Y5" sqref="Y5"/>
    </sheetView>
  </sheetViews>
  <sheetFormatPr baseColWidth="10" defaultRowHeight="16" x14ac:dyDescent="0.2"/>
  <cols>
    <col min="1" max="1" width="6.83203125" customWidth="1"/>
    <col min="2" max="2" width="18.6640625" customWidth="1"/>
    <col min="3" max="3" width="16" customWidth="1"/>
    <col min="4" max="4" width="12.83203125" bestFit="1" customWidth="1"/>
    <col min="5" max="5" width="16.83203125" customWidth="1"/>
    <col min="6" max="6" width="13.33203125" bestFit="1" customWidth="1"/>
    <col min="7" max="7" width="5.83203125" bestFit="1" customWidth="1"/>
    <col min="8" max="8" width="5.6640625" bestFit="1" customWidth="1"/>
    <col min="9" max="9" width="5.1640625" customWidth="1"/>
    <col min="12" max="12" width="3.33203125" customWidth="1"/>
    <col min="24" max="24" width="8.1640625" customWidth="1"/>
    <col min="25" max="25" width="13.5" customWidth="1"/>
  </cols>
  <sheetData>
    <row r="1" spans="1:25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5" ht="24" x14ac:dyDescent="0.3">
      <c r="A2" s="9"/>
      <c r="B2" s="10" t="s">
        <v>17</v>
      </c>
      <c r="C2" s="10" t="str">
        <f>Datenverknüpfung!A3</f>
        <v>0000-00-00-00:00:04</v>
      </c>
      <c r="D2" s="10" t="s">
        <v>18</v>
      </c>
      <c r="E2" s="10" t="str">
        <f xml:space="preserve"> Datenverknüpfung!A79</f>
        <v>0000-00-00-00:01:20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5" x14ac:dyDescent="0.2">
      <c r="A3" s="9"/>
      <c r="B3" s="9"/>
      <c r="C3" s="11"/>
      <c r="D3" s="9"/>
      <c r="E3" s="1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2"/>
      <c r="X3" s="6"/>
      <c r="Y3" s="6"/>
    </row>
    <row r="4" spans="1:25" x14ac:dyDescent="0.2">
      <c r="A4" s="9"/>
      <c r="B4" s="2" t="s">
        <v>19</v>
      </c>
      <c r="C4" s="1"/>
      <c r="D4" s="1"/>
      <c r="E4" s="1"/>
      <c r="F4" s="1"/>
      <c r="G4" s="1"/>
      <c r="H4" s="1"/>
      <c r="I4" s="1"/>
      <c r="J4" s="1"/>
      <c r="K4" s="1"/>
      <c r="L4" s="9"/>
      <c r="M4" s="7" t="s">
        <v>15</v>
      </c>
      <c r="N4" s="5"/>
      <c r="O4" s="5"/>
      <c r="P4" s="5"/>
      <c r="Q4" s="5"/>
      <c r="R4" s="5"/>
      <c r="S4" s="5"/>
      <c r="T4" s="5"/>
      <c r="U4" s="5"/>
      <c r="V4" s="5"/>
      <c r="W4" s="12"/>
      <c r="X4" s="6"/>
      <c r="Y4" s="6"/>
    </row>
    <row r="5" spans="1:25" x14ac:dyDescent="0.2">
      <c r="A5" s="9"/>
      <c r="B5" s="1"/>
      <c r="C5" s="1"/>
      <c r="D5" s="1"/>
      <c r="E5" s="1"/>
      <c r="F5" s="1"/>
      <c r="G5" s="1"/>
      <c r="H5" s="1"/>
      <c r="I5" s="1"/>
      <c r="J5" s="1"/>
      <c r="K5" s="1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12"/>
      <c r="X5" s="6"/>
      <c r="Y5" s="6"/>
    </row>
    <row r="6" spans="1:25" x14ac:dyDescent="0.2">
      <c r="A6" s="9"/>
      <c r="B6" s="1"/>
      <c r="C6" s="1"/>
      <c r="D6" s="1"/>
      <c r="E6" s="1"/>
      <c r="F6" s="1"/>
      <c r="G6" s="1"/>
      <c r="H6" s="1"/>
      <c r="I6" s="1"/>
      <c r="J6" s="1"/>
      <c r="K6" s="1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12"/>
      <c r="X6" s="6"/>
      <c r="Y6" s="6"/>
    </row>
    <row r="7" spans="1:25" x14ac:dyDescent="0.2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12"/>
      <c r="X7" s="6"/>
      <c r="Y7" s="6"/>
    </row>
    <row r="8" spans="1:25" x14ac:dyDescent="0.2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12"/>
      <c r="X8" s="6"/>
      <c r="Y8" s="6"/>
    </row>
    <row r="9" spans="1:25" x14ac:dyDescent="0.2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12"/>
      <c r="X9" s="6"/>
      <c r="Y9" s="6"/>
    </row>
    <row r="10" spans="1:25" x14ac:dyDescent="0.2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12"/>
      <c r="X10" s="6"/>
      <c r="Y10" s="6"/>
    </row>
    <row r="11" spans="1:25" x14ac:dyDescent="0.2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12"/>
      <c r="X11" s="6"/>
      <c r="Y11" s="6"/>
    </row>
    <row r="12" spans="1:25" x14ac:dyDescent="0.2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12"/>
      <c r="X12" s="6"/>
      <c r="Y12" s="6"/>
    </row>
    <row r="13" spans="1:25" x14ac:dyDescent="0.2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12"/>
      <c r="X13" s="6"/>
      <c r="Y13" s="6"/>
    </row>
    <row r="14" spans="1:25" x14ac:dyDescent="0.2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12"/>
      <c r="X14" s="6"/>
      <c r="Y14" s="6"/>
    </row>
    <row r="15" spans="1:25" x14ac:dyDescent="0.2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9"/>
      <c r="M15" s="5"/>
      <c r="N15" s="5"/>
      <c r="O15" s="5"/>
      <c r="P15" s="5"/>
      <c r="Q15" s="5"/>
      <c r="R15" s="5"/>
      <c r="S15" s="5"/>
      <c r="T15" s="5"/>
      <c r="U15" s="5"/>
      <c r="V15" s="5"/>
      <c r="W15" s="12"/>
      <c r="X15" s="6"/>
      <c r="Y15" s="6"/>
    </row>
    <row r="16" spans="1:25" x14ac:dyDescent="0.2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12"/>
      <c r="X16" s="6"/>
      <c r="Y16" s="6"/>
    </row>
    <row r="17" spans="1:25" x14ac:dyDescent="0.2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12"/>
      <c r="X17" s="6"/>
      <c r="Y17" s="6"/>
    </row>
    <row r="18" spans="1:25" x14ac:dyDescent="0.2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12"/>
      <c r="X18" s="6"/>
      <c r="Y18" s="6"/>
    </row>
    <row r="19" spans="1:25" x14ac:dyDescent="0.2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12"/>
      <c r="X19" s="6"/>
      <c r="Y19" s="6"/>
    </row>
    <row r="20" spans="1:25" x14ac:dyDescent="0.2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9"/>
      <c r="M20" s="5"/>
      <c r="N20" s="5"/>
      <c r="O20" s="5"/>
      <c r="P20" s="5"/>
      <c r="Q20" s="5"/>
      <c r="R20" s="5"/>
      <c r="S20" s="5"/>
      <c r="T20" s="5"/>
      <c r="U20" s="5"/>
      <c r="V20" s="5"/>
      <c r="W20" s="12"/>
      <c r="X20" s="6"/>
      <c r="Y20" s="6"/>
    </row>
    <row r="21" spans="1:25" x14ac:dyDescent="0.2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12"/>
      <c r="X21" s="6"/>
      <c r="Y21" s="6"/>
    </row>
    <row r="22" spans="1:25" x14ac:dyDescent="0.2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12"/>
      <c r="X22" s="6"/>
      <c r="Y22" s="6"/>
    </row>
    <row r="23" spans="1:25" x14ac:dyDescent="0.2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12"/>
      <c r="X23" s="6"/>
      <c r="Y23" s="6"/>
    </row>
    <row r="24" spans="1:25" x14ac:dyDescent="0.2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12"/>
      <c r="X24" s="6"/>
      <c r="Y24" s="6"/>
    </row>
    <row r="25" spans="1:25" x14ac:dyDescent="0.2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12"/>
      <c r="X25" s="6"/>
      <c r="Y25" s="6"/>
    </row>
    <row r="26" spans="1:25" x14ac:dyDescent="0.2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12"/>
      <c r="X26" s="6"/>
      <c r="Y26" s="6"/>
    </row>
    <row r="27" spans="1:25" x14ac:dyDescent="0.2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9"/>
      <c r="M27" s="5"/>
      <c r="N27" s="5"/>
      <c r="O27" s="5"/>
      <c r="P27" s="5"/>
      <c r="Q27" s="5"/>
      <c r="R27" s="5"/>
      <c r="S27" s="5"/>
      <c r="T27" s="5"/>
      <c r="U27" s="5"/>
      <c r="V27" s="5"/>
      <c r="W27" s="12"/>
      <c r="X27" s="6"/>
      <c r="Y27" s="6"/>
    </row>
    <row r="28" spans="1:2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5"/>
      <c r="N28" s="5"/>
      <c r="O28" s="5"/>
      <c r="P28" s="5"/>
      <c r="Q28" s="5"/>
      <c r="R28" s="5"/>
      <c r="S28" s="5"/>
      <c r="T28" s="5"/>
      <c r="U28" s="5"/>
      <c r="V28" s="5"/>
      <c r="W28" s="12"/>
      <c r="X28" s="6"/>
      <c r="Y28" s="6"/>
    </row>
    <row r="29" spans="1:25" x14ac:dyDescent="0.2">
      <c r="A29" s="9"/>
      <c r="B29" s="4" t="s">
        <v>5</v>
      </c>
      <c r="C29" s="3"/>
      <c r="D29" s="3"/>
      <c r="E29" s="3"/>
      <c r="F29" s="3"/>
      <c r="G29" s="3"/>
      <c r="H29" s="3"/>
      <c r="I29" s="3"/>
      <c r="J29" s="3"/>
      <c r="K29" s="3"/>
      <c r="L29" s="9"/>
      <c r="M29" s="5"/>
      <c r="N29" s="5"/>
      <c r="O29" s="5"/>
      <c r="P29" s="5"/>
      <c r="Q29" s="5"/>
      <c r="R29" s="5"/>
      <c r="S29" s="5"/>
      <c r="T29" s="5"/>
      <c r="U29" s="5"/>
      <c r="V29" s="5"/>
      <c r="W29" s="12"/>
      <c r="X29" s="6"/>
      <c r="Y29" s="6"/>
    </row>
    <row r="30" spans="1:25" x14ac:dyDescent="0.2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9"/>
      <c r="M30" s="5"/>
      <c r="N30" s="5"/>
      <c r="O30" s="5"/>
      <c r="P30" s="5"/>
      <c r="Q30" s="5"/>
      <c r="R30" s="5"/>
      <c r="S30" s="5"/>
      <c r="T30" s="5"/>
      <c r="U30" s="5"/>
      <c r="V30" s="5"/>
      <c r="W30" s="12"/>
      <c r="X30" s="6"/>
      <c r="Y30" s="6"/>
    </row>
    <row r="31" spans="1:25" x14ac:dyDescent="0.2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9"/>
      <c r="M31" s="5"/>
      <c r="N31" s="5"/>
      <c r="O31" s="5"/>
      <c r="P31" s="5"/>
      <c r="Q31" s="5"/>
      <c r="R31" s="5"/>
      <c r="S31" s="5"/>
      <c r="T31" s="5"/>
      <c r="U31" s="5"/>
      <c r="V31" s="5"/>
      <c r="W31" s="12"/>
      <c r="X31" s="6"/>
      <c r="Y31" s="6"/>
    </row>
    <row r="32" spans="1:25" x14ac:dyDescent="0.2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12"/>
      <c r="X32" s="6"/>
      <c r="Y32" s="6"/>
    </row>
    <row r="33" spans="1:25" x14ac:dyDescent="0.2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9"/>
      <c r="M33" s="5"/>
      <c r="N33" s="5"/>
      <c r="O33" s="5"/>
      <c r="P33" s="5"/>
      <c r="Q33" s="5"/>
      <c r="R33" s="5"/>
      <c r="S33" s="5"/>
      <c r="T33" s="5"/>
      <c r="U33" s="5"/>
      <c r="V33" s="5"/>
      <c r="W33" s="12"/>
      <c r="X33" s="6"/>
      <c r="Y33" s="6"/>
    </row>
    <row r="34" spans="1:25" x14ac:dyDescent="0.2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9"/>
      <c r="M34" s="5"/>
      <c r="N34" s="5"/>
      <c r="O34" s="5"/>
      <c r="P34" s="5"/>
      <c r="Q34" s="5"/>
      <c r="R34" s="5"/>
      <c r="S34" s="5"/>
      <c r="T34" s="5"/>
      <c r="U34" s="5"/>
      <c r="V34" s="5"/>
      <c r="W34" s="12"/>
      <c r="X34" s="6"/>
      <c r="Y34" s="6"/>
    </row>
    <row r="35" spans="1:25" x14ac:dyDescent="0.2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9"/>
      <c r="M35" s="5"/>
      <c r="N35" s="5"/>
      <c r="O35" s="5"/>
      <c r="P35" s="5"/>
      <c r="Q35" s="5"/>
      <c r="R35" s="5"/>
      <c r="S35" s="5"/>
      <c r="T35" s="5"/>
      <c r="U35" s="5"/>
      <c r="V35" s="5"/>
      <c r="W35" s="12"/>
      <c r="X35" s="6"/>
      <c r="Y35" s="6"/>
    </row>
    <row r="36" spans="1:25" x14ac:dyDescent="0.2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9"/>
      <c r="M36" s="5"/>
      <c r="N36" s="5"/>
      <c r="O36" s="5"/>
      <c r="P36" s="5"/>
      <c r="Q36" s="5"/>
      <c r="R36" s="5"/>
      <c r="S36" s="5"/>
      <c r="T36" s="5"/>
      <c r="U36" s="5"/>
      <c r="V36" s="5"/>
      <c r="W36" s="12"/>
      <c r="X36" s="6"/>
      <c r="Y36" s="6"/>
    </row>
    <row r="37" spans="1:25" x14ac:dyDescent="0.2">
      <c r="A37" s="9"/>
      <c r="B37" s="3"/>
      <c r="C37" s="3"/>
      <c r="D37" s="3"/>
      <c r="E37" s="3"/>
      <c r="F37" s="3"/>
      <c r="G37" s="3"/>
      <c r="H37" s="3"/>
      <c r="I37" s="3"/>
      <c r="J37" s="3"/>
      <c r="K37" s="3"/>
      <c r="L37" s="9"/>
      <c r="M37" s="5"/>
      <c r="N37" s="5"/>
      <c r="O37" s="5"/>
      <c r="P37" s="5"/>
      <c r="Q37" s="5"/>
      <c r="R37" s="5"/>
      <c r="S37" s="5"/>
      <c r="T37" s="5"/>
      <c r="U37" s="5"/>
      <c r="V37" s="5"/>
      <c r="W37" s="12"/>
      <c r="X37" s="6"/>
      <c r="Y37" s="6"/>
    </row>
    <row r="38" spans="1:25" x14ac:dyDescent="0.2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9"/>
      <c r="M38" s="5"/>
      <c r="N38" s="5"/>
      <c r="O38" s="5"/>
      <c r="P38" s="5"/>
      <c r="Q38" s="5"/>
      <c r="R38" s="5"/>
      <c r="S38" s="5"/>
      <c r="T38" s="5"/>
      <c r="U38" s="5"/>
      <c r="V38" s="5"/>
      <c r="W38" s="12"/>
      <c r="X38" s="6"/>
      <c r="Y38" s="6"/>
    </row>
    <row r="39" spans="1:25" x14ac:dyDescent="0.2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9"/>
      <c r="M39" s="5"/>
      <c r="N39" s="5"/>
      <c r="O39" s="5"/>
      <c r="P39" s="5"/>
      <c r="Q39" s="5"/>
      <c r="R39" s="5"/>
      <c r="S39" s="5"/>
      <c r="T39" s="5"/>
      <c r="U39" s="5"/>
      <c r="V39" s="5"/>
      <c r="W39" s="12"/>
      <c r="X39" s="6"/>
      <c r="Y39" s="6"/>
    </row>
    <row r="40" spans="1:25" x14ac:dyDescent="0.2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12"/>
      <c r="X40" s="6"/>
      <c r="Y40" s="6"/>
    </row>
    <row r="41" spans="1:25" x14ac:dyDescent="0.2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9"/>
      <c r="M41" s="5"/>
      <c r="N41" s="5"/>
      <c r="O41" s="5"/>
      <c r="P41" s="5"/>
      <c r="Q41" s="5"/>
      <c r="R41" s="5"/>
      <c r="S41" s="5"/>
      <c r="T41" s="5"/>
      <c r="U41" s="5"/>
      <c r="V41" s="5"/>
      <c r="W41" s="12"/>
      <c r="X41" s="6"/>
      <c r="Y41" s="6"/>
    </row>
    <row r="42" spans="1:25" x14ac:dyDescent="0.2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9"/>
      <c r="M42" s="5"/>
      <c r="N42" s="5"/>
      <c r="O42" s="5"/>
      <c r="P42" s="5"/>
      <c r="Q42" s="5"/>
      <c r="R42" s="5"/>
      <c r="S42" s="5"/>
      <c r="T42" s="5"/>
      <c r="U42" s="5"/>
      <c r="V42" s="5"/>
      <c r="W42" s="12"/>
      <c r="X42" s="6"/>
      <c r="Y42" s="6"/>
    </row>
    <row r="43" spans="1:2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2"/>
      <c r="X43" s="6"/>
      <c r="Y43" s="6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2"/>
      <c r="X44" s="6"/>
      <c r="Y44" s="6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2"/>
      <c r="X45" s="6"/>
      <c r="Y45" s="6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2"/>
      <c r="X46" s="6"/>
      <c r="Y46" s="6"/>
    </row>
    <row r="47" spans="1:25" x14ac:dyDescent="0.2">
      <c r="W47" s="6"/>
      <c r="X47" s="6"/>
      <c r="Y47" s="6"/>
    </row>
    <row r="48" spans="1:25" x14ac:dyDescent="0.2">
      <c r="W48" s="6"/>
      <c r="X48" s="6"/>
      <c r="Y48" s="6"/>
    </row>
    <row r="49" spans="23:25" x14ac:dyDescent="0.2">
      <c r="W49" s="6"/>
      <c r="X49" s="6"/>
      <c r="Y49" s="6"/>
    </row>
    <row r="50" spans="23:25" x14ac:dyDescent="0.2">
      <c r="W50" s="6"/>
      <c r="X50" s="6"/>
      <c r="Y50" s="6"/>
    </row>
    <row r="51" spans="23:25" x14ac:dyDescent="0.2">
      <c r="W51" s="6"/>
      <c r="X51" s="6"/>
      <c r="Y51" s="6"/>
    </row>
    <row r="52" spans="23:25" x14ac:dyDescent="0.2">
      <c r="W52" s="6"/>
      <c r="X52" s="6"/>
      <c r="Y52" s="6"/>
    </row>
    <row r="53" spans="23:25" x14ac:dyDescent="0.2">
      <c r="W53" s="6"/>
      <c r="X53" s="6"/>
      <c r="Y53" s="6"/>
    </row>
    <row r="54" spans="23:25" x14ac:dyDescent="0.2">
      <c r="W54" s="6"/>
      <c r="X54" s="6"/>
      <c r="Y54" s="6"/>
    </row>
    <row r="55" spans="23:25" x14ac:dyDescent="0.2">
      <c r="W55" s="6"/>
      <c r="X55" s="6"/>
      <c r="Y55" s="6"/>
    </row>
    <row r="56" spans="23:25" x14ac:dyDescent="0.2">
      <c r="W56" s="6"/>
      <c r="X56" s="6"/>
      <c r="Y56" s="6"/>
    </row>
    <row r="57" spans="23:25" x14ac:dyDescent="0.2">
      <c r="W57" s="6"/>
      <c r="X57" s="6"/>
      <c r="Y57" s="6"/>
    </row>
    <row r="58" spans="23:25" x14ac:dyDescent="0.2">
      <c r="W58" s="6"/>
      <c r="X58" s="6"/>
      <c r="Y58" s="6"/>
    </row>
    <row r="59" spans="23:25" x14ac:dyDescent="0.2">
      <c r="W59" s="6"/>
      <c r="X59" s="6"/>
      <c r="Y59" s="6"/>
    </row>
    <row r="60" spans="23:25" x14ac:dyDescent="0.2">
      <c r="W60" s="6"/>
      <c r="X60" s="6"/>
      <c r="Y60" s="6"/>
    </row>
    <row r="61" spans="23:25" x14ac:dyDescent="0.2">
      <c r="W61" s="6"/>
      <c r="X61" s="6"/>
      <c r="Y61" s="6"/>
    </row>
    <row r="62" spans="23:25" x14ac:dyDescent="0.2">
      <c r="W62" s="6"/>
      <c r="X62" s="6"/>
      <c r="Y62" s="6"/>
    </row>
    <row r="63" spans="23:25" x14ac:dyDescent="0.2">
      <c r="W63" s="6"/>
      <c r="X63" s="6"/>
      <c r="Y63" s="6"/>
    </row>
    <row r="64" spans="23:25" x14ac:dyDescent="0.2">
      <c r="W64" s="6"/>
      <c r="X64" s="6"/>
      <c r="Y64" s="6"/>
    </row>
    <row r="65" spans="23:25" x14ac:dyDescent="0.2">
      <c r="W65" s="6"/>
      <c r="X65" s="6"/>
      <c r="Y65" s="6"/>
    </row>
    <row r="66" spans="23:25" x14ac:dyDescent="0.2">
      <c r="W66" s="6"/>
      <c r="X66" s="6"/>
      <c r="Y66" s="6"/>
    </row>
    <row r="67" spans="23:25" x14ac:dyDescent="0.2">
      <c r="W67" s="6"/>
      <c r="X67" s="6"/>
      <c r="Y67" s="6"/>
    </row>
    <row r="68" spans="23:25" x14ac:dyDescent="0.2">
      <c r="W68" s="6"/>
      <c r="X68" s="6"/>
      <c r="Y68" s="6"/>
    </row>
    <row r="69" spans="23:25" x14ac:dyDescent="0.2">
      <c r="W69" s="6"/>
      <c r="X69" s="6"/>
      <c r="Y69" s="6"/>
    </row>
    <row r="70" spans="23:25" x14ac:dyDescent="0.2">
      <c r="W70" s="6"/>
      <c r="X70" s="6"/>
      <c r="Y70" s="6"/>
    </row>
    <row r="71" spans="23:25" x14ac:dyDescent="0.2">
      <c r="W71" s="6"/>
      <c r="X71" s="6"/>
      <c r="Y71" s="6"/>
    </row>
    <row r="72" spans="23:25" x14ac:dyDescent="0.2">
      <c r="W72" s="6"/>
      <c r="X72" s="6"/>
      <c r="Y72" s="6"/>
    </row>
    <row r="73" spans="23:25" x14ac:dyDescent="0.2">
      <c r="W73" s="6"/>
      <c r="X73" s="6"/>
      <c r="Y73" s="6"/>
    </row>
    <row r="74" spans="23:25" x14ac:dyDescent="0.2">
      <c r="W74" s="6"/>
      <c r="X74" s="6"/>
      <c r="Y74" s="6"/>
    </row>
    <row r="75" spans="23:25" x14ac:dyDescent="0.2">
      <c r="W75" s="6"/>
      <c r="X75" s="6"/>
      <c r="Y75" s="6"/>
    </row>
    <row r="76" spans="23:25" x14ac:dyDescent="0.2">
      <c r="W76" s="6"/>
      <c r="X76" s="6"/>
      <c r="Y76" s="6"/>
    </row>
    <row r="77" spans="23:25" x14ac:dyDescent="0.2">
      <c r="W77" s="6"/>
      <c r="X77" s="6"/>
      <c r="Y77" s="6"/>
    </row>
    <row r="78" spans="23:25" x14ac:dyDescent="0.2">
      <c r="W78" s="6"/>
      <c r="X78" s="6"/>
      <c r="Y78" s="6"/>
    </row>
    <row r="79" spans="23:25" x14ac:dyDescent="0.2">
      <c r="W79" s="6"/>
      <c r="X79" s="6"/>
      <c r="Y79" s="6"/>
    </row>
    <row r="80" spans="23:25" x14ac:dyDescent="0.2">
      <c r="W80" s="6"/>
      <c r="X80" s="6"/>
      <c r="Y80" s="6"/>
    </row>
    <row r="81" spans="23:25" x14ac:dyDescent="0.2">
      <c r="W81" s="6"/>
      <c r="X81" s="6"/>
      <c r="Y81" s="6"/>
    </row>
    <row r="82" spans="23:25" x14ac:dyDescent="0.2">
      <c r="W82" s="6"/>
      <c r="X82" s="6"/>
      <c r="Y82" s="6"/>
    </row>
    <row r="83" spans="23:25" x14ac:dyDescent="0.2">
      <c r="W83" s="6"/>
      <c r="X83" s="6"/>
      <c r="Y83" s="6"/>
    </row>
    <row r="84" spans="23:25" x14ac:dyDescent="0.2">
      <c r="W84" s="6"/>
      <c r="X84" s="6"/>
      <c r="Y84" s="6"/>
    </row>
    <row r="85" spans="23:25" x14ac:dyDescent="0.2">
      <c r="W85" s="6"/>
      <c r="X85" s="6"/>
      <c r="Y85" s="6"/>
    </row>
    <row r="86" spans="23:25" x14ac:dyDescent="0.2">
      <c r="W86" s="6"/>
      <c r="X86" s="6"/>
      <c r="Y86" s="6"/>
    </row>
    <row r="87" spans="23:25" x14ac:dyDescent="0.2">
      <c r="W87" s="6"/>
      <c r="X87" s="6"/>
      <c r="Y87" s="6"/>
    </row>
    <row r="88" spans="23:25" x14ac:dyDescent="0.2">
      <c r="W88" s="6"/>
      <c r="X88" s="6"/>
      <c r="Y88" s="6"/>
    </row>
    <row r="89" spans="23:25" x14ac:dyDescent="0.2">
      <c r="W89" s="6"/>
      <c r="X89" s="6"/>
      <c r="Y89" s="6"/>
    </row>
    <row r="90" spans="23:25" x14ac:dyDescent="0.2">
      <c r="W90" s="6"/>
      <c r="X90" s="6"/>
      <c r="Y90" s="6"/>
    </row>
    <row r="91" spans="23:25" x14ac:dyDescent="0.2">
      <c r="W91" s="6"/>
      <c r="X91" s="6"/>
      <c r="Y91" s="6"/>
    </row>
    <row r="92" spans="23:25" x14ac:dyDescent="0.2">
      <c r="W92" s="6"/>
      <c r="X92" s="6"/>
      <c r="Y92" s="6"/>
    </row>
    <row r="93" spans="23:25" x14ac:dyDescent="0.2">
      <c r="W93" s="6"/>
      <c r="X93" s="6"/>
      <c r="Y93" s="6"/>
    </row>
    <row r="94" spans="23:25" x14ac:dyDescent="0.2">
      <c r="W94" s="6"/>
      <c r="X94" s="6"/>
      <c r="Y94" s="6"/>
    </row>
    <row r="95" spans="23:25" x14ac:dyDescent="0.2">
      <c r="W95" s="6"/>
      <c r="X95" s="6"/>
      <c r="Y95" s="6"/>
    </row>
    <row r="96" spans="23:25" x14ac:dyDescent="0.2">
      <c r="W96" s="6"/>
      <c r="X96" s="6"/>
      <c r="Y96" s="6"/>
    </row>
    <row r="97" spans="23:25" x14ac:dyDescent="0.2">
      <c r="W97" s="6"/>
      <c r="X97" s="6"/>
      <c r="Y97" s="6"/>
    </row>
    <row r="98" spans="23:25" x14ac:dyDescent="0.2">
      <c r="W98" s="6"/>
      <c r="X98" s="6"/>
      <c r="Y98" s="6"/>
    </row>
    <row r="99" spans="23:25" x14ac:dyDescent="0.2">
      <c r="W99" s="6"/>
      <c r="X99" s="6"/>
      <c r="Y99" s="6"/>
    </row>
    <row r="100" spans="23:25" x14ac:dyDescent="0.2">
      <c r="W100" s="6"/>
      <c r="X100" s="6"/>
      <c r="Y100" s="6"/>
    </row>
    <row r="101" spans="23:25" x14ac:dyDescent="0.2">
      <c r="W101" s="6"/>
      <c r="X101" s="6"/>
      <c r="Y101" s="6"/>
    </row>
    <row r="102" spans="23:25" x14ac:dyDescent="0.2">
      <c r="W102" s="6"/>
      <c r="X102" s="6"/>
      <c r="Y102" s="6"/>
    </row>
  </sheetData>
  <conditionalFormatting sqref="G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F3">
    <cfRule type="colorScale" priority="8">
      <colorScale>
        <cfvo type="num" val="-10"/>
        <cfvo type="num" val="25"/>
        <cfvo type="num" val="50"/>
        <color rgb="FF00B0F0"/>
        <color rgb="FF92D050"/>
        <color rgb="FFFF0000"/>
      </colorScale>
    </cfRule>
  </conditionalFormatting>
  <conditionalFormatting sqref="W3:Y102">
    <cfRule type="cellIs" dxfId="5" priority="1" operator="between">
      <formula>-0.8</formula>
      <formula>-1.2</formula>
    </cfRule>
    <cfRule type="cellIs" dxfId="4" priority="2" operator="between">
      <formula>0.8</formula>
      <formula>1.2</formula>
    </cfRule>
  </conditionalFormatting>
  <conditionalFormatting sqref="C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{41688268-5C9F-294D-8DF2-0C4B42A827EB}</x14:id>
        </ext>
      </extLst>
    </cfRule>
  </conditionalFormatting>
  <conditionalFormatting sqref="D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{DD9E3A7D-CA34-6442-9407-0043159548D2}</x14:id>
        </ext>
      </extLst>
    </cfRule>
  </conditionalFormatting>
  <conditionalFormatting sqref="E3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{93E0DD5B-F39B-384A-BE88-14BF054B18CB}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88268-5C9F-294D-8DF2-0C4B42A82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DD9E3A7D-CA34-6442-9407-004315954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93E0DD5B-F39B-384A-BE88-14BF054B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iconSet" priority="61" id="{10173C99-97B7-ED42-B5A1-569216E4C246}">
            <x14:iconSet iconSet="4RedToBlack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4RedToBlack" iconId="1"/>
              <x14:cfIcon iconSet="4RedToBlack" iconId="1"/>
              <x14:cfIcon iconSet="4RedToBlack" iconId="1"/>
              <x14:cfIcon iconSet="4RedToBlack" iconId="3"/>
            </x14:iconSet>
          </x14:cfRule>
          <xm:sqref>G3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DAE4-504B-CE44-BC90-554DD6116911}">
  <dimension ref="A1:M239"/>
  <sheetViews>
    <sheetView workbookViewId="0">
      <selection activeCell="G1" sqref="G1"/>
    </sheetView>
  </sheetViews>
  <sheetFormatPr baseColWidth="10" defaultRowHeight="16" x14ac:dyDescent="0.2"/>
  <cols>
    <col min="1" max="1" width="18.33203125" bestFit="1" customWidth="1"/>
    <col min="2" max="3" width="16" bestFit="1" customWidth="1"/>
    <col min="4" max="4" width="12.83203125" bestFit="1" customWidth="1"/>
    <col min="5" max="6" width="13.33203125" bestFit="1" customWidth="1"/>
    <col min="7" max="7" width="6.83203125" bestFit="1" customWidth="1"/>
    <col min="8" max="8" width="5.5" bestFit="1" customWidth="1"/>
    <col min="9" max="9" width="5.1640625" bestFit="1" customWidth="1"/>
    <col min="12" max="12" width="15" customWidth="1"/>
  </cols>
  <sheetData>
    <row r="1" spans="1:13" x14ac:dyDescent="0.2">
      <c r="A1" t="s">
        <v>7</v>
      </c>
      <c r="B1" t="s">
        <v>8</v>
      </c>
      <c r="C1">
        <v>263</v>
      </c>
      <c r="D1" t="s">
        <v>9</v>
      </c>
      <c r="E1">
        <v>333</v>
      </c>
      <c r="F1" t="s">
        <v>10</v>
      </c>
      <c r="G1" s="8">
        <v>1.5</v>
      </c>
    </row>
    <row r="2" spans="1:13" x14ac:dyDescent="0.2">
      <c r="A2" t="s">
        <v>0</v>
      </c>
      <c r="B2" t="s">
        <v>11</v>
      </c>
      <c r="C2" t="s">
        <v>12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13</v>
      </c>
      <c r="K2" t="s">
        <v>14</v>
      </c>
      <c r="L2" t="s">
        <v>16</v>
      </c>
      <c r="M2" t="s">
        <v>20</v>
      </c>
    </row>
    <row r="3" spans="1:13" x14ac:dyDescent="0.2">
      <c r="A3" t="s">
        <v>21</v>
      </c>
      <c r="D3">
        <v>-0.135742</v>
      </c>
      <c r="E3">
        <v>-4.9805000000000002E-2</v>
      </c>
      <c r="F3">
        <v>0.98632799999999998</v>
      </c>
      <c r="G3">
        <v>22</v>
      </c>
      <c r="H3">
        <v>0</v>
      </c>
      <c r="J3">
        <f t="shared" ref="J3:J66" si="0">IF(ISBLANK(G3),"",$C$1 - 273)</f>
        <v>-10</v>
      </c>
      <c r="K3">
        <f t="shared" ref="K3:K66" si="1">IF(ISBLANK(G3),"",$E$1 - 273)</f>
        <v>60</v>
      </c>
      <c r="L3">
        <f t="shared" ref="L3:L66" si="2">IF(ISBLANK(D3),"",$G$1)</f>
        <v>1.5</v>
      </c>
      <c r="M3">
        <f t="shared" ref="M3:M66" si="3">IF(ISBLANK(D3),"",-$G$1)</f>
        <v>-1.5</v>
      </c>
    </row>
    <row r="4" spans="1:13" x14ac:dyDescent="0.2">
      <c r="A4" t="s">
        <v>22</v>
      </c>
      <c r="D4">
        <v>-0.13281299999999999</v>
      </c>
      <c r="E4">
        <v>-5.0781E-2</v>
      </c>
      <c r="F4">
        <v>0.97949200000000003</v>
      </c>
      <c r="G4">
        <v>22</v>
      </c>
      <c r="H4">
        <v>0</v>
      </c>
      <c r="J4">
        <f t="shared" si="0"/>
        <v>-10</v>
      </c>
      <c r="K4">
        <f t="shared" si="1"/>
        <v>60</v>
      </c>
      <c r="L4">
        <f t="shared" si="2"/>
        <v>1.5</v>
      </c>
      <c r="M4">
        <f t="shared" si="3"/>
        <v>-1.5</v>
      </c>
    </row>
    <row r="5" spans="1:13" x14ac:dyDescent="0.2">
      <c r="A5" t="s">
        <v>23</v>
      </c>
      <c r="D5">
        <v>-0.134766</v>
      </c>
      <c r="E5">
        <v>-4.5898000000000001E-2</v>
      </c>
      <c r="F5">
        <v>0.98730499999999999</v>
      </c>
      <c r="G5">
        <v>22</v>
      </c>
      <c r="H5">
        <v>0</v>
      </c>
      <c r="J5">
        <f t="shared" si="0"/>
        <v>-10</v>
      </c>
      <c r="K5">
        <f t="shared" si="1"/>
        <v>60</v>
      </c>
      <c r="L5">
        <f t="shared" si="2"/>
        <v>1.5</v>
      </c>
      <c r="M5">
        <f t="shared" si="3"/>
        <v>-1.5</v>
      </c>
    </row>
    <row r="6" spans="1:13" x14ac:dyDescent="0.2">
      <c r="A6" t="s">
        <v>24</v>
      </c>
      <c r="D6">
        <v>0.20605499999999999</v>
      </c>
      <c r="E6">
        <v>-0.32617200000000002</v>
      </c>
      <c r="F6">
        <v>0.95996099999999995</v>
      </c>
      <c r="G6">
        <v>22</v>
      </c>
      <c r="H6">
        <v>0</v>
      </c>
      <c r="J6">
        <f t="shared" si="0"/>
        <v>-10</v>
      </c>
      <c r="K6">
        <f t="shared" si="1"/>
        <v>60</v>
      </c>
      <c r="L6">
        <f t="shared" si="2"/>
        <v>1.5</v>
      </c>
      <c r="M6">
        <f t="shared" si="3"/>
        <v>-1.5</v>
      </c>
    </row>
    <row r="7" spans="1:13" x14ac:dyDescent="0.2">
      <c r="A7" t="s">
        <v>25</v>
      </c>
      <c r="D7">
        <v>0.96777299999999999</v>
      </c>
      <c r="E7">
        <v>-9.9609000000000003E-2</v>
      </c>
      <c r="F7">
        <v>6.6406000000000007E-2</v>
      </c>
      <c r="G7">
        <v>22</v>
      </c>
      <c r="H7">
        <v>0</v>
      </c>
      <c r="J7">
        <f t="shared" si="0"/>
        <v>-10</v>
      </c>
      <c r="K7">
        <f t="shared" si="1"/>
        <v>60</v>
      </c>
      <c r="L7">
        <f t="shared" si="2"/>
        <v>1.5</v>
      </c>
      <c r="M7">
        <f t="shared" si="3"/>
        <v>-1.5</v>
      </c>
    </row>
    <row r="8" spans="1:13" x14ac:dyDescent="0.2">
      <c r="A8" t="s">
        <v>26</v>
      </c>
      <c r="D8">
        <v>0.97753900000000005</v>
      </c>
      <c r="E8">
        <v>0.16406299999999999</v>
      </c>
      <c r="F8">
        <v>-0.104492</v>
      </c>
      <c r="G8">
        <v>22</v>
      </c>
      <c r="H8">
        <v>0</v>
      </c>
      <c r="J8">
        <f t="shared" si="0"/>
        <v>-10</v>
      </c>
      <c r="K8">
        <f t="shared" si="1"/>
        <v>60</v>
      </c>
      <c r="L8">
        <f t="shared" si="2"/>
        <v>1.5</v>
      </c>
      <c r="M8">
        <f t="shared" si="3"/>
        <v>-1.5</v>
      </c>
    </row>
    <row r="9" spans="1:13" x14ac:dyDescent="0.2">
      <c r="A9" t="s">
        <v>27</v>
      </c>
      <c r="D9">
        <v>0.88964799999999999</v>
      </c>
      <c r="E9">
        <v>-9.7660000000000004E-3</v>
      </c>
      <c r="F9">
        <v>-0.14843799999999999</v>
      </c>
      <c r="G9">
        <v>23</v>
      </c>
      <c r="H9">
        <v>0</v>
      </c>
      <c r="J9">
        <f t="shared" si="0"/>
        <v>-10</v>
      </c>
      <c r="K9">
        <f t="shared" si="1"/>
        <v>60</v>
      </c>
      <c r="L9">
        <f t="shared" si="2"/>
        <v>1.5</v>
      </c>
      <c r="M9">
        <f t="shared" si="3"/>
        <v>-1.5</v>
      </c>
    </row>
    <row r="10" spans="1:13" x14ac:dyDescent="0.2">
      <c r="A10" t="s">
        <v>28</v>
      </c>
      <c r="D10">
        <v>0.96875</v>
      </c>
      <c r="E10">
        <v>8.3984000000000003E-2</v>
      </c>
      <c r="F10">
        <v>7.8130000000000005E-3</v>
      </c>
      <c r="G10">
        <v>19</v>
      </c>
      <c r="H10">
        <v>0</v>
      </c>
      <c r="J10">
        <f t="shared" si="0"/>
        <v>-10</v>
      </c>
      <c r="K10">
        <f t="shared" si="1"/>
        <v>60</v>
      </c>
      <c r="L10">
        <f t="shared" si="2"/>
        <v>1.5</v>
      </c>
      <c r="M10">
        <f t="shared" si="3"/>
        <v>-1.5</v>
      </c>
    </row>
    <row r="11" spans="1:13" x14ac:dyDescent="0.2">
      <c r="A11" t="s">
        <v>29</v>
      </c>
      <c r="D11">
        <v>0.96484400000000003</v>
      </c>
      <c r="E11">
        <v>8.3984000000000003E-2</v>
      </c>
      <c r="F11">
        <v>1.6601999999999999E-2</v>
      </c>
      <c r="G11">
        <v>22</v>
      </c>
      <c r="H11">
        <v>0</v>
      </c>
      <c r="J11">
        <f t="shared" si="0"/>
        <v>-10</v>
      </c>
      <c r="K11">
        <f t="shared" si="1"/>
        <v>60</v>
      </c>
      <c r="L11">
        <f t="shared" si="2"/>
        <v>1.5</v>
      </c>
      <c r="M11">
        <f t="shared" si="3"/>
        <v>-1.5</v>
      </c>
    </row>
    <row r="12" spans="1:13" x14ac:dyDescent="0.2">
      <c r="A12" t="s">
        <v>30</v>
      </c>
      <c r="D12">
        <v>0.90234400000000003</v>
      </c>
      <c r="E12">
        <v>8.3007999999999998E-2</v>
      </c>
      <c r="F12">
        <v>-0.38378899999999999</v>
      </c>
      <c r="G12">
        <v>20</v>
      </c>
      <c r="H12">
        <v>0</v>
      </c>
      <c r="J12">
        <f t="shared" si="0"/>
        <v>-10</v>
      </c>
      <c r="K12">
        <f t="shared" si="1"/>
        <v>60</v>
      </c>
      <c r="L12">
        <f t="shared" si="2"/>
        <v>1.5</v>
      </c>
      <c r="M12">
        <f t="shared" si="3"/>
        <v>-1.5</v>
      </c>
    </row>
    <row r="13" spans="1:13" x14ac:dyDescent="0.2">
      <c r="A13" t="s">
        <v>31</v>
      </c>
      <c r="D13">
        <v>0.96777299999999999</v>
      </c>
      <c r="E13">
        <v>8.1055000000000002E-2</v>
      </c>
      <c r="F13">
        <v>2.3438000000000001E-2</v>
      </c>
      <c r="G13">
        <v>21</v>
      </c>
      <c r="H13">
        <v>0</v>
      </c>
      <c r="J13">
        <f t="shared" si="0"/>
        <v>-10</v>
      </c>
      <c r="K13">
        <f t="shared" si="1"/>
        <v>60</v>
      </c>
      <c r="L13">
        <f t="shared" si="2"/>
        <v>1.5</v>
      </c>
      <c r="M13">
        <f t="shared" si="3"/>
        <v>-1.5</v>
      </c>
    </row>
    <row r="14" spans="1:13" x14ac:dyDescent="0.2">
      <c r="A14" t="s">
        <v>32</v>
      </c>
      <c r="D14">
        <v>0.88964799999999999</v>
      </c>
      <c r="E14">
        <v>0.23144500000000001</v>
      </c>
      <c r="F14">
        <v>0.29589799999999999</v>
      </c>
      <c r="G14">
        <v>21</v>
      </c>
      <c r="H14">
        <v>0</v>
      </c>
      <c r="J14">
        <f t="shared" si="0"/>
        <v>-10</v>
      </c>
      <c r="K14">
        <f t="shared" si="1"/>
        <v>60</v>
      </c>
      <c r="L14">
        <f t="shared" si="2"/>
        <v>1.5</v>
      </c>
      <c r="M14">
        <f t="shared" si="3"/>
        <v>-1.5</v>
      </c>
    </row>
    <row r="15" spans="1:13" x14ac:dyDescent="0.2">
      <c r="A15" t="s">
        <v>33</v>
      </c>
      <c r="D15">
        <v>0.96875</v>
      </c>
      <c r="E15">
        <v>-5.8594E-2</v>
      </c>
      <c r="F15">
        <v>0.16796900000000001</v>
      </c>
      <c r="G15">
        <v>21</v>
      </c>
      <c r="H15">
        <v>0</v>
      </c>
      <c r="J15">
        <f t="shared" si="0"/>
        <v>-10</v>
      </c>
      <c r="K15">
        <f t="shared" si="1"/>
        <v>60</v>
      </c>
      <c r="L15">
        <f t="shared" si="2"/>
        <v>1.5</v>
      </c>
      <c r="M15">
        <f t="shared" si="3"/>
        <v>-1.5</v>
      </c>
    </row>
    <row r="16" spans="1:13" x14ac:dyDescent="0.2">
      <c r="A16" t="s">
        <v>34</v>
      </c>
      <c r="D16">
        <v>0.96484400000000003</v>
      </c>
      <c r="E16">
        <v>3.8086000000000002E-2</v>
      </c>
      <c r="F16">
        <v>0.12597700000000001</v>
      </c>
      <c r="G16">
        <v>20</v>
      </c>
      <c r="H16">
        <v>0</v>
      </c>
      <c r="J16">
        <f t="shared" si="0"/>
        <v>-10</v>
      </c>
      <c r="K16">
        <f t="shared" si="1"/>
        <v>60</v>
      </c>
      <c r="L16">
        <f t="shared" si="2"/>
        <v>1.5</v>
      </c>
      <c r="M16">
        <f t="shared" si="3"/>
        <v>-1.5</v>
      </c>
    </row>
    <row r="17" spans="1:13" x14ac:dyDescent="0.2">
      <c r="A17" t="s">
        <v>35</v>
      </c>
      <c r="D17">
        <v>0.90234400000000003</v>
      </c>
      <c r="E17">
        <v>-4.4921999999999997E-2</v>
      </c>
      <c r="F17">
        <v>0.88281299999999996</v>
      </c>
      <c r="G17">
        <v>20</v>
      </c>
      <c r="H17">
        <v>0</v>
      </c>
      <c r="J17">
        <f t="shared" si="0"/>
        <v>-10</v>
      </c>
      <c r="K17">
        <f t="shared" si="1"/>
        <v>60</v>
      </c>
      <c r="L17">
        <f t="shared" si="2"/>
        <v>1.5</v>
      </c>
      <c r="M17">
        <f t="shared" si="3"/>
        <v>-1.5</v>
      </c>
    </row>
    <row r="18" spans="1:13" x14ac:dyDescent="0.2">
      <c r="A18" t="s">
        <v>36</v>
      </c>
      <c r="D18">
        <v>0.96777299999999999</v>
      </c>
      <c r="E18">
        <v>-7.7147999999999994E-2</v>
      </c>
      <c r="F18">
        <v>-0.50195299999999998</v>
      </c>
      <c r="G18">
        <v>21</v>
      </c>
      <c r="H18">
        <v>0</v>
      </c>
      <c r="J18">
        <f t="shared" si="0"/>
        <v>-10</v>
      </c>
      <c r="K18">
        <f t="shared" si="1"/>
        <v>60</v>
      </c>
      <c r="L18">
        <f t="shared" si="2"/>
        <v>1.5</v>
      </c>
      <c r="M18">
        <f t="shared" si="3"/>
        <v>-1.5</v>
      </c>
    </row>
    <row r="19" spans="1:13" x14ac:dyDescent="0.2">
      <c r="A19" t="s">
        <v>37</v>
      </c>
      <c r="D19">
        <v>0.96875</v>
      </c>
      <c r="E19">
        <v>2.7344E-2</v>
      </c>
      <c r="F19">
        <v>-8.7889999999999999E-3</v>
      </c>
      <c r="G19">
        <v>20</v>
      </c>
      <c r="H19">
        <v>0</v>
      </c>
      <c r="J19">
        <f t="shared" si="0"/>
        <v>-10</v>
      </c>
      <c r="K19">
        <f t="shared" si="1"/>
        <v>60</v>
      </c>
      <c r="L19">
        <f t="shared" si="2"/>
        <v>1.5</v>
      </c>
      <c r="M19">
        <f t="shared" si="3"/>
        <v>-1.5</v>
      </c>
    </row>
    <row r="20" spans="1:13" x14ac:dyDescent="0.2">
      <c r="A20" t="s">
        <v>38</v>
      </c>
      <c r="D20">
        <v>0.96484400000000003</v>
      </c>
      <c r="E20">
        <v>0.17968799999999999</v>
      </c>
      <c r="F20">
        <v>8.8867000000000002E-2</v>
      </c>
      <c r="G20">
        <v>21</v>
      </c>
      <c r="H20">
        <v>0</v>
      </c>
      <c r="J20">
        <f t="shared" si="0"/>
        <v>-10</v>
      </c>
      <c r="K20">
        <f t="shared" si="1"/>
        <v>60</v>
      </c>
      <c r="L20">
        <f t="shared" si="2"/>
        <v>1.5</v>
      </c>
      <c r="M20">
        <f t="shared" si="3"/>
        <v>-1.5</v>
      </c>
    </row>
    <row r="21" spans="1:13" x14ac:dyDescent="0.2">
      <c r="A21" t="s">
        <v>39</v>
      </c>
      <c r="D21">
        <v>0.90234400000000003</v>
      </c>
      <c r="E21">
        <v>4.2969E-2</v>
      </c>
      <c r="F21">
        <v>3.8086000000000002E-2</v>
      </c>
      <c r="G21">
        <v>23</v>
      </c>
      <c r="H21">
        <v>0</v>
      </c>
      <c r="J21">
        <f t="shared" si="0"/>
        <v>-10</v>
      </c>
      <c r="K21">
        <f t="shared" si="1"/>
        <v>60</v>
      </c>
      <c r="L21">
        <f t="shared" si="2"/>
        <v>1.5</v>
      </c>
      <c r="M21">
        <f t="shared" si="3"/>
        <v>-1.5</v>
      </c>
    </row>
    <row r="22" spans="1:13" x14ac:dyDescent="0.2">
      <c r="A22" t="s">
        <v>40</v>
      </c>
      <c r="D22">
        <v>0.96777299999999999</v>
      </c>
      <c r="E22">
        <v>4.7851999999999999E-2</v>
      </c>
      <c r="F22">
        <v>3.7109000000000003E-2</v>
      </c>
      <c r="G22">
        <v>20</v>
      </c>
      <c r="H22">
        <v>0</v>
      </c>
      <c r="J22">
        <f t="shared" si="0"/>
        <v>-10</v>
      </c>
      <c r="K22">
        <f t="shared" si="1"/>
        <v>60</v>
      </c>
      <c r="L22">
        <f t="shared" si="2"/>
        <v>1.5</v>
      </c>
      <c r="M22">
        <f t="shared" si="3"/>
        <v>-1.5</v>
      </c>
    </row>
    <row r="23" spans="1:13" x14ac:dyDescent="0.2">
      <c r="A23" t="s">
        <v>41</v>
      </c>
      <c r="D23">
        <v>0.96875</v>
      </c>
      <c r="E23">
        <v>4.3944999999999998E-2</v>
      </c>
      <c r="F23">
        <v>3.7109000000000003E-2</v>
      </c>
      <c r="G23">
        <v>21</v>
      </c>
      <c r="H23">
        <v>0</v>
      </c>
      <c r="J23">
        <f t="shared" si="0"/>
        <v>-10</v>
      </c>
      <c r="K23">
        <f t="shared" si="1"/>
        <v>60</v>
      </c>
      <c r="L23">
        <f t="shared" si="2"/>
        <v>1.5</v>
      </c>
      <c r="M23">
        <f t="shared" si="3"/>
        <v>-1.5</v>
      </c>
    </row>
    <row r="24" spans="1:13" x14ac:dyDescent="0.2">
      <c r="A24" t="s">
        <v>42</v>
      </c>
      <c r="D24">
        <v>0.96484400000000003</v>
      </c>
      <c r="E24">
        <v>4.1992000000000002E-2</v>
      </c>
      <c r="F24">
        <v>3.7109000000000003E-2</v>
      </c>
      <c r="G24">
        <v>20</v>
      </c>
      <c r="H24">
        <v>0</v>
      </c>
      <c r="J24">
        <f t="shared" si="0"/>
        <v>-10</v>
      </c>
      <c r="K24">
        <f t="shared" si="1"/>
        <v>60</v>
      </c>
      <c r="L24">
        <f t="shared" si="2"/>
        <v>1.5</v>
      </c>
      <c r="M24">
        <f t="shared" si="3"/>
        <v>-1.5</v>
      </c>
    </row>
    <row r="25" spans="1:13" x14ac:dyDescent="0.2">
      <c r="A25" t="s">
        <v>43</v>
      </c>
      <c r="D25">
        <v>0.992344</v>
      </c>
      <c r="E25">
        <v>4.1992000000000002E-2</v>
      </c>
      <c r="F25">
        <v>3.6132999999999998E-2</v>
      </c>
      <c r="G25">
        <v>21</v>
      </c>
      <c r="H25">
        <v>0</v>
      </c>
      <c r="J25">
        <f t="shared" si="0"/>
        <v>-10</v>
      </c>
      <c r="K25">
        <f t="shared" si="1"/>
        <v>60</v>
      </c>
      <c r="L25">
        <f t="shared" si="2"/>
        <v>1.5</v>
      </c>
      <c r="M25">
        <f t="shared" si="3"/>
        <v>-1.5</v>
      </c>
    </row>
    <row r="26" spans="1:13" x14ac:dyDescent="0.2">
      <c r="A26" t="s">
        <v>44</v>
      </c>
      <c r="D26">
        <v>0.96777299999999999</v>
      </c>
      <c r="E26">
        <v>4.1015999999999997E-2</v>
      </c>
      <c r="F26">
        <v>3.5156E-2</v>
      </c>
      <c r="G26">
        <v>20</v>
      </c>
      <c r="H26">
        <v>0</v>
      </c>
      <c r="J26">
        <f t="shared" si="0"/>
        <v>-10</v>
      </c>
      <c r="K26">
        <f t="shared" si="1"/>
        <v>60</v>
      </c>
      <c r="L26">
        <f t="shared" si="2"/>
        <v>1.5</v>
      </c>
      <c r="M26">
        <f t="shared" si="3"/>
        <v>-1.5</v>
      </c>
    </row>
    <row r="27" spans="1:13" x14ac:dyDescent="0.2">
      <c r="A27" t="s">
        <v>45</v>
      </c>
      <c r="D27">
        <v>0.96875</v>
      </c>
      <c r="E27">
        <v>4.1015999999999997E-2</v>
      </c>
      <c r="F27">
        <v>3.5156E-2</v>
      </c>
      <c r="G27">
        <v>20</v>
      </c>
      <c r="H27">
        <v>0</v>
      </c>
      <c r="J27">
        <f t="shared" si="0"/>
        <v>-10</v>
      </c>
      <c r="K27">
        <f t="shared" si="1"/>
        <v>60</v>
      </c>
      <c r="L27">
        <f t="shared" si="2"/>
        <v>1.5</v>
      </c>
      <c r="M27">
        <f t="shared" si="3"/>
        <v>-1.5</v>
      </c>
    </row>
    <row r="28" spans="1:13" x14ac:dyDescent="0.2">
      <c r="A28" t="s">
        <v>46</v>
      </c>
      <c r="D28">
        <v>0.96484400000000003</v>
      </c>
      <c r="E28">
        <v>4.4921999999999997E-2</v>
      </c>
      <c r="F28">
        <v>3.9063000000000001E-2</v>
      </c>
      <c r="G28">
        <v>21</v>
      </c>
      <c r="H28">
        <v>0</v>
      </c>
      <c r="J28">
        <f t="shared" si="0"/>
        <v>-10</v>
      </c>
      <c r="K28">
        <f t="shared" si="1"/>
        <v>60</v>
      </c>
      <c r="L28">
        <f t="shared" si="2"/>
        <v>1.5</v>
      </c>
      <c r="M28">
        <f t="shared" si="3"/>
        <v>-1.5</v>
      </c>
    </row>
    <row r="29" spans="1:13" x14ac:dyDescent="0.2">
      <c r="A29" t="s">
        <v>47</v>
      </c>
      <c r="D29">
        <v>0.90234400000000003</v>
      </c>
      <c r="E29">
        <v>4.1992000000000002E-2</v>
      </c>
      <c r="F29">
        <v>3.7109000000000003E-2</v>
      </c>
      <c r="G29">
        <v>21</v>
      </c>
      <c r="H29">
        <v>0</v>
      </c>
      <c r="J29">
        <f t="shared" si="0"/>
        <v>-10</v>
      </c>
      <c r="K29">
        <f t="shared" si="1"/>
        <v>60</v>
      </c>
      <c r="L29">
        <f t="shared" si="2"/>
        <v>1.5</v>
      </c>
      <c r="M29">
        <f t="shared" si="3"/>
        <v>-1.5</v>
      </c>
    </row>
    <row r="30" spans="1:13" x14ac:dyDescent="0.2">
      <c r="A30" t="s">
        <v>48</v>
      </c>
      <c r="D30">
        <v>0.96777299999999999</v>
      </c>
      <c r="E30">
        <v>4.2969E-2</v>
      </c>
      <c r="F30">
        <v>3.6132999999999998E-2</v>
      </c>
      <c r="G30">
        <v>20</v>
      </c>
      <c r="H30">
        <v>0</v>
      </c>
      <c r="J30">
        <f t="shared" si="0"/>
        <v>-10</v>
      </c>
      <c r="K30">
        <f t="shared" si="1"/>
        <v>60</v>
      </c>
      <c r="L30">
        <f t="shared" si="2"/>
        <v>1.5</v>
      </c>
      <c r="M30">
        <f t="shared" si="3"/>
        <v>-1.5</v>
      </c>
    </row>
    <row r="31" spans="1:13" x14ac:dyDescent="0.2">
      <c r="A31" t="s">
        <v>49</v>
      </c>
      <c r="D31">
        <v>0.96875</v>
      </c>
      <c r="E31">
        <v>4.4921999999999997E-2</v>
      </c>
      <c r="F31">
        <v>3.9063000000000001E-2</v>
      </c>
      <c r="G31">
        <v>21</v>
      </c>
      <c r="H31">
        <v>0</v>
      </c>
      <c r="J31">
        <f t="shared" si="0"/>
        <v>-10</v>
      </c>
      <c r="K31">
        <f t="shared" si="1"/>
        <v>60</v>
      </c>
      <c r="L31">
        <f t="shared" si="2"/>
        <v>1.5</v>
      </c>
      <c r="M31">
        <f t="shared" si="3"/>
        <v>-1.5</v>
      </c>
    </row>
    <row r="32" spans="1:13" x14ac:dyDescent="0.2">
      <c r="A32" t="s">
        <v>50</v>
      </c>
      <c r="D32">
        <v>0.96484400000000003</v>
      </c>
      <c r="E32">
        <v>4.2969E-2</v>
      </c>
      <c r="F32">
        <v>3.8086000000000002E-2</v>
      </c>
      <c r="G32">
        <v>21</v>
      </c>
      <c r="H32">
        <v>0</v>
      </c>
      <c r="J32">
        <f t="shared" si="0"/>
        <v>-10</v>
      </c>
      <c r="K32">
        <f t="shared" si="1"/>
        <v>60</v>
      </c>
      <c r="L32">
        <f t="shared" si="2"/>
        <v>1.5</v>
      </c>
      <c r="M32">
        <f t="shared" si="3"/>
        <v>-1.5</v>
      </c>
    </row>
    <row r="33" spans="1:13" x14ac:dyDescent="0.2">
      <c r="A33" t="s">
        <v>51</v>
      </c>
      <c r="D33">
        <v>0.90234400000000003</v>
      </c>
      <c r="E33">
        <v>4.5898000000000001E-2</v>
      </c>
      <c r="F33">
        <v>3.8086000000000002E-2</v>
      </c>
      <c r="G33">
        <v>21</v>
      </c>
      <c r="H33">
        <v>1</v>
      </c>
      <c r="J33">
        <f t="shared" si="0"/>
        <v>-10</v>
      </c>
      <c r="K33">
        <f t="shared" si="1"/>
        <v>60</v>
      </c>
      <c r="L33">
        <f t="shared" si="2"/>
        <v>1.5</v>
      </c>
      <c r="M33">
        <f t="shared" si="3"/>
        <v>-1.5</v>
      </c>
    </row>
    <row r="34" spans="1:13" x14ac:dyDescent="0.2">
      <c r="A34" t="s">
        <v>52</v>
      </c>
      <c r="D34">
        <v>0.96777299999999999</v>
      </c>
      <c r="E34">
        <v>4.5898000000000001E-2</v>
      </c>
      <c r="F34">
        <v>3.9063000000000001E-2</v>
      </c>
      <c r="G34">
        <v>20</v>
      </c>
      <c r="H34">
        <v>1</v>
      </c>
      <c r="J34">
        <f t="shared" si="0"/>
        <v>-10</v>
      </c>
      <c r="K34">
        <f t="shared" si="1"/>
        <v>60</v>
      </c>
      <c r="L34">
        <f t="shared" si="2"/>
        <v>1.5</v>
      </c>
      <c r="M34">
        <f t="shared" si="3"/>
        <v>-1.5</v>
      </c>
    </row>
    <row r="35" spans="1:13" x14ac:dyDescent="0.2">
      <c r="A35" t="s">
        <v>53</v>
      </c>
      <c r="D35">
        <v>0.96875</v>
      </c>
      <c r="E35">
        <v>4.4921999999999997E-2</v>
      </c>
      <c r="F35">
        <v>3.8086000000000002E-2</v>
      </c>
      <c r="G35">
        <v>21</v>
      </c>
      <c r="H35">
        <v>1</v>
      </c>
      <c r="J35">
        <f t="shared" si="0"/>
        <v>-10</v>
      </c>
      <c r="K35">
        <f t="shared" si="1"/>
        <v>60</v>
      </c>
      <c r="L35">
        <f t="shared" si="2"/>
        <v>1.5</v>
      </c>
      <c r="M35">
        <f t="shared" si="3"/>
        <v>-1.5</v>
      </c>
    </row>
    <row r="36" spans="1:13" x14ac:dyDescent="0.2">
      <c r="A36" t="s">
        <v>54</v>
      </c>
      <c r="D36">
        <v>0.96484400000000003</v>
      </c>
      <c r="E36">
        <v>4.3944999999999998E-2</v>
      </c>
      <c r="F36">
        <v>3.7109000000000003E-2</v>
      </c>
      <c r="G36">
        <v>21</v>
      </c>
      <c r="H36">
        <v>1</v>
      </c>
      <c r="J36">
        <f t="shared" si="0"/>
        <v>-10</v>
      </c>
      <c r="K36">
        <f t="shared" si="1"/>
        <v>60</v>
      </c>
      <c r="L36">
        <f t="shared" si="2"/>
        <v>1.5</v>
      </c>
      <c r="M36">
        <f t="shared" si="3"/>
        <v>-1.5</v>
      </c>
    </row>
    <row r="37" spans="1:13" x14ac:dyDescent="0.2">
      <c r="A37" t="s">
        <v>55</v>
      </c>
      <c r="D37">
        <v>0.90234400000000003</v>
      </c>
      <c r="E37">
        <v>4.1992000000000002E-2</v>
      </c>
      <c r="F37">
        <v>4.1015999999999997E-2</v>
      </c>
      <c r="G37">
        <v>21</v>
      </c>
      <c r="H37">
        <v>1</v>
      </c>
      <c r="J37">
        <f t="shared" si="0"/>
        <v>-10</v>
      </c>
      <c r="K37">
        <f t="shared" si="1"/>
        <v>60</v>
      </c>
      <c r="L37">
        <f t="shared" si="2"/>
        <v>1.5</v>
      </c>
      <c r="M37">
        <f t="shared" si="3"/>
        <v>-1.5</v>
      </c>
    </row>
    <row r="38" spans="1:13" x14ac:dyDescent="0.2">
      <c r="A38" t="s">
        <v>56</v>
      </c>
      <c r="D38">
        <v>0.96777299999999999</v>
      </c>
      <c r="E38">
        <v>4.1992000000000002E-2</v>
      </c>
      <c r="F38">
        <v>3.6132999999999998E-2</v>
      </c>
      <c r="G38">
        <v>21</v>
      </c>
      <c r="H38">
        <v>1</v>
      </c>
      <c r="J38">
        <f t="shared" si="0"/>
        <v>-10</v>
      </c>
      <c r="K38">
        <f t="shared" si="1"/>
        <v>60</v>
      </c>
      <c r="L38">
        <f t="shared" si="2"/>
        <v>1.5</v>
      </c>
      <c r="M38">
        <f t="shared" si="3"/>
        <v>-1.5</v>
      </c>
    </row>
    <row r="39" spans="1:13" x14ac:dyDescent="0.2">
      <c r="A39" t="s">
        <v>57</v>
      </c>
      <c r="D39">
        <v>0.96875</v>
      </c>
      <c r="E39">
        <v>4.4921999999999997E-2</v>
      </c>
      <c r="F39">
        <v>3.7109000000000003E-2</v>
      </c>
      <c r="G39">
        <v>22</v>
      </c>
      <c r="H39">
        <v>1</v>
      </c>
      <c r="J39">
        <f t="shared" si="0"/>
        <v>-10</v>
      </c>
      <c r="K39">
        <f t="shared" si="1"/>
        <v>60</v>
      </c>
      <c r="L39">
        <f t="shared" si="2"/>
        <v>1.5</v>
      </c>
      <c r="M39">
        <f t="shared" si="3"/>
        <v>-1.5</v>
      </c>
    </row>
    <row r="40" spans="1:13" x14ac:dyDescent="0.2">
      <c r="A40" t="s">
        <v>58</v>
      </c>
      <c r="D40">
        <v>0.96484400000000003</v>
      </c>
      <c r="E40">
        <v>4.5898000000000001E-2</v>
      </c>
      <c r="F40">
        <v>3.6132999999999998E-2</v>
      </c>
      <c r="G40">
        <v>20</v>
      </c>
      <c r="H40">
        <v>1</v>
      </c>
      <c r="J40">
        <f t="shared" si="0"/>
        <v>-10</v>
      </c>
      <c r="K40">
        <f t="shared" si="1"/>
        <v>60</v>
      </c>
      <c r="L40">
        <f t="shared" si="2"/>
        <v>1.5</v>
      </c>
      <c r="M40">
        <f t="shared" si="3"/>
        <v>-1.5</v>
      </c>
    </row>
    <row r="41" spans="1:13" x14ac:dyDescent="0.2">
      <c r="A41" t="s">
        <v>59</v>
      </c>
      <c r="D41">
        <v>0.90234400000000003</v>
      </c>
      <c r="E41">
        <v>4.1992000000000002E-2</v>
      </c>
      <c r="F41">
        <v>3.125E-2</v>
      </c>
      <c r="G41">
        <v>21</v>
      </c>
      <c r="H41">
        <v>1</v>
      </c>
      <c r="J41">
        <f t="shared" si="0"/>
        <v>-10</v>
      </c>
      <c r="K41">
        <f t="shared" si="1"/>
        <v>60</v>
      </c>
      <c r="L41">
        <f t="shared" si="2"/>
        <v>1.5</v>
      </c>
      <c r="M41">
        <f t="shared" si="3"/>
        <v>-1.5</v>
      </c>
    </row>
    <row r="42" spans="1:13" x14ac:dyDescent="0.2">
      <c r="A42" t="s">
        <v>60</v>
      </c>
      <c r="D42">
        <v>0.96777299999999999</v>
      </c>
      <c r="E42">
        <v>4.3944999999999998E-2</v>
      </c>
      <c r="F42">
        <v>3.2226999999999999E-2</v>
      </c>
      <c r="G42">
        <v>21</v>
      </c>
      <c r="H42">
        <v>1</v>
      </c>
      <c r="J42">
        <f t="shared" si="0"/>
        <v>-10</v>
      </c>
      <c r="K42">
        <f t="shared" si="1"/>
        <v>60</v>
      </c>
      <c r="L42">
        <f t="shared" si="2"/>
        <v>1.5</v>
      </c>
      <c r="M42">
        <f t="shared" si="3"/>
        <v>-1.5</v>
      </c>
    </row>
    <row r="43" spans="1:13" x14ac:dyDescent="0.2">
      <c r="A43" t="s">
        <v>61</v>
      </c>
      <c r="D43">
        <v>0.96875</v>
      </c>
      <c r="E43">
        <v>8.5938000000000001E-2</v>
      </c>
      <c r="F43">
        <v>8.6914000000000005E-2</v>
      </c>
      <c r="G43">
        <v>21</v>
      </c>
      <c r="H43">
        <v>1</v>
      </c>
      <c r="J43">
        <f t="shared" si="0"/>
        <v>-10</v>
      </c>
      <c r="K43">
        <f t="shared" si="1"/>
        <v>60</v>
      </c>
      <c r="L43">
        <f t="shared" si="2"/>
        <v>1.5</v>
      </c>
      <c r="M43">
        <f t="shared" si="3"/>
        <v>-1.5</v>
      </c>
    </row>
    <row r="44" spans="1:13" x14ac:dyDescent="0.2">
      <c r="A44" t="s">
        <v>62</v>
      </c>
      <c r="D44">
        <v>0.96484400000000003</v>
      </c>
      <c r="E44">
        <v>4.2969E-2</v>
      </c>
      <c r="F44">
        <v>4.0038999999999998E-2</v>
      </c>
      <c r="G44">
        <v>21</v>
      </c>
      <c r="H44">
        <v>1</v>
      </c>
      <c r="J44">
        <f t="shared" si="0"/>
        <v>-10</v>
      </c>
      <c r="K44">
        <f t="shared" si="1"/>
        <v>60</v>
      </c>
      <c r="L44">
        <f t="shared" si="2"/>
        <v>1.5</v>
      </c>
      <c r="M44">
        <f t="shared" si="3"/>
        <v>-1.5</v>
      </c>
    </row>
    <row r="45" spans="1:13" x14ac:dyDescent="0.2">
      <c r="A45" t="s">
        <v>63</v>
      </c>
      <c r="D45">
        <v>0.95234399999999997</v>
      </c>
      <c r="E45">
        <v>4.5898000000000001E-2</v>
      </c>
      <c r="F45">
        <v>3.4180000000000002E-2</v>
      </c>
      <c r="G45">
        <v>21</v>
      </c>
      <c r="H45">
        <v>1</v>
      </c>
      <c r="J45">
        <f t="shared" si="0"/>
        <v>-10</v>
      </c>
      <c r="K45">
        <f t="shared" si="1"/>
        <v>60</v>
      </c>
      <c r="L45">
        <f t="shared" si="2"/>
        <v>1.5</v>
      </c>
      <c r="M45">
        <f t="shared" si="3"/>
        <v>-1.5</v>
      </c>
    </row>
    <row r="46" spans="1:13" x14ac:dyDescent="0.2">
      <c r="A46" t="s">
        <v>64</v>
      </c>
      <c r="D46">
        <v>0.96777299999999999</v>
      </c>
      <c r="E46">
        <v>4.5898000000000001E-2</v>
      </c>
      <c r="F46">
        <v>3.8086000000000002E-2</v>
      </c>
      <c r="G46">
        <v>20</v>
      </c>
      <c r="H46">
        <v>1</v>
      </c>
      <c r="J46">
        <f t="shared" si="0"/>
        <v>-10</v>
      </c>
      <c r="K46">
        <f t="shared" si="1"/>
        <v>60</v>
      </c>
      <c r="L46">
        <f t="shared" si="2"/>
        <v>1.5</v>
      </c>
      <c r="M46">
        <f t="shared" si="3"/>
        <v>-1.5</v>
      </c>
    </row>
    <row r="47" spans="1:13" x14ac:dyDescent="0.2">
      <c r="A47" t="s">
        <v>65</v>
      </c>
      <c r="D47">
        <v>0.96875</v>
      </c>
      <c r="E47">
        <v>4.0038999999999998E-2</v>
      </c>
      <c r="F47">
        <v>3.7109000000000003E-2</v>
      </c>
      <c r="G47">
        <v>22</v>
      </c>
      <c r="H47">
        <v>1</v>
      </c>
      <c r="J47">
        <f t="shared" si="0"/>
        <v>-10</v>
      </c>
      <c r="K47">
        <f t="shared" si="1"/>
        <v>60</v>
      </c>
      <c r="L47">
        <f t="shared" si="2"/>
        <v>1.5</v>
      </c>
      <c r="M47">
        <f t="shared" si="3"/>
        <v>-1.5</v>
      </c>
    </row>
    <row r="48" spans="1:13" x14ac:dyDescent="0.2">
      <c r="A48" t="s">
        <v>66</v>
      </c>
      <c r="D48">
        <v>0.96484400000000003</v>
      </c>
      <c r="E48">
        <v>4.6875E-2</v>
      </c>
      <c r="F48">
        <v>3.7109000000000003E-2</v>
      </c>
      <c r="G48">
        <v>21</v>
      </c>
      <c r="H48">
        <v>1</v>
      </c>
      <c r="J48">
        <f t="shared" si="0"/>
        <v>-10</v>
      </c>
      <c r="K48">
        <f t="shared" si="1"/>
        <v>60</v>
      </c>
      <c r="L48">
        <f t="shared" si="2"/>
        <v>1.5</v>
      </c>
      <c r="M48">
        <f t="shared" si="3"/>
        <v>-1.5</v>
      </c>
    </row>
    <row r="49" spans="1:13" x14ac:dyDescent="0.2">
      <c r="A49" t="s">
        <v>67</v>
      </c>
      <c r="D49">
        <v>0.90234400000000003</v>
      </c>
      <c r="E49">
        <v>4.2969E-2</v>
      </c>
      <c r="F49">
        <v>3.4180000000000002E-2</v>
      </c>
      <c r="G49">
        <v>22</v>
      </c>
      <c r="H49">
        <v>0</v>
      </c>
      <c r="J49">
        <f t="shared" si="0"/>
        <v>-10</v>
      </c>
      <c r="K49">
        <f t="shared" si="1"/>
        <v>60</v>
      </c>
      <c r="L49">
        <f t="shared" si="2"/>
        <v>1.5</v>
      </c>
      <c r="M49">
        <f t="shared" si="3"/>
        <v>-1.5</v>
      </c>
    </row>
    <row r="50" spans="1:13" x14ac:dyDescent="0.2">
      <c r="A50" t="s">
        <v>68</v>
      </c>
      <c r="D50">
        <v>0.96777299999999999</v>
      </c>
      <c r="E50">
        <v>4.4921999999999997E-2</v>
      </c>
      <c r="F50">
        <v>3.8086000000000002E-2</v>
      </c>
      <c r="G50">
        <v>22</v>
      </c>
      <c r="H50">
        <v>0</v>
      </c>
      <c r="J50">
        <f t="shared" si="0"/>
        <v>-10</v>
      </c>
      <c r="K50">
        <f t="shared" si="1"/>
        <v>60</v>
      </c>
      <c r="L50">
        <f t="shared" si="2"/>
        <v>1.5</v>
      </c>
      <c r="M50">
        <f t="shared" si="3"/>
        <v>-1.5</v>
      </c>
    </row>
    <row r="51" spans="1:13" x14ac:dyDescent="0.2">
      <c r="A51" t="s">
        <v>69</v>
      </c>
      <c r="D51">
        <v>0.96875</v>
      </c>
      <c r="E51">
        <v>4.5898000000000001E-2</v>
      </c>
      <c r="F51">
        <v>3.6132999999999998E-2</v>
      </c>
      <c r="G51">
        <v>21</v>
      </c>
      <c r="H51">
        <v>0</v>
      </c>
      <c r="J51">
        <f t="shared" si="0"/>
        <v>-10</v>
      </c>
      <c r="K51">
        <f t="shared" si="1"/>
        <v>60</v>
      </c>
      <c r="L51">
        <f t="shared" si="2"/>
        <v>1.5</v>
      </c>
      <c r="M51">
        <f t="shared" si="3"/>
        <v>-1.5</v>
      </c>
    </row>
    <row r="52" spans="1:13" x14ac:dyDescent="0.2">
      <c r="A52" t="s">
        <v>70</v>
      </c>
      <c r="D52">
        <v>0.96484400000000003</v>
      </c>
      <c r="E52">
        <v>4.4921999999999997E-2</v>
      </c>
      <c r="F52">
        <v>3.8086000000000002E-2</v>
      </c>
      <c r="G52">
        <v>20</v>
      </c>
      <c r="H52">
        <v>0</v>
      </c>
      <c r="J52">
        <f t="shared" si="0"/>
        <v>-10</v>
      </c>
      <c r="K52">
        <f t="shared" si="1"/>
        <v>60</v>
      </c>
      <c r="L52">
        <f t="shared" si="2"/>
        <v>1.5</v>
      </c>
      <c r="M52">
        <f t="shared" si="3"/>
        <v>-1.5</v>
      </c>
    </row>
    <row r="53" spans="1:13" x14ac:dyDescent="0.2">
      <c r="A53" t="s">
        <v>71</v>
      </c>
      <c r="D53">
        <v>0.90234400000000003</v>
      </c>
      <c r="E53">
        <v>4.2969E-2</v>
      </c>
      <c r="F53">
        <v>3.5156E-2</v>
      </c>
      <c r="G53">
        <v>21</v>
      </c>
      <c r="H53">
        <v>0</v>
      </c>
      <c r="J53">
        <f t="shared" si="0"/>
        <v>-10</v>
      </c>
      <c r="K53">
        <f t="shared" si="1"/>
        <v>60</v>
      </c>
      <c r="L53">
        <f t="shared" si="2"/>
        <v>1.5</v>
      </c>
      <c r="M53">
        <f t="shared" si="3"/>
        <v>-1.5</v>
      </c>
    </row>
    <row r="54" spans="1:13" x14ac:dyDescent="0.2">
      <c r="A54" t="s">
        <v>72</v>
      </c>
      <c r="D54">
        <v>0.96777299999999999</v>
      </c>
      <c r="E54">
        <v>4.1992000000000002E-2</v>
      </c>
      <c r="F54">
        <v>3.9063000000000001E-2</v>
      </c>
      <c r="G54">
        <v>21</v>
      </c>
      <c r="H54">
        <v>0</v>
      </c>
      <c r="J54">
        <f t="shared" si="0"/>
        <v>-10</v>
      </c>
      <c r="K54">
        <f t="shared" si="1"/>
        <v>60</v>
      </c>
      <c r="L54">
        <f t="shared" si="2"/>
        <v>1.5</v>
      </c>
      <c r="M54">
        <f t="shared" si="3"/>
        <v>-1.5</v>
      </c>
    </row>
    <row r="55" spans="1:13" x14ac:dyDescent="0.2">
      <c r="A55" t="s">
        <v>73</v>
      </c>
      <c r="D55">
        <v>0.96875</v>
      </c>
      <c r="E55">
        <v>4.4921999999999997E-2</v>
      </c>
      <c r="F55">
        <v>3.6132999999999998E-2</v>
      </c>
      <c r="G55">
        <v>21</v>
      </c>
      <c r="H55">
        <v>0</v>
      </c>
      <c r="J55">
        <f t="shared" si="0"/>
        <v>-10</v>
      </c>
      <c r="K55">
        <f t="shared" si="1"/>
        <v>60</v>
      </c>
      <c r="L55">
        <f t="shared" si="2"/>
        <v>1.5</v>
      </c>
      <c r="M55">
        <f t="shared" si="3"/>
        <v>-1.5</v>
      </c>
    </row>
    <row r="56" spans="1:13" x14ac:dyDescent="0.2">
      <c r="A56" t="s">
        <v>74</v>
      </c>
      <c r="D56">
        <v>0.96484400000000003</v>
      </c>
      <c r="E56">
        <v>4.5898000000000001E-2</v>
      </c>
      <c r="F56">
        <v>3.7109000000000003E-2</v>
      </c>
      <c r="G56">
        <v>22</v>
      </c>
      <c r="H56">
        <v>0</v>
      </c>
      <c r="J56">
        <f t="shared" si="0"/>
        <v>-10</v>
      </c>
      <c r="K56">
        <f t="shared" si="1"/>
        <v>60</v>
      </c>
      <c r="L56">
        <f t="shared" si="2"/>
        <v>1.5</v>
      </c>
      <c r="M56">
        <f t="shared" si="3"/>
        <v>-1.5</v>
      </c>
    </row>
    <row r="57" spans="1:13" x14ac:dyDescent="0.2">
      <c r="A57" t="s">
        <v>75</v>
      </c>
      <c r="D57">
        <v>0.90234400000000003</v>
      </c>
      <c r="E57">
        <v>4.4921999999999997E-2</v>
      </c>
      <c r="F57">
        <v>3.3203000000000003E-2</v>
      </c>
      <c r="G57">
        <v>21</v>
      </c>
      <c r="H57">
        <v>0</v>
      </c>
      <c r="J57">
        <f t="shared" si="0"/>
        <v>-10</v>
      </c>
      <c r="K57">
        <f t="shared" si="1"/>
        <v>60</v>
      </c>
      <c r="L57">
        <f t="shared" si="2"/>
        <v>1.5</v>
      </c>
      <c r="M57">
        <f t="shared" si="3"/>
        <v>-1.5</v>
      </c>
    </row>
    <row r="58" spans="1:13" x14ac:dyDescent="0.2">
      <c r="A58" t="s">
        <v>76</v>
      </c>
      <c r="D58">
        <v>0.96777299999999999</v>
      </c>
      <c r="E58">
        <v>4.4921999999999997E-2</v>
      </c>
      <c r="F58">
        <v>3.4180000000000002E-2</v>
      </c>
      <c r="G58">
        <v>20</v>
      </c>
      <c r="H58">
        <v>0</v>
      </c>
      <c r="J58">
        <f t="shared" si="0"/>
        <v>-10</v>
      </c>
      <c r="K58">
        <f t="shared" si="1"/>
        <v>60</v>
      </c>
      <c r="L58">
        <f t="shared" si="2"/>
        <v>1.5</v>
      </c>
      <c r="M58">
        <f t="shared" si="3"/>
        <v>-1.5</v>
      </c>
    </row>
    <row r="59" spans="1:13" x14ac:dyDescent="0.2">
      <c r="A59" t="s">
        <v>77</v>
      </c>
      <c r="D59">
        <v>0.96484400000000003</v>
      </c>
      <c r="E59">
        <v>3.9063000000000001E-2</v>
      </c>
      <c r="F59">
        <v>3.8086000000000002E-2</v>
      </c>
      <c r="G59">
        <v>22</v>
      </c>
      <c r="H59">
        <v>0</v>
      </c>
      <c r="J59">
        <f t="shared" si="0"/>
        <v>-10</v>
      </c>
      <c r="K59">
        <f t="shared" si="1"/>
        <v>60</v>
      </c>
      <c r="L59">
        <f t="shared" si="2"/>
        <v>1.5</v>
      </c>
      <c r="M59">
        <f t="shared" si="3"/>
        <v>-1.5</v>
      </c>
    </row>
    <row r="60" spans="1:13" x14ac:dyDescent="0.2">
      <c r="A60" t="s">
        <v>78</v>
      </c>
      <c r="D60">
        <v>0.90234400000000003</v>
      </c>
      <c r="E60">
        <v>4.1992000000000002E-2</v>
      </c>
      <c r="F60">
        <v>3.5156E-2</v>
      </c>
      <c r="G60">
        <v>22</v>
      </c>
      <c r="H60">
        <v>0</v>
      </c>
      <c r="J60">
        <f t="shared" si="0"/>
        <v>-10</v>
      </c>
      <c r="K60">
        <f t="shared" si="1"/>
        <v>60</v>
      </c>
      <c r="L60">
        <f t="shared" si="2"/>
        <v>1.5</v>
      </c>
      <c r="M60">
        <f t="shared" si="3"/>
        <v>-1.5</v>
      </c>
    </row>
    <row r="61" spans="1:13" x14ac:dyDescent="0.2">
      <c r="A61" t="s">
        <v>79</v>
      </c>
      <c r="D61">
        <v>0.96777299999999999</v>
      </c>
      <c r="E61">
        <v>4.1992000000000002E-2</v>
      </c>
      <c r="F61">
        <v>3.5156E-2</v>
      </c>
      <c r="G61">
        <v>19</v>
      </c>
      <c r="H61">
        <v>0</v>
      </c>
      <c r="J61">
        <f t="shared" si="0"/>
        <v>-10</v>
      </c>
      <c r="K61">
        <f t="shared" si="1"/>
        <v>60</v>
      </c>
      <c r="L61">
        <f t="shared" si="2"/>
        <v>1.5</v>
      </c>
      <c r="M61">
        <f t="shared" si="3"/>
        <v>-1.5</v>
      </c>
    </row>
    <row r="62" spans="1:13" x14ac:dyDescent="0.2">
      <c r="A62" t="s">
        <v>80</v>
      </c>
      <c r="D62">
        <v>0.96875</v>
      </c>
      <c r="E62">
        <v>4.1992000000000002E-2</v>
      </c>
      <c r="F62">
        <v>3.5156E-2</v>
      </c>
      <c r="G62">
        <v>22</v>
      </c>
      <c r="H62">
        <v>0</v>
      </c>
      <c r="J62">
        <f t="shared" si="0"/>
        <v>-10</v>
      </c>
      <c r="K62">
        <f t="shared" si="1"/>
        <v>60</v>
      </c>
      <c r="L62">
        <f t="shared" si="2"/>
        <v>1.5</v>
      </c>
      <c r="M62">
        <f t="shared" si="3"/>
        <v>-1.5</v>
      </c>
    </row>
    <row r="63" spans="1:13" x14ac:dyDescent="0.2">
      <c r="A63" t="s">
        <v>81</v>
      </c>
      <c r="D63">
        <v>0.96484400000000003</v>
      </c>
      <c r="E63">
        <v>4.4921999999999997E-2</v>
      </c>
      <c r="F63">
        <v>3.6132999999999998E-2</v>
      </c>
      <c r="G63">
        <v>22</v>
      </c>
      <c r="H63">
        <v>0</v>
      </c>
      <c r="J63">
        <f t="shared" si="0"/>
        <v>-10</v>
      </c>
      <c r="K63">
        <f t="shared" si="1"/>
        <v>60</v>
      </c>
      <c r="L63">
        <f t="shared" si="2"/>
        <v>1.5</v>
      </c>
      <c r="M63">
        <f t="shared" si="3"/>
        <v>-1.5</v>
      </c>
    </row>
    <row r="64" spans="1:13" x14ac:dyDescent="0.2">
      <c r="A64" t="s">
        <v>82</v>
      </c>
      <c r="D64">
        <v>0.90234400000000003</v>
      </c>
      <c r="E64">
        <v>4.4921999999999997E-2</v>
      </c>
      <c r="F64">
        <v>3.5156E-2</v>
      </c>
      <c r="G64">
        <v>20</v>
      </c>
      <c r="H64">
        <v>0</v>
      </c>
      <c r="J64">
        <f t="shared" si="0"/>
        <v>-10</v>
      </c>
      <c r="K64">
        <f t="shared" si="1"/>
        <v>60</v>
      </c>
      <c r="L64">
        <f t="shared" si="2"/>
        <v>1.5</v>
      </c>
      <c r="M64">
        <f t="shared" si="3"/>
        <v>-1.5</v>
      </c>
    </row>
    <row r="65" spans="1:13" x14ac:dyDescent="0.2">
      <c r="A65" t="s">
        <v>83</v>
      </c>
      <c r="D65">
        <v>0.96777299999999999</v>
      </c>
      <c r="E65">
        <v>4.3944999999999998E-2</v>
      </c>
      <c r="F65">
        <v>3.7109000000000003E-2</v>
      </c>
      <c r="G65">
        <v>22</v>
      </c>
      <c r="H65">
        <v>0</v>
      </c>
      <c r="J65">
        <f t="shared" si="0"/>
        <v>-10</v>
      </c>
      <c r="K65">
        <f t="shared" si="1"/>
        <v>60</v>
      </c>
      <c r="L65">
        <f t="shared" si="2"/>
        <v>1.5</v>
      </c>
      <c r="M65">
        <f t="shared" si="3"/>
        <v>-1.5</v>
      </c>
    </row>
    <row r="66" spans="1:13" x14ac:dyDescent="0.2">
      <c r="A66" t="s">
        <v>84</v>
      </c>
      <c r="D66">
        <v>0.96875</v>
      </c>
      <c r="E66">
        <v>4.4921999999999997E-2</v>
      </c>
      <c r="F66">
        <v>3.6132999999999998E-2</v>
      </c>
      <c r="G66">
        <v>22</v>
      </c>
      <c r="H66">
        <v>0</v>
      </c>
      <c r="J66">
        <f t="shared" si="0"/>
        <v>-10</v>
      </c>
      <c r="K66">
        <f t="shared" si="1"/>
        <v>60</v>
      </c>
      <c r="L66">
        <f t="shared" si="2"/>
        <v>1.5</v>
      </c>
      <c r="M66">
        <f t="shared" si="3"/>
        <v>-1.5</v>
      </c>
    </row>
    <row r="67" spans="1:13" x14ac:dyDescent="0.2">
      <c r="A67" t="s">
        <v>85</v>
      </c>
      <c r="D67">
        <v>0.96484400000000003</v>
      </c>
      <c r="E67">
        <v>4.1992000000000002E-2</v>
      </c>
      <c r="F67">
        <v>3.5156E-2</v>
      </c>
      <c r="G67">
        <v>21</v>
      </c>
      <c r="H67">
        <v>0</v>
      </c>
      <c r="J67">
        <f t="shared" ref="J67:J78" si="4">IF(ISBLANK(G67),"",$C$1 - 273)</f>
        <v>-10</v>
      </c>
      <c r="K67">
        <f t="shared" ref="K67:K78" si="5">IF(ISBLANK(G67),"",$E$1 - 273)</f>
        <v>60</v>
      </c>
      <c r="L67">
        <f t="shared" ref="L67:L78" si="6">IF(ISBLANK(D67),"",$G$1)</f>
        <v>1.5</v>
      </c>
      <c r="M67">
        <f t="shared" ref="M67:M78" si="7">IF(ISBLANK(D67),"",-$G$1)</f>
        <v>-1.5</v>
      </c>
    </row>
    <row r="68" spans="1:13" x14ac:dyDescent="0.2">
      <c r="A68" t="s">
        <v>86</v>
      </c>
      <c r="D68">
        <v>0.98234399999999999</v>
      </c>
      <c r="E68">
        <v>4.7851999999999999E-2</v>
      </c>
      <c r="F68">
        <v>3.2226999999999999E-2</v>
      </c>
      <c r="G68">
        <v>21</v>
      </c>
      <c r="H68">
        <v>0</v>
      </c>
      <c r="J68">
        <f t="shared" si="4"/>
        <v>-10</v>
      </c>
      <c r="K68">
        <f t="shared" si="5"/>
        <v>60</v>
      </c>
      <c r="L68">
        <f t="shared" si="6"/>
        <v>1.5</v>
      </c>
      <c r="M68">
        <f t="shared" si="7"/>
        <v>-1.5</v>
      </c>
    </row>
    <row r="69" spans="1:13" x14ac:dyDescent="0.2">
      <c r="A69" t="s">
        <v>87</v>
      </c>
      <c r="D69">
        <v>0.96777299999999999</v>
      </c>
      <c r="E69">
        <v>4.2969E-2</v>
      </c>
      <c r="F69">
        <v>3.5156E-2</v>
      </c>
      <c r="G69">
        <v>21</v>
      </c>
      <c r="H69">
        <v>0</v>
      </c>
      <c r="J69">
        <f t="shared" si="4"/>
        <v>-10</v>
      </c>
      <c r="K69">
        <f t="shared" si="5"/>
        <v>60</v>
      </c>
      <c r="L69">
        <f t="shared" si="6"/>
        <v>1.5</v>
      </c>
      <c r="M69">
        <f t="shared" si="7"/>
        <v>-1.5</v>
      </c>
    </row>
    <row r="70" spans="1:13" x14ac:dyDescent="0.2">
      <c r="A70" t="s">
        <v>88</v>
      </c>
      <c r="D70">
        <v>0.96875</v>
      </c>
      <c r="E70">
        <v>4.3944999999999998E-2</v>
      </c>
      <c r="F70">
        <v>3.6132999999999998E-2</v>
      </c>
      <c r="G70">
        <v>20</v>
      </c>
      <c r="H70">
        <v>0</v>
      </c>
      <c r="J70">
        <f t="shared" si="4"/>
        <v>-10</v>
      </c>
      <c r="K70">
        <f t="shared" si="5"/>
        <v>60</v>
      </c>
      <c r="L70">
        <f t="shared" si="6"/>
        <v>1.5</v>
      </c>
      <c r="M70">
        <f t="shared" si="7"/>
        <v>-1.5</v>
      </c>
    </row>
    <row r="71" spans="1:13" x14ac:dyDescent="0.2">
      <c r="A71" t="s">
        <v>89</v>
      </c>
      <c r="D71">
        <v>0.96484400000000003</v>
      </c>
      <c r="E71">
        <v>4.1015999999999997E-2</v>
      </c>
      <c r="F71">
        <v>3.125E-2</v>
      </c>
      <c r="G71">
        <v>22</v>
      </c>
      <c r="H71">
        <v>0</v>
      </c>
      <c r="J71">
        <f t="shared" si="4"/>
        <v>-10</v>
      </c>
      <c r="K71">
        <f t="shared" si="5"/>
        <v>60</v>
      </c>
      <c r="L71">
        <f t="shared" si="6"/>
        <v>1.5</v>
      </c>
      <c r="M71">
        <f t="shared" si="7"/>
        <v>-1.5</v>
      </c>
    </row>
    <row r="72" spans="1:13" x14ac:dyDescent="0.2">
      <c r="A72" t="s">
        <v>90</v>
      </c>
      <c r="D72">
        <v>0.90234400000000003</v>
      </c>
      <c r="E72">
        <v>4.1992000000000002E-2</v>
      </c>
      <c r="F72">
        <v>4.2969E-2</v>
      </c>
      <c r="G72">
        <v>22</v>
      </c>
      <c r="H72">
        <v>0</v>
      </c>
      <c r="J72">
        <f t="shared" si="4"/>
        <v>-10</v>
      </c>
      <c r="K72">
        <f t="shared" si="5"/>
        <v>60</v>
      </c>
      <c r="L72">
        <f t="shared" si="6"/>
        <v>1.5</v>
      </c>
      <c r="M72">
        <f t="shared" si="7"/>
        <v>-1.5</v>
      </c>
    </row>
    <row r="73" spans="1:13" x14ac:dyDescent="0.2">
      <c r="A73" t="s">
        <v>91</v>
      </c>
      <c r="D73">
        <v>0.96777299999999999</v>
      </c>
      <c r="E73">
        <v>4.4921999999999997E-2</v>
      </c>
      <c r="F73">
        <v>3.4180000000000002E-2</v>
      </c>
      <c r="G73">
        <v>20</v>
      </c>
      <c r="H73">
        <v>0</v>
      </c>
      <c r="J73">
        <f t="shared" si="4"/>
        <v>-10</v>
      </c>
      <c r="K73">
        <f t="shared" si="5"/>
        <v>60</v>
      </c>
      <c r="L73">
        <f t="shared" si="6"/>
        <v>1.5</v>
      </c>
      <c r="M73">
        <f t="shared" si="7"/>
        <v>-1.5</v>
      </c>
    </row>
    <row r="74" spans="1:13" x14ac:dyDescent="0.2">
      <c r="A74" t="s">
        <v>92</v>
      </c>
      <c r="D74">
        <v>0.96875</v>
      </c>
      <c r="E74">
        <v>4.3944999999999998E-2</v>
      </c>
      <c r="F74">
        <v>3.125E-2</v>
      </c>
      <c r="G74">
        <v>21</v>
      </c>
      <c r="H74">
        <v>0</v>
      </c>
      <c r="J74">
        <f t="shared" si="4"/>
        <v>-10</v>
      </c>
      <c r="K74">
        <f t="shared" si="5"/>
        <v>60</v>
      </c>
      <c r="L74">
        <f t="shared" si="6"/>
        <v>1.5</v>
      </c>
      <c r="M74">
        <f t="shared" si="7"/>
        <v>-1.5</v>
      </c>
    </row>
    <row r="75" spans="1:13" x14ac:dyDescent="0.2">
      <c r="A75" t="s">
        <v>93</v>
      </c>
      <c r="D75">
        <v>0.96484400000000003</v>
      </c>
      <c r="E75">
        <v>4.2969E-2</v>
      </c>
      <c r="F75">
        <v>3.2226999999999999E-2</v>
      </c>
      <c r="G75">
        <v>22</v>
      </c>
      <c r="H75">
        <v>0</v>
      </c>
      <c r="J75">
        <f t="shared" si="4"/>
        <v>-10</v>
      </c>
      <c r="K75">
        <f t="shared" si="5"/>
        <v>60</v>
      </c>
      <c r="L75">
        <f t="shared" si="6"/>
        <v>1.5</v>
      </c>
      <c r="M75">
        <f t="shared" si="7"/>
        <v>-1.5</v>
      </c>
    </row>
    <row r="76" spans="1:13" x14ac:dyDescent="0.2">
      <c r="A76" t="s">
        <v>94</v>
      </c>
      <c r="D76">
        <v>0.97234399999999999</v>
      </c>
      <c r="E76">
        <v>3.9063000000000001E-2</v>
      </c>
      <c r="F76">
        <v>3.125E-2</v>
      </c>
      <c r="G76">
        <v>21</v>
      </c>
      <c r="H76">
        <v>0</v>
      </c>
      <c r="J76">
        <f t="shared" si="4"/>
        <v>-10</v>
      </c>
      <c r="K76">
        <f t="shared" si="5"/>
        <v>60</v>
      </c>
      <c r="L76">
        <f t="shared" si="6"/>
        <v>1.5</v>
      </c>
      <c r="M76">
        <f t="shared" si="7"/>
        <v>-1.5</v>
      </c>
    </row>
    <row r="77" spans="1:13" x14ac:dyDescent="0.2">
      <c r="A77" t="s">
        <v>95</v>
      </c>
      <c r="D77">
        <v>0.96777299999999999</v>
      </c>
      <c r="E77">
        <v>4.3944999999999998E-2</v>
      </c>
      <c r="F77">
        <v>3.3203000000000003E-2</v>
      </c>
      <c r="G77">
        <v>21</v>
      </c>
      <c r="H77">
        <v>0</v>
      </c>
      <c r="J77">
        <f t="shared" si="4"/>
        <v>-10</v>
      </c>
      <c r="K77">
        <f t="shared" si="5"/>
        <v>60</v>
      </c>
      <c r="L77">
        <f t="shared" si="6"/>
        <v>1.5</v>
      </c>
      <c r="M77">
        <f t="shared" si="7"/>
        <v>-1.5</v>
      </c>
    </row>
    <row r="78" spans="1:13" x14ac:dyDescent="0.2">
      <c r="A78" t="s">
        <v>96</v>
      </c>
      <c r="D78">
        <v>0.96875</v>
      </c>
      <c r="E78">
        <v>4.1992000000000002E-2</v>
      </c>
      <c r="F78">
        <v>3.8086000000000002E-2</v>
      </c>
      <c r="G78">
        <v>21</v>
      </c>
      <c r="H78">
        <v>0</v>
      </c>
      <c r="J78">
        <f t="shared" si="4"/>
        <v>-10</v>
      </c>
      <c r="K78">
        <f t="shared" si="5"/>
        <v>60</v>
      </c>
      <c r="L78">
        <f t="shared" si="6"/>
        <v>1.5</v>
      </c>
      <c r="M78">
        <f t="shared" si="7"/>
        <v>-1.5</v>
      </c>
    </row>
    <row r="79" spans="1:13" x14ac:dyDescent="0.2">
      <c r="A79" t="s">
        <v>97</v>
      </c>
      <c r="D79">
        <v>0.96484400000000003</v>
      </c>
      <c r="E79">
        <v>4.6875E-2</v>
      </c>
      <c r="F79">
        <v>3.7109000000000003E-2</v>
      </c>
      <c r="G79">
        <v>20</v>
      </c>
      <c r="H79">
        <v>0</v>
      </c>
      <c r="J79">
        <f>IF(ISBLANK(#REF!),"",$C$1 - 273)</f>
        <v>-10</v>
      </c>
      <c r="K79">
        <f>IF(ISBLANK(#REF!),"",$E$1 - 273)</f>
        <v>60</v>
      </c>
      <c r="L79">
        <f>IF(ISBLANK(#REF!),"",$G$1)</f>
        <v>1.5</v>
      </c>
      <c r="M79">
        <f>IF(ISBLANK(#REF!),"",-$G$1)</f>
        <v>-1.5</v>
      </c>
    </row>
    <row r="234" spans="10:13" x14ac:dyDescent="0.2">
      <c r="J234" t="str">
        <f t="shared" ref="J234:J239" si="8">IF(ISBLANK(G153),"",$C$1 - 273)</f>
        <v/>
      </c>
      <c r="K234" t="str">
        <f t="shared" ref="K234:K239" si="9">IF(ISBLANK(G153),"",$E$1 - 273)</f>
        <v/>
      </c>
      <c r="L234" t="str">
        <f t="shared" ref="L234:L239" si="10">IF(ISBLANK(D153),"",$G$1)</f>
        <v/>
      </c>
      <c r="M234" t="str">
        <f t="shared" ref="M234:M239" si="11">IF(ISBLANK(D153),"",-$G$1)</f>
        <v/>
      </c>
    </row>
    <row r="235" spans="10:13" x14ac:dyDescent="0.2">
      <c r="J235" t="str">
        <f t="shared" si="8"/>
        <v/>
      </c>
      <c r="K235" t="str">
        <f t="shared" si="9"/>
        <v/>
      </c>
      <c r="L235" t="str">
        <f t="shared" si="10"/>
        <v/>
      </c>
      <c r="M235" t="str">
        <f t="shared" si="11"/>
        <v/>
      </c>
    </row>
    <row r="236" spans="10:13" x14ac:dyDescent="0.2">
      <c r="J236" t="str">
        <f t="shared" si="8"/>
        <v/>
      </c>
      <c r="K236" t="str">
        <f t="shared" si="9"/>
        <v/>
      </c>
      <c r="L236" t="str">
        <f t="shared" si="10"/>
        <v/>
      </c>
      <c r="M236" t="str">
        <f t="shared" si="11"/>
        <v/>
      </c>
    </row>
    <row r="237" spans="10:13" x14ac:dyDescent="0.2">
      <c r="J237" t="str">
        <f t="shared" si="8"/>
        <v/>
      </c>
      <c r="K237" t="str">
        <f t="shared" si="9"/>
        <v/>
      </c>
      <c r="L237" t="str">
        <f t="shared" si="10"/>
        <v/>
      </c>
      <c r="M237" t="str">
        <f t="shared" si="11"/>
        <v/>
      </c>
    </row>
    <row r="238" spans="10:13" x14ac:dyDescent="0.2">
      <c r="J238" t="str">
        <f t="shared" si="8"/>
        <v/>
      </c>
      <c r="K238" t="str">
        <f t="shared" si="9"/>
        <v/>
      </c>
      <c r="L238" t="str">
        <f t="shared" si="10"/>
        <v/>
      </c>
      <c r="M238" t="str">
        <f t="shared" si="11"/>
        <v/>
      </c>
    </row>
    <row r="239" spans="10:13" x14ac:dyDescent="0.2">
      <c r="J239" t="str">
        <f t="shared" si="8"/>
        <v/>
      </c>
      <c r="K239" t="str">
        <f t="shared" si="9"/>
        <v/>
      </c>
      <c r="L239" t="str">
        <f t="shared" si="10"/>
        <v/>
      </c>
      <c r="M239" t="str">
        <f t="shared" si="11"/>
        <v/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Dashboard</vt:lpstr>
      <vt:lpstr>Datenverknüpfung</vt:lpstr>
      <vt:lpstr>Dashboard!LOGFILE</vt:lpstr>
      <vt:lpstr>Datenverknüpfung!LOGFILE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Fahr</dc:creator>
  <cp:lastModifiedBy>Johannes Fahr</cp:lastModifiedBy>
  <dcterms:created xsi:type="dcterms:W3CDTF">2019-02-05T12:41:50Z</dcterms:created>
  <dcterms:modified xsi:type="dcterms:W3CDTF">2019-05-06T18:51:01Z</dcterms:modified>
</cp:coreProperties>
</file>