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hrudinraharja/TUGAS AKHIR/"/>
    </mc:Choice>
  </mc:AlternateContent>
  <xr:revisionPtr revIDLastSave="0" documentId="13_ncr:1_{0FF6EC64-7416-BA4B-B15C-3D85457C7753}" xr6:coauthVersionLast="36" xr6:coauthVersionMax="36" xr10:uidLastSave="{00000000-0000-0000-0000-000000000000}"/>
  <bookViews>
    <workbookView xWindow="0" yWindow="0" windowWidth="25600" windowHeight="15060" xr2:uid="{986896BB-B719-F54A-A5F6-4ECA56EAF598}"/>
  </bookViews>
  <sheets>
    <sheet name="Data Unit" sheetId="9" r:id="rId1"/>
    <sheet name="Operating Cost Compactor 311D d" sheetId="8" r:id="rId2"/>
    <sheet name="Operating Cost Bulldozer D85E-S" sheetId="7" r:id="rId3"/>
    <sheet name="Operating Cost Bulldozer D68E-S" sheetId="6" r:id="rId4"/>
    <sheet name="Operating Cost Dump truck Isuzu" sheetId="5" r:id="rId5"/>
    <sheet name="Operating Cost Excavator PC 300" sheetId="4" r:id="rId6"/>
    <sheet name="Operating Cost Excavator PC 200" sheetId="3" r:id="rId7"/>
    <sheet name="Action Plan Earthwork" sheetId="2" r:id="rId8"/>
    <sheet name="Data Teknis Jalan Tol Ruas Ngaw" sheetId="24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2" l="1"/>
  <c r="D32" i="2"/>
  <c r="E27" i="3"/>
  <c r="E27" i="4"/>
  <c r="E22" i="5"/>
  <c r="E27" i="6"/>
  <c r="E27" i="7"/>
  <c r="E22" i="8"/>
</calcChain>
</file>

<file path=xl/sharedStrings.xml><?xml version="1.0" encoding="utf-8"?>
<sst xmlns="http://schemas.openxmlformats.org/spreadsheetml/2006/main" count="367" uniqueCount="173">
  <si>
    <t>Data Unit Perusahaan A</t>
  </si>
  <si>
    <t>No</t>
  </si>
  <si>
    <t>Nama Unit</t>
  </si>
  <si>
    <t>Bulldozer</t>
  </si>
  <si>
    <t>Dump Truck</t>
  </si>
  <si>
    <t>Compactor</t>
  </si>
  <si>
    <t>PC 300-8</t>
  </si>
  <si>
    <t>PC 200-8</t>
  </si>
  <si>
    <r>
      <rPr>
        <i/>
        <sz val="12"/>
        <color theme="1"/>
        <rFont val="Times New Roman"/>
        <family val="1"/>
      </rPr>
      <t xml:space="preserve">Dump Truck </t>
    </r>
    <r>
      <rPr>
        <sz val="12"/>
        <color theme="1"/>
        <rFont val="Times New Roman"/>
        <family val="1"/>
      </rPr>
      <t>Isuzu 15 m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 xml:space="preserve"> (kombinasi PC 300-8)</t>
    </r>
  </si>
  <si>
    <r>
      <rPr>
        <i/>
        <sz val="12"/>
        <color theme="1"/>
        <rFont val="Times New Roman"/>
        <family val="1"/>
      </rPr>
      <t xml:space="preserve">Dump Truck </t>
    </r>
    <r>
      <rPr>
        <sz val="12"/>
        <color theme="1"/>
        <rFont val="Times New Roman"/>
        <family val="1"/>
      </rPr>
      <t>Isuzu 15m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 xml:space="preserve"> (kombinasi PC 200-8)</t>
    </r>
  </si>
  <si>
    <r>
      <rPr>
        <i/>
        <sz val="12"/>
        <color theme="1"/>
        <rFont val="Times New Roman"/>
        <family val="1"/>
      </rPr>
      <t xml:space="preserve">Dump Truck </t>
    </r>
    <r>
      <rPr>
        <sz val="12"/>
        <color theme="1"/>
        <rFont val="Times New Roman"/>
        <family val="1"/>
      </rPr>
      <t>Isuzu 10m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 xml:space="preserve"> (kombinasi PC 200-8)</t>
    </r>
  </si>
  <si>
    <r>
      <rPr>
        <i/>
        <sz val="12"/>
        <color theme="1"/>
        <rFont val="Times New Roman"/>
        <family val="1"/>
      </rPr>
      <t xml:space="preserve">Dump Truck </t>
    </r>
    <r>
      <rPr>
        <sz val="12"/>
        <color theme="1"/>
        <rFont val="Times New Roman"/>
        <family val="1"/>
      </rPr>
      <t>Isuzu 10 m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 xml:space="preserve"> (kombinasi PC 300-8)</t>
    </r>
  </si>
  <si>
    <r>
      <rPr>
        <i/>
        <sz val="12"/>
        <color theme="1"/>
        <rFont val="Times New Roman"/>
        <family val="1"/>
      </rPr>
      <t xml:space="preserve">BULLDOZER </t>
    </r>
    <r>
      <rPr>
        <sz val="12"/>
        <color theme="1"/>
        <rFont val="Times New Roman"/>
        <family val="1"/>
      </rPr>
      <t>D68E-SS</t>
    </r>
  </si>
  <si>
    <r>
      <rPr>
        <i/>
        <sz val="12"/>
        <color theme="1"/>
        <rFont val="Times New Roman"/>
        <family val="1"/>
      </rPr>
      <t xml:space="preserve">Bulldozer </t>
    </r>
    <r>
      <rPr>
        <sz val="12"/>
        <color theme="1"/>
        <rFont val="Times New Roman"/>
        <family val="1"/>
      </rPr>
      <t>D85E-SS</t>
    </r>
  </si>
  <si>
    <r>
      <t xml:space="preserve">Compactor </t>
    </r>
    <r>
      <rPr>
        <sz val="12"/>
        <color theme="1"/>
        <rFont val="Times New Roman"/>
        <family val="1"/>
      </rPr>
      <t>HAMM 311D</t>
    </r>
  </si>
  <si>
    <r>
      <t xml:space="preserve">Compactor </t>
    </r>
    <r>
      <rPr>
        <sz val="12"/>
        <color theme="1"/>
        <rFont val="Times New Roman"/>
        <family val="1"/>
      </rPr>
      <t xml:space="preserve">HAMM 311P </t>
    </r>
    <r>
      <rPr>
        <i/>
        <sz val="12"/>
        <color theme="1"/>
        <rFont val="Times New Roman"/>
        <family val="1"/>
      </rPr>
      <t>Sheep Foot Roller</t>
    </r>
  </si>
  <si>
    <t>Produktivitas</t>
  </si>
  <si>
    <t>Jenis Unit</t>
  </si>
  <si>
    <t xml:space="preserve">Jenis Pekerjaan </t>
  </si>
  <si>
    <t>Action Plan Earthwork</t>
  </si>
  <si>
    <t>NO</t>
  </si>
  <si>
    <t>WORK ITEM</t>
  </si>
  <si>
    <r>
      <t>VOL (m</t>
    </r>
    <r>
      <rPr>
        <b/>
        <vertAlign val="superscript"/>
        <sz val="12"/>
        <color theme="1"/>
        <rFont val="Times New Roman"/>
        <family val="1"/>
      </rPr>
      <t>3</t>
    </r>
    <r>
      <rPr>
        <b/>
        <sz val="12"/>
        <color theme="1"/>
        <rFont val="Times New Roman"/>
        <family val="1"/>
      </rPr>
      <t>)</t>
    </r>
  </si>
  <si>
    <t>Excavation</t>
  </si>
  <si>
    <t>Embankment</t>
  </si>
  <si>
    <t>A</t>
  </si>
  <si>
    <r>
      <t xml:space="preserve">Section </t>
    </r>
    <r>
      <rPr>
        <b/>
        <sz val="12"/>
        <color theme="1"/>
        <rFont val="Times New Roman"/>
        <family val="1"/>
      </rPr>
      <t>I</t>
    </r>
  </si>
  <si>
    <t>I</t>
  </si>
  <si>
    <t>STA 139+610 – 140+700 (Sisi Barat Gelatik)</t>
  </si>
  <si>
    <r>
      <t xml:space="preserve">A. </t>
    </r>
    <r>
      <rPr>
        <i/>
        <sz val="12"/>
        <color theme="1"/>
        <rFont val="Times New Roman"/>
        <family val="1"/>
      </rPr>
      <t>Excavation</t>
    </r>
  </si>
  <si>
    <t>Drilling</t>
  </si>
  <si>
    <t>Blasting</t>
  </si>
  <si>
    <t>Manual</t>
  </si>
  <si>
    <r>
      <t xml:space="preserve">B. </t>
    </r>
    <r>
      <rPr>
        <i/>
        <sz val="12"/>
        <color theme="1"/>
        <rFont val="Times New Roman"/>
        <family val="1"/>
      </rPr>
      <t>Embankment</t>
    </r>
  </si>
  <si>
    <t>II</t>
  </si>
  <si>
    <t>STA 140+000 – 142+000 (Sisi Timur Gelatik)</t>
  </si>
  <si>
    <t>III</t>
  </si>
  <si>
    <t>STA 142+000 – 143+650 (Sisi Timur Gelatik)</t>
  </si>
  <si>
    <r>
      <t xml:space="preserve">C. </t>
    </r>
    <r>
      <rPr>
        <i/>
        <sz val="12"/>
        <color theme="1"/>
        <rFont val="Times New Roman"/>
        <family val="1"/>
      </rPr>
      <t xml:space="preserve">Demolish </t>
    </r>
    <r>
      <rPr>
        <sz val="12"/>
        <color theme="1"/>
        <rFont val="Times New Roman"/>
        <family val="1"/>
      </rPr>
      <t>struktur</t>
    </r>
  </si>
  <si>
    <t>B</t>
  </si>
  <si>
    <r>
      <t xml:space="preserve">Section </t>
    </r>
    <r>
      <rPr>
        <b/>
        <sz val="12"/>
        <color theme="1"/>
        <rFont val="Times New Roman"/>
        <family val="1"/>
      </rPr>
      <t>II</t>
    </r>
  </si>
  <si>
    <r>
      <t xml:space="preserve">STA 143+650 – 144+900 (Sisi Barat Sukoharjo </t>
    </r>
    <r>
      <rPr>
        <i/>
        <sz val="12"/>
        <color theme="1"/>
        <rFont val="Times New Roman"/>
        <family val="1"/>
      </rPr>
      <t>Bridge</t>
    </r>
    <r>
      <rPr>
        <sz val="12"/>
        <color theme="1"/>
        <rFont val="Times New Roman"/>
        <family val="1"/>
      </rPr>
      <t>)</t>
    </r>
  </si>
  <si>
    <t>STA 144+900 – 147+400 (Banaran Wetan 2 – Sidokal)</t>
  </si>
  <si>
    <t>C</t>
  </si>
  <si>
    <r>
      <t xml:space="preserve">Section </t>
    </r>
    <r>
      <rPr>
        <b/>
        <sz val="12"/>
        <color theme="1"/>
        <rFont val="Times New Roman"/>
        <family val="1"/>
      </rPr>
      <t>III</t>
    </r>
  </si>
  <si>
    <t>STA 147+400 – 148+640 (Sidokal – Sidokare 2)</t>
  </si>
  <si>
    <r>
      <t>Pemadatan Material (</t>
    </r>
    <r>
      <rPr>
        <i/>
        <sz val="12"/>
        <color theme="1"/>
        <rFont val="Times New Roman"/>
        <family val="1"/>
      </rPr>
      <t>Compacting</t>
    </r>
    <r>
      <rPr>
        <sz val="12"/>
        <color theme="1"/>
        <rFont val="Times New Roman"/>
        <family val="1"/>
      </rPr>
      <t>)</t>
    </r>
  </si>
  <si>
    <r>
      <t>Pekerjaan Galian (</t>
    </r>
    <r>
      <rPr>
        <i/>
        <sz val="12"/>
        <color theme="1"/>
        <rFont val="Times New Roman"/>
        <family val="1"/>
      </rPr>
      <t>Excavating</t>
    </r>
    <r>
      <rPr>
        <sz val="12"/>
        <color theme="1"/>
        <rFont val="Times New Roman"/>
        <family val="1"/>
      </rPr>
      <t>)</t>
    </r>
  </si>
  <si>
    <r>
      <t>Pengangkutan Material (</t>
    </r>
    <r>
      <rPr>
        <i/>
        <sz val="12"/>
        <color theme="1"/>
        <rFont val="Times New Roman"/>
        <family val="1"/>
      </rPr>
      <t>Hauling</t>
    </r>
    <r>
      <rPr>
        <sz val="12"/>
        <color theme="1"/>
        <rFont val="Times New Roman"/>
        <family val="1"/>
      </rPr>
      <t>)</t>
    </r>
  </si>
  <si>
    <r>
      <t>Penyebaran Material (</t>
    </r>
    <r>
      <rPr>
        <i/>
        <sz val="12"/>
        <color theme="1"/>
        <rFont val="Times New Roman"/>
        <family val="1"/>
      </rPr>
      <t>Spreading</t>
    </r>
    <r>
      <rPr>
        <sz val="12"/>
        <color theme="1"/>
        <rFont val="Times New Roman"/>
        <family val="1"/>
      </rPr>
      <t>)</t>
    </r>
  </si>
  <si>
    <r>
      <t xml:space="preserve">STA 148+640 – 159 (Sidokare – </t>
    </r>
    <r>
      <rPr>
        <i/>
        <sz val="12"/>
        <color theme="1"/>
        <rFont val="Times New Roman"/>
        <family val="1"/>
      </rPr>
      <t>Finish)</t>
    </r>
  </si>
  <si>
    <t>TOTAL</t>
  </si>
  <si>
    <r>
      <t>𝟐𝟎𝟏 𝒎</t>
    </r>
    <r>
      <rPr>
        <vertAlign val="superscript"/>
        <sz val="12"/>
        <color theme="1"/>
        <rFont val="Cambria Math"/>
        <family val="1"/>
      </rPr>
      <t>𝟑</t>
    </r>
    <r>
      <rPr>
        <sz val="12"/>
        <color theme="1"/>
        <rFont val="Cambria Math"/>
        <family val="1"/>
      </rPr>
      <t>/𝒋𝒂𝒎</t>
    </r>
  </si>
  <si>
    <r>
      <t>𝟐𝟎𝟒 𝒎</t>
    </r>
    <r>
      <rPr>
        <vertAlign val="superscript"/>
        <sz val="12"/>
        <color theme="1"/>
        <rFont val="Cambria Math"/>
        <family val="1"/>
      </rPr>
      <t>𝟑</t>
    </r>
    <r>
      <rPr>
        <sz val="12"/>
        <color theme="1"/>
        <rFont val="Cambria Math"/>
        <family val="1"/>
      </rPr>
      <t>/𝒋𝒂𝒎</t>
    </r>
  </si>
  <si>
    <r>
      <t>𝟐𝟎𝟔 𝒎</t>
    </r>
    <r>
      <rPr>
        <vertAlign val="superscript"/>
        <sz val="12"/>
        <color theme="1"/>
        <rFont val="Cambria Math"/>
        <family val="1"/>
      </rPr>
      <t>𝟑</t>
    </r>
    <r>
      <rPr>
        <sz val="12"/>
        <color theme="1"/>
        <rFont val="Cambria Math"/>
        <family val="1"/>
      </rPr>
      <t>/𝒋𝒂𝒎</t>
    </r>
  </si>
  <si>
    <r>
      <t>𝟏𝟒𝟏 𝒎</t>
    </r>
    <r>
      <rPr>
        <vertAlign val="superscript"/>
        <sz val="12"/>
        <color theme="1"/>
        <rFont val="Cambria Math"/>
        <family val="1"/>
      </rPr>
      <t>𝟑</t>
    </r>
    <r>
      <rPr>
        <sz val="12"/>
        <color theme="1"/>
        <rFont val="Cambria Math"/>
        <family val="1"/>
      </rPr>
      <t>/𝒋𝒂𝒎</t>
    </r>
  </si>
  <si>
    <r>
      <t>𝟏𝟐𝟎 𝒎</t>
    </r>
    <r>
      <rPr>
        <vertAlign val="superscript"/>
        <sz val="12"/>
        <color theme="1"/>
        <rFont val="Cambria Math"/>
        <family val="1"/>
      </rPr>
      <t>𝟑</t>
    </r>
    <r>
      <rPr>
        <sz val="12"/>
        <color theme="1"/>
        <rFont val="Cambria Math"/>
        <family val="1"/>
      </rPr>
      <t>/𝒋𝒂𝒎</t>
    </r>
  </si>
  <si>
    <r>
      <t>𝟐𝟏𝟎 𝒎</t>
    </r>
    <r>
      <rPr>
        <vertAlign val="superscript"/>
        <sz val="12"/>
        <color theme="1"/>
        <rFont val="Cambria Math"/>
        <family val="1"/>
      </rPr>
      <t>𝟑</t>
    </r>
    <r>
      <rPr>
        <sz val="12"/>
        <color theme="1"/>
        <rFont val="Cambria Math"/>
        <family val="1"/>
      </rPr>
      <t>/𝒋𝒂𝒎</t>
    </r>
  </si>
  <si>
    <r>
      <t>𝟐𝟏𝟖 𝒎</t>
    </r>
    <r>
      <rPr>
        <vertAlign val="superscript"/>
        <sz val="12"/>
        <color theme="1"/>
        <rFont val="Cambria Math"/>
        <family val="1"/>
      </rPr>
      <t>𝟑</t>
    </r>
    <r>
      <rPr>
        <sz val="12"/>
        <color theme="1"/>
        <rFont val="Cambria Math"/>
        <family val="1"/>
      </rPr>
      <t>/𝒋𝒂𝒎</t>
    </r>
  </si>
  <si>
    <t>Harga sewa/jam</t>
  </si>
  <si>
    <t>Excavator</t>
  </si>
  <si>
    <t>Rp 350.000</t>
  </si>
  <si>
    <t>Rp 165.000</t>
  </si>
  <si>
    <t>Rp 200.000</t>
  </si>
  <si>
    <t>Rp 330.000</t>
  </si>
  <si>
    <t>Rp 450.000</t>
  </si>
  <si>
    <r>
      <t>𝟐𝟏𝟏 𝒎</t>
    </r>
    <r>
      <rPr>
        <vertAlign val="superscript"/>
        <sz val="12"/>
        <color theme="1"/>
        <rFont val="Cambria Math"/>
        <family val="1"/>
      </rPr>
      <t>𝟑</t>
    </r>
    <r>
      <rPr>
        <sz val="12"/>
        <color theme="1"/>
        <rFont val="Cambria Math"/>
        <family val="1"/>
      </rPr>
      <t>/𝒋𝒂𝒎</t>
    </r>
  </si>
  <si>
    <t>URAIAN</t>
  </si>
  <si>
    <t>Fuel</t>
  </si>
  <si>
    <t>Engine oil</t>
  </si>
  <si>
    <t>Hydraulic oil</t>
  </si>
  <si>
    <t>Damper oil</t>
  </si>
  <si>
    <t>Final drive oil</t>
  </si>
  <si>
    <t>Swing machinery oil</t>
  </si>
  <si>
    <t>Grease</t>
  </si>
  <si>
    <t>filter/cartridge</t>
  </si>
  <si>
    <t>-</t>
  </si>
  <si>
    <t>Element racor</t>
  </si>
  <si>
    <t>Fuel pre filter/</t>
  </si>
  <si>
    <t>cartridge</t>
  </si>
  <si>
    <t>Fuel main</t>
  </si>
  <si>
    <t>Air cleaner assy</t>
  </si>
  <si>
    <t>Air cleaner outer</t>
  </si>
  <si>
    <t>Hydraulic tank</t>
  </si>
  <si>
    <t>breather</t>
  </si>
  <si>
    <t>Additional breather</t>
  </si>
  <si>
    <t>for hydraulic tank</t>
  </si>
  <si>
    <t>Hydraulic oil filter</t>
  </si>
  <si>
    <t>Hydraulic strainer</t>
  </si>
  <si>
    <t>Biaya operator</t>
  </si>
  <si>
    <t>TOTAL (Rp / jam)</t>
  </si>
  <si>
    <t>HARGA SATUAN</t>
  </si>
  <si>
    <t>OPERATING COST</t>
  </si>
  <si>
    <t>OPERATING COST (RP/Jam)</t>
  </si>
  <si>
    <t>HARGA SATUAN (Rp)</t>
  </si>
  <si>
    <t>Operating Cost Excavator PC 200-8</t>
  </si>
  <si>
    <t>OPERATING COST (Rp/Jam)</t>
  </si>
  <si>
    <t>INTERVAL (Jam)</t>
  </si>
  <si>
    <t>CON. (Ltr/jam)</t>
  </si>
  <si>
    <t>Operating Cost Excavator PC 300- 8</t>
  </si>
  <si>
    <t>Transmission oil</t>
  </si>
  <si>
    <t>Differential axle oil</t>
  </si>
  <si>
    <t>Power stearin oil</t>
  </si>
  <si>
    <t>Cluth oil</t>
  </si>
  <si>
    <t>Oli rem</t>
  </si>
  <si>
    <t>Engine oil filter</t>
  </si>
  <si>
    <t>Fuel filter</t>
  </si>
  <si>
    <t>Fuel pre filter</t>
  </si>
  <si>
    <t>Air cleaner inner</t>
  </si>
  <si>
    <t>part</t>
  </si>
  <si>
    <t>Tire cost</t>
  </si>
  <si>
    <t>Operating Cost Dump truck Isuzu 34P 15m3 dan 10m3</t>
  </si>
  <si>
    <t>Power train case oil</t>
  </si>
  <si>
    <t>Oli idler</t>
  </si>
  <si>
    <t>(cartridge)</t>
  </si>
  <si>
    <t>Power train filter</t>
  </si>
  <si>
    <t>(o-ring)</t>
  </si>
  <si>
    <t>Hydraulic filter</t>
  </si>
  <si>
    <t>Corrotion resistor</t>
  </si>
  <si>
    <t>element</t>
  </si>
  <si>
    <t>Operating Cost Bulldozer D68E-SS</t>
  </si>
  <si>
    <t>Operating Cost Bulldozer D85E-SS</t>
  </si>
  <si>
    <t>Oli hydraulic</t>
  </si>
  <si>
    <t>Vibrator oil</t>
  </si>
  <si>
    <t>Air filter</t>
  </si>
  <si>
    <t>Safety filter</t>
  </si>
  <si>
    <t>Air ventilation filter</t>
  </si>
  <si>
    <t>Fuel filter cartridge</t>
  </si>
  <si>
    <t>Fuel filter element</t>
  </si>
  <si>
    <t>Water separator</t>
  </si>
  <si>
    <t>Steering filter</t>
  </si>
  <si>
    <t>Oli differential gear box</t>
  </si>
  <si>
    <t>Operating Cost Compactor 311D dan 311P</t>
  </si>
  <si>
    <t>Deskripsi</t>
  </si>
  <si>
    <t>Keterangan</t>
  </si>
  <si>
    <t>Panjang jalan tol</t>
  </si>
  <si>
    <t>Lokasi pekerjaan</t>
  </si>
  <si>
    <t>Kabupaten Jombang, Kabupaten Madiun, Kabupaten Magetan, Kabupaten Nganjuk, dan Kabupaten Ngawi</t>
  </si>
  <si>
    <t>Kecepatan rencana</t>
  </si>
  <si>
    <t>120 km/jam</t>
  </si>
  <si>
    <t>Jumlah lajur</t>
  </si>
  <si>
    <r>
      <t>-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Tahap awal</t>
    </r>
  </si>
  <si>
    <r>
      <t>-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Tahap akhir</t>
    </r>
  </si>
  <si>
    <t>2 x 2</t>
  </si>
  <si>
    <t>Lebar lajur</t>
  </si>
  <si>
    <t>3,6 m</t>
  </si>
  <si>
    <t>Lebar bahu luar</t>
  </si>
  <si>
    <t>3 m</t>
  </si>
  <si>
    <t>Lebar bahu dalam</t>
  </si>
  <si>
    <t>1,5 m</t>
  </si>
  <si>
    <t>Lebar median</t>
  </si>
  <si>
    <t>12,7 m (termasuk bahu dalam) 5,5 m (termasuk bahu dalam)</t>
  </si>
  <si>
    <r>
      <t xml:space="preserve">Jumlah simpang susun </t>
    </r>
    <r>
      <rPr>
        <i/>
        <sz val="12"/>
        <color theme="1"/>
        <rFont val="Times New Roman"/>
        <family val="1"/>
      </rPr>
      <t>on</t>
    </r>
    <r>
      <rPr>
        <sz val="12"/>
        <color theme="1"/>
        <rFont val="Times New Roman"/>
        <family val="1"/>
      </rPr>
      <t>/</t>
    </r>
    <r>
      <rPr>
        <i/>
        <sz val="12"/>
        <color theme="1"/>
        <rFont val="Times New Roman"/>
        <family val="1"/>
      </rPr>
      <t>off ramp</t>
    </r>
  </si>
  <si>
    <t>3 buah (simpang susun Madiun,</t>
  </si>
  <si>
    <t>Caruban, dan Nganjuk)</t>
  </si>
  <si>
    <r>
      <t xml:space="preserve">Jumlah </t>
    </r>
    <r>
      <rPr>
        <i/>
        <sz val="12"/>
        <color theme="1"/>
        <rFont val="Times New Roman"/>
        <family val="1"/>
      </rPr>
      <t>underpass</t>
    </r>
  </si>
  <si>
    <t>2 buah</t>
  </si>
  <si>
    <t>Bridge</t>
  </si>
  <si>
    <t>11 buah</t>
  </si>
  <si>
    <t>Box culvert</t>
  </si>
  <si>
    <t>14 buah</t>
  </si>
  <si>
    <t>Pipe culvert</t>
  </si>
  <si>
    <t>Overpass</t>
  </si>
  <si>
    <t>104 buah</t>
  </si>
  <si>
    <t>Jembatan penyebrangan orang</t>
  </si>
  <si>
    <t>3 buah</t>
  </si>
  <si>
    <t>Tipe perkerasan jalan</t>
  </si>
  <si>
    <r>
      <t>-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Lajur lalu lintas</t>
    </r>
  </si>
  <si>
    <r>
      <t>-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Bahu dalam</t>
    </r>
  </si>
  <si>
    <r>
      <t>-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Bahu luar</t>
    </r>
  </si>
  <si>
    <r>
      <t>-</t>
    </r>
    <r>
      <rPr>
        <sz val="7"/>
        <color theme="1"/>
        <rFont val="Times New Roman"/>
        <family val="1"/>
      </rPr>
      <t xml:space="preserve">       </t>
    </r>
    <r>
      <rPr>
        <i/>
        <sz val="12"/>
        <color theme="1"/>
        <rFont val="Times New Roman"/>
        <family val="1"/>
      </rPr>
      <t>Rigid pavement</t>
    </r>
  </si>
  <si>
    <r>
      <t>-</t>
    </r>
    <r>
      <rPr>
        <sz val="7"/>
        <color theme="1"/>
        <rFont val="Times New Roman"/>
        <family val="1"/>
      </rPr>
      <t xml:space="preserve">       </t>
    </r>
    <r>
      <rPr>
        <i/>
        <sz val="12"/>
        <color theme="1"/>
        <rFont val="Times New Roman"/>
        <family val="1"/>
      </rPr>
      <t>Flexible pavement</t>
    </r>
  </si>
  <si>
    <t>Data Teknis Jalan Tol Ruas Ngawi - Kertosono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</si>
</sst>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vertAlign val="superscript"/>
      <sz val="12"/>
      <color theme="1"/>
      <name val="Times New Roman"/>
      <family val="1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12"/>
      <color theme="1"/>
      <name val="Cambria Math"/>
      <family val="1"/>
    </font>
    <font>
      <vertAlign val="superscript"/>
      <sz val="12"/>
      <color theme="1"/>
      <name val="Cambria Math"/>
      <family val="1"/>
    </font>
    <font>
      <sz val="7"/>
      <color theme="1"/>
      <name val="Times New Roman"/>
      <family val="1"/>
    </font>
    <font>
      <sz val="18.5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BCD5ED"/>
        <bgColor indexed="64"/>
      </patternFill>
    </fill>
    <fill>
      <patternFill patternType="solid">
        <fgColor theme="8" tint="0.79998168889431442"/>
        <bgColor indexed="64"/>
      </patternFill>
    </fill>
  </fills>
  <borders count="75">
    <border>
      <left/>
      <right/>
      <top/>
      <bottom/>
      <diagonal/>
    </border>
    <border>
      <left style="medium">
        <color rgb="FF404040"/>
      </left>
      <right style="medium">
        <color rgb="FF404040"/>
      </right>
      <top style="medium">
        <color rgb="FF404040"/>
      </top>
      <bottom/>
      <diagonal/>
    </border>
    <border>
      <left style="medium">
        <color rgb="FF404040"/>
      </left>
      <right style="medium">
        <color rgb="FF404040"/>
      </right>
      <top/>
      <bottom style="medium">
        <color rgb="FF404040"/>
      </bottom>
      <diagonal/>
    </border>
    <border>
      <left/>
      <right style="medium">
        <color rgb="FF404040"/>
      </right>
      <top/>
      <bottom style="medium">
        <color rgb="FF404040"/>
      </bottom>
      <diagonal/>
    </border>
    <border>
      <left/>
      <right/>
      <top style="medium">
        <color rgb="FF404040"/>
      </top>
      <bottom style="medium">
        <color rgb="FF404040"/>
      </bottom>
      <diagonal/>
    </border>
    <border>
      <left/>
      <right style="medium">
        <color rgb="FF40404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404040"/>
      </left>
      <right/>
      <top style="medium">
        <color rgb="FF404040"/>
      </top>
      <bottom style="medium">
        <color rgb="FF404040"/>
      </bottom>
      <diagonal/>
    </border>
    <border>
      <left style="medium">
        <color rgb="FF000000"/>
      </left>
      <right/>
      <top style="medium">
        <color rgb="FF404040"/>
      </top>
      <bottom style="medium">
        <color rgb="FF404040"/>
      </bottom>
      <diagonal/>
    </border>
    <border>
      <left style="medium">
        <color rgb="FF404040"/>
      </left>
      <right/>
      <top style="medium">
        <color rgb="FF404040"/>
      </top>
      <bottom style="thick">
        <color rgb="FF404040"/>
      </bottom>
      <diagonal/>
    </border>
    <border>
      <left/>
      <right/>
      <top style="medium">
        <color rgb="FF404040"/>
      </top>
      <bottom style="thick">
        <color rgb="FF40404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404040"/>
      </bottom>
      <diagonal/>
    </border>
    <border>
      <left/>
      <right/>
      <top style="medium">
        <color indexed="64"/>
      </top>
      <bottom style="medium">
        <color rgb="FF404040"/>
      </bottom>
      <diagonal/>
    </border>
    <border>
      <left/>
      <right style="medium">
        <color indexed="64"/>
      </right>
      <top style="medium">
        <color indexed="64"/>
      </top>
      <bottom style="medium">
        <color rgb="FF404040"/>
      </bottom>
      <diagonal/>
    </border>
    <border>
      <left style="medium">
        <color indexed="64"/>
      </left>
      <right style="medium">
        <color rgb="FF404040"/>
      </right>
      <top style="medium">
        <color rgb="FF404040"/>
      </top>
      <bottom/>
      <diagonal/>
    </border>
    <border>
      <left/>
      <right style="medium">
        <color indexed="64"/>
      </right>
      <top style="medium">
        <color rgb="FF404040"/>
      </top>
      <bottom style="medium">
        <color rgb="FF404040"/>
      </bottom>
      <diagonal/>
    </border>
    <border>
      <left style="medium">
        <color indexed="64"/>
      </left>
      <right style="medium">
        <color rgb="FF404040"/>
      </right>
      <top/>
      <bottom style="medium">
        <color rgb="FF404040"/>
      </bottom>
      <diagonal/>
    </border>
    <border>
      <left/>
      <right style="medium">
        <color indexed="64"/>
      </right>
      <top/>
      <bottom style="medium">
        <color rgb="FF404040"/>
      </bottom>
      <diagonal/>
    </border>
    <border>
      <left style="medium">
        <color indexed="64"/>
      </left>
      <right style="medium">
        <color rgb="FF40404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404040"/>
      </right>
      <top style="medium">
        <color rgb="FF000000"/>
      </top>
      <bottom/>
      <diagonal/>
    </border>
    <border>
      <left style="medium">
        <color indexed="64"/>
      </left>
      <right style="medium">
        <color rgb="FF404040"/>
      </right>
      <top/>
      <bottom/>
      <diagonal/>
    </border>
    <border>
      <left/>
      <right style="medium">
        <color indexed="64"/>
      </right>
      <top style="medium">
        <color rgb="FF404040"/>
      </top>
      <bottom style="thick">
        <color rgb="FF40404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70">
    <xf numFmtId="0" fontId="0" fillId="0" borderId="0" xfId="0"/>
    <xf numFmtId="0" fontId="5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 wrapText="1"/>
    </xf>
    <xf numFmtId="3" fontId="7" fillId="0" borderId="3" xfId="0" applyNumberFormat="1" applyFont="1" applyBorder="1" applyAlignment="1">
      <alignment horizontal="center" vertical="center" wrapText="1"/>
    </xf>
    <xf numFmtId="0" fontId="7" fillId="0" borderId="5" xfId="0" applyFont="1" applyBorder="1" applyAlignment="1">
      <alignment horizontal="left" vertical="center" wrapText="1"/>
    </xf>
    <xf numFmtId="3" fontId="7" fillId="0" borderId="5" xfId="0" applyNumberFormat="1" applyFont="1" applyBorder="1" applyAlignment="1">
      <alignment horizontal="center" vertical="center" wrapText="1"/>
    </xf>
    <xf numFmtId="0" fontId="7" fillId="0" borderId="6" xfId="0" applyFont="1" applyBorder="1" applyAlignment="1">
      <alignment horizontal="left" vertical="center" wrapText="1"/>
    </xf>
    <xf numFmtId="3" fontId="7" fillId="0" borderId="6" xfId="0" applyNumberFormat="1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/>
    </xf>
    <xf numFmtId="3" fontId="7" fillId="0" borderId="13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3" fontId="7" fillId="0" borderId="18" xfId="0" applyNumberFormat="1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3" fontId="7" fillId="0" borderId="18" xfId="0" applyNumberFormat="1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3" fontId="7" fillId="0" borderId="36" xfId="0" applyNumberFormat="1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3" fontId="4" fillId="0" borderId="33" xfId="0" applyNumberFormat="1" applyFont="1" applyBorder="1" applyAlignment="1">
      <alignment horizontal="center" vertical="center"/>
    </xf>
    <xf numFmtId="3" fontId="7" fillId="0" borderId="35" xfId="0" applyNumberFormat="1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3" fontId="7" fillId="0" borderId="26" xfId="0" applyNumberFormat="1" applyFont="1" applyBorder="1" applyAlignment="1">
      <alignment horizontal="center" vertical="center"/>
    </xf>
    <xf numFmtId="3" fontId="7" fillId="0" borderId="27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 wrapText="1"/>
    </xf>
    <xf numFmtId="0" fontId="4" fillId="0" borderId="51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 wrapText="1"/>
    </xf>
    <xf numFmtId="3" fontId="7" fillId="0" borderId="50" xfId="0" applyNumberFormat="1" applyFont="1" applyBorder="1" applyAlignment="1">
      <alignment horizontal="center" vertical="center" wrapText="1"/>
    </xf>
    <xf numFmtId="0" fontId="2" fillId="0" borderId="57" xfId="0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vertical="center" wrapText="1"/>
    </xf>
    <xf numFmtId="3" fontId="7" fillId="0" borderId="57" xfId="0" applyNumberFormat="1" applyFont="1" applyBorder="1" applyAlignment="1">
      <alignment horizontal="center" vertical="center" wrapText="1"/>
    </xf>
    <xf numFmtId="0" fontId="7" fillId="0" borderId="53" xfId="0" applyFont="1" applyBorder="1" applyAlignment="1">
      <alignment horizontal="center" vertical="center" wrapText="1"/>
    </xf>
    <xf numFmtId="0" fontId="4" fillId="0" borderId="53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3" fontId="4" fillId="0" borderId="62" xfId="0" applyNumberFormat="1" applyFont="1" applyBorder="1" applyAlignment="1">
      <alignment horizontal="center" vertical="center" wrapText="1"/>
    </xf>
    <xf numFmtId="3" fontId="4" fillId="0" borderId="63" xfId="0" applyNumberFormat="1" applyFont="1" applyBorder="1" applyAlignment="1">
      <alignment horizontal="center" vertical="center" wrapText="1"/>
    </xf>
    <xf numFmtId="0" fontId="4" fillId="0" borderId="64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6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4" fillId="0" borderId="59" xfId="0" applyFont="1" applyBorder="1" applyAlignment="1">
      <alignment horizontal="center" vertical="center" wrapText="1"/>
    </xf>
    <xf numFmtId="0" fontId="4" fillId="0" borderId="58" xfId="0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12" fillId="0" borderId="71" xfId="0" applyFont="1" applyBorder="1" applyAlignment="1">
      <alignment horizontal="center" vertical="center" wrapText="1"/>
    </xf>
    <xf numFmtId="0" fontId="7" fillId="0" borderId="71" xfId="0" applyFont="1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0" fontId="7" fillId="0" borderId="62" xfId="0" applyFont="1" applyBorder="1" applyAlignment="1">
      <alignment horizontal="center" vertical="center" wrapText="1"/>
    </xf>
    <xf numFmtId="0" fontId="7" fillId="0" borderId="63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40" xfId="0" applyFill="1" applyBorder="1" applyAlignment="1">
      <alignment horizontal="center"/>
    </xf>
    <xf numFmtId="0" fontId="0" fillId="0" borderId="41" xfId="0" applyFill="1" applyBorder="1" applyAlignment="1">
      <alignment horizontal="center"/>
    </xf>
    <xf numFmtId="0" fontId="0" fillId="0" borderId="42" xfId="0" applyFill="1" applyBorder="1" applyAlignment="1">
      <alignment horizontal="center"/>
    </xf>
    <xf numFmtId="0" fontId="5" fillId="2" borderId="13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3" fontId="7" fillId="0" borderId="18" xfId="0" applyNumberFormat="1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7" fillId="0" borderId="13" xfId="0" applyFont="1" applyBorder="1" applyAlignment="1">
      <alignment horizontal="center" vertical="center"/>
    </xf>
    <xf numFmtId="3" fontId="7" fillId="0" borderId="13" xfId="0" applyNumberFormat="1" applyFont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4" fillId="2" borderId="43" xfId="0" applyFont="1" applyFill="1" applyBorder="1" applyAlignment="1">
      <alignment horizontal="center" vertical="center"/>
    </xf>
    <xf numFmtId="0" fontId="5" fillId="2" borderId="43" xfId="0" applyFont="1" applyFill="1" applyBorder="1" applyAlignment="1">
      <alignment horizontal="center" vertical="center"/>
    </xf>
    <xf numFmtId="0" fontId="5" fillId="2" borderId="36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5" fillId="2" borderId="35" xfId="0" applyFont="1" applyFill="1" applyBorder="1" applyAlignment="1">
      <alignment horizontal="center" vertical="center"/>
    </xf>
    <xf numFmtId="0" fontId="4" fillId="2" borderId="35" xfId="0" applyFont="1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4" fillId="2" borderId="35" xfId="0" applyFont="1" applyFill="1" applyBorder="1" applyAlignment="1">
      <alignment horizontal="center" vertical="center" wrapText="1"/>
    </xf>
    <xf numFmtId="0" fontId="4" fillId="2" borderId="26" xfId="0" applyFont="1" applyFill="1" applyBorder="1" applyAlignment="1">
      <alignment horizontal="center" vertical="center" wrapText="1"/>
    </xf>
    <xf numFmtId="3" fontId="7" fillId="0" borderId="35" xfId="0" applyNumberFormat="1" applyFont="1" applyBorder="1" applyAlignment="1">
      <alignment horizontal="center" vertical="center"/>
    </xf>
    <xf numFmtId="3" fontId="7" fillId="0" borderId="26" xfId="0" applyNumberFormat="1" applyFont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 wrapText="1"/>
    </xf>
    <xf numFmtId="0" fontId="5" fillId="2" borderId="30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 wrapText="1"/>
    </xf>
    <xf numFmtId="0" fontId="4" fillId="0" borderId="4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0" fontId="4" fillId="0" borderId="60" xfId="0" applyFont="1" applyBorder="1" applyAlignment="1">
      <alignment horizontal="center" vertical="center" wrapText="1"/>
    </xf>
    <xf numFmtId="0" fontId="4" fillId="0" borderId="61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48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48" xfId="0" applyFont="1" applyFill="1" applyBorder="1" applyAlignment="1">
      <alignment horizontal="center" vertical="center" wrapText="1"/>
    </xf>
    <xf numFmtId="0" fontId="7" fillId="0" borderId="52" xfId="0" applyFont="1" applyBorder="1" applyAlignment="1">
      <alignment horizontal="center" vertical="center" wrapText="1"/>
    </xf>
    <xf numFmtId="0" fontId="7" fillId="0" borderId="53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 wrapText="1"/>
    </xf>
    <xf numFmtId="0" fontId="7" fillId="0" borderId="55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58" xfId="0" applyFont="1" applyFill="1" applyBorder="1" applyAlignment="1">
      <alignment horizontal="center" vertical="center" wrapText="1"/>
    </xf>
    <xf numFmtId="0" fontId="7" fillId="0" borderId="72" xfId="0" applyFont="1" applyBorder="1" applyAlignment="1">
      <alignment horizontal="center" vertical="center" wrapText="1"/>
    </xf>
    <xf numFmtId="0" fontId="7" fillId="0" borderId="67" xfId="0" applyFont="1" applyBorder="1" applyAlignment="1">
      <alignment horizontal="center" vertical="center" wrapText="1"/>
    </xf>
    <xf numFmtId="0" fontId="7" fillId="0" borderId="65" xfId="0" applyFont="1" applyBorder="1" applyAlignment="1">
      <alignment horizontal="center" vertical="center" wrapText="1"/>
    </xf>
    <xf numFmtId="0" fontId="7" fillId="0" borderId="73" xfId="0" applyFont="1" applyBorder="1" applyAlignment="1">
      <alignment horizontal="center" vertical="center" wrapText="1"/>
    </xf>
    <xf numFmtId="0" fontId="1" fillId="0" borderId="68" xfId="0" applyFont="1" applyBorder="1" applyAlignment="1">
      <alignment horizontal="center"/>
    </xf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center"/>
    </xf>
    <xf numFmtId="3" fontId="7" fillId="0" borderId="7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61400-26E3-6D41-815C-553DC587C11E}">
  <dimension ref="A1:F12"/>
  <sheetViews>
    <sheetView tabSelected="1" workbookViewId="0">
      <selection activeCell="D22" sqref="D22"/>
    </sheetView>
  </sheetViews>
  <sheetFormatPr baseColWidth="10" defaultRowHeight="16"/>
  <cols>
    <col min="1" max="1" width="9" customWidth="1"/>
    <col min="2" max="2" width="32.33203125" customWidth="1"/>
    <col min="3" max="3" width="25" customWidth="1"/>
    <col min="4" max="4" width="21.6640625" customWidth="1"/>
    <col min="5" max="5" width="45.83203125" customWidth="1"/>
    <col min="6" max="6" width="26.1640625" customWidth="1"/>
  </cols>
  <sheetData>
    <row r="1" spans="1:6" ht="17" thickBot="1">
      <c r="A1" s="75" t="s">
        <v>0</v>
      </c>
      <c r="B1" s="76"/>
      <c r="C1" s="76"/>
      <c r="D1" s="76"/>
      <c r="E1" s="76"/>
      <c r="F1" s="77"/>
    </row>
    <row r="2" spans="1:6" ht="17" thickBot="1">
      <c r="A2" s="26" t="s">
        <v>1</v>
      </c>
      <c r="B2" s="27" t="s">
        <v>18</v>
      </c>
      <c r="C2" s="28" t="s">
        <v>2</v>
      </c>
      <c r="D2" s="28" t="s">
        <v>59</v>
      </c>
      <c r="E2" s="27" t="s">
        <v>17</v>
      </c>
      <c r="F2" s="29" t="s">
        <v>16</v>
      </c>
    </row>
    <row r="3" spans="1:6" ht="19">
      <c r="A3" s="21">
        <v>1</v>
      </c>
      <c r="B3" s="22" t="s">
        <v>47</v>
      </c>
      <c r="C3" s="23" t="s">
        <v>60</v>
      </c>
      <c r="D3" s="24" t="s">
        <v>63</v>
      </c>
      <c r="E3" s="22" t="s">
        <v>6</v>
      </c>
      <c r="F3" s="25" t="s">
        <v>66</v>
      </c>
    </row>
    <row r="4" spans="1:6" ht="19">
      <c r="A4" s="18"/>
      <c r="B4" s="13"/>
      <c r="C4" s="8"/>
      <c r="D4" s="12" t="s">
        <v>61</v>
      </c>
      <c r="E4" s="13" t="s">
        <v>7</v>
      </c>
      <c r="F4" s="14" t="s">
        <v>55</v>
      </c>
    </row>
    <row r="5" spans="1:6" ht="19">
      <c r="A5" s="18">
        <v>2</v>
      </c>
      <c r="B5" s="13" t="s">
        <v>48</v>
      </c>
      <c r="C5" s="8" t="s">
        <v>4</v>
      </c>
      <c r="D5" s="12" t="s">
        <v>62</v>
      </c>
      <c r="E5" s="13" t="s">
        <v>8</v>
      </c>
      <c r="F5" s="14" t="s">
        <v>52</v>
      </c>
    </row>
    <row r="6" spans="1:6" ht="19">
      <c r="A6" s="18"/>
      <c r="B6" s="13"/>
      <c r="C6" s="8"/>
      <c r="D6" s="12" t="s">
        <v>63</v>
      </c>
      <c r="E6" s="13" t="s">
        <v>9</v>
      </c>
      <c r="F6" s="14" t="s">
        <v>53</v>
      </c>
    </row>
    <row r="7" spans="1:6" ht="19">
      <c r="A7" s="18"/>
      <c r="B7" s="13"/>
      <c r="C7" s="8"/>
      <c r="D7" s="12" t="s">
        <v>63</v>
      </c>
      <c r="E7" s="13" t="s">
        <v>11</v>
      </c>
      <c r="F7" s="14" t="s">
        <v>54</v>
      </c>
    </row>
    <row r="8" spans="1:6" ht="19">
      <c r="A8" s="18"/>
      <c r="B8" s="13"/>
      <c r="C8" s="8"/>
      <c r="D8" s="12" t="s">
        <v>63</v>
      </c>
      <c r="E8" s="13" t="s">
        <v>10</v>
      </c>
      <c r="F8" s="14" t="s">
        <v>55</v>
      </c>
    </row>
    <row r="9" spans="1:6" ht="19">
      <c r="A9" s="18">
        <v>3</v>
      </c>
      <c r="B9" s="13" t="s">
        <v>49</v>
      </c>
      <c r="C9" s="8" t="s">
        <v>3</v>
      </c>
      <c r="D9" s="12" t="s">
        <v>64</v>
      </c>
      <c r="E9" s="13" t="s">
        <v>12</v>
      </c>
      <c r="F9" s="14" t="s">
        <v>56</v>
      </c>
    </row>
    <row r="10" spans="1:6" ht="19">
      <c r="A10" s="18"/>
      <c r="B10" s="13"/>
      <c r="C10" s="8"/>
      <c r="D10" s="12" t="s">
        <v>65</v>
      </c>
      <c r="E10" s="13" t="s">
        <v>13</v>
      </c>
      <c r="F10" s="14" t="s">
        <v>57</v>
      </c>
    </row>
    <row r="11" spans="1:6" ht="19">
      <c r="A11" s="18">
        <v>4</v>
      </c>
      <c r="B11" s="13" t="s">
        <v>46</v>
      </c>
      <c r="C11" s="8" t="s">
        <v>5</v>
      </c>
      <c r="D11" s="12" t="s">
        <v>62</v>
      </c>
      <c r="E11" s="8" t="s">
        <v>14</v>
      </c>
      <c r="F11" s="14" t="s">
        <v>58</v>
      </c>
    </row>
    <row r="12" spans="1:6" ht="20" thickBot="1">
      <c r="A12" s="19"/>
      <c r="B12" s="20"/>
      <c r="C12" s="16"/>
      <c r="D12" s="15" t="s">
        <v>62</v>
      </c>
      <c r="E12" s="16" t="s">
        <v>15</v>
      </c>
      <c r="F12" s="17" t="s">
        <v>58</v>
      </c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1CA70-7773-E448-8FA0-850FB571417B}">
  <dimension ref="A1:E23"/>
  <sheetViews>
    <sheetView workbookViewId="0">
      <selection activeCell="E23" sqref="E23"/>
    </sheetView>
  </sheetViews>
  <sheetFormatPr baseColWidth="10" defaultRowHeight="16"/>
  <cols>
    <col min="1" max="2" width="21.6640625" customWidth="1"/>
    <col min="3" max="3" width="21.33203125" customWidth="1"/>
    <col min="4" max="4" width="25.6640625" customWidth="1"/>
    <col min="5" max="5" width="23.1640625" customWidth="1"/>
  </cols>
  <sheetData>
    <row r="1" spans="1:5">
      <c r="A1" s="78" t="s">
        <v>132</v>
      </c>
      <c r="B1" s="79"/>
      <c r="C1" s="79"/>
      <c r="D1" s="79"/>
      <c r="E1" s="80"/>
    </row>
    <row r="2" spans="1:5">
      <c r="A2" s="84" t="s">
        <v>67</v>
      </c>
      <c r="B2" s="82" t="s">
        <v>97</v>
      </c>
      <c r="C2" s="81" t="s">
        <v>98</v>
      </c>
      <c r="D2" s="82" t="s">
        <v>91</v>
      </c>
      <c r="E2" s="83" t="s">
        <v>92</v>
      </c>
    </row>
    <row r="3" spans="1:5">
      <c r="A3" s="84"/>
      <c r="B3" s="82"/>
      <c r="C3" s="81"/>
      <c r="D3" s="82"/>
      <c r="E3" s="83"/>
    </row>
    <row r="4" spans="1:5">
      <c r="A4" s="31" t="s">
        <v>68</v>
      </c>
      <c r="B4" s="13">
        <v>290</v>
      </c>
      <c r="C4" s="13">
        <v>14</v>
      </c>
      <c r="D4" s="30">
        <v>7000</v>
      </c>
      <c r="E4" s="32">
        <v>98366</v>
      </c>
    </row>
    <row r="5" spans="1:5">
      <c r="A5" s="31" t="s">
        <v>69</v>
      </c>
      <c r="B5" s="13">
        <v>250</v>
      </c>
      <c r="C5" s="13">
        <v>0.04</v>
      </c>
      <c r="D5" s="30">
        <v>36000</v>
      </c>
      <c r="E5" s="32">
        <v>1412</v>
      </c>
    </row>
    <row r="6" spans="1:5">
      <c r="A6" s="31" t="s">
        <v>122</v>
      </c>
      <c r="B6" s="30">
        <v>2000</v>
      </c>
      <c r="C6" s="13">
        <v>0.03</v>
      </c>
      <c r="D6" s="30">
        <v>25120</v>
      </c>
      <c r="E6" s="33">
        <v>709</v>
      </c>
    </row>
    <row r="7" spans="1:5">
      <c r="A7" s="31" t="s">
        <v>123</v>
      </c>
      <c r="B7" s="30">
        <v>1000</v>
      </c>
      <c r="C7" s="13">
        <v>0.02</v>
      </c>
      <c r="D7" s="30">
        <v>362500</v>
      </c>
      <c r="E7" s="32">
        <v>6606</v>
      </c>
    </row>
    <row r="8" spans="1:5">
      <c r="A8" s="31" t="s">
        <v>100</v>
      </c>
      <c r="B8" s="30">
        <v>2000</v>
      </c>
      <c r="C8" s="13">
        <v>0</v>
      </c>
      <c r="D8" s="30">
        <v>29426</v>
      </c>
      <c r="E8" s="33">
        <v>23</v>
      </c>
    </row>
    <row r="9" spans="1:5">
      <c r="A9" s="31" t="s">
        <v>131</v>
      </c>
      <c r="B9" s="30">
        <v>1500</v>
      </c>
      <c r="C9" s="13">
        <v>0.01</v>
      </c>
      <c r="D9" s="30">
        <v>29426</v>
      </c>
      <c r="E9" s="33">
        <v>412</v>
      </c>
    </row>
    <row r="10" spans="1:5">
      <c r="A10" s="31" t="s">
        <v>74</v>
      </c>
      <c r="B10" s="13">
        <v>8</v>
      </c>
      <c r="C10" s="13">
        <v>0.02</v>
      </c>
      <c r="D10" s="30">
        <v>46688</v>
      </c>
      <c r="E10" s="33">
        <v>934</v>
      </c>
    </row>
    <row r="11" spans="1:5">
      <c r="A11" s="31" t="s">
        <v>105</v>
      </c>
      <c r="B11" s="13">
        <v>250</v>
      </c>
      <c r="C11" s="13" t="s">
        <v>76</v>
      </c>
      <c r="D11" s="30">
        <v>125000</v>
      </c>
      <c r="E11" s="33">
        <v>500</v>
      </c>
    </row>
    <row r="12" spans="1:5">
      <c r="A12" s="31" t="s">
        <v>124</v>
      </c>
      <c r="B12" s="13">
        <v>500</v>
      </c>
      <c r="C12" s="13" t="s">
        <v>76</v>
      </c>
      <c r="D12" s="30">
        <v>2546000</v>
      </c>
      <c r="E12" s="32">
        <v>5092</v>
      </c>
    </row>
    <row r="13" spans="1:5">
      <c r="A13" s="31" t="s">
        <v>125</v>
      </c>
      <c r="B13" s="13">
        <v>500</v>
      </c>
      <c r="C13" s="13" t="s">
        <v>76</v>
      </c>
      <c r="D13" s="30">
        <v>2286100</v>
      </c>
      <c r="E13" s="32">
        <v>4572</v>
      </c>
    </row>
    <row r="14" spans="1:5">
      <c r="A14" s="31" t="s">
        <v>126</v>
      </c>
      <c r="B14" s="30">
        <v>2000</v>
      </c>
      <c r="C14" s="13" t="s">
        <v>76</v>
      </c>
      <c r="D14" s="30">
        <v>231700</v>
      </c>
      <c r="E14" s="33">
        <v>116</v>
      </c>
    </row>
    <row r="15" spans="1:5">
      <c r="A15" s="31" t="s">
        <v>127</v>
      </c>
      <c r="B15" s="13">
        <v>250</v>
      </c>
      <c r="C15" s="13" t="s">
        <v>76</v>
      </c>
      <c r="D15" s="30">
        <v>354000</v>
      </c>
      <c r="E15" s="32">
        <v>1416</v>
      </c>
    </row>
    <row r="16" spans="1:5">
      <c r="A16" s="31" t="s">
        <v>128</v>
      </c>
      <c r="B16" s="13">
        <v>250</v>
      </c>
      <c r="C16" s="13" t="s">
        <v>76</v>
      </c>
      <c r="D16" s="30">
        <v>300000</v>
      </c>
      <c r="E16" s="32">
        <v>1200</v>
      </c>
    </row>
    <row r="17" spans="1:5">
      <c r="A17" s="31" t="s">
        <v>129</v>
      </c>
      <c r="B17" s="13">
        <v>250</v>
      </c>
      <c r="C17" s="13" t="s">
        <v>76</v>
      </c>
      <c r="D17" s="30">
        <v>669200</v>
      </c>
      <c r="E17" s="32">
        <v>2677</v>
      </c>
    </row>
    <row r="18" spans="1:5">
      <c r="A18" s="31" t="s">
        <v>117</v>
      </c>
      <c r="B18" s="13">
        <v>500</v>
      </c>
      <c r="C18" s="13" t="s">
        <v>76</v>
      </c>
      <c r="D18" s="30">
        <v>687600</v>
      </c>
      <c r="E18" s="32">
        <v>1375</v>
      </c>
    </row>
    <row r="19" spans="1:5">
      <c r="A19" s="31" t="s">
        <v>130</v>
      </c>
      <c r="B19" s="13">
        <v>500</v>
      </c>
      <c r="C19" s="13" t="s">
        <v>76</v>
      </c>
      <c r="D19" s="30">
        <v>1327300</v>
      </c>
      <c r="E19" s="32">
        <v>2655</v>
      </c>
    </row>
    <row r="20" spans="1:5">
      <c r="A20" s="31" t="s">
        <v>110</v>
      </c>
      <c r="B20" s="13">
        <v>3000</v>
      </c>
      <c r="C20" s="13" t="s">
        <v>76</v>
      </c>
      <c r="D20" s="30">
        <v>12125000</v>
      </c>
      <c r="E20" s="32">
        <v>8083</v>
      </c>
    </row>
    <row r="21" spans="1:5" ht="17" thickBot="1">
      <c r="A21" s="37" t="s">
        <v>89</v>
      </c>
      <c r="B21" s="38">
        <v>8</v>
      </c>
      <c r="C21" s="38" t="s">
        <v>76</v>
      </c>
      <c r="D21" s="42">
        <v>155000</v>
      </c>
      <c r="E21" s="39">
        <v>19375</v>
      </c>
    </row>
    <row r="22" spans="1:5" ht="17" thickBot="1">
      <c r="A22" s="40" t="s">
        <v>90</v>
      </c>
      <c r="B22" s="43"/>
      <c r="C22" s="43"/>
      <c r="D22" s="43"/>
      <c r="E22" s="41">
        <f>SUM(E4:E21)</f>
        <v>155523</v>
      </c>
    </row>
    <row r="23" spans="1:5">
      <c r="E23" s="169"/>
    </row>
  </sheetData>
  <mergeCells count="6">
    <mergeCell ref="A1:E1"/>
    <mergeCell ref="C2:C3"/>
    <mergeCell ref="B2:B3"/>
    <mergeCell ref="E2:E3"/>
    <mergeCell ref="D2:D3"/>
    <mergeCell ref="A2:A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329A9-92B7-A944-9CA9-8071341276DE}">
  <dimension ref="A1:E27"/>
  <sheetViews>
    <sheetView workbookViewId="0">
      <selection activeCell="E28" sqref="E28"/>
    </sheetView>
  </sheetViews>
  <sheetFormatPr baseColWidth="10" defaultRowHeight="16"/>
  <cols>
    <col min="1" max="3" width="21.6640625" customWidth="1"/>
    <col min="4" max="4" width="24.33203125" customWidth="1"/>
    <col min="5" max="5" width="26.6640625" customWidth="1"/>
  </cols>
  <sheetData>
    <row r="1" spans="1:5" ht="17" thickBot="1">
      <c r="A1" s="85" t="s">
        <v>121</v>
      </c>
      <c r="B1" s="86"/>
      <c r="C1" s="86"/>
      <c r="D1" s="86"/>
      <c r="E1" s="87"/>
    </row>
    <row r="2" spans="1:5">
      <c r="A2" s="94" t="s">
        <v>67</v>
      </c>
      <c r="B2" s="88" t="s">
        <v>97</v>
      </c>
      <c r="C2" s="90" t="s">
        <v>98</v>
      </c>
      <c r="D2" s="96" t="s">
        <v>91</v>
      </c>
      <c r="E2" s="95" t="s">
        <v>92</v>
      </c>
    </row>
    <row r="3" spans="1:5">
      <c r="A3" s="84"/>
      <c r="B3" s="89"/>
      <c r="C3" s="91"/>
      <c r="D3" s="82"/>
      <c r="E3" s="83"/>
    </row>
    <row r="4" spans="1:5">
      <c r="A4" s="31" t="s">
        <v>68</v>
      </c>
      <c r="B4" s="13">
        <v>410</v>
      </c>
      <c r="C4" s="13">
        <v>29</v>
      </c>
      <c r="D4" s="30">
        <v>7000</v>
      </c>
      <c r="E4" s="32">
        <v>196000</v>
      </c>
    </row>
    <row r="5" spans="1:5">
      <c r="A5" s="31" t="s">
        <v>69</v>
      </c>
      <c r="B5" s="13">
        <v>250</v>
      </c>
      <c r="C5" s="13">
        <v>0.18</v>
      </c>
      <c r="D5" s="30">
        <v>25359</v>
      </c>
      <c r="E5" s="32">
        <v>4545</v>
      </c>
    </row>
    <row r="6" spans="1:5">
      <c r="A6" s="31" t="s">
        <v>71</v>
      </c>
      <c r="B6" s="30">
        <v>2000</v>
      </c>
      <c r="C6" s="13">
        <v>0</v>
      </c>
      <c r="D6" s="30">
        <v>25837</v>
      </c>
      <c r="E6" s="33">
        <v>105</v>
      </c>
    </row>
    <row r="7" spans="1:5">
      <c r="A7" s="31" t="s">
        <v>112</v>
      </c>
      <c r="B7" s="30">
        <v>1000</v>
      </c>
      <c r="C7" s="13">
        <v>7.0000000000000007E-2</v>
      </c>
      <c r="D7" s="30">
        <v>25837</v>
      </c>
      <c r="E7" s="32">
        <v>1840</v>
      </c>
    </row>
    <row r="8" spans="1:5">
      <c r="A8" s="31" t="s">
        <v>72</v>
      </c>
      <c r="B8" s="30">
        <v>1000</v>
      </c>
      <c r="C8" s="13">
        <v>0.05</v>
      </c>
      <c r="D8" s="30">
        <v>25837</v>
      </c>
      <c r="E8" s="32">
        <v>1674</v>
      </c>
    </row>
    <row r="9" spans="1:5">
      <c r="A9" s="31" t="s">
        <v>70</v>
      </c>
      <c r="B9" s="30">
        <v>2000</v>
      </c>
      <c r="C9" s="13">
        <v>0.05</v>
      </c>
      <c r="D9" s="30">
        <v>25359</v>
      </c>
      <c r="E9" s="32">
        <v>1445</v>
      </c>
    </row>
    <row r="10" spans="1:5">
      <c r="A10" s="31" t="s">
        <v>74</v>
      </c>
      <c r="B10" s="13">
        <v>8</v>
      </c>
      <c r="C10" s="13">
        <v>0.02</v>
      </c>
      <c r="D10" s="30">
        <v>46688</v>
      </c>
      <c r="E10" s="33">
        <v>934</v>
      </c>
    </row>
    <row r="11" spans="1:5">
      <c r="A11" s="36" t="s">
        <v>113</v>
      </c>
      <c r="B11" s="30">
        <v>2000</v>
      </c>
      <c r="C11" s="13">
        <v>0</v>
      </c>
      <c r="D11" s="30">
        <v>25120</v>
      </c>
      <c r="E11" s="33">
        <v>83</v>
      </c>
    </row>
    <row r="12" spans="1:5">
      <c r="A12" s="31" t="s">
        <v>105</v>
      </c>
      <c r="B12" s="13">
        <v>250</v>
      </c>
      <c r="C12" s="13" t="s">
        <v>76</v>
      </c>
      <c r="D12" s="30">
        <v>134640</v>
      </c>
      <c r="E12" s="33">
        <v>539</v>
      </c>
    </row>
    <row r="13" spans="1:5">
      <c r="A13" s="31" t="s">
        <v>106</v>
      </c>
      <c r="B13" s="13">
        <v>500</v>
      </c>
      <c r="C13" s="13" t="s">
        <v>76</v>
      </c>
      <c r="D13" s="30">
        <v>251040</v>
      </c>
      <c r="E13" s="93">
        <v>502</v>
      </c>
    </row>
    <row r="14" spans="1:5">
      <c r="A14" s="31" t="s">
        <v>114</v>
      </c>
      <c r="B14" s="13"/>
      <c r="C14" s="13"/>
      <c r="D14" s="30"/>
      <c r="E14" s="93"/>
    </row>
    <row r="15" spans="1:5">
      <c r="A15" s="31" t="s">
        <v>115</v>
      </c>
      <c r="B15" s="13">
        <v>250</v>
      </c>
      <c r="C15" s="13" t="s">
        <v>76</v>
      </c>
      <c r="D15" s="30">
        <v>92000</v>
      </c>
      <c r="E15" s="33">
        <v>368</v>
      </c>
    </row>
    <row r="16" spans="1:5">
      <c r="A16" s="31" t="s">
        <v>115</v>
      </c>
      <c r="B16" s="13">
        <v>250</v>
      </c>
      <c r="C16" s="13" t="s">
        <v>76</v>
      </c>
      <c r="D16" s="30">
        <v>104800</v>
      </c>
      <c r="E16" s="93">
        <v>419</v>
      </c>
    </row>
    <row r="17" spans="1:5">
      <c r="A17" s="31" t="s">
        <v>116</v>
      </c>
      <c r="B17" s="13"/>
      <c r="C17" s="13"/>
      <c r="D17" s="30"/>
      <c r="E17" s="93"/>
    </row>
    <row r="18" spans="1:5">
      <c r="A18" s="31" t="s">
        <v>117</v>
      </c>
      <c r="B18" s="30">
        <v>2000</v>
      </c>
      <c r="C18" s="13" t="s">
        <v>76</v>
      </c>
      <c r="D18" s="30">
        <v>93900</v>
      </c>
      <c r="E18" s="33">
        <v>47</v>
      </c>
    </row>
    <row r="19" spans="1:5">
      <c r="A19" s="31" t="s">
        <v>83</v>
      </c>
      <c r="B19" s="30">
        <v>2000</v>
      </c>
      <c r="C19" s="13" t="s">
        <v>76</v>
      </c>
      <c r="D19" s="30">
        <v>60480</v>
      </c>
      <c r="E19" s="93">
        <v>30</v>
      </c>
    </row>
    <row r="20" spans="1:5">
      <c r="A20" s="31" t="s">
        <v>84</v>
      </c>
      <c r="B20" s="30"/>
      <c r="C20" s="13"/>
      <c r="D20" s="30"/>
      <c r="E20" s="93"/>
    </row>
    <row r="21" spans="1:5">
      <c r="A21" s="31" t="s">
        <v>118</v>
      </c>
      <c r="B21" s="30">
        <v>2000</v>
      </c>
      <c r="C21" s="13" t="s">
        <v>76</v>
      </c>
      <c r="D21" s="30">
        <v>165000</v>
      </c>
      <c r="E21" s="33">
        <v>83</v>
      </c>
    </row>
    <row r="22" spans="1:5">
      <c r="A22" s="31" t="s">
        <v>108</v>
      </c>
      <c r="B22" s="30">
        <v>1000</v>
      </c>
      <c r="C22" s="13" t="s">
        <v>76</v>
      </c>
      <c r="D22" s="30">
        <v>1181000</v>
      </c>
      <c r="E22" s="92">
        <v>1181</v>
      </c>
    </row>
    <row r="23" spans="1:5">
      <c r="A23" s="31" t="s">
        <v>119</v>
      </c>
      <c r="B23" s="30"/>
      <c r="C23" s="13"/>
      <c r="D23" s="30"/>
      <c r="E23" s="92"/>
    </row>
    <row r="24" spans="1:5">
      <c r="A24" s="31" t="s">
        <v>82</v>
      </c>
      <c r="B24" s="30">
        <v>1000</v>
      </c>
      <c r="C24" s="13" t="s">
        <v>76</v>
      </c>
      <c r="D24" s="30">
        <v>2549300</v>
      </c>
      <c r="E24" s="92">
        <v>2549</v>
      </c>
    </row>
    <row r="25" spans="1:5">
      <c r="A25" s="31" t="s">
        <v>119</v>
      </c>
      <c r="B25" s="30"/>
      <c r="C25" s="13"/>
      <c r="D25" s="30"/>
      <c r="E25" s="92"/>
    </row>
    <row r="26" spans="1:5" ht="17" thickBot="1">
      <c r="A26" s="37" t="s">
        <v>89</v>
      </c>
      <c r="B26" s="38">
        <v>8</v>
      </c>
      <c r="C26" s="38" t="s">
        <v>76</v>
      </c>
      <c r="D26" s="42">
        <v>155000</v>
      </c>
      <c r="E26" s="39">
        <v>19375</v>
      </c>
    </row>
    <row r="27" spans="1:5" ht="17" thickBot="1">
      <c r="A27" s="40" t="s">
        <v>90</v>
      </c>
      <c r="B27" s="43"/>
      <c r="C27" s="43"/>
      <c r="D27" s="43"/>
      <c r="E27" s="41">
        <f>SUM(E4:E26)</f>
        <v>231719</v>
      </c>
    </row>
  </sheetData>
  <mergeCells count="11">
    <mergeCell ref="A1:E1"/>
    <mergeCell ref="B2:B3"/>
    <mergeCell ref="C2:C3"/>
    <mergeCell ref="E24:E25"/>
    <mergeCell ref="E16:E17"/>
    <mergeCell ref="E19:E20"/>
    <mergeCell ref="A2:A3"/>
    <mergeCell ref="E13:E14"/>
    <mergeCell ref="E22:E23"/>
    <mergeCell ref="E2:E3"/>
    <mergeCell ref="D2:D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B9EB8-6BD0-0449-974F-3990A4340B7D}">
  <dimension ref="A1:E28"/>
  <sheetViews>
    <sheetView workbookViewId="0">
      <selection activeCell="E28" sqref="E28"/>
    </sheetView>
  </sheetViews>
  <sheetFormatPr baseColWidth="10" defaultRowHeight="16"/>
  <cols>
    <col min="1" max="3" width="21.6640625" customWidth="1"/>
    <col min="4" max="4" width="24.33203125" customWidth="1"/>
    <col min="5" max="5" width="28.83203125" customWidth="1"/>
  </cols>
  <sheetData>
    <row r="1" spans="1:5" ht="17" thickBot="1">
      <c r="A1" s="98" t="s">
        <v>120</v>
      </c>
      <c r="B1" s="99"/>
      <c r="C1" s="99"/>
      <c r="D1" s="99"/>
      <c r="E1" s="100"/>
    </row>
    <row r="2" spans="1:5">
      <c r="A2" s="94" t="s">
        <v>67</v>
      </c>
      <c r="B2" s="88" t="s">
        <v>97</v>
      </c>
      <c r="C2" s="90" t="s">
        <v>98</v>
      </c>
      <c r="D2" s="105" t="s">
        <v>94</v>
      </c>
      <c r="E2" s="103" t="s">
        <v>96</v>
      </c>
    </row>
    <row r="3" spans="1:5" ht="17" thickBot="1">
      <c r="A3" s="97"/>
      <c r="B3" s="107"/>
      <c r="C3" s="108"/>
      <c r="D3" s="106"/>
      <c r="E3" s="104"/>
    </row>
    <row r="4" spans="1:5">
      <c r="A4" s="44" t="s">
        <v>68</v>
      </c>
      <c r="B4" s="22"/>
      <c r="C4" s="22">
        <v>24</v>
      </c>
      <c r="D4" s="45">
        <v>7000</v>
      </c>
      <c r="E4" s="46">
        <v>168000</v>
      </c>
    </row>
    <row r="5" spans="1:5">
      <c r="A5" s="31" t="s">
        <v>69</v>
      </c>
      <c r="B5" s="13">
        <v>250</v>
      </c>
      <c r="C5" s="13">
        <v>0.18</v>
      </c>
      <c r="D5" s="30">
        <v>25359</v>
      </c>
      <c r="E5" s="32">
        <v>2415</v>
      </c>
    </row>
    <row r="6" spans="1:5">
      <c r="A6" s="31" t="s">
        <v>71</v>
      </c>
      <c r="B6" s="30">
        <v>2000</v>
      </c>
      <c r="C6" s="13">
        <v>0</v>
      </c>
      <c r="D6" s="30">
        <v>25837</v>
      </c>
      <c r="E6" s="33">
        <v>100</v>
      </c>
    </row>
    <row r="7" spans="1:5">
      <c r="A7" s="31" t="s">
        <v>112</v>
      </c>
      <c r="B7" s="30">
        <v>1000</v>
      </c>
      <c r="C7" s="13">
        <v>7.0000000000000007E-2</v>
      </c>
      <c r="D7" s="30">
        <v>25837</v>
      </c>
      <c r="E7" s="32">
        <v>1892</v>
      </c>
    </row>
    <row r="8" spans="1:5">
      <c r="A8" s="31" t="s">
        <v>72</v>
      </c>
      <c r="B8" s="30">
        <v>1000</v>
      </c>
      <c r="C8" s="13">
        <v>0.05</v>
      </c>
      <c r="D8" s="30">
        <v>25837</v>
      </c>
      <c r="E8" s="32">
        <v>1984</v>
      </c>
    </row>
    <row r="9" spans="1:5">
      <c r="A9" s="31" t="s">
        <v>70</v>
      </c>
      <c r="B9" s="30">
        <v>2000</v>
      </c>
      <c r="C9" s="13">
        <v>0.05</v>
      </c>
      <c r="D9" s="30">
        <v>25359</v>
      </c>
      <c r="E9" s="33">
        <v>730</v>
      </c>
    </row>
    <row r="10" spans="1:5">
      <c r="A10" s="31" t="s">
        <v>74</v>
      </c>
      <c r="B10" s="13">
        <v>8</v>
      </c>
      <c r="C10" s="13">
        <v>0.02</v>
      </c>
      <c r="D10" s="30">
        <v>46688</v>
      </c>
      <c r="E10" s="33">
        <v>934</v>
      </c>
    </row>
    <row r="11" spans="1:5">
      <c r="A11" s="36" t="s">
        <v>113</v>
      </c>
      <c r="B11" s="30">
        <v>2000</v>
      </c>
      <c r="C11" s="13">
        <v>0</v>
      </c>
      <c r="D11" s="30">
        <v>25120</v>
      </c>
      <c r="E11" s="33">
        <v>83</v>
      </c>
    </row>
    <row r="12" spans="1:5">
      <c r="A12" s="31" t="s">
        <v>105</v>
      </c>
      <c r="B12" s="13">
        <v>250</v>
      </c>
      <c r="C12" s="13" t="s">
        <v>76</v>
      </c>
      <c r="D12" s="30">
        <v>126825</v>
      </c>
      <c r="E12" s="33">
        <v>507</v>
      </c>
    </row>
    <row r="13" spans="1:5">
      <c r="A13" s="31" t="s">
        <v>106</v>
      </c>
      <c r="B13" s="101">
        <v>500</v>
      </c>
      <c r="C13" s="101" t="s">
        <v>76</v>
      </c>
      <c r="D13" s="102">
        <v>107000</v>
      </c>
      <c r="E13" s="93">
        <v>214</v>
      </c>
    </row>
    <row r="14" spans="1:5">
      <c r="A14" s="31" t="s">
        <v>114</v>
      </c>
      <c r="B14" s="101"/>
      <c r="C14" s="101"/>
      <c r="D14" s="102"/>
      <c r="E14" s="93"/>
    </row>
    <row r="15" spans="1:5">
      <c r="A15" s="31" t="s">
        <v>115</v>
      </c>
      <c r="B15" s="13">
        <v>250</v>
      </c>
      <c r="C15" s="13" t="s">
        <v>76</v>
      </c>
      <c r="D15" s="30">
        <v>92000</v>
      </c>
      <c r="E15" s="33">
        <v>368</v>
      </c>
    </row>
    <row r="16" spans="1:5">
      <c r="A16" s="31" t="s">
        <v>115</v>
      </c>
      <c r="B16" s="101">
        <v>250</v>
      </c>
      <c r="C16" s="101" t="s">
        <v>76</v>
      </c>
      <c r="D16" s="102">
        <v>104800</v>
      </c>
      <c r="E16" s="93">
        <v>419</v>
      </c>
    </row>
    <row r="17" spans="1:5">
      <c r="A17" s="31" t="s">
        <v>116</v>
      </c>
      <c r="B17" s="101"/>
      <c r="C17" s="101"/>
      <c r="D17" s="102"/>
      <c r="E17" s="93"/>
    </row>
    <row r="18" spans="1:5">
      <c r="A18" s="31" t="s">
        <v>117</v>
      </c>
      <c r="B18" s="30">
        <v>2000</v>
      </c>
      <c r="C18" s="13" t="s">
        <v>76</v>
      </c>
      <c r="D18" s="30">
        <v>1625800</v>
      </c>
      <c r="E18" s="33">
        <v>813</v>
      </c>
    </row>
    <row r="19" spans="1:5">
      <c r="A19" s="31" t="s">
        <v>83</v>
      </c>
      <c r="B19" s="102">
        <v>2000</v>
      </c>
      <c r="C19" s="101" t="s">
        <v>76</v>
      </c>
      <c r="D19" s="102">
        <v>60480</v>
      </c>
      <c r="E19" s="93">
        <v>30</v>
      </c>
    </row>
    <row r="20" spans="1:5">
      <c r="A20" s="31" t="s">
        <v>84</v>
      </c>
      <c r="B20" s="102"/>
      <c r="C20" s="101"/>
      <c r="D20" s="102"/>
      <c r="E20" s="93"/>
    </row>
    <row r="21" spans="1:5">
      <c r="A21" s="31" t="s">
        <v>118</v>
      </c>
      <c r="B21" s="30">
        <v>2000</v>
      </c>
      <c r="C21" s="13" t="s">
        <v>76</v>
      </c>
      <c r="D21" s="30">
        <v>165000</v>
      </c>
      <c r="E21" s="33">
        <v>83</v>
      </c>
    </row>
    <row r="22" spans="1:5">
      <c r="A22" s="31" t="s">
        <v>108</v>
      </c>
      <c r="B22" s="102">
        <v>1000</v>
      </c>
      <c r="C22" s="101" t="s">
        <v>76</v>
      </c>
      <c r="D22" s="102">
        <v>1395280</v>
      </c>
      <c r="E22" s="92">
        <v>1395</v>
      </c>
    </row>
    <row r="23" spans="1:5">
      <c r="A23" s="31" t="s">
        <v>119</v>
      </c>
      <c r="B23" s="102"/>
      <c r="C23" s="101"/>
      <c r="D23" s="102"/>
      <c r="E23" s="92"/>
    </row>
    <row r="24" spans="1:5">
      <c r="A24" s="31" t="s">
        <v>82</v>
      </c>
      <c r="B24" s="102">
        <v>1000</v>
      </c>
      <c r="C24" s="101" t="s">
        <v>76</v>
      </c>
      <c r="D24" s="102">
        <v>767000</v>
      </c>
      <c r="E24" s="93">
        <v>767</v>
      </c>
    </row>
    <row r="25" spans="1:5">
      <c r="A25" s="31" t="s">
        <v>119</v>
      </c>
      <c r="B25" s="102"/>
      <c r="C25" s="101"/>
      <c r="D25" s="102"/>
      <c r="E25" s="93"/>
    </row>
    <row r="26" spans="1:5" ht="17" thickBot="1">
      <c r="A26" s="37" t="s">
        <v>89</v>
      </c>
      <c r="B26" s="38">
        <v>8</v>
      </c>
      <c r="C26" s="38" t="s">
        <v>76</v>
      </c>
      <c r="D26" s="42">
        <v>155000</v>
      </c>
      <c r="E26" s="39">
        <v>19375</v>
      </c>
    </row>
    <row r="27" spans="1:5" ht="17" thickBot="1">
      <c r="A27" s="40" t="s">
        <v>90</v>
      </c>
      <c r="B27" s="43"/>
      <c r="C27" s="43"/>
      <c r="D27" s="43"/>
      <c r="E27" s="41">
        <f>SUM(E4:E26)</f>
        <v>200109</v>
      </c>
    </row>
    <row r="28" spans="1:5">
      <c r="E28">
        <v>200109</v>
      </c>
    </row>
  </sheetData>
  <mergeCells count="26">
    <mergeCell ref="B19:B20"/>
    <mergeCell ref="C19:C20"/>
    <mergeCell ref="B24:B25"/>
    <mergeCell ref="C24:C25"/>
    <mergeCell ref="D24:D25"/>
    <mergeCell ref="E24:E25"/>
    <mergeCell ref="B22:B23"/>
    <mergeCell ref="C22:C23"/>
    <mergeCell ref="D22:D23"/>
    <mergeCell ref="E22:E23"/>
    <mergeCell ref="A2:A3"/>
    <mergeCell ref="A1:E1"/>
    <mergeCell ref="B16:B17"/>
    <mergeCell ref="C16:C17"/>
    <mergeCell ref="D19:D20"/>
    <mergeCell ref="E19:E20"/>
    <mergeCell ref="B13:B14"/>
    <mergeCell ref="C13:C14"/>
    <mergeCell ref="D13:D14"/>
    <mergeCell ref="E13:E14"/>
    <mergeCell ref="E2:E3"/>
    <mergeCell ref="D2:D3"/>
    <mergeCell ref="B2:B3"/>
    <mergeCell ref="C2:C3"/>
    <mergeCell ref="D16:D17"/>
    <mergeCell ref="E16:E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638F1-B793-6C41-8CA6-913E6FEF901C}">
  <dimension ref="A1:E22"/>
  <sheetViews>
    <sheetView workbookViewId="0">
      <selection activeCell="F1" sqref="F1"/>
    </sheetView>
  </sheetViews>
  <sheetFormatPr baseColWidth="10" defaultRowHeight="16"/>
  <cols>
    <col min="1" max="1" width="21.83203125" customWidth="1"/>
    <col min="2" max="2" width="21.6640625" customWidth="1"/>
    <col min="3" max="3" width="21.83203125" customWidth="1"/>
    <col min="4" max="4" width="26" customWidth="1"/>
    <col min="5" max="5" width="29.5" customWidth="1"/>
  </cols>
  <sheetData>
    <row r="1" spans="1:5">
      <c r="A1" s="113" t="s">
        <v>111</v>
      </c>
      <c r="B1" s="114"/>
      <c r="C1" s="114"/>
      <c r="D1" s="114"/>
      <c r="E1" s="115"/>
    </row>
    <row r="2" spans="1:5">
      <c r="A2" s="84" t="s">
        <v>67</v>
      </c>
      <c r="B2" s="112" t="s">
        <v>97</v>
      </c>
      <c r="C2" s="111" t="s">
        <v>98</v>
      </c>
      <c r="D2" s="116" t="s">
        <v>94</v>
      </c>
      <c r="E2" s="109" t="s">
        <v>96</v>
      </c>
    </row>
    <row r="3" spans="1:5">
      <c r="A3" s="84"/>
      <c r="B3" s="89"/>
      <c r="C3" s="91"/>
      <c r="D3" s="117"/>
      <c r="E3" s="110"/>
    </row>
    <row r="4" spans="1:5">
      <c r="A4" s="31" t="s">
        <v>68</v>
      </c>
      <c r="B4" s="47"/>
      <c r="C4" s="13">
        <v>10</v>
      </c>
      <c r="D4" s="30">
        <v>7000</v>
      </c>
      <c r="E4" s="32">
        <v>70000</v>
      </c>
    </row>
    <row r="5" spans="1:5">
      <c r="A5" s="31" t="s">
        <v>69</v>
      </c>
      <c r="B5" s="13">
        <v>250</v>
      </c>
      <c r="C5" s="13">
        <v>7.3999999999999996E-2</v>
      </c>
      <c r="D5" s="30">
        <v>25359</v>
      </c>
      <c r="E5" s="32">
        <v>1915</v>
      </c>
    </row>
    <row r="6" spans="1:5">
      <c r="A6" s="31" t="s">
        <v>100</v>
      </c>
      <c r="B6" s="13">
        <v>500</v>
      </c>
      <c r="C6" s="13">
        <v>1.2E-2</v>
      </c>
      <c r="D6" s="30">
        <v>27751</v>
      </c>
      <c r="E6" s="33">
        <v>376</v>
      </c>
    </row>
    <row r="7" spans="1:5">
      <c r="A7" s="31" t="s">
        <v>101</v>
      </c>
      <c r="B7" s="13">
        <v>625</v>
      </c>
      <c r="C7" s="13">
        <v>4.8000000000000001E-2</v>
      </c>
      <c r="D7" s="30">
        <v>29426</v>
      </c>
      <c r="E7" s="32">
        <v>1458</v>
      </c>
    </row>
    <row r="8" spans="1:5">
      <c r="A8" s="31" t="s">
        <v>102</v>
      </c>
      <c r="B8" s="30">
        <v>1250</v>
      </c>
      <c r="C8" s="13">
        <v>2.3999999999999998E-3</v>
      </c>
      <c r="D8" s="30">
        <v>80000</v>
      </c>
      <c r="E8" s="33">
        <v>315</v>
      </c>
    </row>
    <row r="9" spans="1:5">
      <c r="A9" s="31" t="s">
        <v>103</v>
      </c>
      <c r="B9" s="13">
        <v>625</v>
      </c>
      <c r="C9" s="13">
        <v>1.6000000000000001E-3</v>
      </c>
      <c r="D9" s="30">
        <v>270000</v>
      </c>
      <c r="E9" s="33">
        <v>846</v>
      </c>
    </row>
    <row r="10" spans="1:5">
      <c r="A10" s="31" t="s">
        <v>70</v>
      </c>
      <c r="B10" s="30">
        <v>1250</v>
      </c>
      <c r="C10" s="13">
        <v>6.4000000000000001E-2</v>
      </c>
      <c r="D10" s="30">
        <v>25359</v>
      </c>
      <c r="E10" s="32">
        <v>1948</v>
      </c>
    </row>
    <row r="11" spans="1:5">
      <c r="A11" s="31" t="s">
        <v>74</v>
      </c>
      <c r="B11" s="13">
        <v>8</v>
      </c>
      <c r="C11" s="13">
        <v>0.02</v>
      </c>
      <c r="D11" s="30">
        <v>46688</v>
      </c>
      <c r="E11" s="32">
        <v>1121</v>
      </c>
    </row>
    <row r="12" spans="1:5">
      <c r="A12" s="31" t="s">
        <v>104</v>
      </c>
      <c r="B12" s="30">
        <v>1250</v>
      </c>
      <c r="C12" s="13">
        <v>8.0000000000000004E-4</v>
      </c>
      <c r="D12" s="30">
        <v>50000</v>
      </c>
      <c r="E12" s="33">
        <v>48</v>
      </c>
    </row>
    <row r="13" spans="1:5">
      <c r="A13" s="31" t="s">
        <v>105</v>
      </c>
      <c r="B13" s="13">
        <v>250</v>
      </c>
      <c r="C13" s="13" t="s">
        <v>76</v>
      </c>
      <c r="D13" s="30">
        <v>130000</v>
      </c>
      <c r="E13" s="33">
        <v>520</v>
      </c>
    </row>
    <row r="14" spans="1:5">
      <c r="A14" s="31" t="s">
        <v>106</v>
      </c>
      <c r="B14" s="13">
        <v>500</v>
      </c>
      <c r="C14" s="13" t="s">
        <v>76</v>
      </c>
      <c r="D14" s="30">
        <v>99000</v>
      </c>
      <c r="E14" s="33">
        <v>198</v>
      </c>
    </row>
    <row r="15" spans="1:5">
      <c r="A15" s="31" t="s">
        <v>107</v>
      </c>
      <c r="B15" s="13">
        <v>500</v>
      </c>
      <c r="C15" s="13" t="s">
        <v>76</v>
      </c>
      <c r="D15" s="30">
        <v>85000</v>
      </c>
      <c r="E15" s="33">
        <v>170</v>
      </c>
    </row>
    <row r="16" spans="1:5">
      <c r="A16" s="31" t="s">
        <v>108</v>
      </c>
      <c r="B16" s="101">
        <v>625</v>
      </c>
      <c r="C16" s="101" t="s">
        <v>76</v>
      </c>
      <c r="D16" s="102">
        <v>170000</v>
      </c>
      <c r="E16" s="93">
        <v>272</v>
      </c>
    </row>
    <row r="17" spans="1:5">
      <c r="A17" s="31" t="s">
        <v>109</v>
      </c>
      <c r="B17" s="101"/>
      <c r="C17" s="101"/>
      <c r="D17" s="102"/>
      <c r="E17" s="93"/>
    </row>
    <row r="18" spans="1:5">
      <c r="A18" s="31" t="s">
        <v>82</v>
      </c>
      <c r="B18" s="101">
        <v>625</v>
      </c>
      <c r="C18" s="101" t="s">
        <v>76</v>
      </c>
      <c r="D18" s="102">
        <v>363000</v>
      </c>
      <c r="E18" s="93">
        <v>581</v>
      </c>
    </row>
    <row r="19" spans="1:5">
      <c r="A19" s="31" t="s">
        <v>109</v>
      </c>
      <c r="B19" s="101"/>
      <c r="C19" s="101"/>
      <c r="D19" s="102"/>
      <c r="E19" s="93"/>
    </row>
    <row r="20" spans="1:5">
      <c r="A20" s="31" t="s">
        <v>110</v>
      </c>
      <c r="B20" s="13">
        <v>3000</v>
      </c>
      <c r="C20" s="13" t="s">
        <v>76</v>
      </c>
      <c r="D20" s="30">
        <v>3975000</v>
      </c>
      <c r="E20" s="32">
        <v>7950</v>
      </c>
    </row>
    <row r="21" spans="1:5" ht="17" thickBot="1">
      <c r="A21" s="37" t="s">
        <v>89</v>
      </c>
      <c r="B21" s="38">
        <v>8</v>
      </c>
      <c r="C21" s="38" t="s">
        <v>76</v>
      </c>
      <c r="D21" s="42">
        <v>155000</v>
      </c>
      <c r="E21" s="39">
        <v>19375</v>
      </c>
    </row>
    <row r="22" spans="1:5" ht="17" thickBot="1">
      <c r="A22" s="40" t="s">
        <v>90</v>
      </c>
      <c r="B22" s="48"/>
      <c r="C22" s="48"/>
      <c r="D22" s="48"/>
      <c r="E22" s="41">
        <f>SUM(E4:E21)</f>
        <v>107093</v>
      </c>
    </row>
  </sheetData>
  <mergeCells count="14">
    <mergeCell ref="E2:E3"/>
    <mergeCell ref="C2:C3"/>
    <mergeCell ref="B2:B3"/>
    <mergeCell ref="A1:E1"/>
    <mergeCell ref="A2:A3"/>
    <mergeCell ref="D2:D3"/>
    <mergeCell ref="B18:B19"/>
    <mergeCell ref="C18:C19"/>
    <mergeCell ref="D18:D19"/>
    <mergeCell ref="E18:E19"/>
    <mergeCell ref="B16:B17"/>
    <mergeCell ref="C16:C17"/>
    <mergeCell ref="D16:D17"/>
    <mergeCell ref="E16:E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657A8-1E51-0E49-ACE5-3B1E0C7582B2}">
  <dimension ref="A1:E27"/>
  <sheetViews>
    <sheetView workbookViewId="0">
      <selection activeCell="E28" sqref="E28"/>
    </sheetView>
  </sheetViews>
  <sheetFormatPr baseColWidth="10" defaultRowHeight="16"/>
  <cols>
    <col min="1" max="1" width="21.83203125" customWidth="1"/>
    <col min="2" max="3" width="21.5" customWidth="1"/>
    <col min="4" max="4" width="25.1640625" customWidth="1"/>
    <col min="5" max="5" width="27.6640625" customWidth="1"/>
  </cols>
  <sheetData>
    <row r="1" spans="1:5" ht="17" thickBot="1">
      <c r="A1" s="98" t="s">
        <v>99</v>
      </c>
      <c r="B1" s="99"/>
      <c r="C1" s="99"/>
      <c r="D1" s="99"/>
      <c r="E1" s="100"/>
    </row>
    <row r="2" spans="1:5">
      <c r="A2" s="94" t="s">
        <v>67</v>
      </c>
      <c r="B2" s="96" t="s">
        <v>97</v>
      </c>
      <c r="C2" s="122" t="s">
        <v>98</v>
      </c>
      <c r="D2" s="105" t="s">
        <v>94</v>
      </c>
      <c r="E2" s="95" t="s">
        <v>96</v>
      </c>
    </row>
    <row r="3" spans="1:5" ht="17" thickBot="1">
      <c r="A3" s="97"/>
      <c r="B3" s="121"/>
      <c r="C3" s="123"/>
      <c r="D3" s="106"/>
      <c r="E3" s="120"/>
    </row>
    <row r="4" spans="1:5">
      <c r="A4" s="44" t="s">
        <v>68</v>
      </c>
      <c r="B4" s="22">
        <v>1</v>
      </c>
      <c r="C4" s="22">
        <v>30</v>
      </c>
      <c r="D4" s="45">
        <v>7000</v>
      </c>
      <c r="E4" s="46">
        <v>210000</v>
      </c>
    </row>
    <row r="5" spans="1:5">
      <c r="A5" s="31" t="s">
        <v>69</v>
      </c>
      <c r="B5" s="13">
        <v>250</v>
      </c>
      <c r="C5" s="13">
        <v>0.14000000000000001</v>
      </c>
      <c r="D5" s="30">
        <v>25359</v>
      </c>
      <c r="E5" s="35">
        <v>3632</v>
      </c>
    </row>
    <row r="6" spans="1:5">
      <c r="A6" s="31" t="s">
        <v>70</v>
      </c>
      <c r="B6" s="13">
        <v>2000</v>
      </c>
      <c r="C6" s="13">
        <v>9.4E-2</v>
      </c>
      <c r="D6" s="30">
        <v>25359</v>
      </c>
      <c r="E6" s="35">
        <v>2860</v>
      </c>
    </row>
    <row r="7" spans="1:5">
      <c r="A7" s="31" t="s">
        <v>71</v>
      </c>
      <c r="B7" s="13">
        <v>2000</v>
      </c>
      <c r="C7" s="13">
        <v>6.4999999999999997E-4</v>
      </c>
      <c r="D7" s="30">
        <v>25837</v>
      </c>
      <c r="E7" s="34">
        <v>100</v>
      </c>
    </row>
    <row r="8" spans="1:5">
      <c r="A8" s="31" t="s">
        <v>72</v>
      </c>
      <c r="B8" s="13">
        <v>1000</v>
      </c>
      <c r="C8" s="13">
        <v>1.7999999999999999E-2</v>
      </c>
      <c r="D8" s="30">
        <v>25837</v>
      </c>
      <c r="E8" s="34">
        <v>558</v>
      </c>
    </row>
    <row r="9" spans="1:5">
      <c r="A9" s="31" t="s">
        <v>73</v>
      </c>
      <c r="B9" s="13">
        <v>1000</v>
      </c>
      <c r="C9" s="13">
        <v>1.6500000000000001E-2</v>
      </c>
      <c r="D9" s="30">
        <v>25837</v>
      </c>
      <c r="E9" s="34">
        <v>510</v>
      </c>
    </row>
    <row r="10" spans="1:5">
      <c r="A10" s="31" t="s">
        <v>74</v>
      </c>
      <c r="B10" s="13">
        <v>8</v>
      </c>
      <c r="C10" s="13">
        <v>0.1</v>
      </c>
      <c r="D10" s="30">
        <v>46688</v>
      </c>
      <c r="E10" s="35">
        <v>4669</v>
      </c>
    </row>
    <row r="11" spans="1:5">
      <c r="A11" s="31" t="s">
        <v>69</v>
      </c>
      <c r="B11" s="13">
        <v>250</v>
      </c>
      <c r="C11" s="13" t="s">
        <v>76</v>
      </c>
      <c r="D11" s="118">
        <v>126825</v>
      </c>
      <c r="E11" s="93">
        <v>507</v>
      </c>
    </row>
    <row r="12" spans="1:5">
      <c r="A12" s="31" t="s">
        <v>75</v>
      </c>
      <c r="B12" s="13"/>
      <c r="C12" s="13"/>
      <c r="D12" s="119"/>
      <c r="E12" s="93"/>
    </row>
    <row r="13" spans="1:5">
      <c r="A13" s="31" t="s">
        <v>77</v>
      </c>
      <c r="B13" s="13">
        <v>250</v>
      </c>
      <c r="C13" s="13" t="s">
        <v>76</v>
      </c>
      <c r="D13" s="30">
        <v>141360</v>
      </c>
      <c r="E13" s="34">
        <v>565</v>
      </c>
    </row>
    <row r="14" spans="1:5">
      <c r="A14" s="31" t="s">
        <v>78</v>
      </c>
      <c r="B14" s="13">
        <v>500</v>
      </c>
      <c r="C14" s="13" t="s">
        <v>76</v>
      </c>
      <c r="D14" s="118">
        <v>347000</v>
      </c>
      <c r="E14" s="93">
        <v>694</v>
      </c>
    </row>
    <row r="15" spans="1:5">
      <c r="A15" s="31" t="s">
        <v>79</v>
      </c>
      <c r="B15" s="13"/>
      <c r="C15" s="13"/>
      <c r="D15" s="119"/>
      <c r="E15" s="93"/>
    </row>
    <row r="16" spans="1:5">
      <c r="A16" s="31" t="s">
        <v>80</v>
      </c>
      <c r="B16" s="13">
        <v>1000</v>
      </c>
      <c r="C16" s="13" t="s">
        <v>76</v>
      </c>
      <c r="D16" s="118">
        <v>202000</v>
      </c>
      <c r="E16" s="93">
        <v>202</v>
      </c>
    </row>
    <row r="17" spans="1:5">
      <c r="A17" s="31" t="s">
        <v>75</v>
      </c>
      <c r="B17" s="13"/>
      <c r="C17" s="13"/>
      <c r="D17" s="119"/>
      <c r="E17" s="93"/>
    </row>
    <row r="18" spans="1:5">
      <c r="A18" s="31" t="s">
        <v>81</v>
      </c>
      <c r="B18" s="13">
        <v>2000</v>
      </c>
      <c r="C18" s="13" t="s">
        <v>76</v>
      </c>
      <c r="D18" s="30">
        <v>2353000</v>
      </c>
      <c r="E18" s="35">
        <v>1177</v>
      </c>
    </row>
    <row r="19" spans="1:5">
      <c r="A19" s="31" t="s">
        <v>82</v>
      </c>
      <c r="B19" s="13">
        <v>2000</v>
      </c>
      <c r="C19" s="13" t="s">
        <v>76</v>
      </c>
      <c r="D19" s="30">
        <v>2872080</v>
      </c>
      <c r="E19" s="35">
        <v>1436</v>
      </c>
    </row>
    <row r="20" spans="1:5">
      <c r="A20" s="31" t="s">
        <v>83</v>
      </c>
      <c r="B20" s="13">
        <v>500</v>
      </c>
      <c r="C20" s="13" t="s">
        <v>76</v>
      </c>
      <c r="D20" s="118">
        <v>60480</v>
      </c>
      <c r="E20" s="93">
        <v>121</v>
      </c>
    </row>
    <row r="21" spans="1:5">
      <c r="A21" s="31" t="s">
        <v>84</v>
      </c>
      <c r="B21" s="13"/>
      <c r="C21" s="13"/>
      <c r="D21" s="119"/>
      <c r="E21" s="93"/>
    </row>
    <row r="22" spans="1:5">
      <c r="A22" s="31" t="s">
        <v>85</v>
      </c>
      <c r="B22" s="13">
        <v>500</v>
      </c>
      <c r="C22" s="13" t="s">
        <v>76</v>
      </c>
      <c r="D22" s="118">
        <v>491360</v>
      </c>
      <c r="E22" s="93">
        <v>983</v>
      </c>
    </row>
    <row r="23" spans="1:5">
      <c r="A23" s="31" t="s">
        <v>86</v>
      </c>
      <c r="B23" s="13"/>
      <c r="C23" s="13"/>
      <c r="D23" s="119"/>
      <c r="E23" s="93"/>
    </row>
    <row r="24" spans="1:5">
      <c r="A24" s="31" t="s">
        <v>87</v>
      </c>
      <c r="B24" s="13">
        <v>1000</v>
      </c>
      <c r="C24" s="13" t="s">
        <v>76</v>
      </c>
      <c r="D24" s="30">
        <v>888000</v>
      </c>
      <c r="E24" s="34">
        <v>888</v>
      </c>
    </row>
    <row r="25" spans="1:5">
      <c r="A25" s="31" t="s">
        <v>88</v>
      </c>
      <c r="B25" s="13">
        <v>2000</v>
      </c>
      <c r="C25" s="13" t="s">
        <v>76</v>
      </c>
      <c r="D25" s="30">
        <v>2948800</v>
      </c>
      <c r="E25" s="35">
        <v>1474</v>
      </c>
    </row>
    <row r="26" spans="1:5" ht="17" thickBot="1">
      <c r="A26" s="37" t="s">
        <v>89</v>
      </c>
      <c r="B26" s="38">
        <v>8</v>
      </c>
      <c r="C26" s="38" t="s">
        <v>76</v>
      </c>
      <c r="D26" s="42">
        <v>155000</v>
      </c>
      <c r="E26" s="39">
        <v>19375</v>
      </c>
    </row>
    <row r="27" spans="1:5" ht="17" thickBot="1">
      <c r="A27" s="40" t="s">
        <v>90</v>
      </c>
      <c r="B27" s="43"/>
      <c r="C27" s="43"/>
      <c r="D27" s="43"/>
      <c r="E27" s="41">
        <f>SUM(E4:E26)</f>
        <v>249751</v>
      </c>
    </row>
  </sheetData>
  <mergeCells count="16">
    <mergeCell ref="A1:E1"/>
    <mergeCell ref="D22:D23"/>
    <mergeCell ref="E22:E23"/>
    <mergeCell ref="D20:D21"/>
    <mergeCell ref="E20:E21"/>
    <mergeCell ref="D16:D17"/>
    <mergeCell ref="E16:E17"/>
    <mergeCell ref="D14:D15"/>
    <mergeCell ref="E14:E15"/>
    <mergeCell ref="D11:D12"/>
    <mergeCell ref="E11:E12"/>
    <mergeCell ref="A2:A3"/>
    <mergeCell ref="D2:D3"/>
    <mergeCell ref="E2:E3"/>
    <mergeCell ref="B2:B3"/>
    <mergeCell ref="C2:C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B9420-0BE5-C345-B3E8-AE61A28429DC}">
  <dimension ref="A1:E27"/>
  <sheetViews>
    <sheetView workbookViewId="0">
      <selection activeCell="F2" sqref="F2"/>
    </sheetView>
  </sheetViews>
  <sheetFormatPr baseColWidth="10" defaultRowHeight="16"/>
  <cols>
    <col min="1" max="1" width="24.33203125" customWidth="1"/>
    <col min="2" max="2" width="22.6640625" customWidth="1"/>
    <col min="3" max="3" width="21.6640625" customWidth="1"/>
    <col min="4" max="4" width="25.6640625" customWidth="1"/>
    <col min="5" max="5" width="30.6640625" customWidth="1"/>
  </cols>
  <sheetData>
    <row r="1" spans="1:5" ht="17" thickBot="1">
      <c r="A1" s="98" t="s">
        <v>95</v>
      </c>
      <c r="B1" s="99"/>
      <c r="C1" s="99"/>
      <c r="D1" s="99"/>
      <c r="E1" s="100"/>
    </row>
    <row r="2" spans="1:5">
      <c r="A2" s="127" t="s">
        <v>67</v>
      </c>
      <c r="B2" s="88" t="s">
        <v>97</v>
      </c>
      <c r="C2" s="90" t="s">
        <v>98</v>
      </c>
      <c r="D2" s="124" t="s">
        <v>94</v>
      </c>
      <c r="E2" s="125" t="s">
        <v>93</v>
      </c>
    </row>
    <row r="3" spans="1:5">
      <c r="A3" s="128"/>
      <c r="B3" s="89"/>
      <c r="C3" s="91"/>
      <c r="D3" s="117"/>
      <c r="E3" s="126"/>
    </row>
    <row r="4" spans="1:5">
      <c r="A4" s="31" t="s">
        <v>68</v>
      </c>
      <c r="B4" s="13">
        <v>1</v>
      </c>
      <c r="C4" s="13">
        <v>17</v>
      </c>
      <c r="D4" s="30">
        <v>7000</v>
      </c>
      <c r="E4" s="32">
        <v>119000</v>
      </c>
    </row>
    <row r="5" spans="1:5">
      <c r="A5" s="31" t="s">
        <v>69</v>
      </c>
      <c r="B5" s="13">
        <v>250</v>
      </c>
      <c r="C5" s="13">
        <v>0.1</v>
      </c>
      <c r="D5" s="30">
        <v>25359</v>
      </c>
      <c r="E5" s="32">
        <v>2618</v>
      </c>
    </row>
    <row r="6" spans="1:5">
      <c r="A6" s="31" t="s">
        <v>70</v>
      </c>
      <c r="B6" s="13">
        <v>2000</v>
      </c>
      <c r="C6" s="13">
        <v>0.12</v>
      </c>
      <c r="D6" s="30">
        <v>25359</v>
      </c>
      <c r="E6" s="32">
        <v>2054</v>
      </c>
    </row>
    <row r="7" spans="1:5">
      <c r="A7" s="31" t="s">
        <v>71</v>
      </c>
      <c r="B7" s="13">
        <v>2000</v>
      </c>
      <c r="C7" s="13">
        <v>3.5E-4</v>
      </c>
      <c r="D7" s="30">
        <v>25837</v>
      </c>
      <c r="E7" s="33">
        <v>92</v>
      </c>
    </row>
    <row r="8" spans="1:5">
      <c r="A8" s="31" t="s">
        <v>72</v>
      </c>
      <c r="B8" s="13">
        <v>1000</v>
      </c>
      <c r="C8" s="13">
        <v>7.0000000000000001E-3</v>
      </c>
      <c r="D8" s="30">
        <v>25837</v>
      </c>
      <c r="E8" s="33">
        <v>217</v>
      </c>
    </row>
    <row r="9" spans="1:5">
      <c r="A9" s="31" t="s">
        <v>73</v>
      </c>
      <c r="B9" s="13">
        <v>1000</v>
      </c>
      <c r="C9" s="13">
        <v>7.0000000000000001E-3</v>
      </c>
      <c r="D9" s="30">
        <v>25837</v>
      </c>
      <c r="E9" s="33">
        <v>264</v>
      </c>
    </row>
    <row r="10" spans="1:5">
      <c r="A10" s="31" t="s">
        <v>74</v>
      </c>
      <c r="B10" s="13">
        <v>8</v>
      </c>
      <c r="C10" s="13">
        <v>7.0000000000000007E-2</v>
      </c>
      <c r="D10" s="30">
        <v>46688</v>
      </c>
      <c r="E10" s="32">
        <v>3268</v>
      </c>
    </row>
    <row r="11" spans="1:5">
      <c r="A11" s="31" t="s">
        <v>69</v>
      </c>
      <c r="B11" s="13">
        <v>250</v>
      </c>
      <c r="C11" s="13" t="s">
        <v>76</v>
      </c>
      <c r="D11" s="30">
        <v>125000</v>
      </c>
      <c r="E11" s="33">
        <v>500</v>
      </c>
    </row>
    <row r="12" spans="1:5">
      <c r="A12" s="31" t="s">
        <v>75</v>
      </c>
      <c r="B12" s="13"/>
      <c r="C12" s="13"/>
      <c r="D12" s="30"/>
      <c r="E12" s="33"/>
    </row>
    <row r="13" spans="1:5">
      <c r="A13" s="31" t="s">
        <v>77</v>
      </c>
      <c r="B13" s="13">
        <v>250</v>
      </c>
      <c r="C13" s="13" t="s">
        <v>76</v>
      </c>
      <c r="D13" s="30">
        <v>141360</v>
      </c>
      <c r="E13" s="33">
        <v>565</v>
      </c>
    </row>
    <row r="14" spans="1:5">
      <c r="A14" s="31" t="s">
        <v>78</v>
      </c>
      <c r="B14" s="13">
        <v>500</v>
      </c>
      <c r="C14" s="13" t="s">
        <v>76</v>
      </c>
      <c r="D14" s="30">
        <v>347000</v>
      </c>
      <c r="E14" s="33">
        <v>694</v>
      </c>
    </row>
    <row r="15" spans="1:5">
      <c r="A15" s="31" t="s">
        <v>79</v>
      </c>
      <c r="B15" s="13"/>
      <c r="C15" s="13"/>
      <c r="D15" s="30"/>
      <c r="E15" s="33"/>
    </row>
    <row r="16" spans="1:5">
      <c r="A16" s="31" t="s">
        <v>80</v>
      </c>
      <c r="B16" s="13">
        <v>1000</v>
      </c>
      <c r="C16" s="13" t="s">
        <v>76</v>
      </c>
      <c r="D16" s="30">
        <v>290000</v>
      </c>
      <c r="E16" s="33">
        <v>290</v>
      </c>
    </row>
    <row r="17" spans="1:5">
      <c r="A17" s="31" t="s">
        <v>75</v>
      </c>
      <c r="B17" s="13"/>
      <c r="C17" s="13"/>
      <c r="D17" s="30"/>
      <c r="E17" s="33"/>
    </row>
    <row r="18" spans="1:5">
      <c r="A18" s="31" t="s">
        <v>81</v>
      </c>
      <c r="B18" s="13">
        <v>2000</v>
      </c>
      <c r="C18" s="13" t="s">
        <v>76</v>
      </c>
      <c r="D18" s="30">
        <v>1395280</v>
      </c>
      <c r="E18" s="33">
        <v>698</v>
      </c>
    </row>
    <row r="19" spans="1:5">
      <c r="A19" s="31" t="s">
        <v>82</v>
      </c>
      <c r="B19" s="13">
        <v>2000</v>
      </c>
      <c r="C19" s="13" t="s">
        <v>76</v>
      </c>
      <c r="D19" s="30">
        <v>767000</v>
      </c>
      <c r="E19" s="33">
        <v>384</v>
      </c>
    </row>
    <row r="20" spans="1:5">
      <c r="A20" s="31" t="s">
        <v>83</v>
      </c>
      <c r="B20" s="13">
        <v>500</v>
      </c>
      <c r="C20" s="13" t="s">
        <v>76</v>
      </c>
      <c r="D20" s="30">
        <v>60480</v>
      </c>
      <c r="E20" s="33">
        <v>121</v>
      </c>
    </row>
    <row r="21" spans="1:5">
      <c r="A21" s="31" t="s">
        <v>84</v>
      </c>
      <c r="B21" s="13"/>
      <c r="C21" s="13"/>
      <c r="D21" s="30"/>
      <c r="E21" s="33"/>
    </row>
    <row r="22" spans="1:5">
      <c r="A22" s="31" t="s">
        <v>85</v>
      </c>
      <c r="B22" s="13">
        <v>500</v>
      </c>
      <c r="C22" s="13" t="s">
        <v>76</v>
      </c>
      <c r="D22" s="30">
        <v>1639200</v>
      </c>
      <c r="E22" s="32">
        <v>3278</v>
      </c>
    </row>
    <row r="23" spans="1:5">
      <c r="A23" s="31" t="s">
        <v>86</v>
      </c>
      <c r="B23" s="13"/>
      <c r="C23" s="13"/>
      <c r="D23" s="30"/>
      <c r="E23" s="32"/>
    </row>
    <row r="24" spans="1:5">
      <c r="A24" s="31" t="s">
        <v>87</v>
      </c>
      <c r="B24" s="13">
        <v>1000</v>
      </c>
      <c r="C24" s="13" t="s">
        <v>76</v>
      </c>
      <c r="D24" s="30">
        <v>888000</v>
      </c>
      <c r="E24" s="33">
        <v>888</v>
      </c>
    </row>
    <row r="25" spans="1:5">
      <c r="A25" s="31" t="s">
        <v>88</v>
      </c>
      <c r="B25" s="13">
        <v>2000</v>
      </c>
      <c r="C25" s="13" t="s">
        <v>76</v>
      </c>
      <c r="D25" s="30">
        <v>2626480</v>
      </c>
      <c r="E25" s="32">
        <v>1313</v>
      </c>
    </row>
    <row r="26" spans="1:5" ht="17" thickBot="1">
      <c r="A26" s="37" t="s">
        <v>89</v>
      </c>
      <c r="B26" s="38">
        <v>8</v>
      </c>
      <c r="C26" s="38" t="s">
        <v>76</v>
      </c>
      <c r="D26" s="42">
        <v>155000</v>
      </c>
      <c r="E26" s="39">
        <v>19375</v>
      </c>
    </row>
    <row r="27" spans="1:5" ht="17" thickBot="1">
      <c r="A27" s="40" t="s">
        <v>90</v>
      </c>
      <c r="B27" s="43"/>
      <c r="C27" s="43"/>
      <c r="D27" s="43"/>
      <c r="E27" s="41">
        <f>SUM(E4:E26)</f>
        <v>155619</v>
      </c>
    </row>
  </sheetData>
  <mergeCells count="6">
    <mergeCell ref="A1:E1"/>
    <mergeCell ref="D2:D3"/>
    <mergeCell ref="E2:E3"/>
    <mergeCell ref="B2:B3"/>
    <mergeCell ref="C2:C3"/>
    <mergeCell ref="A2:A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CB226-EEE5-2A4C-A930-BD18F2230A73}">
  <dimension ref="A1:D32"/>
  <sheetViews>
    <sheetView topLeftCell="A10" workbookViewId="0">
      <selection activeCell="D34" sqref="D34"/>
    </sheetView>
  </sheetViews>
  <sheetFormatPr baseColWidth="10" defaultRowHeight="16"/>
  <cols>
    <col min="1" max="1" width="5.6640625" customWidth="1"/>
    <col min="2" max="2" width="19.6640625" customWidth="1"/>
    <col min="3" max="4" width="17.33203125" customWidth="1"/>
  </cols>
  <sheetData>
    <row r="1" spans="1:4" ht="17" thickBot="1">
      <c r="A1" s="129" t="s">
        <v>19</v>
      </c>
      <c r="B1" s="130"/>
      <c r="C1" s="130"/>
      <c r="D1" s="131"/>
    </row>
    <row r="2" spans="1:4" ht="17" thickBot="1">
      <c r="A2" s="132" t="s">
        <v>20</v>
      </c>
      <c r="B2" s="134" t="s">
        <v>21</v>
      </c>
      <c r="C2" s="141" t="s">
        <v>22</v>
      </c>
      <c r="D2" s="142"/>
    </row>
    <row r="3" spans="1:4" ht="18" thickBot="1">
      <c r="A3" s="133"/>
      <c r="B3" s="135"/>
      <c r="C3" s="1" t="s">
        <v>23</v>
      </c>
      <c r="D3" s="49" t="s">
        <v>24</v>
      </c>
    </row>
    <row r="4" spans="1:4" ht="18" thickBot="1">
      <c r="A4" s="50" t="s">
        <v>25</v>
      </c>
      <c r="B4" s="143" t="s">
        <v>26</v>
      </c>
      <c r="C4" s="144"/>
      <c r="D4" s="145"/>
    </row>
    <row r="5" spans="1:4" ht="17" thickBot="1">
      <c r="A5" s="146" t="s">
        <v>27</v>
      </c>
      <c r="B5" s="148" t="s">
        <v>28</v>
      </c>
      <c r="C5" s="149"/>
      <c r="D5" s="150"/>
    </row>
    <row r="6" spans="1:4" ht="18" thickBot="1">
      <c r="A6" s="147"/>
      <c r="B6" s="2" t="s">
        <v>29</v>
      </c>
      <c r="C6" s="9"/>
      <c r="D6" s="51"/>
    </row>
    <row r="7" spans="1:4" ht="18" thickBot="1">
      <c r="A7" s="151" t="s">
        <v>27</v>
      </c>
      <c r="B7" s="11" t="s">
        <v>30</v>
      </c>
      <c r="C7" s="9"/>
      <c r="D7" s="51"/>
    </row>
    <row r="8" spans="1:4" ht="18" thickBot="1">
      <c r="A8" s="152"/>
      <c r="B8" s="11" t="s">
        <v>31</v>
      </c>
      <c r="C8" s="3">
        <v>50000</v>
      </c>
      <c r="D8" s="51"/>
    </row>
    <row r="9" spans="1:4" ht="18" thickBot="1">
      <c r="A9" s="152"/>
      <c r="B9" s="11" t="s">
        <v>32</v>
      </c>
      <c r="C9" s="3">
        <v>35000</v>
      </c>
      <c r="D9" s="51"/>
    </row>
    <row r="10" spans="1:4" ht="18" thickBot="1">
      <c r="A10" s="153"/>
      <c r="B10" s="2" t="s">
        <v>33</v>
      </c>
      <c r="C10" s="9"/>
      <c r="D10" s="52">
        <v>45000</v>
      </c>
    </row>
    <row r="11" spans="1:4" ht="17" thickBot="1">
      <c r="A11" s="154" t="s">
        <v>34</v>
      </c>
      <c r="B11" s="156" t="s">
        <v>35</v>
      </c>
      <c r="C11" s="157"/>
      <c r="D11" s="158"/>
    </row>
    <row r="12" spans="1:4" ht="19" thickTop="1" thickBot="1">
      <c r="A12" s="155"/>
      <c r="B12" s="4" t="s">
        <v>29</v>
      </c>
      <c r="C12" s="5">
        <v>100000</v>
      </c>
      <c r="D12" s="53"/>
    </row>
    <row r="13" spans="1:4" ht="18" thickBot="1">
      <c r="A13" s="54"/>
      <c r="B13" s="6" t="s">
        <v>33</v>
      </c>
      <c r="C13" s="10"/>
      <c r="D13" s="55">
        <v>25000</v>
      </c>
    </row>
    <row r="14" spans="1:4" ht="18" thickBot="1">
      <c r="A14" s="56" t="s">
        <v>36</v>
      </c>
      <c r="B14" s="136" t="s">
        <v>37</v>
      </c>
      <c r="C14" s="137"/>
      <c r="D14" s="138"/>
    </row>
    <row r="15" spans="1:4" ht="18" thickBot="1">
      <c r="A15" s="54"/>
      <c r="B15" s="6" t="s">
        <v>29</v>
      </c>
      <c r="C15" s="7">
        <v>42000</v>
      </c>
      <c r="D15" s="53"/>
    </row>
    <row r="16" spans="1:4" ht="18" thickBot="1">
      <c r="A16" s="54"/>
      <c r="B16" s="6" t="s">
        <v>33</v>
      </c>
      <c r="C16" s="10"/>
      <c r="D16" s="55">
        <v>5000</v>
      </c>
    </row>
    <row r="17" spans="1:4" ht="18" thickBot="1">
      <c r="A17" s="54"/>
      <c r="B17" s="6" t="s">
        <v>38</v>
      </c>
      <c r="C17" s="7">
        <v>5200</v>
      </c>
      <c r="D17" s="53"/>
    </row>
    <row r="18" spans="1:4" ht="18" thickBot="1">
      <c r="A18" s="57" t="s">
        <v>39</v>
      </c>
      <c r="B18" s="159" t="s">
        <v>40</v>
      </c>
      <c r="C18" s="160"/>
      <c r="D18" s="161"/>
    </row>
    <row r="19" spans="1:4" ht="18" thickBot="1">
      <c r="A19" s="56" t="s">
        <v>27</v>
      </c>
      <c r="B19" s="136" t="s">
        <v>41</v>
      </c>
      <c r="C19" s="137"/>
      <c r="D19" s="138"/>
    </row>
    <row r="20" spans="1:4" ht="18" thickBot="1">
      <c r="A20" s="54"/>
      <c r="B20" s="6" t="s">
        <v>29</v>
      </c>
      <c r="C20" s="7">
        <v>42300</v>
      </c>
      <c r="D20" s="53"/>
    </row>
    <row r="21" spans="1:4" ht="18" thickBot="1">
      <c r="A21" s="54"/>
      <c r="B21" s="6" t="s">
        <v>33</v>
      </c>
      <c r="C21" s="10"/>
      <c r="D21" s="55">
        <v>14000</v>
      </c>
    </row>
    <row r="22" spans="1:4" ht="18" thickBot="1">
      <c r="A22" s="56" t="s">
        <v>34</v>
      </c>
      <c r="B22" s="136" t="s">
        <v>42</v>
      </c>
      <c r="C22" s="137"/>
      <c r="D22" s="138"/>
    </row>
    <row r="23" spans="1:4" ht="18" thickBot="1">
      <c r="A23" s="54"/>
      <c r="B23" s="6" t="s">
        <v>29</v>
      </c>
      <c r="C23" s="7">
        <v>25000</v>
      </c>
      <c r="D23" s="53"/>
    </row>
    <row r="24" spans="1:4" ht="18" thickBot="1">
      <c r="A24" s="54"/>
      <c r="B24" s="6" t="s">
        <v>33</v>
      </c>
      <c r="C24" s="10"/>
      <c r="D24" s="55">
        <v>15000</v>
      </c>
    </row>
    <row r="25" spans="1:4" ht="18" thickBot="1">
      <c r="A25" s="57" t="s">
        <v>43</v>
      </c>
      <c r="B25" s="159" t="s">
        <v>44</v>
      </c>
      <c r="C25" s="160"/>
      <c r="D25" s="161"/>
    </row>
    <row r="26" spans="1:4" ht="18" thickBot="1">
      <c r="A26" s="56" t="s">
        <v>27</v>
      </c>
      <c r="B26" s="136" t="s">
        <v>45</v>
      </c>
      <c r="C26" s="137"/>
      <c r="D26" s="138"/>
    </row>
    <row r="27" spans="1:4" ht="18" thickBot="1">
      <c r="A27" s="54"/>
      <c r="B27" s="6" t="s">
        <v>29</v>
      </c>
      <c r="C27" s="7">
        <v>35000</v>
      </c>
      <c r="D27" s="53"/>
    </row>
    <row r="28" spans="1:4" ht="18" thickBot="1">
      <c r="A28" s="54"/>
      <c r="B28" s="6" t="s">
        <v>33</v>
      </c>
      <c r="C28" s="10"/>
      <c r="D28" s="55">
        <v>22500</v>
      </c>
    </row>
    <row r="29" spans="1:4" ht="18" thickBot="1">
      <c r="A29" s="58" t="s">
        <v>34</v>
      </c>
      <c r="B29" s="136" t="s">
        <v>50</v>
      </c>
      <c r="C29" s="137"/>
      <c r="D29" s="138"/>
    </row>
    <row r="30" spans="1:4" ht="18" thickBot="1">
      <c r="A30" s="54"/>
      <c r="B30" s="6" t="s">
        <v>29</v>
      </c>
      <c r="C30" s="7">
        <v>20000</v>
      </c>
      <c r="D30" s="53"/>
    </row>
    <row r="31" spans="1:4" ht="18" thickBot="1">
      <c r="A31" s="54"/>
      <c r="B31" s="6" t="s">
        <v>33</v>
      </c>
      <c r="C31" s="10"/>
      <c r="D31" s="55">
        <v>12500</v>
      </c>
    </row>
    <row r="32" spans="1:4" ht="17" thickBot="1">
      <c r="A32" s="139" t="s">
        <v>51</v>
      </c>
      <c r="B32" s="140"/>
      <c r="C32" s="59">
        <f>SUM(C8,C9,C12,C15,C17,C20,C23,C27,C30)</f>
        <v>354500</v>
      </c>
      <c r="D32" s="60">
        <f>SUM(D10,D13,D16,D21,D24,D28,D31)</f>
        <v>139000</v>
      </c>
    </row>
  </sheetData>
  <mergeCells count="18">
    <mergeCell ref="B25:D25"/>
    <mergeCell ref="B26:D26"/>
    <mergeCell ref="A1:D1"/>
    <mergeCell ref="A2:A3"/>
    <mergeCell ref="B2:B3"/>
    <mergeCell ref="B29:D29"/>
    <mergeCell ref="A32:B32"/>
    <mergeCell ref="C2:D2"/>
    <mergeCell ref="B4:D4"/>
    <mergeCell ref="A5:A6"/>
    <mergeCell ref="B5:D5"/>
    <mergeCell ref="A7:A10"/>
    <mergeCell ref="A11:A12"/>
    <mergeCell ref="B11:D11"/>
    <mergeCell ref="B14:D14"/>
    <mergeCell ref="B18:D18"/>
    <mergeCell ref="B19:D19"/>
    <mergeCell ref="B22:D22"/>
  </mergeCells>
  <pageMargins left="0.7" right="0.7" top="0.75" bottom="0.75" header="0.3" footer="0.3"/>
  <pageSetup paperSize="9" scale="80" fitToWidth="0" fitToHeight="0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6465A-FE5D-A141-9AC8-F52AFD6B955E}">
  <dimension ref="A1:C26"/>
  <sheetViews>
    <sheetView topLeftCell="A7" workbookViewId="0">
      <selection activeCell="M18" sqref="M18"/>
    </sheetView>
  </sheetViews>
  <sheetFormatPr baseColWidth="10" defaultRowHeight="16"/>
  <cols>
    <col min="1" max="1" width="6.83203125" customWidth="1"/>
    <col min="2" max="2" width="37" style="65" customWidth="1"/>
    <col min="3" max="3" width="43.6640625" style="66" customWidth="1"/>
  </cols>
  <sheetData>
    <row r="1" spans="1:3" ht="17" thickBot="1">
      <c r="A1" s="166" t="s">
        <v>172</v>
      </c>
      <c r="B1" s="167"/>
      <c r="C1" s="168"/>
    </row>
    <row r="2" spans="1:3" ht="18" thickBot="1">
      <c r="A2" s="67" t="s">
        <v>1</v>
      </c>
      <c r="B2" s="61" t="s">
        <v>133</v>
      </c>
      <c r="C2" s="68" t="s">
        <v>134</v>
      </c>
    </row>
    <row r="3" spans="1:3" ht="18" thickBot="1">
      <c r="A3" s="56">
        <v>1</v>
      </c>
      <c r="B3" s="62" t="s">
        <v>135</v>
      </c>
      <c r="C3" s="69">
        <v>87.018000000000001</v>
      </c>
    </row>
    <row r="4" spans="1:3" ht="52" thickBot="1">
      <c r="A4" s="56">
        <v>2</v>
      </c>
      <c r="B4" s="62" t="s">
        <v>136</v>
      </c>
      <c r="C4" s="69" t="s">
        <v>137</v>
      </c>
    </row>
    <row r="5" spans="1:3" ht="18" thickBot="1">
      <c r="A5" s="56">
        <v>3</v>
      </c>
      <c r="B5" s="62" t="s">
        <v>138</v>
      </c>
      <c r="C5" s="69" t="s">
        <v>139</v>
      </c>
    </row>
    <row r="6" spans="1:3" ht="24">
      <c r="A6" s="146">
        <v>4</v>
      </c>
      <c r="B6" s="63" t="s">
        <v>140</v>
      </c>
      <c r="C6" s="70"/>
    </row>
    <row r="7" spans="1:3" ht="17">
      <c r="A7" s="162"/>
      <c r="B7" s="63" t="s">
        <v>141</v>
      </c>
      <c r="C7" s="71" t="s">
        <v>143</v>
      </c>
    </row>
    <row r="8" spans="1:3" ht="18" thickBot="1">
      <c r="A8" s="147"/>
      <c r="B8" s="62" t="s">
        <v>142</v>
      </c>
      <c r="C8" s="69" t="s">
        <v>143</v>
      </c>
    </row>
    <row r="9" spans="1:3" ht="18" thickBot="1">
      <c r="A9" s="56">
        <v>5</v>
      </c>
      <c r="B9" s="62" t="s">
        <v>144</v>
      </c>
      <c r="C9" s="69" t="s">
        <v>145</v>
      </c>
    </row>
    <row r="10" spans="1:3" ht="18" thickBot="1">
      <c r="A10" s="56">
        <v>6</v>
      </c>
      <c r="B10" s="62" t="s">
        <v>146</v>
      </c>
      <c r="C10" s="69" t="s">
        <v>147</v>
      </c>
    </row>
    <row r="11" spans="1:3" ht="18" thickBot="1">
      <c r="A11" s="56">
        <v>7</v>
      </c>
      <c r="B11" s="62" t="s">
        <v>148</v>
      </c>
      <c r="C11" s="69" t="s">
        <v>149</v>
      </c>
    </row>
    <row r="12" spans="1:3" ht="17">
      <c r="A12" s="146">
        <v>8</v>
      </c>
      <c r="B12" s="63" t="s">
        <v>150</v>
      </c>
      <c r="C12" s="71"/>
    </row>
    <row r="13" spans="1:3" ht="34">
      <c r="A13" s="162"/>
      <c r="B13" s="63" t="s">
        <v>141</v>
      </c>
      <c r="C13" s="71" t="s">
        <v>151</v>
      </c>
    </row>
    <row r="14" spans="1:3" ht="18" thickBot="1">
      <c r="A14" s="147"/>
      <c r="B14" s="62" t="s">
        <v>142</v>
      </c>
      <c r="C14" s="72"/>
    </row>
    <row r="15" spans="1:3" ht="17">
      <c r="A15" s="146">
        <v>9</v>
      </c>
      <c r="B15" s="163" t="s">
        <v>152</v>
      </c>
      <c r="C15" s="71" t="s">
        <v>153</v>
      </c>
    </row>
    <row r="16" spans="1:3" ht="18" thickBot="1">
      <c r="A16" s="147"/>
      <c r="B16" s="164"/>
      <c r="C16" s="69" t="s">
        <v>154</v>
      </c>
    </row>
    <row r="17" spans="1:3" ht="18" thickBot="1">
      <c r="A17" s="56">
        <v>10</v>
      </c>
      <c r="B17" s="62" t="s">
        <v>155</v>
      </c>
      <c r="C17" s="69" t="s">
        <v>156</v>
      </c>
    </row>
    <row r="18" spans="1:3" ht="18" thickBot="1">
      <c r="A18" s="56">
        <v>11</v>
      </c>
      <c r="B18" s="64" t="s">
        <v>157</v>
      </c>
      <c r="C18" s="69" t="s">
        <v>158</v>
      </c>
    </row>
    <row r="19" spans="1:3" ht="18" thickBot="1">
      <c r="A19" s="56">
        <v>12</v>
      </c>
      <c r="B19" s="64" t="s">
        <v>159</v>
      </c>
      <c r="C19" s="69" t="s">
        <v>160</v>
      </c>
    </row>
    <row r="20" spans="1:3" ht="18" thickBot="1">
      <c r="A20" s="56">
        <v>13</v>
      </c>
      <c r="B20" s="64" t="s">
        <v>161</v>
      </c>
      <c r="C20" s="69" t="s">
        <v>160</v>
      </c>
    </row>
    <row r="21" spans="1:3" ht="18" thickBot="1">
      <c r="A21" s="56">
        <v>14</v>
      </c>
      <c r="B21" s="64" t="s">
        <v>162</v>
      </c>
      <c r="C21" s="69" t="s">
        <v>163</v>
      </c>
    </row>
    <row r="22" spans="1:3" ht="18" thickBot="1">
      <c r="A22" s="56">
        <v>15</v>
      </c>
      <c r="B22" s="62" t="s">
        <v>164</v>
      </c>
      <c r="C22" s="69" t="s">
        <v>165</v>
      </c>
    </row>
    <row r="23" spans="1:3" ht="24">
      <c r="A23" s="146">
        <v>16</v>
      </c>
      <c r="B23" s="63" t="s">
        <v>166</v>
      </c>
      <c r="C23" s="70"/>
    </row>
    <row r="24" spans="1:3" ht="17">
      <c r="A24" s="162"/>
      <c r="B24" s="63" t="s">
        <v>167</v>
      </c>
      <c r="C24" s="71" t="s">
        <v>170</v>
      </c>
    </row>
    <row r="25" spans="1:3" ht="17">
      <c r="A25" s="162"/>
      <c r="B25" s="63" t="s">
        <v>168</v>
      </c>
      <c r="C25" s="71" t="s">
        <v>171</v>
      </c>
    </row>
    <row r="26" spans="1:3" ht="18" thickBot="1">
      <c r="A26" s="165"/>
      <c r="B26" s="73" t="s">
        <v>169</v>
      </c>
      <c r="C26" s="74" t="s">
        <v>171</v>
      </c>
    </row>
  </sheetData>
  <mergeCells count="6">
    <mergeCell ref="A1:C1"/>
    <mergeCell ref="A6:A8"/>
    <mergeCell ref="A12:A14"/>
    <mergeCell ref="A15:A16"/>
    <mergeCell ref="B15:B16"/>
    <mergeCell ref="A23:A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 Unit</vt:lpstr>
      <vt:lpstr>Operating Cost Compactor 311D d</vt:lpstr>
      <vt:lpstr>Operating Cost Bulldozer D85E-S</vt:lpstr>
      <vt:lpstr>Operating Cost Bulldozer D68E-S</vt:lpstr>
      <vt:lpstr>Operating Cost Dump truck Isuzu</vt:lpstr>
      <vt:lpstr>Operating Cost Excavator PC 300</vt:lpstr>
      <vt:lpstr>Operating Cost Excavator PC 200</vt:lpstr>
      <vt:lpstr>Action Plan Earthwork</vt:lpstr>
      <vt:lpstr>Data Teknis Jalan Tol Ruas Ngaw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2021-08-24T18:36:25Z</dcterms:created>
  <dcterms:modified xsi:type="dcterms:W3CDTF">2021-09-01T20:13:58Z</dcterms:modified>
</cp:coreProperties>
</file>