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EBB25D4-D59D-47DD-83AC-629C087BA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GPH ISPAT LIMITED" sheetId="3" r:id="rId1"/>
    <sheet name="BSRM STEELS LIMITED" sheetId="1" r:id="rId2"/>
  </sheets>
  <calcPr calcId="181029"/>
</workbook>
</file>

<file path=xl/calcChain.xml><?xml version="1.0" encoding="utf-8"?>
<calcChain xmlns="http://schemas.openxmlformats.org/spreadsheetml/2006/main">
  <c r="S8" i="3" l="1"/>
  <c r="T12" i="1"/>
  <c r="W14" i="1"/>
  <c r="T14" i="1"/>
  <c r="V14" i="3" l="1"/>
  <c r="S14" i="3"/>
  <c r="S23" i="3"/>
  <c r="V22" i="3"/>
  <c r="V28" i="3"/>
  <c r="S28" i="3"/>
  <c r="V27" i="3"/>
  <c r="S27" i="3"/>
  <c r="J98" i="3"/>
  <c r="G98" i="3"/>
  <c r="V25" i="3"/>
  <c r="S25" i="3"/>
  <c r="V24" i="3"/>
  <c r="S24" i="3"/>
  <c r="S22" i="3"/>
  <c r="W22" i="1"/>
  <c r="T22" i="1"/>
  <c r="V21" i="3"/>
  <c r="S21" i="3"/>
  <c r="V20" i="3"/>
  <c r="S20" i="3"/>
  <c r="V18" i="3"/>
  <c r="S18" i="3"/>
  <c r="V17" i="3"/>
  <c r="S17" i="3"/>
  <c r="V15" i="3"/>
  <c r="S15" i="3"/>
  <c r="V13" i="3"/>
  <c r="S13" i="3"/>
  <c r="V12" i="3"/>
  <c r="S12" i="3"/>
  <c r="V11" i="3"/>
  <c r="S11" i="3"/>
  <c r="V9" i="3"/>
  <c r="S9" i="3"/>
  <c r="V8" i="3"/>
  <c r="W27" i="1"/>
  <c r="T27" i="1"/>
  <c r="W25" i="1"/>
  <c r="T25" i="1"/>
  <c r="W24" i="1"/>
  <c r="T24" i="1"/>
  <c r="W23" i="1"/>
  <c r="T23" i="1"/>
  <c r="J95" i="1"/>
  <c r="W28" i="1" s="1"/>
  <c r="G95" i="1"/>
  <c r="T28" i="1" s="1"/>
  <c r="W21" i="1"/>
  <c r="T21" i="1"/>
  <c r="W20" i="1"/>
  <c r="T20" i="1"/>
  <c r="W18" i="1"/>
  <c r="T18" i="1"/>
  <c r="W17" i="1"/>
  <c r="T17" i="1"/>
  <c r="W15" i="1"/>
  <c r="T15" i="1"/>
  <c r="W13" i="1"/>
  <c r="T13" i="1"/>
  <c r="W11" i="1"/>
  <c r="W12" i="1" s="1"/>
  <c r="T11" i="1"/>
  <c r="W9" i="1"/>
  <c r="T9" i="1"/>
  <c r="T8" i="1"/>
  <c r="W8" i="1"/>
  <c r="G153" i="1" l="1"/>
  <c r="G162" i="1" s="1"/>
  <c r="J153" i="1"/>
  <c r="G161" i="1"/>
  <c r="J161" i="1"/>
  <c r="G171" i="1"/>
  <c r="J171" i="1"/>
  <c r="G180" i="1"/>
  <c r="J180" i="1"/>
  <c r="J181" i="1" l="1"/>
  <c r="J162" i="1"/>
  <c r="G181" i="1"/>
  <c r="J186" i="1" l="1"/>
  <c r="J188" i="1" s="1"/>
  <c r="G186" i="1"/>
  <c r="G188" i="1" s="1"/>
</calcChain>
</file>

<file path=xl/sharedStrings.xml><?xml version="1.0" encoding="utf-8"?>
<sst xmlns="http://schemas.openxmlformats.org/spreadsheetml/2006/main" count="254" uniqueCount="187">
  <si>
    <t>Income Statement</t>
  </si>
  <si>
    <t>Particulars</t>
  </si>
  <si>
    <t>Gross Profit</t>
  </si>
  <si>
    <t>Administrative Expenses</t>
  </si>
  <si>
    <t>Finance Costs</t>
  </si>
  <si>
    <t>Current Tax</t>
  </si>
  <si>
    <t>Deferred Tax</t>
  </si>
  <si>
    <t>2018 - 2019</t>
  </si>
  <si>
    <t>2019 - 2020</t>
  </si>
  <si>
    <t>Balance Sheet</t>
  </si>
  <si>
    <t>ASSETS</t>
  </si>
  <si>
    <t>Non-Current Assets</t>
  </si>
  <si>
    <t>Property, Plant, and Equipment</t>
  </si>
  <si>
    <t>Capital Work-in-Progress</t>
  </si>
  <si>
    <t>Investment in Subsidiaries</t>
  </si>
  <si>
    <t>Current Assets</t>
  </si>
  <si>
    <t>Inventories</t>
  </si>
  <si>
    <t>Trade Receivables</t>
  </si>
  <si>
    <t>Other Receivables</t>
  </si>
  <si>
    <t>Advance, Deposits, and Prepayments</t>
  </si>
  <si>
    <t>Investment in Shares and FDR</t>
  </si>
  <si>
    <t>Cash and Cash Equivalents</t>
  </si>
  <si>
    <t>TOTAL ASSETS</t>
  </si>
  <si>
    <t>EQUITY AND LIABILITIES</t>
  </si>
  <si>
    <t>Shareholders' Equity</t>
  </si>
  <si>
    <t>Share Capital</t>
  </si>
  <si>
    <t>Revaluation Surplus</t>
  </si>
  <si>
    <t>Other Reserves</t>
  </si>
  <si>
    <t>Fair Value Reserve</t>
  </si>
  <si>
    <t>Retained Earnings</t>
  </si>
  <si>
    <t>Non-Current Liabilities</t>
  </si>
  <si>
    <t>Deferred Tax Liabilities</t>
  </si>
  <si>
    <t>Current Liabilities</t>
  </si>
  <si>
    <t>Short Term Bank Loans and Overdrafts</t>
  </si>
  <si>
    <t>Trade Payables</t>
  </si>
  <si>
    <t>Other Payables</t>
  </si>
  <si>
    <t>Provision for Taxation</t>
  </si>
  <si>
    <t>TOTAL EQUITY AND LIABILITIES</t>
  </si>
  <si>
    <t>Net Asset Value (NAV) Per Share</t>
  </si>
  <si>
    <t>2018-2019</t>
  </si>
  <si>
    <t xml:space="preserve">Particulars </t>
  </si>
  <si>
    <t>Intangible Assets</t>
  </si>
  <si>
    <t>Financial Analysis (Ratios)</t>
  </si>
  <si>
    <t>Current Ratio</t>
  </si>
  <si>
    <t>Quick (Acid Test) Ratio</t>
  </si>
  <si>
    <t>Activity</t>
  </si>
  <si>
    <t>Liquidity</t>
  </si>
  <si>
    <t>Inventory Turnover</t>
  </si>
  <si>
    <t>Average Collection Period</t>
  </si>
  <si>
    <t>Average Payment Period</t>
  </si>
  <si>
    <t>Total Assets Turnover</t>
  </si>
  <si>
    <t>Debt</t>
  </si>
  <si>
    <t>Debt Ratio</t>
  </si>
  <si>
    <t>Times Interest Earned Ratio</t>
  </si>
  <si>
    <t>Profitability</t>
  </si>
  <si>
    <t>Gross Profit Margin</t>
  </si>
  <si>
    <t>Operating Profit Margin</t>
  </si>
  <si>
    <t>Net Profit Margin</t>
  </si>
  <si>
    <t>Earnings Per Share (EPS)</t>
  </si>
  <si>
    <t>Return on Total Assets (ROA)</t>
  </si>
  <si>
    <t>Market</t>
  </si>
  <si>
    <t>Price/Earnings (P/E) Ratio</t>
  </si>
  <si>
    <t>Market/Book (M/B) Ratio</t>
  </si>
  <si>
    <t>Book Value Per Share</t>
  </si>
  <si>
    <t>Average Age of Inventory</t>
  </si>
  <si>
    <t>Purchases (Within Calculation of Cost of Sales)</t>
  </si>
  <si>
    <t>Number of Shares of Common Stock Outstanding</t>
  </si>
  <si>
    <t>Market Value Per Share</t>
  </si>
  <si>
    <t>Common Stock Equity</t>
  </si>
  <si>
    <t>BSRM STEELS LIMITED</t>
  </si>
  <si>
    <t>Revenue from contacts with customer</t>
  </si>
  <si>
    <t>Cost of goods sold</t>
  </si>
  <si>
    <t>Gross Profit of the year</t>
  </si>
  <si>
    <t>Selling &amp; Distribution Expenses</t>
  </si>
  <si>
    <t>Other operating income</t>
  </si>
  <si>
    <t>Net operating profit for the year</t>
  </si>
  <si>
    <t>Finance Income</t>
  </si>
  <si>
    <t>Net Profit Before Tax and WPPF and Welfare Fund</t>
  </si>
  <si>
    <t>Contribution To WPPF and Welfare Fund</t>
  </si>
  <si>
    <t>Share of profit of associates (Net of Tax)</t>
  </si>
  <si>
    <t xml:space="preserve">Net Profit Before Tax </t>
  </si>
  <si>
    <t>Income tax expenses/benefits:</t>
  </si>
  <si>
    <t xml:space="preserve">Net Profit After Tax </t>
  </si>
  <si>
    <t>Other comprehensive income not to be reclassified to profit or loss</t>
  </si>
  <si>
    <t>Actuarial (loss)/gain on defined benefit obligations (net of Tax)</t>
  </si>
  <si>
    <t>Gain on revaluation of land (Net of Tax)</t>
  </si>
  <si>
    <t>Share of revaluation reserve of associate (Net of Tax)</t>
  </si>
  <si>
    <t>Total Comprehensive Income for the Year, net of tax</t>
  </si>
  <si>
    <t>Total Comprehensive Income attribute to:</t>
  </si>
  <si>
    <t>Owners of the company</t>
  </si>
  <si>
    <t>Earnings per Share (EPS)</t>
  </si>
  <si>
    <t>2019-2020</t>
  </si>
  <si>
    <t>For the years 2019-2020 and 2018-2019 (Amounts in Taka)</t>
  </si>
  <si>
    <t>For the Years 2019-2020 and 2018-2019 (Amounts in Taka)</t>
  </si>
  <si>
    <t>Property, Plant And Equipment</t>
  </si>
  <si>
    <t>Right of use Assets</t>
  </si>
  <si>
    <t>Capital Work-in-progress</t>
  </si>
  <si>
    <t>Investment is Associates</t>
  </si>
  <si>
    <t>Total Non-Current Assets</t>
  </si>
  <si>
    <t>Current Assets:</t>
  </si>
  <si>
    <t>Trade and other receivables</t>
  </si>
  <si>
    <t>Due from related companies</t>
  </si>
  <si>
    <t>Advances, deposits and prepayments</t>
  </si>
  <si>
    <t>Short term Investments</t>
  </si>
  <si>
    <t>Cash and cash equivalents</t>
  </si>
  <si>
    <t>Total current Assets</t>
  </si>
  <si>
    <t>Total Assets</t>
  </si>
  <si>
    <t>EQUITY:</t>
  </si>
  <si>
    <t>Revaluation Reverse</t>
  </si>
  <si>
    <t>Retained earnings</t>
  </si>
  <si>
    <t>Total Equity</t>
  </si>
  <si>
    <t>LIABILITIES:</t>
  </si>
  <si>
    <t>Long term Loans</t>
  </si>
  <si>
    <t>Defined benefit obligations-Gratuity</t>
  </si>
  <si>
    <t>Finance lease obligations- non current portion</t>
  </si>
  <si>
    <t>Deffered tax liabilities</t>
  </si>
  <si>
    <t>Total Non-Current Liabilities</t>
  </si>
  <si>
    <t>Current Liabilities:</t>
  </si>
  <si>
    <t>Trade payable</t>
  </si>
  <si>
    <t>Short term loan</t>
  </si>
  <si>
    <t>Current portion of Long term loans</t>
  </si>
  <si>
    <t>Finance Lease obligations- current portion</t>
  </si>
  <si>
    <t>Due to related companies</t>
  </si>
  <si>
    <t>Liabilities for expenses</t>
  </si>
  <si>
    <t>Provision for income tax</t>
  </si>
  <si>
    <t>Provision for WPPF and Welfare Fund</t>
  </si>
  <si>
    <t>Contract liabilities</t>
  </si>
  <si>
    <t>Other liabilities</t>
  </si>
  <si>
    <t>Total Current Liabilities</t>
  </si>
  <si>
    <t>Total Liabilities</t>
  </si>
  <si>
    <t>Total Equity &amp; Liabilities</t>
  </si>
  <si>
    <t>GPH ISPAT Limited</t>
  </si>
  <si>
    <t>Revenue</t>
  </si>
  <si>
    <t>Administrative expenses</t>
  </si>
  <si>
    <t>Selling and distribution expenses</t>
  </si>
  <si>
    <t>Profit from operating activities</t>
  </si>
  <si>
    <t>Finance Cost</t>
  </si>
  <si>
    <t>Finance income</t>
  </si>
  <si>
    <t>Profit before other income</t>
  </si>
  <si>
    <t>Other income</t>
  </si>
  <si>
    <t>Profit before income tax and distribution of WPPF and Welfare Fund</t>
  </si>
  <si>
    <t>Contribution to WPPF and Welfare Fund</t>
  </si>
  <si>
    <t>Profit before Income Tax</t>
  </si>
  <si>
    <t>Income tax expenses</t>
  </si>
  <si>
    <t>Current</t>
  </si>
  <si>
    <t>Deferred</t>
  </si>
  <si>
    <t>Profit after tax</t>
  </si>
  <si>
    <t>Minimum amount to be distributed as dividend</t>
  </si>
  <si>
    <t>Maximum amount can be transferred to retained earnings</t>
  </si>
  <si>
    <t>Other comprehensive income</t>
  </si>
  <si>
    <t>Net change in fair value of investment in quoted shares</t>
  </si>
  <si>
    <t>Deferred tax on unralised gain/(loss)</t>
  </si>
  <si>
    <t>Total other comprehensive income/(Loss)</t>
  </si>
  <si>
    <t>Total comprehensive income</t>
  </si>
  <si>
    <t>Earnings Per Share (Basic)</t>
  </si>
  <si>
    <t>Non-current assets</t>
  </si>
  <si>
    <t>Property, plant and equipment</t>
  </si>
  <si>
    <t>Capital work-in-progress</t>
  </si>
  <si>
    <t>Intangible assets</t>
  </si>
  <si>
    <t>Investments</t>
  </si>
  <si>
    <t>Total non-current assets</t>
  </si>
  <si>
    <t>Current assets</t>
  </si>
  <si>
    <t>Short term investment</t>
  </si>
  <si>
    <t>Total current assets</t>
  </si>
  <si>
    <t>Equity</t>
  </si>
  <si>
    <t>Share capital</t>
  </si>
  <si>
    <t>Share premium</t>
  </si>
  <si>
    <t>Fair value reserve</t>
  </si>
  <si>
    <t>Amount to be distributed as dividend</t>
  </si>
  <si>
    <t>Liabilities</t>
  </si>
  <si>
    <t>Non-current liabilities</t>
  </si>
  <si>
    <t>Long term loan</t>
  </si>
  <si>
    <t>Finance lease obligations</t>
  </si>
  <si>
    <t>Defined benefit obligation - gratuity</t>
  </si>
  <si>
    <t>Deferred tax liability</t>
  </si>
  <si>
    <t>Total non-current liabilities</t>
  </si>
  <si>
    <t>Current liabilities</t>
  </si>
  <si>
    <t>Current portion of long term loan</t>
  </si>
  <si>
    <t>Current portion of finance lease obligations</t>
  </si>
  <si>
    <t>Short term borrowings</t>
  </si>
  <si>
    <t>Creditors and accruals</t>
  </si>
  <si>
    <t>Current tax liability</t>
  </si>
  <si>
    <t>Total current liabilities</t>
  </si>
  <si>
    <t>Total liabilities</t>
  </si>
  <si>
    <t>NET ASSET VALUE PER SHARE</t>
  </si>
  <si>
    <t>Return on Equity (ROE)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</si>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</sst>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8"/>
      <color theme="0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10" fillId="0" borderId="0" applyFont="0" applyFill="0" applyBorder="0" applyAlignment="0" applyProtection="0"/>
  </cellStyleXfs>
  <cellXfs count="93"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4" fontId="0" fillId="0" borderId="0" xfId="0" applyNumberFormat="1"/>
    <xf numFmtId="4" fontId="3" fillId="0" borderId="2" xfId="0" applyNumberFormat="1" applyFont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4" fontId="13" fillId="0" borderId="2" xfId="0" applyNumberFormat="1" applyFont="1" applyBorder="1"/>
    <xf numFmtId="4" fontId="3" fillId="0" borderId="2" xfId="0" applyNumberFormat="1" applyFont="1" applyBorder="1" applyAlignment="1">
      <alignment horizontal="center"/>
    </xf>
    <xf numFmtId="4" fontId="3" fillId="13" borderId="2" xfId="0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1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13" borderId="2" xfId="0" applyNumberFormat="1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2" fillId="12" borderId="2" xfId="0" applyFont="1" applyFill="1" applyBorder="1" applyAlignment="1">
      <alignment horizontal="center" vertical="center"/>
    </xf>
    <xf numFmtId="0" fontId="2" fillId="13" borderId="2" xfId="1" applyFont="1" applyFill="1" applyBorder="1" applyAlignment="1">
      <alignment horizontal="left" vertical="center"/>
    </xf>
    <xf numFmtId="0" fontId="2" fillId="13" borderId="2" xfId="1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2" fillId="12" borderId="2" xfId="1" applyFont="1" applyFill="1" applyBorder="1" applyAlignment="1">
      <alignment horizontal="left" vertical="center"/>
    </xf>
    <xf numFmtId="0" fontId="2" fillId="12" borderId="2" xfId="1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9" fontId="3" fillId="0" borderId="2" xfId="2" applyFont="1" applyBorder="1" applyAlignment="1">
      <alignment horizontal="center" vertical="center"/>
    </xf>
    <xf numFmtId="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1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5" borderId="2" xfId="1" applyFont="1" applyFill="1" applyBorder="1" applyAlignment="1">
      <alignment horizontal="left" vertical="top"/>
    </xf>
    <xf numFmtId="0" fontId="2" fillId="5" borderId="2" xfId="1" applyFont="1" applyFill="1" applyBorder="1" applyAlignment="1">
      <alignment horizontal="left" vertical="top"/>
    </xf>
    <xf numFmtId="4" fontId="3" fillId="5" borderId="2" xfId="1" applyNumberFormat="1" applyFont="1" applyFill="1" applyBorder="1" applyAlignment="1">
      <alignment horizontal="center" vertical="center"/>
    </xf>
    <xf numFmtId="0" fontId="3" fillId="9" borderId="2" xfId="1" applyFont="1" applyFill="1" applyBorder="1" applyAlignment="1">
      <alignment horizontal="left" vertical="center"/>
    </xf>
    <xf numFmtId="0" fontId="2" fillId="9" borderId="2" xfId="1" applyFont="1" applyFill="1" applyBorder="1" applyAlignment="1">
      <alignment horizontal="left" vertical="center"/>
    </xf>
    <xf numFmtId="4" fontId="3" fillId="9" borderId="2" xfId="1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3" fontId="2" fillId="2" borderId="2" xfId="1" applyNumberFormat="1" applyFont="1" applyBorder="1" applyAlignment="1">
      <alignment horizontal="center" vertical="center"/>
    </xf>
    <xf numFmtId="2" fontId="3" fillId="5" borderId="2" xfId="1" applyNumberFormat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vertical="center"/>
    </xf>
    <xf numFmtId="0" fontId="2" fillId="2" borderId="2" xfId="1" applyFont="1" applyBorder="1" applyAlignment="1">
      <alignment vertical="center"/>
    </xf>
    <xf numFmtId="0" fontId="2" fillId="5" borderId="2" xfId="1" applyFont="1" applyFill="1" applyBorder="1" applyAlignment="1">
      <alignment horizontal="center" vertical="center"/>
    </xf>
    <xf numFmtId="0" fontId="2" fillId="3" borderId="1" xfId="1" applyFont="1" applyFill="1" applyAlignment="1">
      <alignment horizontal="left" vertical="center"/>
    </xf>
    <xf numFmtId="3" fontId="2" fillId="3" borderId="1" xfId="1" applyNumberFormat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2" fillId="3" borderId="0" xfId="0" applyFont="1" applyFill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left" vertical="center"/>
    </xf>
    <xf numFmtId="0" fontId="2" fillId="8" borderId="2" xfId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2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0" fontId="3" fillId="0" borderId="0" xfId="0" applyFont="1"/>
    <xf numFmtId="0" fontId="2" fillId="2" borderId="1" xfId="1" applyFont="1"/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5" fillId="2" borderId="1" xfId="1" applyNumberFormat="1" applyFont="1" applyAlignment="1">
      <alignment horizontal="center"/>
    </xf>
    <xf numFmtId="0" fontId="5" fillId="2" borderId="1" xfId="1" applyFont="1" applyAlignment="1">
      <alignment horizontal="center"/>
    </xf>
    <xf numFmtId="0" fontId="2" fillId="2" borderId="1" xfId="1" applyFont="1" applyAlignment="1">
      <alignment vertical="center"/>
    </xf>
    <xf numFmtId="0" fontId="2" fillId="4" borderId="0" xfId="0" applyFont="1" applyFill="1" applyAlignment="1">
      <alignment horizontal="left"/>
    </xf>
    <xf numFmtId="3" fontId="5" fillId="2" borderId="1" xfId="1" applyNumberFormat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2" fontId="2" fillId="3" borderId="1" xfId="1" applyNumberFormat="1" applyFont="1" applyFill="1" applyAlignment="1">
      <alignment horizontal="center" vertical="center"/>
    </xf>
    <xf numFmtId="0" fontId="13" fillId="4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3">
    <cellStyle name="Calculation" xfId="1" builtinId="22"/>
    <cellStyle name="Normal" xfId="0" builtinId="0"/>
    <cellStyle name="Percent" xfId="2" builtinId="5"/>
  </cellStyles>
  <dxfs count="0"/>
  <tableStyles count="0" defaultTableStyle="TableStyleMedium2" defaultPivotStyle="PivotStyleMedium9"/>
  <colors>
    <mruColors>
      <color rgb="FFF7FACA"/>
      <color rgb="FFFCFAB8"/>
      <color rgb="FFFFFFFF"/>
      <color rgb="FFFCFDE9"/>
      <color rgb="FFF5F5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233-B530-4F87-B5F0-46E06D012ED5}">
  <dimension ref="A1:X100"/>
  <sheetViews>
    <sheetView tabSelected="1" workbookViewId="0">
      <selection activeCell="N6" sqref="N6"/>
    </sheetView>
  </sheetViews>
  <sheetFormatPr defaultRowHeight="14.4" x14ac:dyDescent="0.3"/>
  <cols>
    <col min="6" max="6" width="16.5546875" customWidth="1"/>
  </cols>
  <sheetData>
    <row r="1" spans="1:24" x14ac:dyDescent="0.3">
      <c r="A1" s="16" t="s">
        <v>131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O1" s="22" t="s">
        <v>131</v>
      </c>
      <c r="P1" s="23"/>
      <c r="Q1" s="23"/>
      <c r="R1" s="23"/>
      <c r="S1" s="23"/>
      <c r="T1" s="23"/>
      <c r="U1" s="23"/>
      <c r="V1" s="23"/>
      <c r="W1" s="23"/>
      <c r="X1" s="23"/>
    </row>
    <row r="2" spans="1:24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x14ac:dyDescent="0.3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O3" s="17" t="s">
        <v>42</v>
      </c>
      <c r="P3" s="17"/>
      <c r="Q3" s="17"/>
      <c r="R3" s="17"/>
      <c r="S3" s="17"/>
      <c r="T3" s="17"/>
      <c r="U3" s="17"/>
      <c r="V3" s="17"/>
      <c r="W3" s="17"/>
      <c r="X3" s="17"/>
    </row>
    <row r="4" spans="1:24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x14ac:dyDescent="0.3">
      <c r="A5" s="19" t="s">
        <v>92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O5" s="24" t="s">
        <v>1</v>
      </c>
      <c r="P5" s="24"/>
      <c r="Q5" s="24"/>
      <c r="R5" s="24"/>
      <c r="S5" s="25" t="s">
        <v>8</v>
      </c>
      <c r="T5" s="25"/>
      <c r="U5" s="25"/>
      <c r="V5" s="25" t="s">
        <v>7</v>
      </c>
      <c r="W5" s="25"/>
      <c r="X5" s="25"/>
    </row>
    <row r="6" spans="1:24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O6" s="24"/>
      <c r="P6" s="24"/>
      <c r="Q6" s="24"/>
      <c r="R6" s="24"/>
      <c r="S6" s="25"/>
      <c r="T6" s="25"/>
      <c r="U6" s="25"/>
      <c r="V6" s="25"/>
      <c r="W6" s="25"/>
      <c r="X6" s="25"/>
    </row>
    <row r="7" spans="1:24" x14ac:dyDescent="0.3">
      <c r="A7" s="20" t="s">
        <v>40</v>
      </c>
      <c r="B7" s="20"/>
      <c r="C7" s="20"/>
      <c r="D7" s="20"/>
      <c r="E7" s="20"/>
      <c r="F7" s="20"/>
      <c r="G7" s="21" t="s">
        <v>8</v>
      </c>
      <c r="H7" s="21"/>
      <c r="I7" s="21"/>
      <c r="J7" s="21" t="s">
        <v>7</v>
      </c>
      <c r="K7" s="21"/>
      <c r="L7" s="21"/>
      <c r="O7" s="26" t="s">
        <v>46</v>
      </c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3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  <c r="L8" s="21"/>
      <c r="O8" s="27" t="s">
        <v>43</v>
      </c>
      <c r="P8" s="27"/>
      <c r="Q8" s="27"/>
      <c r="R8" s="27"/>
      <c r="S8" s="28">
        <f>G65/G90</f>
        <v>1.0029865636640369</v>
      </c>
      <c r="T8" s="28"/>
      <c r="U8" s="28"/>
      <c r="V8" s="28">
        <f>J65/J90</f>
        <v>1.0337698285621293</v>
      </c>
      <c r="W8" s="28"/>
      <c r="X8" s="28"/>
    </row>
    <row r="9" spans="1:24" x14ac:dyDescent="0.3">
      <c r="A9" s="13" t="s">
        <v>132</v>
      </c>
      <c r="B9" s="13"/>
      <c r="C9" s="13"/>
      <c r="D9" s="13"/>
      <c r="E9" s="13"/>
      <c r="F9" s="13"/>
      <c r="G9" s="9">
        <v>9406690791</v>
      </c>
      <c r="H9" s="9"/>
      <c r="I9" s="9"/>
      <c r="J9" s="9">
        <v>13268683927</v>
      </c>
      <c r="K9" s="9"/>
      <c r="L9" s="9"/>
      <c r="O9" s="27" t="s">
        <v>44</v>
      </c>
      <c r="P9" s="27"/>
      <c r="Q9" s="27"/>
      <c r="R9" s="27"/>
      <c r="S9" s="28">
        <f>(G65-G62)/G90</f>
        <v>0.46013890502647325</v>
      </c>
      <c r="T9" s="28"/>
      <c r="U9" s="28"/>
      <c r="V9" s="28">
        <f>(J65-J62)/J90</f>
        <v>0.69349171950845667</v>
      </c>
      <c r="W9" s="28"/>
      <c r="X9" s="28"/>
    </row>
    <row r="10" spans="1:24" x14ac:dyDescent="0.3">
      <c r="A10" s="13" t="s">
        <v>71</v>
      </c>
      <c r="B10" s="13"/>
      <c r="C10" s="13"/>
      <c r="D10" s="13"/>
      <c r="E10" s="13"/>
      <c r="F10" s="13"/>
      <c r="G10" s="9">
        <v>7852829348</v>
      </c>
      <c r="H10" s="9"/>
      <c r="I10" s="9"/>
      <c r="J10" s="9">
        <v>11110755161</v>
      </c>
      <c r="K10" s="9"/>
      <c r="L10" s="9"/>
      <c r="O10" s="26" t="s">
        <v>45</v>
      </c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3">
      <c r="A11" s="14" t="s">
        <v>2</v>
      </c>
      <c r="B11" s="14"/>
      <c r="C11" s="14"/>
      <c r="D11" s="14"/>
      <c r="E11" s="14"/>
      <c r="F11" s="14"/>
      <c r="G11" s="11">
        <v>1553861443</v>
      </c>
      <c r="H11" s="11"/>
      <c r="I11" s="11"/>
      <c r="J11" s="11">
        <v>2157928766</v>
      </c>
      <c r="K11" s="11"/>
      <c r="L11" s="11"/>
      <c r="O11" s="27" t="s">
        <v>47</v>
      </c>
      <c r="P11" s="27"/>
      <c r="Q11" s="27"/>
      <c r="R11" s="27"/>
      <c r="S11" s="28">
        <f>G10/G62</f>
        <v>1.1207641787587841</v>
      </c>
      <c r="T11" s="28"/>
      <c r="U11" s="28"/>
      <c r="V11" s="28">
        <f>J10/J62</f>
        <v>3.9794117856444622</v>
      </c>
      <c r="W11" s="28"/>
      <c r="X11" s="28"/>
    </row>
    <row r="12" spans="1:24" x14ac:dyDescent="0.3">
      <c r="A12" s="13" t="s">
        <v>133</v>
      </c>
      <c r="B12" s="13"/>
      <c r="C12" s="13"/>
      <c r="D12" s="13"/>
      <c r="E12" s="13"/>
      <c r="F12" s="13"/>
      <c r="G12" s="9">
        <v>214690454</v>
      </c>
      <c r="H12" s="9"/>
      <c r="I12" s="9"/>
      <c r="J12" s="9">
        <v>189100564</v>
      </c>
      <c r="K12" s="9"/>
      <c r="L12" s="9"/>
      <c r="O12" s="27" t="s">
        <v>64</v>
      </c>
      <c r="P12" s="27"/>
      <c r="Q12" s="27"/>
      <c r="R12" s="27"/>
      <c r="S12" s="29">
        <f>365/S11</f>
        <v>325.67065125531366</v>
      </c>
      <c r="T12" s="29"/>
      <c r="U12" s="29"/>
      <c r="V12" s="29">
        <f>365/V11</f>
        <v>91.722098556555537</v>
      </c>
      <c r="W12" s="29"/>
      <c r="X12" s="29"/>
    </row>
    <row r="13" spans="1:24" x14ac:dyDescent="0.3">
      <c r="A13" s="13" t="s">
        <v>134</v>
      </c>
      <c r="B13" s="13"/>
      <c r="C13" s="13"/>
      <c r="D13" s="13"/>
      <c r="E13" s="13"/>
      <c r="F13" s="13"/>
      <c r="G13" s="9">
        <v>217742135</v>
      </c>
      <c r="H13" s="9"/>
      <c r="I13" s="9"/>
      <c r="J13" s="9">
        <v>233818662</v>
      </c>
      <c r="K13" s="9"/>
      <c r="L13" s="9"/>
      <c r="O13" s="27" t="s">
        <v>48</v>
      </c>
      <c r="P13" s="27"/>
      <c r="Q13" s="27"/>
      <c r="R13" s="27"/>
      <c r="S13" s="29">
        <f>G63/(G9/365)</f>
        <v>101.70095462320378</v>
      </c>
      <c r="T13" s="29"/>
      <c r="U13" s="29"/>
      <c r="V13" s="29">
        <f>J63/(J9/365)</f>
        <v>68.924777300937208</v>
      </c>
      <c r="W13" s="29"/>
      <c r="X13" s="29"/>
    </row>
    <row r="14" spans="1:24" x14ac:dyDescent="0.3">
      <c r="A14" s="14" t="s">
        <v>135</v>
      </c>
      <c r="B14" s="14"/>
      <c r="C14" s="14"/>
      <c r="D14" s="14"/>
      <c r="E14" s="14"/>
      <c r="F14" s="14"/>
      <c r="G14" s="11">
        <v>1121428854</v>
      </c>
      <c r="H14" s="11"/>
      <c r="I14" s="11"/>
      <c r="J14" s="11">
        <v>1735009540</v>
      </c>
      <c r="K14" s="11"/>
      <c r="L14" s="11"/>
      <c r="O14" s="27" t="s">
        <v>49</v>
      </c>
      <c r="P14" s="27"/>
      <c r="Q14" s="27"/>
      <c r="R14" s="27"/>
      <c r="S14" s="29">
        <f>(G88+G89)/(G95/365)</f>
        <v>30.691901358578253</v>
      </c>
      <c r="T14" s="29"/>
      <c r="U14" s="29"/>
      <c r="V14" s="29">
        <f>(J88+J89)/(J95/365)</f>
        <v>31.559990797242332</v>
      </c>
      <c r="W14" s="29"/>
      <c r="X14" s="29"/>
    </row>
    <row r="15" spans="1:24" x14ac:dyDescent="0.3">
      <c r="A15" s="13" t="s">
        <v>136</v>
      </c>
      <c r="B15" s="13"/>
      <c r="C15" s="13"/>
      <c r="D15" s="13"/>
      <c r="E15" s="13"/>
      <c r="F15" s="13"/>
      <c r="G15" s="9">
        <v>802272214</v>
      </c>
      <c r="H15" s="9"/>
      <c r="I15" s="9"/>
      <c r="J15" s="9">
        <v>715146284</v>
      </c>
      <c r="K15" s="9"/>
      <c r="L15" s="9"/>
      <c r="O15" s="27" t="s">
        <v>50</v>
      </c>
      <c r="P15" s="27"/>
      <c r="Q15" s="27"/>
      <c r="R15" s="27"/>
      <c r="S15" s="28">
        <f>G9/G66</f>
        <v>0.23522904496226593</v>
      </c>
      <c r="T15" s="28"/>
      <c r="U15" s="28"/>
      <c r="V15" s="28">
        <f>J9/J66</f>
        <v>0.42132135323832715</v>
      </c>
      <c r="W15" s="28"/>
      <c r="X15" s="28"/>
    </row>
    <row r="16" spans="1:24" x14ac:dyDescent="0.3">
      <c r="A16" s="13" t="s">
        <v>137</v>
      </c>
      <c r="B16" s="13"/>
      <c r="C16" s="13"/>
      <c r="D16" s="13"/>
      <c r="E16" s="13"/>
      <c r="F16" s="13"/>
      <c r="G16" s="9">
        <v>98570448</v>
      </c>
      <c r="H16" s="9"/>
      <c r="I16" s="9"/>
      <c r="J16" s="9">
        <v>109628773</v>
      </c>
      <c r="K16" s="9"/>
      <c r="L16" s="9"/>
      <c r="O16" s="26" t="s">
        <v>51</v>
      </c>
      <c r="P16" s="26"/>
      <c r="Q16" s="26"/>
      <c r="R16" s="26"/>
      <c r="S16" s="26"/>
      <c r="T16" s="26"/>
      <c r="U16" s="26"/>
      <c r="V16" s="26"/>
      <c r="W16" s="26"/>
      <c r="X16" s="26"/>
    </row>
    <row r="17" spans="1:24" x14ac:dyDescent="0.3">
      <c r="A17" s="14" t="s">
        <v>138</v>
      </c>
      <c r="B17" s="14"/>
      <c r="C17" s="14"/>
      <c r="D17" s="14"/>
      <c r="E17" s="14"/>
      <c r="F17" s="14"/>
      <c r="G17" s="11">
        <v>417727088</v>
      </c>
      <c r="H17" s="11"/>
      <c r="I17" s="11"/>
      <c r="J17" s="11">
        <v>1129492029</v>
      </c>
      <c r="K17" s="11"/>
      <c r="L17" s="11"/>
      <c r="O17" s="27" t="s">
        <v>52</v>
      </c>
      <c r="P17" s="27"/>
      <c r="Q17" s="27"/>
      <c r="R17" s="27"/>
      <c r="S17" s="30">
        <f>G91/G66</f>
        <v>0.839123788293757</v>
      </c>
      <c r="T17" s="30"/>
      <c r="U17" s="30"/>
      <c r="V17" s="30">
        <f>J91/J66</f>
        <v>0.79883299803196151</v>
      </c>
      <c r="W17" s="30"/>
      <c r="X17" s="30"/>
    </row>
    <row r="18" spans="1:24" x14ac:dyDescent="0.3">
      <c r="A18" s="13" t="s">
        <v>139</v>
      </c>
      <c r="B18" s="13"/>
      <c r="C18" s="13"/>
      <c r="D18" s="13"/>
      <c r="E18" s="13"/>
      <c r="F18" s="13"/>
      <c r="G18" s="9">
        <v>1836002</v>
      </c>
      <c r="H18" s="9"/>
      <c r="I18" s="9"/>
      <c r="J18" s="9">
        <v>2220346</v>
      </c>
      <c r="K18" s="9"/>
      <c r="L18" s="9"/>
      <c r="O18" s="27" t="s">
        <v>53</v>
      </c>
      <c r="P18" s="27"/>
      <c r="Q18" s="27"/>
      <c r="R18" s="27"/>
      <c r="S18" s="29">
        <f>G14/G15</f>
        <v>1.3978158964383627</v>
      </c>
      <c r="T18" s="29"/>
      <c r="U18" s="29"/>
      <c r="V18" s="29">
        <f>J14/J15</f>
        <v>2.4260904080989394</v>
      </c>
      <c r="W18" s="29"/>
      <c r="X18" s="29"/>
    </row>
    <row r="19" spans="1:24" x14ac:dyDescent="0.3">
      <c r="A19" s="14" t="s">
        <v>140</v>
      </c>
      <c r="B19" s="14"/>
      <c r="C19" s="14"/>
      <c r="D19" s="14"/>
      <c r="E19" s="14"/>
      <c r="F19" s="14"/>
      <c r="G19" s="11">
        <v>419563090</v>
      </c>
      <c r="H19" s="11"/>
      <c r="I19" s="11"/>
      <c r="J19" s="11">
        <v>1131712375</v>
      </c>
      <c r="K19" s="11"/>
      <c r="L19" s="11"/>
      <c r="O19" s="26" t="s">
        <v>54</v>
      </c>
      <c r="P19" s="26"/>
      <c r="Q19" s="26"/>
      <c r="R19" s="26"/>
      <c r="S19" s="26"/>
      <c r="T19" s="26"/>
      <c r="U19" s="26"/>
      <c r="V19" s="26"/>
      <c r="W19" s="26"/>
      <c r="X19" s="26"/>
    </row>
    <row r="20" spans="1:24" x14ac:dyDescent="0.3">
      <c r="A20" s="13" t="s">
        <v>141</v>
      </c>
      <c r="B20" s="13"/>
      <c r="C20" s="13"/>
      <c r="D20" s="13"/>
      <c r="E20" s="13"/>
      <c r="F20" s="13"/>
      <c r="G20" s="9">
        <v>20978155</v>
      </c>
      <c r="H20" s="9"/>
      <c r="I20" s="9"/>
      <c r="J20" s="9">
        <v>56585619</v>
      </c>
      <c r="K20" s="9"/>
      <c r="L20" s="9"/>
      <c r="O20" s="27" t="s">
        <v>55</v>
      </c>
      <c r="P20" s="27"/>
      <c r="Q20" s="27"/>
      <c r="R20" s="27"/>
      <c r="S20" s="30">
        <f>G11/G9</f>
        <v>0.16518683111032856</v>
      </c>
      <c r="T20" s="30"/>
      <c r="U20" s="30"/>
      <c r="V20" s="30">
        <f>J11/J9</f>
        <v>0.162633218024653</v>
      </c>
      <c r="W20" s="30"/>
      <c r="X20" s="30"/>
    </row>
    <row r="21" spans="1:24" x14ac:dyDescent="0.3">
      <c r="A21" s="14" t="s">
        <v>142</v>
      </c>
      <c r="B21" s="14"/>
      <c r="C21" s="14"/>
      <c r="D21" s="14"/>
      <c r="E21" s="14"/>
      <c r="F21" s="14"/>
      <c r="G21" s="11">
        <v>398584935</v>
      </c>
      <c r="H21" s="11"/>
      <c r="I21" s="11"/>
      <c r="J21" s="11">
        <v>1075126756</v>
      </c>
      <c r="K21" s="11"/>
      <c r="L21" s="11"/>
      <c r="O21" s="27" t="s">
        <v>56</v>
      </c>
      <c r="P21" s="27"/>
      <c r="Q21" s="27"/>
      <c r="R21" s="27"/>
      <c r="S21" s="30">
        <f>G14/G9</f>
        <v>0.11921608554125589</v>
      </c>
      <c r="T21" s="30"/>
      <c r="U21" s="30"/>
      <c r="V21" s="30">
        <f>J14/J9</f>
        <v>0.13075973092323703</v>
      </c>
      <c r="W21" s="30"/>
      <c r="X21" s="30"/>
    </row>
    <row r="22" spans="1:24" x14ac:dyDescent="0.3">
      <c r="A22" s="13" t="s">
        <v>143</v>
      </c>
      <c r="B22" s="13"/>
      <c r="C22" s="13"/>
      <c r="D22" s="13"/>
      <c r="E22" s="13"/>
      <c r="F22" s="13"/>
      <c r="G22" s="6"/>
      <c r="H22" s="6"/>
      <c r="I22" s="6"/>
      <c r="J22" s="6"/>
      <c r="K22" s="6"/>
      <c r="L22" s="6"/>
      <c r="O22" s="27" t="s">
        <v>57</v>
      </c>
      <c r="P22" s="27"/>
      <c r="Q22" s="27"/>
      <c r="R22" s="27"/>
      <c r="S22" s="30">
        <f>G25/G9</f>
        <v>3.1830275136339389E-2</v>
      </c>
      <c r="T22" s="30"/>
      <c r="U22" s="30"/>
      <c r="V22" s="30">
        <f>J25/J9</f>
        <v>6.0759735662968592E-2</v>
      </c>
      <c r="W22" s="30"/>
      <c r="X22" s="30"/>
    </row>
    <row r="23" spans="1:24" x14ac:dyDescent="0.3">
      <c r="A23" s="13" t="s">
        <v>144</v>
      </c>
      <c r="B23" s="13"/>
      <c r="C23" s="13"/>
      <c r="D23" s="13"/>
      <c r="E23" s="13"/>
      <c r="F23" s="13"/>
      <c r="G23" s="9">
        <v>84721754</v>
      </c>
      <c r="H23" s="9"/>
      <c r="I23" s="9"/>
      <c r="J23" s="9">
        <v>248877693</v>
      </c>
      <c r="K23" s="9"/>
      <c r="L23" s="9"/>
      <c r="O23" s="27" t="s">
        <v>58</v>
      </c>
      <c r="P23" s="27"/>
      <c r="Q23" s="27"/>
      <c r="R23" s="27"/>
      <c r="S23" s="28">
        <f>G25/G96</f>
        <v>0.7916992435725545</v>
      </c>
      <c r="T23" s="28"/>
      <c r="U23" s="28"/>
      <c r="V23" s="28">
        <v>2.2400000000000002</v>
      </c>
      <c r="W23" s="28"/>
      <c r="X23" s="28"/>
    </row>
    <row r="24" spans="1:24" x14ac:dyDescent="0.3">
      <c r="A24" s="13" t="s">
        <v>145</v>
      </c>
      <c r="B24" s="13"/>
      <c r="C24" s="13"/>
      <c r="D24" s="13"/>
      <c r="E24" s="13"/>
      <c r="F24" s="13"/>
      <c r="G24" s="9">
        <v>14445625</v>
      </c>
      <c r="H24" s="9"/>
      <c r="I24" s="9"/>
      <c r="J24" s="9">
        <v>20047335</v>
      </c>
      <c r="K24" s="9"/>
      <c r="L24" s="9"/>
      <c r="O24" s="27" t="s">
        <v>59</v>
      </c>
      <c r="P24" s="27"/>
      <c r="Q24" s="27"/>
      <c r="R24" s="27"/>
      <c r="S24" s="30">
        <f>G25/G66</f>
        <v>7.4874052212072738E-3</v>
      </c>
      <c r="T24" s="30"/>
      <c r="U24" s="30"/>
      <c r="V24" s="30">
        <f>J25/J66</f>
        <v>2.5599374051924972E-2</v>
      </c>
      <c r="W24" s="30"/>
      <c r="X24" s="30"/>
    </row>
    <row r="25" spans="1:24" x14ac:dyDescent="0.3">
      <c r="A25" s="14" t="s">
        <v>146</v>
      </c>
      <c r="B25" s="14"/>
      <c r="C25" s="14"/>
      <c r="D25" s="14"/>
      <c r="E25" s="14"/>
      <c r="F25" s="14"/>
      <c r="G25" s="11">
        <v>299417556</v>
      </c>
      <c r="H25" s="11"/>
      <c r="I25" s="11"/>
      <c r="J25" s="11">
        <v>806201728</v>
      </c>
      <c r="K25" s="11"/>
      <c r="L25" s="11"/>
      <c r="O25" s="27" t="s">
        <v>185</v>
      </c>
      <c r="P25" s="27"/>
      <c r="Q25" s="27"/>
      <c r="R25" s="27"/>
      <c r="S25" s="30">
        <f>G25/G97</f>
        <v>4.6541406848136992E-2</v>
      </c>
      <c r="T25" s="30"/>
      <c r="U25" s="30"/>
      <c r="V25" s="30">
        <f>J25/J97</f>
        <v>0.12725433993390331</v>
      </c>
      <c r="W25" s="30"/>
      <c r="X25" s="30"/>
    </row>
    <row r="26" spans="1:24" x14ac:dyDescent="0.3">
      <c r="A26" s="13" t="s">
        <v>147</v>
      </c>
      <c r="B26" s="13"/>
      <c r="C26" s="13"/>
      <c r="D26" s="13"/>
      <c r="E26" s="13"/>
      <c r="F26" s="13"/>
      <c r="G26" s="9">
        <v>89825267</v>
      </c>
      <c r="H26" s="9"/>
      <c r="I26" s="9"/>
      <c r="J26" s="9"/>
      <c r="K26" s="9"/>
      <c r="L26" s="9"/>
      <c r="O26" s="26" t="s">
        <v>60</v>
      </c>
      <c r="P26" s="26"/>
      <c r="Q26" s="26"/>
      <c r="R26" s="26"/>
      <c r="S26" s="26"/>
      <c r="T26" s="26"/>
      <c r="U26" s="26"/>
      <c r="V26" s="26"/>
      <c r="W26" s="26"/>
      <c r="X26" s="26"/>
    </row>
    <row r="27" spans="1:24" x14ac:dyDescent="0.3">
      <c r="A27" s="13" t="s">
        <v>148</v>
      </c>
      <c r="B27" s="13"/>
      <c r="C27" s="13"/>
      <c r="D27" s="13"/>
      <c r="E27" s="13"/>
      <c r="F27" s="13"/>
      <c r="G27" s="9">
        <v>209592289</v>
      </c>
      <c r="H27" s="9"/>
      <c r="I27" s="9"/>
      <c r="J27" s="9"/>
      <c r="K27" s="9"/>
      <c r="L27" s="9"/>
      <c r="O27" s="27" t="s">
        <v>61</v>
      </c>
      <c r="P27" s="27"/>
      <c r="Q27" s="27"/>
      <c r="R27" s="27"/>
      <c r="S27" s="29">
        <f>G99/G34</f>
        <v>29.240506329113924</v>
      </c>
      <c r="T27" s="29"/>
      <c r="U27" s="29"/>
      <c r="V27" s="29">
        <f>J99/J34</f>
        <v>13.973214285714285</v>
      </c>
      <c r="W27" s="29"/>
      <c r="X27" s="29"/>
    </row>
    <row r="28" spans="1:24" x14ac:dyDescent="0.3">
      <c r="A28" s="14" t="s">
        <v>146</v>
      </c>
      <c r="B28" s="14"/>
      <c r="C28" s="14"/>
      <c r="D28" s="14"/>
      <c r="E28" s="14"/>
      <c r="F28" s="14"/>
      <c r="G28" s="11">
        <v>299417556</v>
      </c>
      <c r="H28" s="11"/>
      <c r="I28" s="11"/>
      <c r="J28" s="9"/>
      <c r="K28" s="9"/>
      <c r="L28" s="9"/>
      <c r="O28" s="27" t="s">
        <v>62</v>
      </c>
      <c r="P28" s="27"/>
      <c r="Q28" s="27"/>
      <c r="R28" s="27"/>
      <c r="S28" s="28">
        <f>G99/G98</f>
        <v>1.3579733805738281</v>
      </c>
      <c r="T28" s="28"/>
      <c r="U28" s="28"/>
      <c r="V28" s="28">
        <f>J99/J98</f>
        <v>1.8684877142125194</v>
      </c>
      <c r="W28" s="28"/>
      <c r="X28" s="28"/>
    </row>
    <row r="29" spans="1:24" x14ac:dyDescent="0.3">
      <c r="A29" s="14" t="s">
        <v>149</v>
      </c>
      <c r="B29" s="14"/>
      <c r="C29" s="14"/>
      <c r="D29" s="14"/>
      <c r="E29" s="14"/>
      <c r="F29" s="14"/>
      <c r="G29" s="6"/>
      <c r="H29" s="6"/>
      <c r="I29" s="6"/>
      <c r="J29" s="6"/>
      <c r="K29" s="6"/>
      <c r="L29" s="6"/>
    </row>
    <row r="30" spans="1:24" x14ac:dyDescent="0.3">
      <c r="A30" s="13" t="s">
        <v>150</v>
      </c>
      <c r="B30" s="13"/>
      <c r="C30" s="13"/>
      <c r="D30" s="13"/>
      <c r="E30" s="13"/>
      <c r="F30" s="13"/>
      <c r="G30" s="9">
        <v>23692335</v>
      </c>
      <c r="H30" s="9"/>
      <c r="I30" s="9"/>
      <c r="J30" s="9">
        <v>3816437</v>
      </c>
      <c r="K30" s="9"/>
      <c r="L30" s="9"/>
    </row>
    <row r="31" spans="1:24" x14ac:dyDescent="0.3">
      <c r="A31" s="13" t="s">
        <v>151</v>
      </c>
      <c r="B31" s="13"/>
      <c r="C31" s="13"/>
      <c r="D31" s="13"/>
      <c r="E31" s="13"/>
      <c r="F31" s="13"/>
      <c r="G31" s="9">
        <v>2369233</v>
      </c>
      <c r="H31" s="9"/>
      <c r="I31" s="9"/>
      <c r="J31" s="9">
        <v>10567</v>
      </c>
      <c r="K31" s="9"/>
      <c r="L31" s="9"/>
    </row>
    <row r="32" spans="1:24" x14ac:dyDescent="0.3">
      <c r="A32" s="14" t="s">
        <v>152</v>
      </c>
      <c r="B32" s="14"/>
      <c r="C32" s="14"/>
      <c r="D32" s="14"/>
      <c r="E32" s="14"/>
      <c r="F32" s="14"/>
      <c r="G32" s="11">
        <v>21323102</v>
      </c>
      <c r="H32" s="11"/>
      <c r="I32" s="11"/>
      <c r="J32" s="11">
        <v>3805870</v>
      </c>
      <c r="K32" s="11"/>
      <c r="L32" s="11"/>
    </row>
    <row r="33" spans="1:12" x14ac:dyDescent="0.3">
      <c r="A33" s="14" t="s">
        <v>153</v>
      </c>
      <c r="B33" s="14"/>
      <c r="C33" s="14"/>
      <c r="D33" s="14"/>
      <c r="E33" s="14"/>
      <c r="F33" s="14"/>
      <c r="G33" s="11">
        <v>278094454</v>
      </c>
      <c r="H33" s="11"/>
      <c r="I33" s="11"/>
      <c r="J33" s="11">
        <v>810007598</v>
      </c>
      <c r="K33" s="11"/>
      <c r="L33" s="11"/>
    </row>
    <row r="34" spans="1:12" x14ac:dyDescent="0.3">
      <c r="A34" s="12" t="s">
        <v>154</v>
      </c>
      <c r="B34" s="12"/>
      <c r="C34" s="12"/>
      <c r="D34" s="12"/>
      <c r="E34" s="12"/>
      <c r="F34" s="12"/>
      <c r="G34" s="15">
        <v>0.79</v>
      </c>
      <c r="H34" s="15"/>
      <c r="I34" s="15"/>
      <c r="J34" s="15">
        <v>2.2400000000000002</v>
      </c>
      <c r="K34" s="15"/>
      <c r="L34" s="15"/>
    </row>
    <row r="35" spans="1:12" x14ac:dyDescent="0.3">
      <c r="A35" s="13"/>
      <c r="B35" s="13"/>
      <c r="C35" s="13"/>
      <c r="D35" s="13"/>
      <c r="E35" s="13"/>
      <c r="F35" s="13"/>
      <c r="G35" s="9"/>
      <c r="H35" s="9"/>
      <c r="I35" s="9"/>
      <c r="J35" s="9"/>
      <c r="K35" s="9"/>
      <c r="L35" s="9"/>
    </row>
    <row r="36" spans="1:12" x14ac:dyDescent="0.3">
      <c r="A36" s="18"/>
      <c r="B36" s="18"/>
      <c r="C36" s="18"/>
      <c r="D36" s="18"/>
      <c r="E36" s="18"/>
      <c r="F36" s="18"/>
    </row>
    <row r="43" spans="1:12" x14ac:dyDescent="0.3">
      <c r="A43" s="16" t="s">
        <v>131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3">
      <c r="A45" s="17" t="s">
        <v>9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3">
      <c r="A47" s="19" t="s">
        <v>92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x14ac:dyDescent="0.3">
      <c r="A49" s="20" t="s">
        <v>40</v>
      </c>
      <c r="B49" s="20"/>
      <c r="C49" s="20"/>
      <c r="D49" s="20"/>
      <c r="E49" s="20"/>
      <c r="F49" s="20"/>
      <c r="G49" s="21" t="s">
        <v>8</v>
      </c>
      <c r="H49" s="21"/>
      <c r="I49" s="21"/>
      <c r="J49" s="21" t="s">
        <v>7</v>
      </c>
      <c r="K49" s="21"/>
      <c r="L49" s="21"/>
    </row>
    <row r="50" spans="1:12" x14ac:dyDescent="0.3">
      <c r="A50" s="20"/>
      <c r="B50" s="20"/>
      <c r="C50" s="20"/>
      <c r="D50" s="20"/>
      <c r="E50" s="20"/>
      <c r="F50" s="20"/>
      <c r="G50" s="21"/>
      <c r="H50" s="21"/>
      <c r="I50" s="21"/>
      <c r="J50" s="21"/>
      <c r="K50" s="21"/>
      <c r="L50" s="21"/>
    </row>
    <row r="51" spans="1:12" x14ac:dyDescent="0.3">
      <c r="A51" s="12" t="s">
        <v>10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3">
      <c r="A52" s="14" t="s">
        <v>155</v>
      </c>
      <c r="B52" s="14"/>
      <c r="C52" s="14"/>
      <c r="D52" s="14"/>
      <c r="E52" s="14"/>
      <c r="F52" s="14"/>
      <c r="G52" s="9"/>
      <c r="H52" s="9"/>
      <c r="I52" s="9"/>
      <c r="J52" s="9"/>
      <c r="K52" s="9"/>
      <c r="L52" s="9"/>
    </row>
    <row r="53" spans="1:12" x14ac:dyDescent="0.3">
      <c r="A53" s="13" t="s">
        <v>156</v>
      </c>
      <c r="B53" s="13"/>
      <c r="C53" s="13"/>
      <c r="D53" s="13"/>
      <c r="E53" s="13"/>
      <c r="F53" s="13"/>
      <c r="G53" s="9">
        <v>3103436862</v>
      </c>
      <c r="H53" s="9"/>
      <c r="I53" s="9"/>
      <c r="J53" s="9">
        <v>2975385321</v>
      </c>
      <c r="K53" s="9"/>
      <c r="L53" s="9"/>
    </row>
    <row r="54" spans="1:12" x14ac:dyDescent="0.3">
      <c r="A54" s="13" t="s">
        <v>157</v>
      </c>
      <c r="B54" s="13"/>
      <c r="C54" s="13"/>
      <c r="D54" s="13"/>
      <c r="E54" s="13"/>
      <c r="F54" s="13"/>
      <c r="G54" s="9">
        <v>23876898898</v>
      </c>
      <c r="H54" s="9"/>
      <c r="I54" s="9"/>
      <c r="J54" s="9">
        <v>19760860267</v>
      </c>
      <c r="K54" s="9"/>
      <c r="L54" s="9"/>
    </row>
    <row r="55" spans="1:12" x14ac:dyDescent="0.3">
      <c r="A55" s="13" t="s">
        <v>158</v>
      </c>
      <c r="B55" s="13"/>
      <c r="C55" s="13"/>
      <c r="D55" s="13"/>
      <c r="E55" s="13"/>
      <c r="F55" s="13"/>
      <c r="G55" s="9">
        <v>1010002</v>
      </c>
      <c r="H55" s="9"/>
      <c r="I55" s="9"/>
      <c r="J55" s="9">
        <v>966383</v>
      </c>
      <c r="K55" s="9"/>
      <c r="L55" s="9"/>
    </row>
    <row r="56" spans="1:12" x14ac:dyDescent="0.3">
      <c r="A56" s="13" t="s">
        <v>159</v>
      </c>
      <c r="B56" s="13"/>
      <c r="C56" s="13"/>
      <c r="D56" s="13"/>
      <c r="E56" s="13"/>
      <c r="F56" s="13"/>
      <c r="G56" s="9">
        <v>62344461</v>
      </c>
      <c r="H56" s="9"/>
      <c r="I56" s="9"/>
      <c r="J56" s="9">
        <v>273495309</v>
      </c>
      <c r="K56" s="9"/>
      <c r="L56" s="9"/>
    </row>
    <row r="57" spans="1:12" x14ac:dyDescent="0.3">
      <c r="A57" s="14" t="s">
        <v>160</v>
      </c>
      <c r="B57" s="14"/>
      <c r="C57" s="14"/>
      <c r="D57" s="14"/>
      <c r="E57" s="14"/>
      <c r="F57" s="14"/>
      <c r="G57" s="11">
        <v>27043690223</v>
      </c>
      <c r="H57" s="11"/>
      <c r="I57" s="11"/>
      <c r="J57" s="11">
        <v>23010707280</v>
      </c>
      <c r="K57" s="11"/>
      <c r="L57" s="11"/>
    </row>
    <row r="58" spans="1:12" x14ac:dyDescent="0.3">
      <c r="A58" s="13"/>
      <c r="B58" s="13"/>
      <c r="C58" s="13"/>
      <c r="D58" s="13"/>
      <c r="E58" s="13"/>
      <c r="F58" s="13"/>
      <c r="G58" s="9"/>
      <c r="H58" s="9"/>
      <c r="I58" s="9"/>
      <c r="J58" s="9"/>
      <c r="K58" s="9"/>
      <c r="L58" s="9"/>
    </row>
    <row r="59" spans="1:12" x14ac:dyDescent="0.3">
      <c r="A59" s="12" t="s">
        <v>161</v>
      </c>
      <c r="B59" s="12"/>
      <c r="C59" s="12"/>
      <c r="D59" s="12"/>
      <c r="E59" s="12"/>
      <c r="F59" s="12"/>
      <c r="G59" s="10"/>
      <c r="H59" s="10"/>
      <c r="I59" s="10"/>
      <c r="J59" s="10"/>
      <c r="K59" s="10"/>
      <c r="L59" s="10"/>
    </row>
    <row r="60" spans="1:12" x14ac:dyDescent="0.3">
      <c r="A60" s="13" t="s">
        <v>162</v>
      </c>
      <c r="B60" s="13"/>
      <c r="C60" s="13"/>
      <c r="D60" s="13"/>
      <c r="E60" s="13"/>
      <c r="F60" s="13"/>
      <c r="G60" s="9">
        <v>882572314</v>
      </c>
      <c r="H60" s="9"/>
      <c r="I60" s="9"/>
      <c r="J60" s="9">
        <v>449929013</v>
      </c>
      <c r="K60" s="9"/>
      <c r="L60" s="9"/>
    </row>
    <row r="61" spans="1:12" x14ac:dyDescent="0.3">
      <c r="A61" s="13" t="s">
        <v>102</v>
      </c>
      <c r="B61" s="13"/>
      <c r="C61" s="13"/>
      <c r="D61" s="13"/>
      <c r="E61" s="13"/>
      <c r="F61" s="13"/>
      <c r="G61" s="9">
        <v>2396784998</v>
      </c>
      <c r="H61" s="9"/>
      <c r="I61" s="9"/>
      <c r="J61" s="9">
        <v>2452963101</v>
      </c>
      <c r="K61" s="9"/>
      <c r="L61" s="9"/>
    </row>
    <row r="62" spans="1:12" x14ac:dyDescent="0.3">
      <c r="A62" s="13" t="s">
        <v>16</v>
      </c>
      <c r="B62" s="13"/>
      <c r="C62" s="13"/>
      <c r="D62" s="13"/>
      <c r="E62" s="13"/>
      <c r="F62" s="13"/>
      <c r="G62" s="9">
        <v>7006674104</v>
      </c>
      <c r="H62" s="9"/>
      <c r="I62" s="9"/>
      <c r="J62" s="9">
        <v>2792059671</v>
      </c>
      <c r="K62" s="9"/>
      <c r="L62" s="9"/>
    </row>
    <row r="63" spans="1:12" x14ac:dyDescent="0.3">
      <c r="A63" s="13" t="s">
        <v>100</v>
      </c>
      <c r="B63" s="13"/>
      <c r="C63" s="13"/>
      <c r="D63" s="13"/>
      <c r="E63" s="13"/>
      <c r="F63" s="13"/>
      <c r="G63" s="9">
        <v>2621012146</v>
      </c>
      <c r="H63" s="9"/>
      <c r="I63" s="9"/>
      <c r="J63" s="9">
        <v>2505592013</v>
      </c>
      <c r="K63" s="9"/>
      <c r="L63" s="9"/>
    </row>
    <row r="64" spans="1:12" x14ac:dyDescent="0.3">
      <c r="A64" s="13" t="s">
        <v>104</v>
      </c>
      <c r="B64" s="13"/>
      <c r="C64" s="13"/>
      <c r="D64" s="13"/>
      <c r="E64" s="13"/>
      <c r="F64" s="13"/>
      <c r="G64" s="9">
        <v>38761528</v>
      </c>
      <c r="H64" s="9"/>
      <c r="I64" s="9"/>
      <c r="J64" s="9">
        <v>281773961</v>
      </c>
      <c r="K64" s="9"/>
      <c r="L64" s="9"/>
    </row>
    <row r="65" spans="1:12" x14ac:dyDescent="0.3">
      <c r="A65" s="14" t="s">
        <v>163</v>
      </c>
      <c r="B65" s="14"/>
      <c r="C65" s="14"/>
      <c r="D65" s="14"/>
      <c r="E65" s="14"/>
      <c r="F65" s="14"/>
      <c r="G65" s="11">
        <v>12945805090</v>
      </c>
      <c r="H65" s="11"/>
      <c r="I65" s="11"/>
      <c r="J65" s="11">
        <v>8482317759</v>
      </c>
      <c r="K65" s="11"/>
      <c r="L65" s="11"/>
    </row>
    <row r="66" spans="1:12" x14ac:dyDescent="0.3">
      <c r="A66" s="14" t="s">
        <v>106</v>
      </c>
      <c r="B66" s="14"/>
      <c r="C66" s="14"/>
      <c r="D66" s="14"/>
      <c r="E66" s="14"/>
      <c r="F66" s="14"/>
      <c r="G66" s="11">
        <v>39989495313</v>
      </c>
      <c r="H66" s="11"/>
      <c r="I66" s="11"/>
      <c r="J66" s="11">
        <v>31493025039</v>
      </c>
      <c r="K66" s="11"/>
      <c r="L66" s="11"/>
    </row>
    <row r="67" spans="1:12" x14ac:dyDescent="0.3">
      <c r="A67" s="13"/>
      <c r="B67" s="13"/>
      <c r="C67" s="13"/>
      <c r="D67" s="13"/>
      <c r="E67" s="13"/>
      <c r="F67" s="13"/>
      <c r="G67" s="9"/>
      <c r="H67" s="9"/>
      <c r="I67" s="9"/>
      <c r="J67" s="9"/>
      <c r="K67" s="9"/>
      <c r="L67" s="9"/>
    </row>
    <row r="68" spans="1:12" x14ac:dyDescent="0.3">
      <c r="A68" s="12" t="s">
        <v>23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3">
      <c r="A69" s="14" t="s">
        <v>164</v>
      </c>
      <c r="B69" s="14"/>
      <c r="C69" s="14"/>
      <c r="D69" s="14"/>
      <c r="E69" s="14"/>
      <c r="F69" s="14"/>
      <c r="G69" s="9"/>
      <c r="H69" s="9"/>
      <c r="I69" s="9"/>
      <c r="J69" s="9"/>
      <c r="K69" s="9"/>
      <c r="L69" s="9"/>
    </row>
    <row r="70" spans="1:12" x14ac:dyDescent="0.3">
      <c r="A70" s="13" t="s">
        <v>165</v>
      </c>
      <c r="B70" s="13"/>
      <c r="C70" s="13"/>
      <c r="D70" s="13"/>
      <c r="E70" s="13"/>
      <c r="F70" s="13"/>
      <c r="G70" s="9">
        <v>3781960870</v>
      </c>
      <c r="H70" s="9"/>
      <c r="I70" s="9"/>
      <c r="J70" s="9">
        <v>3601867500</v>
      </c>
      <c r="K70" s="9"/>
      <c r="L70" s="9"/>
    </row>
    <row r="71" spans="1:12" x14ac:dyDescent="0.3">
      <c r="A71" s="13" t="s">
        <v>166</v>
      </c>
      <c r="B71" s="13"/>
      <c r="C71" s="13"/>
      <c r="D71" s="13"/>
      <c r="E71" s="13"/>
      <c r="F71" s="13"/>
      <c r="G71" s="9">
        <v>1136440000</v>
      </c>
      <c r="H71" s="9"/>
      <c r="I71" s="9"/>
      <c r="J71" s="9">
        <v>1136440000</v>
      </c>
      <c r="K71" s="9"/>
      <c r="L71" s="9"/>
    </row>
    <row r="72" spans="1:12" x14ac:dyDescent="0.3">
      <c r="A72" s="13" t="s">
        <v>167</v>
      </c>
      <c r="B72" s="13"/>
      <c r="C72" s="13"/>
      <c r="D72" s="13"/>
      <c r="E72" s="13"/>
      <c r="F72" s="13"/>
      <c r="G72" s="9">
        <v>21226941</v>
      </c>
      <c r="H72" s="9"/>
      <c r="I72" s="9"/>
      <c r="J72" s="9">
        <v>96161</v>
      </c>
      <c r="K72" s="9"/>
      <c r="L72" s="9"/>
    </row>
    <row r="73" spans="1:12" x14ac:dyDescent="0.3">
      <c r="A73" s="13" t="s">
        <v>168</v>
      </c>
      <c r="B73" s="13"/>
      <c r="C73" s="13"/>
      <c r="D73" s="13"/>
      <c r="E73" s="13"/>
      <c r="F73" s="13"/>
      <c r="G73" s="9">
        <v>89825267</v>
      </c>
      <c r="H73" s="9"/>
      <c r="I73" s="9"/>
      <c r="J73" s="9"/>
      <c r="K73" s="9"/>
      <c r="L73" s="9"/>
    </row>
    <row r="74" spans="1:12" x14ac:dyDescent="0.3">
      <c r="A74" s="13" t="s">
        <v>109</v>
      </c>
      <c r="B74" s="13"/>
      <c r="C74" s="13"/>
      <c r="D74" s="13"/>
      <c r="E74" s="13"/>
      <c r="F74" s="13"/>
      <c r="G74" s="9">
        <v>1446359318</v>
      </c>
      <c r="H74" s="9"/>
      <c r="I74" s="9"/>
      <c r="J74" s="9">
        <v>1596953769</v>
      </c>
      <c r="K74" s="9"/>
      <c r="L74" s="9"/>
    </row>
    <row r="75" spans="1:12" x14ac:dyDescent="0.3">
      <c r="A75" s="13"/>
      <c r="B75" s="13"/>
      <c r="C75" s="13"/>
      <c r="D75" s="13"/>
      <c r="E75" s="13"/>
      <c r="F75" s="13"/>
      <c r="G75" s="11">
        <v>6433358514</v>
      </c>
      <c r="H75" s="11"/>
      <c r="I75" s="11"/>
      <c r="J75" s="11">
        <v>6335357430</v>
      </c>
      <c r="K75" s="11"/>
      <c r="L75" s="11"/>
    </row>
    <row r="76" spans="1:12" x14ac:dyDescent="0.3">
      <c r="A76" s="12" t="s">
        <v>169</v>
      </c>
      <c r="B76" s="12"/>
      <c r="C76" s="12"/>
      <c r="D76" s="12"/>
      <c r="E76" s="12"/>
      <c r="F76" s="12"/>
      <c r="G76" s="10"/>
      <c r="H76" s="10"/>
      <c r="I76" s="10"/>
      <c r="J76" s="10"/>
      <c r="K76" s="10"/>
      <c r="L76" s="10"/>
    </row>
    <row r="77" spans="1:12" x14ac:dyDescent="0.3">
      <c r="A77" s="12" t="s">
        <v>170</v>
      </c>
      <c r="B77" s="12"/>
      <c r="C77" s="12"/>
      <c r="D77" s="12"/>
      <c r="E77" s="12"/>
      <c r="F77" s="12"/>
      <c r="G77" s="10"/>
      <c r="H77" s="10"/>
      <c r="I77" s="10"/>
      <c r="J77" s="10"/>
      <c r="K77" s="10"/>
      <c r="L77" s="10"/>
    </row>
    <row r="78" spans="1:12" x14ac:dyDescent="0.3">
      <c r="A78" s="13" t="s">
        <v>171</v>
      </c>
      <c r="B78" s="13"/>
      <c r="C78" s="13"/>
      <c r="D78" s="13"/>
      <c r="E78" s="13"/>
      <c r="F78" s="13"/>
      <c r="G78" s="9">
        <v>19676693426</v>
      </c>
      <c r="H78" s="9"/>
      <c r="I78" s="9"/>
      <c r="J78" s="9">
        <v>16202635324</v>
      </c>
      <c r="K78" s="9"/>
      <c r="L78" s="9"/>
    </row>
    <row r="79" spans="1:12" x14ac:dyDescent="0.3">
      <c r="A79" s="13" t="s">
        <v>172</v>
      </c>
      <c r="B79" s="13"/>
      <c r="C79" s="13"/>
      <c r="D79" s="13"/>
      <c r="E79" s="13"/>
      <c r="F79" s="13"/>
      <c r="G79" s="9">
        <v>744497463</v>
      </c>
      <c r="H79" s="9"/>
      <c r="I79" s="9"/>
      <c r="J79" s="9">
        <v>539732060</v>
      </c>
      <c r="K79" s="9"/>
      <c r="L79" s="9"/>
    </row>
    <row r="80" spans="1:12" x14ac:dyDescent="0.3">
      <c r="A80" s="13" t="s">
        <v>173</v>
      </c>
      <c r="B80" s="13"/>
      <c r="C80" s="13"/>
      <c r="D80" s="13"/>
      <c r="E80" s="13"/>
      <c r="F80" s="13"/>
      <c r="G80" s="9">
        <v>41460605</v>
      </c>
      <c r="H80" s="9"/>
      <c r="I80" s="9"/>
      <c r="J80" s="9">
        <v>35919462</v>
      </c>
      <c r="K80" s="9"/>
      <c r="L80" s="9"/>
    </row>
    <row r="81" spans="1:12" x14ac:dyDescent="0.3">
      <c r="A81" s="13" t="s">
        <v>174</v>
      </c>
      <c r="B81" s="13"/>
      <c r="C81" s="13"/>
      <c r="D81" s="13"/>
      <c r="E81" s="13"/>
      <c r="F81" s="13"/>
      <c r="G81" s="9">
        <v>186228559</v>
      </c>
      <c r="H81" s="9"/>
      <c r="I81" s="9"/>
      <c r="J81" s="9">
        <v>174152167</v>
      </c>
      <c r="K81" s="9"/>
      <c r="L81" s="9"/>
    </row>
    <row r="82" spans="1:12" x14ac:dyDescent="0.3">
      <c r="A82" s="14" t="s">
        <v>175</v>
      </c>
      <c r="B82" s="14"/>
      <c r="C82" s="14"/>
      <c r="D82" s="14"/>
      <c r="E82" s="14"/>
      <c r="F82" s="14"/>
      <c r="G82" s="11">
        <v>20648880053</v>
      </c>
      <c r="H82" s="11"/>
      <c r="I82" s="11"/>
      <c r="J82" s="11">
        <v>16952439013</v>
      </c>
      <c r="K82" s="11"/>
      <c r="L82" s="11"/>
    </row>
    <row r="83" spans="1:12" x14ac:dyDescent="0.3">
      <c r="A83" s="13"/>
      <c r="B83" s="13"/>
      <c r="C83" s="13"/>
      <c r="D83" s="13"/>
      <c r="E83" s="13"/>
      <c r="F83" s="13"/>
      <c r="G83" s="9"/>
      <c r="H83" s="9"/>
      <c r="I83" s="9"/>
      <c r="J83" s="9"/>
      <c r="K83" s="9"/>
      <c r="L83" s="9"/>
    </row>
    <row r="84" spans="1:12" x14ac:dyDescent="0.3">
      <c r="A84" s="12" t="s">
        <v>176</v>
      </c>
      <c r="B84" s="12"/>
      <c r="C84" s="12"/>
      <c r="D84" s="12"/>
      <c r="E84" s="12"/>
      <c r="F84" s="12"/>
      <c r="G84" s="10"/>
      <c r="H84" s="10"/>
      <c r="I84" s="10"/>
      <c r="J84" s="10"/>
      <c r="K84" s="10"/>
      <c r="L84" s="10"/>
    </row>
    <row r="85" spans="1:12" x14ac:dyDescent="0.3">
      <c r="A85" s="13" t="s">
        <v>177</v>
      </c>
      <c r="B85" s="13"/>
      <c r="C85" s="13"/>
      <c r="D85" s="13"/>
      <c r="E85" s="13"/>
      <c r="F85" s="13"/>
      <c r="G85" s="9">
        <v>155746011</v>
      </c>
      <c r="H85" s="9"/>
      <c r="I85" s="9"/>
      <c r="J85" s="9">
        <v>116835653</v>
      </c>
      <c r="K85" s="9"/>
      <c r="L85" s="9"/>
    </row>
    <row r="86" spans="1:12" x14ac:dyDescent="0.3">
      <c r="A86" s="13" t="s">
        <v>178</v>
      </c>
      <c r="B86" s="13"/>
      <c r="C86" s="13"/>
      <c r="D86" s="13"/>
      <c r="E86" s="13"/>
      <c r="F86" s="13"/>
      <c r="G86" s="9">
        <v>162855400</v>
      </c>
      <c r="H86" s="9"/>
      <c r="I86" s="9"/>
      <c r="J86" s="9">
        <v>125783827</v>
      </c>
      <c r="K86" s="9"/>
      <c r="L86" s="9"/>
    </row>
    <row r="87" spans="1:12" x14ac:dyDescent="0.3">
      <c r="A87" s="13" t="s">
        <v>179</v>
      </c>
      <c r="B87" s="13"/>
      <c r="C87" s="13"/>
      <c r="D87" s="13"/>
      <c r="E87" s="13"/>
      <c r="F87" s="13"/>
      <c r="G87" s="9">
        <v>11697581384</v>
      </c>
      <c r="H87" s="9"/>
      <c r="I87" s="9"/>
      <c r="J87" s="9">
        <v>7120943855</v>
      </c>
      <c r="K87" s="9"/>
      <c r="L87" s="9"/>
    </row>
    <row r="88" spans="1:12" x14ac:dyDescent="0.3">
      <c r="A88" s="13" t="s">
        <v>180</v>
      </c>
      <c r="B88" s="13"/>
      <c r="C88" s="13"/>
      <c r="D88" s="13"/>
      <c r="E88" s="13"/>
      <c r="F88" s="13"/>
      <c r="G88" s="9">
        <v>800583885</v>
      </c>
      <c r="H88" s="9"/>
      <c r="I88" s="9"/>
      <c r="J88" s="9">
        <v>587163924</v>
      </c>
      <c r="K88" s="9"/>
      <c r="L88" s="9"/>
    </row>
    <row r="89" spans="1:12" x14ac:dyDescent="0.3">
      <c r="A89" s="13" t="s">
        <v>181</v>
      </c>
      <c r="B89" s="13"/>
      <c r="C89" s="13"/>
      <c r="D89" s="13"/>
      <c r="E89" s="13"/>
      <c r="F89" s="13"/>
      <c r="G89" s="9">
        <v>90490066</v>
      </c>
      <c r="H89" s="9"/>
      <c r="I89" s="9"/>
      <c r="J89" s="9">
        <v>254501337</v>
      </c>
      <c r="K89" s="9"/>
      <c r="L89" s="9"/>
    </row>
    <row r="90" spans="1:12" x14ac:dyDescent="0.3">
      <c r="A90" s="14" t="s">
        <v>182</v>
      </c>
      <c r="B90" s="14"/>
      <c r="C90" s="14"/>
      <c r="D90" s="14"/>
      <c r="E90" s="14"/>
      <c r="F90" s="14"/>
      <c r="G90" s="11">
        <v>12907256746</v>
      </c>
      <c r="H90" s="11"/>
      <c r="I90" s="11"/>
      <c r="J90" s="11">
        <v>8205228596</v>
      </c>
      <c r="K90" s="11"/>
      <c r="L90" s="11"/>
    </row>
    <row r="91" spans="1:12" x14ac:dyDescent="0.3">
      <c r="A91" s="14" t="s">
        <v>183</v>
      </c>
      <c r="B91" s="14"/>
      <c r="C91" s="14"/>
      <c r="D91" s="14"/>
      <c r="E91" s="14"/>
      <c r="F91" s="14"/>
      <c r="G91" s="11">
        <v>33556136799</v>
      </c>
      <c r="H91" s="11"/>
      <c r="I91" s="11"/>
      <c r="J91" s="11">
        <v>25157667609</v>
      </c>
      <c r="K91" s="11"/>
      <c r="L91" s="11"/>
    </row>
    <row r="92" spans="1:12" x14ac:dyDescent="0.3">
      <c r="A92" s="14" t="s">
        <v>37</v>
      </c>
      <c r="B92" s="14"/>
      <c r="C92" s="14"/>
      <c r="D92" s="14"/>
      <c r="E92" s="14"/>
      <c r="F92" s="14"/>
      <c r="G92" s="11">
        <v>39989495313</v>
      </c>
      <c r="H92" s="11"/>
      <c r="I92" s="11"/>
      <c r="J92" s="11">
        <v>31493025039</v>
      </c>
      <c r="K92" s="11"/>
      <c r="L92" s="11"/>
    </row>
    <row r="93" spans="1:12" x14ac:dyDescent="0.3">
      <c r="A93" s="13"/>
      <c r="B93" s="13"/>
      <c r="C93" s="13"/>
      <c r="D93" s="13"/>
      <c r="E93" s="13"/>
      <c r="F93" s="13"/>
      <c r="G93" s="9"/>
      <c r="H93" s="9"/>
      <c r="I93" s="9"/>
      <c r="J93" s="11"/>
      <c r="K93" s="11"/>
      <c r="L93" s="11"/>
    </row>
    <row r="94" spans="1:12" x14ac:dyDescent="0.3">
      <c r="A94" s="14" t="s">
        <v>184</v>
      </c>
      <c r="B94" s="14"/>
      <c r="C94" s="14"/>
      <c r="D94" s="14"/>
      <c r="E94" s="14"/>
      <c r="F94" s="14"/>
      <c r="G94" s="11">
        <v>17.010000000000002</v>
      </c>
      <c r="H94" s="11"/>
      <c r="I94" s="11"/>
      <c r="J94" s="11">
        <v>17.59</v>
      </c>
      <c r="K94" s="11"/>
      <c r="L94" s="11"/>
    </row>
    <row r="95" spans="1:12" x14ac:dyDescent="0.3">
      <c r="A95" s="12" t="s">
        <v>186</v>
      </c>
      <c r="B95" s="12"/>
      <c r="C95" s="12"/>
      <c r="D95" s="12"/>
      <c r="E95" s="12"/>
      <c r="F95" s="12"/>
      <c r="G95" s="15">
        <v>10596997179</v>
      </c>
      <c r="H95" s="15"/>
      <c r="I95" s="15"/>
      <c r="J95" s="15">
        <v>9734090933</v>
      </c>
      <c r="K95" s="15"/>
      <c r="L95" s="15"/>
    </row>
    <row r="96" spans="1:12" x14ac:dyDescent="0.3">
      <c r="A96" s="12" t="s">
        <v>66</v>
      </c>
      <c r="B96" s="12"/>
      <c r="C96" s="12"/>
      <c r="D96" s="12"/>
      <c r="E96" s="12"/>
      <c r="F96" s="12"/>
      <c r="G96" s="15">
        <v>378196087</v>
      </c>
      <c r="H96" s="15"/>
      <c r="I96" s="15"/>
      <c r="J96" s="15">
        <v>378196087</v>
      </c>
      <c r="K96" s="15"/>
      <c r="L96" s="15"/>
    </row>
    <row r="97" spans="1:12" x14ac:dyDescent="0.3">
      <c r="A97" s="12" t="s">
        <v>68</v>
      </c>
      <c r="B97" s="12"/>
      <c r="C97" s="12"/>
      <c r="D97" s="12"/>
      <c r="E97" s="12"/>
      <c r="F97" s="12"/>
      <c r="G97" s="15">
        <v>6433358514</v>
      </c>
      <c r="H97" s="15"/>
      <c r="I97" s="15"/>
      <c r="J97" s="15">
        <v>6335357430</v>
      </c>
      <c r="K97" s="15"/>
      <c r="L97" s="15"/>
    </row>
    <row r="98" spans="1:12" x14ac:dyDescent="0.3">
      <c r="A98" s="12" t="s">
        <v>63</v>
      </c>
      <c r="B98" s="12"/>
      <c r="C98" s="12"/>
      <c r="D98" s="12"/>
      <c r="E98" s="12"/>
      <c r="F98" s="12"/>
      <c r="G98" s="15">
        <f>G97/G96</f>
        <v>17.010642719843901</v>
      </c>
      <c r="H98" s="15"/>
      <c r="I98" s="15"/>
      <c r="J98" s="15">
        <f>J97/J96</f>
        <v>16.75151501501389</v>
      </c>
      <c r="K98" s="15"/>
      <c r="L98" s="15"/>
    </row>
    <row r="99" spans="1:12" x14ac:dyDescent="0.3">
      <c r="A99" s="12" t="s">
        <v>67</v>
      </c>
      <c r="B99" s="12"/>
      <c r="C99" s="12"/>
      <c r="D99" s="12"/>
      <c r="E99" s="12"/>
      <c r="F99" s="12"/>
      <c r="G99" s="15">
        <v>23.1</v>
      </c>
      <c r="H99" s="15"/>
      <c r="I99" s="15"/>
      <c r="J99" s="15">
        <v>31.3</v>
      </c>
      <c r="K99" s="15"/>
      <c r="L99" s="15"/>
    </row>
    <row r="100" spans="1:12" x14ac:dyDescent="0.3">
      <c r="A100" s="13"/>
      <c r="B100" s="13"/>
      <c r="C100" s="13"/>
      <c r="D100" s="13"/>
      <c r="E100" s="13"/>
      <c r="F100" s="13"/>
      <c r="G100" s="9"/>
      <c r="H100" s="9"/>
      <c r="I100" s="9"/>
      <c r="J100" s="9"/>
      <c r="K100" s="9"/>
      <c r="L100" s="9"/>
    </row>
  </sheetData>
  <mergeCells count="297">
    <mergeCell ref="G98:I98"/>
    <mergeCell ref="J98:L98"/>
    <mergeCell ref="G99:I99"/>
    <mergeCell ref="J99:L99"/>
    <mergeCell ref="G100:I100"/>
    <mergeCell ref="J100:L100"/>
    <mergeCell ref="O28:R28"/>
    <mergeCell ref="S28:U28"/>
    <mergeCell ref="V28:X28"/>
    <mergeCell ref="G95:I95"/>
    <mergeCell ref="J95:L95"/>
    <mergeCell ref="G96:I96"/>
    <mergeCell ref="J96:L96"/>
    <mergeCell ref="G97:I97"/>
    <mergeCell ref="J97:L97"/>
    <mergeCell ref="G31:I31"/>
    <mergeCell ref="J31:L31"/>
    <mergeCell ref="G32:I32"/>
    <mergeCell ref="J32:L32"/>
    <mergeCell ref="G33:I33"/>
    <mergeCell ref="J33:L33"/>
    <mergeCell ref="G56:I56"/>
    <mergeCell ref="J56:L56"/>
    <mergeCell ref="G57:I57"/>
    <mergeCell ref="O24:R24"/>
    <mergeCell ref="S24:U24"/>
    <mergeCell ref="V24:X24"/>
    <mergeCell ref="O25:R25"/>
    <mergeCell ref="S25:U25"/>
    <mergeCell ref="V25:X25"/>
    <mergeCell ref="O26:X26"/>
    <mergeCell ref="O27:R27"/>
    <mergeCell ref="S27:U27"/>
    <mergeCell ref="V27:X27"/>
    <mergeCell ref="O21:R21"/>
    <mergeCell ref="S21:U21"/>
    <mergeCell ref="V21:X21"/>
    <mergeCell ref="O22:R22"/>
    <mergeCell ref="S22:U22"/>
    <mergeCell ref="V22:X22"/>
    <mergeCell ref="O23:R23"/>
    <mergeCell ref="S23:U23"/>
    <mergeCell ref="V23:X23"/>
    <mergeCell ref="O16:X16"/>
    <mergeCell ref="O17:R17"/>
    <mergeCell ref="S17:U17"/>
    <mergeCell ref="V17:X17"/>
    <mergeCell ref="O18:R18"/>
    <mergeCell ref="S18:U18"/>
    <mergeCell ref="V18:X18"/>
    <mergeCell ref="O19:X19"/>
    <mergeCell ref="O20:R20"/>
    <mergeCell ref="S20:U20"/>
    <mergeCell ref="V20:X20"/>
    <mergeCell ref="O13:R13"/>
    <mergeCell ref="S13:U13"/>
    <mergeCell ref="V13:X13"/>
    <mergeCell ref="O14:R14"/>
    <mergeCell ref="S14:U14"/>
    <mergeCell ref="V14:X14"/>
    <mergeCell ref="O15:R15"/>
    <mergeCell ref="S15:U15"/>
    <mergeCell ref="V15:X15"/>
    <mergeCell ref="O9:R9"/>
    <mergeCell ref="S9:U9"/>
    <mergeCell ref="V9:X9"/>
    <mergeCell ref="O10:X10"/>
    <mergeCell ref="O11:R11"/>
    <mergeCell ref="S11:U11"/>
    <mergeCell ref="V11:X11"/>
    <mergeCell ref="O12:R12"/>
    <mergeCell ref="S12:U12"/>
    <mergeCell ref="V12:X12"/>
    <mergeCell ref="A1:L2"/>
    <mergeCell ref="A3:L4"/>
    <mergeCell ref="A5:L6"/>
    <mergeCell ref="A7:F8"/>
    <mergeCell ref="G7:I8"/>
    <mergeCell ref="J7:L8"/>
    <mergeCell ref="O1:X2"/>
    <mergeCell ref="O3:X4"/>
    <mergeCell ref="O5:R6"/>
    <mergeCell ref="S5:U6"/>
    <mergeCell ref="V5:X6"/>
    <mergeCell ref="O7:X7"/>
    <mergeCell ref="O8:R8"/>
    <mergeCell ref="S8:U8"/>
    <mergeCell ref="V8:X8"/>
    <mergeCell ref="A15:F15"/>
    <mergeCell ref="A16:F16"/>
    <mergeCell ref="A17:F17"/>
    <mergeCell ref="A18:F18"/>
    <mergeCell ref="A19:F19"/>
    <mergeCell ref="A9:F9"/>
    <mergeCell ref="A10:F10"/>
    <mergeCell ref="A11:F11"/>
    <mergeCell ref="A12:F12"/>
    <mergeCell ref="A13:F13"/>
    <mergeCell ref="A14:F14"/>
    <mergeCell ref="G12:I12"/>
    <mergeCell ref="J12:L12"/>
    <mergeCell ref="G13:I13"/>
    <mergeCell ref="J13:L13"/>
    <mergeCell ref="A33:F33"/>
    <mergeCell ref="A34:F34"/>
    <mergeCell ref="G9:I9"/>
    <mergeCell ref="A20:F20"/>
    <mergeCell ref="A35:F35"/>
    <mergeCell ref="G10:I10"/>
    <mergeCell ref="G14:I14"/>
    <mergeCell ref="G18:I18"/>
    <mergeCell ref="G26:I26"/>
    <mergeCell ref="A27:F27"/>
    <mergeCell ref="A28:F28"/>
    <mergeCell ref="A29:F29"/>
    <mergeCell ref="A30:F30"/>
    <mergeCell ref="A31:F31"/>
    <mergeCell ref="A32:F32"/>
    <mergeCell ref="A21:F21"/>
    <mergeCell ref="A22:F22"/>
    <mergeCell ref="A23:F23"/>
    <mergeCell ref="A24:F24"/>
    <mergeCell ref="A25:F25"/>
    <mergeCell ref="J9:L9"/>
    <mergeCell ref="G23:I23"/>
    <mergeCell ref="J23:L23"/>
    <mergeCell ref="G24:I24"/>
    <mergeCell ref="J24:L24"/>
    <mergeCell ref="G25:I25"/>
    <mergeCell ref="J25:L25"/>
    <mergeCell ref="J18:L18"/>
    <mergeCell ref="G19:I19"/>
    <mergeCell ref="J19:L19"/>
    <mergeCell ref="G20:I20"/>
    <mergeCell ref="J20:L20"/>
    <mergeCell ref="G21:I21"/>
    <mergeCell ref="J21:L21"/>
    <mergeCell ref="J14:L14"/>
    <mergeCell ref="G15:I15"/>
    <mergeCell ref="J15:L15"/>
    <mergeCell ref="G16:I16"/>
    <mergeCell ref="J16:L16"/>
    <mergeCell ref="G17:I17"/>
    <mergeCell ref="J17:L17"/>
    <mergeCell ref="J10:L10"/>
    <mergeCell ref="G11:I11"/>
    <mergeCell ref="J11:L11"/>
    <mergeCell ref="J26:L26"/>
    <mergeCell ref="G27:I27"/>
    <mergeCell ref="J27:L27"/>
    <mergeCell ref="G28:I28"/>
    <mergeCell ref="J28:L28"/>
    <mergeCell ref="G30:I30"/>
    <mergeCell ref="J30:L30"/>
    <mergeCell ref="A47:L48"/>
    <mergeCell ref="A49:F50"/>
    <mergeCell ref="G49:I50"/>
    <mergeCell ref="J49:L50"/>
    <mergeCell ref="A26:F26"/>
    <mergeCell ref="A52:F52"/>
    <mergeCell ref="G52:I52"/>
    <mergeCell ref="J52:L52"/>
    <mergeCell ref="G34:I34"/>
    <mergeCell ref="J34:L34"/>
    <mergeCell ref="G35:I35"/>
    <mergeCell ref="J35:L35"/>
    <mergeCell ref="A43:L44"/>
    <mergeCell ref="A45:L46"/>
    <mergeCell ref="A36:F36"/>
    <mergeCell ref="A51:L51"/>
    <mergeCell ref="A59:F59"/>
    <mergeCell ref="A60:F60"/>
    <mergeCell ref="A61:F61"/>
    <mergeCell ref="A62:F62"/>
    <mergeCell ref="A63:F63"/>
    <mergeCell ref="A64:F64"/>
    <mergeCell ref="A53:F53"/>
    <mergeCell ref="A54:F54"/>
    <mergeCell ref="A55:F55"/>
    <mergeCell ref="A56:F56"/>
    <mergeCell ref="A57:F57"/>
    <mergeCell ref="A58:F58"/>
    <mergeCell ref="A71:F71"/>
    <mergeCell ref="A72:F72"/>
    <mergeCell ref="A73:F73"/>
    <mergeCell ref="A74:F74"/>
    <mergeCell ref="A75:F75"/>
    <mergeCell ref="A76:F76"/>
    <mergeCell ref="A65:F65"/>
    <mergeCell ref="A66:F66"/>
    <mergeCell ref="A67:F67"/>
    <mergeCell ref="A69:F69"/>
    <mergeCell ref="A70:F70"/>
    <mergeCell ref="A68:L68"/>
    <mergeCell ref="G67:I67"/>
    <mergeCell ref="J67:L67"/>
    <mergeCell ref="G71:I71"/>
    <mergeCell ref="J71:L71"/>
    <mergeCell ref="G72:I72"/>
    <mergeCell ref="J72:L72"/>
    <mergeCell ref="G69:I69"/>
    <mergeCell ref="J69:L69"/>
    <mergeCell ref="G76:I76"/>
    <mergeCell ref="J76:L76"/>
    <mergeCell ref="G70:I70"/>
    <mergeCell ref="J70:L70"/>
    <mergeCell ref="A83:F83"/>
    <mergeCell ref="A84:F84"/>
    <mergeCell ref="A85:F85"/>
    <mergeCell ref="A86:F86"/>
    <mergeCell ref="A87:F87"/>
    <mergeCell ref="A88:F88"/>
    <mergeCell ref="A77:F77"/>
    <mergeCell ref="A78:F78"/>
    <mergeCell ref="A79:F79"/>
    <mergeCell ref="A80:F80"/>
    <mergeCell ref="A81:F81"/>
    <mergeCell ref="A82:F82"/>
    <mergeCell ref="A95:F95"/>
    <mergeCell ref="A96:F96"/>
    <mergeCell ref="A97:F97"/>
    <mergeCell ref="A98:F98"/>
    <mergeCell ref="A99:F99"/>
    <mergeCell ref="A100:F100"/>
    <mergeCell ref="A89:F89"/>
    <mergeCell ref="A90:F90"/>
    <mergeCell ref="A91:F91"/>
    <mergeCell ref="A92:F92"/>
    <mergeCell ref="A93:F93"/>
    <mergeCell ref="A94:F94"/>
    <mergeCell ref="G53:I53"/>
    <mergeCell ref="J53:L53"/>
    <mergeCell ref="G54:I54"/>
    <mergeCell ref="J54:L54"/>
    <mergeCell ref="G55:I55"/>
    <mergeCell ref="J55:L55"/>
    <mergeCell ref="G58:I58"/>
    <mergeCell ref="J58:L58"/>
    <mergeCell ref="G59:I59"/>
    <mergeCell ref="J59:L59"/>
    <mergeCell ref="G61:I61"/>
    <mergeCell ref="J61:L61"/>
    <mergeCell ref="G62:I62"/>
    <mergeCell ref="J62:L62"/>
    <mergeCell ref="G63:I63"/>
    <mergeCell ref="J63:L63"/>
    <mergeCell ref="J57:L57"/>
    <mergeCell ref="G60:I60"/>
    <mergeCell ref="J60:L60"/>
    <mergeCell ref="G64:I64"/>
    <mergeCell ref="J64:L64"/>
    <mergeCell ref="G65:I65"/>
    <mergeCell ref="J65:L65"/>
    <mergeCell ref="G66:I66"/>
    <mergeCell ref="J66:L66"/>
    <mergeCell ref="G94:I94"/>
    <mergeCell ref="J94:L94"/>
    <mergeCell ref="G75:I75"/>
    <mergeCell ref="J75:L75"/>
    <mergeCell ref="G83:I83"/>
    <mergeCell ref="J83:L83"/>
    <mergeCell ref="G90:I90"/>
    <mergeCell ref="J90:L90"/>
    <mergeCell ref="G91:I91"/>
    <mergeCell ref="J91:L91"/>
    <mergeCell ref="G92:I92"/>
    <mergeCell ref="J92:L92"/>
    <mergeCell ref="G87:I87"/>
    <mergeCell ref="J87:L87"/>
    <mergeCell ref="G88:I88"/>
    <mergeCell ref="J88:L88"/>
    <mergeCell ref="G89:I89"/>
    <mergeCell ref="J89:L89"/>
    <mergeCell ref="G84:I84"/>
    <mergeCell ref="J84:L84"/>
    <mergeCell ref="G85:I85"/>
    <mergeCell ref="J85:L85"/>
    <mergeCell ref="G86:I86"/>
    <mergeCell ref="J86:L86"/>
    <mergeCell ref="G93:I93"/>
    <mergeCell ref="J93:L93"/>
    <mergeCell ref="G81:I81"/>
    <mergeCell ref="J81:L81"/>
    <mergeCell ref="G82:I82"/>
    <mergeCell ref="J82:L82"/>
    <mergeCell ref="G78:I78"/>
    <mergeCell ref="J78:L78"/>
    <mergeCell ref="G79:I79"/>
    <mergeCell ref="J79:L79"/>
    <mergeCell ref="G80:I80"/>
    <mergeCell ref="J80:L80"/>
    <mergeCell ref="G73:I73"/>
    <mergeCell ref="J73:L73"/>
    <mergeCell ref="G74:I74"/>
    <mergeCell ref="J74:L74"/>
    <mergeCell ref="G77:I77"/>
    <mergeCell ref="J77:L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"/>
  <sheetViews>
    <sheetView topLeftCell="D1" zoomScaleNormal="100" workbookViewId="0">
      <selection activeCell="W24" sqref="W24:Y24"/>
    </sheetView>
  </sheetViews>
  <sheetFormatPr defaultRowHeight="14.4" x14ac:dyDescent="0.3"/>
  <cols>
    <col min="7" max="7" width="13.44140625" bestFit="1" customWidth="1"/>
    <col min="10" max="10" width="13.44140625" bestFit="1" customWidth="1"/>
  </cols>
  <sheetData>
    <row r="1" spans="1:25" ht="14.4" customHeight="1" x14ac:dyDescent="0.3">
      <c r="A1" s="37" t="s">
        <v>69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P1" s="75" t="s">
        <v>69</v>
      </c>
      <c r="Q1" s="76"/>
      <c r="R1" s="76"/>
      <c r="S1" s="76"/>
      <c r="T1" s="76"/>
      <c r="U1" s="76"/>
      <c r="V1" s="76"/>
      <c r="W1" s="76"/>
      <c r="X1" s="76"/>
      <c r="Y1" s="76"/>
    </row>
    <row r="2" spans="1:25" ht="14.4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P2" s="76"/>
      <c r="Q2" s="76"/>
      <c r="R2" s="76"/>
      <c r="S2" s="76"/>
      <c r="T2" s="76"/>
      <c r="U2" s="76"/>
      <c r="V2" s="76"/>
      <c r="W2" s="76"/>
      <c r="X2" s="76"/>
      <c r="Y2" s="76"/>
    </row>
    <row r="3" spans="1:25" ht="14.4" customHeight="1" x14ac:dyDescent="0.3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P3" s="56" t="s">
        <v>42</v>
      </c>
      <c r="Q3" s="56"/>
      <c r="R3" s="56"/>
      <c r="S3" s="56"/>
      <c r="T3" s="56"/>
      <c r="U3" s="56"/>
      <c r="V3" s="56"/>
      <c r="W3" s="56"/>
      <c r="X3" s="56"/>
      <c r="Y3" s="56"/>
    </row>
    <row r="4" spans="1:25" ht="14.4" customHeight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P4" s="56"/>
      <c r="Q4" s="56"/>
      <c r="R4" s="56"/>
      <c r="S4" s="56"/>
      <c r="T4" s="56"/>
      <c r="U4" s="56"/>
      <c r="V4" s="56"/>
      <c r="W4" s="56"/>
      <c r="X4" s="56"/>
      <c r="Y4" s="56"/>
    </row>
    <row r="5" spans="1:25" ht="14.4" customHeight="1" x14ac:dyDescent="0.3">
      <c r="A5" s="68" t="s">
        <v>92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P5" s="69" t="s">
        <v>1</v>
      </c>
      <c r="Q5" s="69"/>
      <c r="R5" s="69"/>
      <c r="S5" s="69"/>
      <c r="T5" s="70" t="s">
        <v>8</v>
      </c>
      <c r="U5" s="70"/>
      <c r="V5" s="70"/>
      <c r="W5" s="70" t="s">
        <v>7</v>
      </c>
      <c r="X5" s="70"/>
      <c r="Y5" s="70"/>
    </row>
    <row r="6" spans="1:25" ht="14.4" customHeight="1" x14ac:dyDescent="0.3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P6" s="69"/>
      <c r="Q6" s="69"/>
      <c r="R6" s="69"/>
      <c r="S6" s="69"/>
      <c r="T6" s="70"/>
      <c r="U6" s="70"/>
      <c r="V6" s="70"/>
      <c r="W6" s="70"/>
      <c r="X6" s="70"/>
      <c r="Y6" s="70"/>
    </row>
    <row r="7" spans="1:25" ht="14.4" customHeight="1" x14ac:dyDescent="0.3">
      <c r="A7" s="44" t="s">
        <v>1</v>
      </c>
      <c r="B7" s="44"/>
      <c r="C7" s="44"/>
      <c r="D7" s="44"/>
      <c r="E7" s="44"/>
      <c r="F7" s="44"/>
      <c r="G7" s="77" t="s">
        <v>91</v>
      </c>
      <c r="H7" s="77"/>
      <c r="I7" s="77"/>
      <c r="J7" s="77" t="s">
        <v>39</v>
      </c>
      <c r="K7" s="77"/>
      <c r="L7" s="77"/>
      <c r="P7" s="57" t="s">
        <v>46</v>
      </c>
      <c r="Q7" s="57"/>
      <c r="R7" s="57"/>
      <c r="S7" s="57"/>
      <c r="T7" s="57"/>
      <c r="U7" s="57"/>
      <c r="V7" s="57"/>
      <c r="W7" s="57"/>
      <c r="X7" s="57"/>
      <c r="Y7" s="57"/>
    </row>
    <row r="8" spans="1:25" ht="14.4" customHeight="1" x14ac:dyDescent="0.3">
      <c r="A8" s="44"/>
      <c r="B8" s="44"/>
      <c r="C8" s="44"/>
      <c r="D8" s="44"/>
      <c r="E8" s="44"/>
      <c r="F8" s="44"/>
      <c r="G8" s="77"/>
      <c r="H8" s="77"/>
      <c r="I8" s="77"/>
      <c r="J8" s="77"/>
      <c r="K8" s="77"/>
      <c r="L8" s="77"/>
      <c r="P8" s="27" t="s">
        <v>43</v>
      </c>
      <c r="Q8" s="27"/>
      <c r="R8" s="27"/>
      <c r="S8" s="27"/>
      <c r="T8" s="28">
        <f>G60/G88</f>
        <v>1.1113131173955673</v>
      </c>
      <c r="U8" s="28"/>
      <c r="V8" s="28"/>
      <c r="W8" s="28">
        <f>J60/J88</f>
        <v>1.1512662967176126</v>
      </c>
      <c r="X8" s="28"/>
      <c r="Y8" s="28"/>
    </row>
    <row r="9" spans="1:25" ht="14.4" customHeight="1" x14ac:dyDescent="0.3">
      <c r="A9" s="39" t="s">
        <v>70</v>
      </c>
      <c r="B9" s="39"/>
      <c r="C9" s="39"/>
      <c r="D9" s="39"/>
      <c r="E9" s="39"/>
      <c r="F9" s="39"/>
      <c r="G9" s="46">
        <v>38681377223</v>
      </c>
      <c r="H9" s="46"/>
      <c r="I9" s="46"/>
      <c r="J9" s="46">
        <v>61060152014</v>
      </c>
      <c r="K9" s="46"/>
      <c r="L9" s="46"/>
      <c r="P9" s="27" t="s">
        <v>44</v>
      </c>
      <c r="Q9" s="27"/>
      <c r="R9" s="27"/>
      <c r="S9" s="27"/>
      <c r="T9" s="28">
        <f>(G60-G54)/G88</f>
        <v>0.6651252388948663</v>
      </c>
      <c r="U9" s="28"/>
      <c r="V9" s="28"/>
      <c r="W9" s="28">
        <f>(J60-J54)/J88</f>
        <v>0.70892631576107934</v>
      </c>
      <c r="X9" s="28"/>
      <c r="Y9" s="28"/>
    </row>
    <row r="10" spans="1:25" ht="14.4" customHeight="1" x14ac:dyDescent="0.3">
      <c r="A10" s="39" t="s">
        <v>71</v>
      </c>
      <c r="B10" s="39"/>
      <c r="C10" s="39"/>
      <c r="D10" s="39"/>
      <c r="E10" s="39"/>
      <c r="F10" s="39"/>
      <c r="G10" s="46">
        <v>33508838131</v>
      </c>
      <c r="H10" s="46"/>
      <c r="I10" s="46"/>
      <c r="J10" s="46">
        <v>56008238101</v>
      </c>
      <c r="K10" s="46"/>
      <c r="L10" s="46"/>
      <c r="P10" s="57" t="s">
        <v>45</v>
      </c>
      <c r="Q10" s="57"/>
      <c r="R10" s="57"/>
      <c r="S10" s="57"/>
      <c r="T10" s="57"/>
      <c r="U10" s="57"/>
      <c r="V10" s="57"/>
      <c r="W10" s="57"/>
      <c r="X10" s="57"/>
      <c r="Y10" s="57"/>
    </row>
    <row r="11" spans="1:25" x14ac:dyDescent="0.3">
      <c r="A11" s="66" t="s">
        <v>72</v>
      </c>
      <c r="B11" s="39"/>
      <c r="C11" s="39"/>
      <c r="D11" s="39"/>
      <c r="E11" s="39"/>
      <c r="F11" s="39"/>
      <c r="G11" s="61">
        <v>5172539092</v>
      </c>
      <c r="H11" s="61"/>
      <c r="I11" s="61"/>
      <c r="J11" s="61">
        <v>5051913913</v>
      </c>
      <c r="K11" s="61"/>
      <c r="L11" s="61"/>
      <c r="P11" s="27" t="s">
        <v>47</v>
      </c>
      <c r="Q11" s="27"/>
      <c r="R11" s="27"/>
      <c r="S11" s="27"/>
      <c r="T11" s="28">
        <f>G10/G54</f>
        <v>2.2577318190177036</v>
      </c>
      <c r="U11" s="28"/>
      <c r="V11" s="28"/>
      <c r="W11" s="28">
        <f>J10/J54</f>
        <v>3.7363491253161563</v>
      </c>
      <c r="X11" s="28"/>
      <c r="Y11" s="28"/>
    </row>
    <row r="12" spans="1:25" x14ac:dyDescent="0.3">
      <c r="A12" s="39" t="s">
        <v>73</v>
      </c>
      <c r="B12" s="39"/>
      <c r="C12" s="39"/>
      <c r="D12" s="39"/>
      <c r="E12" s="39"/>
      <c r="F12" s="39"/>
      <c r="G12" s="46">
        <v>1111965100</v>
      </c>
      <c r="H12" s="46"/>
      <c r="I12" s="46"/>
      <c r="J12" s="46">
        <v>1227104692</v>
      </c>
      <c r="K12" s="46"/>
      <c r="L12" s="46"/>
      <c r="P12" s="27" t="s">
        <v>64</v>
      </c>
      <c r="Q12" s="27"/>
      <c r="R12" s="27"/>
      <c r="S12" s="27"/>
      <c r="T12" s="29">
        <f>365/T11</f>
        <v>161.66667667323065</v>
      </c>
      <c r="U12" s="29"/>
      <c r="V12" s="29"/>
      <c r="W12" s="29">
        <f>365/W11</f>
        <v>97.688943874888835</v>
      </c>
      <c r="X12" s="29"/>
      <c r="Y12" s="29"/>
    </row>
    <row r="13" spans="1:25" x14ac:dyDescent="0.3">
      <c r="A13" s="39" t="s">
        <v>3</v>
      </c>
      <c r="B13" s="39"/>
      <c r="C13" s="39"/>
      <c r="D13" s="39"/>
      <c r="E13" s="39"/>
      <c r="F13" s="39"/>
      <c r="G13" s="46">
        <v>506430664</v>
      </c>
      <c r="H13" s="46"/>
      <c r="I13" s="46"/>
      <c r="J13" s="46">
        <v>471951597</v>
      </c>
      <c r="K13" s="46"/>
      <c r="L13" s="46"/>
      <c r="P13" s="27" t="s">
        <v>48</v>
      </c>
      <c r="Q13" s="27"/>
      <c r="R13" s="27"/>
      <c r="S13" s="27"/>
      <c r="T13" s="29">
        <f>G55/(G9/365)</f>
        <v>72.159299317433195</v>
      </c>
      <c r="U13" s="29"/>
      <c r="V13" s="29"/>
      <c r="W13" s="29">
        <f>J55/(J9/365)</f>
        <v>60.564347460224127</v>
      </c>
      <c r="X13" s="29"/>
      <c r="Y13" s="29"/>
    </row>
    <row r="14" spans="1:25" x14ac:dyDescent="0.3">
      <c r="A14" s="39" t="s">
        <v>74</v>
      </c>
      <c r="B14" s="66"/>
      <c r="C14" s="66"/>
      <c r="D14" s="66"/>
      <c r="E14" s="66"/>
      <c r="F14" s="66"/>
      <c r="G14" s="46">
        <v>19006162</v>
      </c>
      <c r="H14" s="46"/>
      <c r="I14" s="46"/>
      <c r="J14" s="46">
        <v>16195350</v>
      </c>
      <c r="K14" s="46"/>
      <c r="L14" s="46"/>
      <c r="P14" s="27" t="s">
        <v>49</v>
      </c>
      <c r="Q14" s="27"/>
      <c r="R14" s="27"/>
      <c r="S14" s="27"/>
      <c r="T14" s="29">
        <f>(G78+G81+G82+G84+G85)/(G92/365)</f>
        <v>29.876032540436558</v>
      </c>
      <c r="U14" s="29"/>
      <c r="V14" s="29"/>
      <c r="W14" s="29">
        <f>(J78+J81+J82+J84+J85)/(J92/365)</f>
        <v>64.589720998264326</v>
      </c>
      <c r="X14" s="29"/>
      <c r="Y14" s="29"/>
    </row>
    <row r="15" spans="1:25" x14ac:dyDescent="0.3">
      <c r="A15" s="66" t="s">
        <v>75</v>
      </c>
      <c r="B15" s="39"/>
      <c r="C15" s="39"/>
      <c r="D15" s="39"/>
      <c r="E15" s="39"/>
      <c r="F15" s="39"/>
      <c r="G15" s="61">
        <v>3573149490</v>
      </c>
      <c r="H15" s="61"/>
      <c r="I15" s="61"/>
      <c r="J15" s="61">
        <v>3369052974</v>
      </c>
      <c r="K15" s="61"/>
      <c r="L15" s="61"/>
      <c r="P15" s="27" t="s">
        <v>50</v>
      </c>
      <c r="Q15" s="27"/>
      <c r="R15" s="27"/>
      <c r="S15" s="27"/>
      <c r="T15" s="28">
        <f>G9/G61</f>
        <v>0.59870830711834033</v>
      </c>
      <c r="U15" s="28"/>
      <c r="V15" s="28"/>
      <c r="W15" s="28">
        <f>J9/J61</f>
        <v>0.92785042170984255</v>
      </c>
      <c r="X15" s="28"/>
      <c r="Y15" s="28"/>
    </row>
    <row r="16" spans="1:25" x14ac:dyDescent="0.3">
      <c r="A16" s="39" t="s">
        <v>4</v>
      </c>
      <c r="B16" s="39"/>
      <c r="C16" s="39"/>
      <c r="D16" s="39"/>
      <c r="E16" s="39"/>
      <c r="F16" s="39"/>
      <c r="G16" s="46">
        <v>1872525590</v>
      </c>
      <c r="H16" s="46"/>
      <c r="I16" s="46"/>
      <c r="J16" s="46">
        <v>1282066574</v>
      </c>
      <c r="K16" s="46"/>
      <c r="L16" s="46"/>
      <c r="P16" s="57" t="s">
        <v>51</v>
      </c>
      <c r="Q16" s="57"/>
      <c r="R16" s="57"/>
      <c r="S16" s="57"/>
      <c r="T16" s="57"/>
      <c r="U16" s="57"/>
      <c r="V16" s="57"/>
      <c r="W16" s="57"/>
      <c r="X16" s="57"/>
      <c r="Y16" s="57"/>
    </row>
    <row r="17" spans="1:25" x14ac:dyDescent="0.3">
      <c r="A17" s="39" t="s">
        <v>76</v>
      </c>
      <c r="B17" s="66"/>
      <c r="C17" s="66"/>
      <c r="D17" s="66"/>
      <c r="E17" s="66"/>
      <c r="F17" s="66"/>
      <c r="G17" s="46">
        <v>61390481</v>
      </c>
      <c r="H17" s="46"/>
      <c r="I17" s="46"/>
      <c r="J17" s="46">
        <v>60686315</v>
      </c>
      <c r="K17" s="46"/>
      <c r="L17" s="46"/>
      <c r="P17" s="27" t="s">
        <v>52</v>
      </c>
      <c r="Q17" s="27"/>
      <c r="R17" s="27"/>
      <c r="S17" s="27"/>
      <c r="T17" s="30">
        <f>G89/G61</f>
        <v>0.66925889852866116</v>
      </c>
      <c r="U17" s="30"/>
      <c r="V17" s="30"/>
      <c r="W17" s="30">
        <f>J89/J61</f>
        <v>0.68245257509993296</v>
      </c>
      <c r="X17" s="30"/>
      <c r="Y17" s="30"/>
    </row>
    <row r="18" spans="1:25" x14ac:dyDescent="0.3">
      <c r="A18" s="66" t="s">
        <v>77</v>
      </c>
      <c r="B18" s="39"/>
      <c r="C18" s="39"/>
      <c r="D18" s="39"/>
      <c r="E18" s="39"/>
      <c r="F18" s="39"/>
      <c r="G18" s="61">
        <v>1762014381</v>
      </c>
      <c r="H18" s="61"/>
      <c r="I18" s="61"/>
      <c r="J18" s="61">
        <v>2147672716</v>
      </c>
      <c r="K18" s="61"/>
      <c r="L18" s="61"/>
      <c r="P18" s="27" t="s">
        <v>53</v>
      </c>
      <c r="Q18" s="27"/>
      <c r="R18" s="27"/>
      <c r="S18" s="27"/>
      <c r="T18" s="29">
        <f>G15/G16</f>
        <v>1.9081979488461891</v>
      </c>
      <c r="U18" s="29"/>
      <c r="V18" s="29"/>
      <c r="W18" s="29">
        <f>J15/J16</f>
        <v>2.6278299756998424</v>
      </c>
      <c r="X18" s="29"/>
      <c r="Y18" s="29"/>
    </row>
    <row r="19" spans="1:25" x14ac:dyDescent="0.3">
      <c r="A19" s="39" t="s">
        <v>78</v>
      </c>
      <c r="B19" s="66"/>
      <c r="C19" s="66"/>
      <c r="D19" s="66"/>
      <c r="E19" s="66"/>
      <c r="F19" s="66"/>
      <c r="G19" s="46">
        <v>88100719</v>
      </c>
      <c r="H19" s="46"/>
      <c r="I19" s="46"/>
      <c r="J19" s="46">
        <v>107383636</v>
      </c>
      <c r="K19" s="46"/>
      <c r="L19" s="46"/>
      <c r="P19" s="57" t="s">
        <v>54</v>
      </c>
      <c r="Q19" s="57"/>
      <c r="R19" s="57"/>
      <c r="S19" s="57"/>
      <c r="T19" s="57"/>
      <c r="U19" s="57"/>
      <c r="V19" s="57"/>
      <c r="W19" s="57"/>
      <c r="X19" s="57"/>
      <c r="Y19" s="57"/>
    </row>
    <row r="20" spans="1:25" x14ac:dyDescent="0.3">
      <c r="A20" s="39" t="s">
        <v>79</v>
      </c>
      <c r="B20" s="39"/>
      <c r="C20" s="39"/>
      <c r="D20" s="39"/>
      <c r="E20" s="39"/>
      <c r="F20" s="39"/>
      <c r="G20" s="46">
        <v>151791502</v>
      </c>
      <c r="H20" s="46"/>
      <c r="I20" s="46"/>
      <c r="J20" s="46">
        <v>297973028</v>
      </c>
      <c r="K20" s="65"/>
      <c r="L20" s="65"/>
      <c r="P20" s="27" t="s">
        <v>55</v>
      </c>
      <c r="Q20" s="27"/>
      <c r="R20" s="27"/>
      <c r="S20" s="27"/>
      <c r="T20" s="30">
        <f>G11/G9</f>
        <v>0.13372168891971098</v>
      </c>
      <c r="U20" s="30"/>
      <c r="V20" s="30"/>
      <c r="W20" s="30">
        <f>J11/J9</f>
        <v>8.2736674350920164E-2</v>
      </c>
      <c r="X20" s="30"/>
      <c r="Y20" s="30"/>
    </row>
    <row r="21" spans="1:25" x14ac:dyDescent="0.3">
      <c r="A21" s="66" t="s">
        <v>80</v>
      </c>
      <c r="B21" s="39"/>
      <c r="C21" s="39"/>
      <c r="D21" s="39"/>
      <c r="E21" s="39"/>
      <c r="F21" s="39"/>
      <c r="G21" s="61">
        <v>1825705164</v>
      </c>
      <c r="H21" s="61"/>
      <c r="I21" s="61"/>
      <c r="J21" s="61">
        <v>2338262107</v>
      </c>
      <c r="K21" s="61"/>
      <c r="L21" s="61"/>
      <c r="P21" s="27" t="s">
        <v>56</v>
      </c>
      <c r="Q21" s="27"/>
      <c r="R21" s="27"/>
      <c r="S21" s="27"/>
      <c r="T21" s="30">
        <f>G15/G9</f>
        <v>9.2373895308861975E-2</v>
      </c>
      <c r="U21" s="30"/>
      <c r="V21" s="30"/>
      <c r="W21" s="30">
        <f>J15/J9</f>
        <v>5.5175967679011617E-2</v>
      </c>
      <c r="X21" s="30"/>
      <c r="Y21" s="30"/>
    </row>
    <row r="22" spans="1:25" x14ac:dyDescent="0.3">
      <c r="A22" s="39" t="s">
        <v>81</v>
      </c>
      <c r="B22" s="39"/>
      <c r="C22" s="39"/>
      <c r="D22" s="39"/>
      <c r="E22" s="39"/>
      <c r="F22" s="39"/>
      <c r="G22" s="46"/>
      <c r="H22" s="46"/>
      <c r="I22" s="46"/>
      <c r="J22" s="46"/>
      <c r="K22" s="46"/>
      <c r="L22" s="46"/>
      <c r="P22" s="27" t="s">
        <v>57</v>
      </c>
      <c r="Q22" s="27"/>
      <c r="R22" s="27"/>
      <c r="S22" s="27"/>
      <c r="T22" s="30">
        <f>G25/G9</f>
        <v>1.9189508654791156E-2</v>
      </c>
      <c r="U22" s="30"/>
      <c r="V22" s="30"/>
      <c r="W22" s="30">
        <f>J25/J9</f>
        <v>2.8302072071549559E-2</v>
      </c>
      <c r="X22" s="30"/>
      <c r="Y22" s="30"/>
    </row>
    <row r="23" spans="1:25" x14ac:dyDescent="0.3">
      <c r="A23" s="39" t="s">
        <v>5</v>
      </c>
      <c r="B23" s="39"/>
      <c r="C23" s="39"/>
      <c r="D23" s="39"/>
      <c r="E23" s="39"/>
      <c r="F23" s="39"/>
      <c r="G23" s="46">
        <v>756665322</v>
      </c>
      <c r="H23" s="46"/>
      <c r="I23" s="46"/>
      <c r="J23" s="46">
        <v>478712202</v>
      </c>
      <c r="K23" s="46"/>
      <c r="L23" s="46"/>
      <c r="P23" s="27" t="s">
        <v>58</v>
      </c>
      <c r="Q23" s="27"/>
      <c r="R23" s="27"/>
      <c r="S23" s="27"/>
      <c r="T23" s="28">
        <f>G25/G93</f>
        <v>1.9743893789773974</v>
      </c>
      <c r="U23" s="28"/>
      <c r="V23" s="28"/>
      <c r="W23" s="28">
        <f>J25/J93</f>
        <v>4.5966679913020929</v>
      </c>
      <c r="X23" s="28"/>
      <c r="Y23" s="28"/>
    </row>
    <row r="24" spans="1:25" x14ac:dyDescent="0.3">
      <c r="A24" s="39" t="s">
        <v>6</v>
      </c>
      <c r="B24" s="66"/>
      <c r="C24" s="66"/>
      <c r="D24" s="66"/>
      <c r="E24" s="66"/>
      <c r="F24" s="66"/>
      <c r="G24" s="46">
        <v>326763219</v>
      </c>
      <c r="H24" s="46"/>
      <c r="I24" s="46"/>
      <c r="J24" s="46">
        <v>131421082</v>
      </c>
      <c r="K24" s="46"/>
      <c r="L24" s="46"/>
      <c r="P24" s="27" t="s">
        <v>59</v>
      </c>
      <c r="Q24" s="27"/>
      <c r="R24" s="27"/>
      <c r="S24" s="27"/>
      <c r="T24" s="30">
        <f>G25/G61</f>
        <v>1.1488918241142752E-2</v>
      </c>
      <c r="U24" s="30"/>
      <c r="V24" s="30"/>
      <c r="W24" s="30">
        <f>J25/J61</f>
        <v>2.6260089506849618E-2</v>
      </c>
      <c r="X24" s="30"/>
      <c r="Y24" s="30"/>
    </row>
    <row r="25" spans="1:25" x14ac:dyDescent="0.3">
      <c r="A25" s="66" t="s">
        <v>82</v>
      </c>
      <c r="B25" s="66"/>
      <c r="C25" s="66"/>
      <c r="D25" s="66"/>
      <c r="E25" s="66"/>
      <c r="F25" s="66"/>
      <c r="G25" s="61">
        <v>742276623</v>
      </c>
      <c r="H25" s="62"/>
      <c r="I25" s="62"/>
      <c r="J25" s="61">
        <v>1728128823</v>
      </c>
      <c r="K25" s="62"/>
      <c r="L25" s="62"/>
      <c r="P25" s="27" t="s">
        <v>185</v>
      </c>
      <c r="Q25" s="27"/>
      <c r="R25" s="27"/>
      <c r="S25" s="27"/>
      <c r="T25" s="30">
        <f>G25/G94</f>
        <v>3.4736892965624808E-2</v>
      </c>
      <c r="U25" s="30"/>
      <c r="V25" s="30"/>
      <c r="W25" s="30">
        <f>J25/J94</f>
        <v>8.2696590958385913E-2</v>
      </c>
      <c r="X25" s="30"/>
      <c r="Y25" s="30"/>
    </row>
    <row r="26" spans="1:25" x14ac:dyDescent="0.3">
      <c r="A26" s="1" t="s">
        <v>83</v>
      </c>
      <c r="B26" s="1"/>
      <c r="C26" s="1"/>
      <c r="D26" s="1"/>
      <c r="E26" s="1"/>
      <c r="F26" s="1"/>
      <c r="G26" s="2"/>
      <c r="H26" s="2"/>
      <c r="I26" s="2"/>
      <c r="J26" s="3"/>
      <c r="K26" s="3"/>
      <c r="L26" s="3"/>
      <c r="P26" s="57" t="s">
        <v>60</v>
      </c>
      <c r="Q26" s="57"/>
      <c r="R26" s="57"/>
      <c r="S26" s="57"/>
      <c r="T26" s="57"/>
      <c r="U26" s="57"/>
      <c r="V26" s="57"/>
      <c r="W26" s="57"/>
      <c r="X26" s="57"/>
      <c r="Y26" s="57"/>
    </row>
    <row r="27" spans="1:25" x14ac:dyDescent="0.3">
      <c r="A27" s="39" t="s">
        <v>84</v>
      </c>
      <c r="B27" s="67"/>
      <c r="C27" s="67"/>
      <c r="D27" s="67"/>
      <c r="E27" s="67"/>
      <c r="F27" s="67"/>
      <c r="G27" s="46">
        <v>1517336</v>
      </c>
      <c r="H27" s="65"/>
      <c r="I27" s="65"/>
      <c r="J27" s="65"/>
      <c r="K27" s="65"/>
      <c r="L27" s="65"/>
      <c r="P27" s="27" t="s">
        <v>61</v>
      </c>
      <c r="Q27" s="27"/>
      <c r="R27" s="27"/>
      <c r="S27" s="27"/>
      <c r="T27" s="29">
        <f>G96/G33</f>
        <v>17.055837563451778</v>
      </c>
      <c r="U27" s="29"/>
      <c r="V27" s="29"/>
      <c r="W27" s="29">
        <f>J96/J33</f>
        <v>12.673913043478262</v>
      </c>
      <c r="X27" s="29"/>
      <c r="Y27" s="29"/>
    </row>
    <row r="28" spans="1:25" x14ac:dyDescent="0.3">
      <c r="A28" s="39" t="s">
        <v>85</v>
      </c>
      <c r="B28" s="39"/>
      <c r="C28" s="39"/>
      <c r="D28" s="39"/>
      <c r="E28" s="39"/>
      <c r="F28" s="39"/>
      <c r="G28" s="46"/>
      <c r="H28" s="46"/>
      <c r="I28" s="46"/>
      <c r="J28" s="46">
        <v>5340715313</v>
      </c>
      <c r="K28" s="46"/>
      <c r="L28" s="46"/>
      <c r="P28" s="27" t="s">
        <v>62</v>
      </c>
      <c r="Q28" s="27"/>
      <c r="R28" s="27"/>
      <c r="S28" s="27"/>
      <c r="T28" s="28">
        <f>G96/G95</f>
        <v>0.5911496567356459</v>
      </c>
      <c r="U28" s="28"/>
      <c r="V28" s="28"/>
      <c r="W28" s="28">
        <f>J96/J95</f>
        <v>1.0488491363737149</v>
      </c>
      <c r="X28" s="28"/>
      <c r="Y28" s="28"/>
    </row>
    <row r="29" spans="1:25" x14ac:dyDescent="0.3">
      <c r="A29" s="39" t="s">
        <v>86</v>
      </c>
      <c r="B29" s="39"/>
      <c r="C29" s="39"/>
      <c r="D29" s="39"/>
      <c r="E29" s="39"/>
      <c r="F29" s="39"/>
      <c r="G29" s="46"/>
      <c r="H29" s="46"/>
      <c r="I29" s="46"/>
      <c r="J29" s="46">
        <v>1356704445</v>
      </c>
      <c r="K29" s="47"/>
      <c r="L29" s="47"/>
    </row>
    <row r="30" spans="1:25" x14ac:dyDescent="0.3">
      <c r="A30" s="51" t="s">
        <v>87</v>
      </c>
      <c r="B30" s="51"/>
      <c r="C30" s="51"/>
      <c r="D30" s="51"/>
      <c r="E30" s="51"/>
      <c r="F30" s="51"/>
      <c r="G30" s="48">
        <v>740759286</v>
      </c>
      <c r="H30" s="48"/>
      <c r="I30" s="48"/>
      <c r="J30" s="48">
        <v>8425548581</v>
      </c>
      <c r="K30" s="48"/>
      <c r="L30" s="48"/>
    </row>
    <row r="31" spans="1:25" x14ac:dyDescent="0.3">
      <c r="A31" s="50" t="s">
        <v>88</v>
      </c>
      <c r="B31" s="50"/>
      <c r="C31" s="50"/>
      <c r="D31" s="50"/>
      <c r="E31" s="50"/>
      <c r="F31" s="50"/>
      <c r="G31" s="49"/>
      <c r="H31" s="49"/>
      <c r="I31" s="49"/>
      <c r="J31" s="49"/>
      <c r="K31" s="49"/>
      <c r="L31" s="49"/>
    </row>
    <row r="32" spans="1:25" x14ac:dyDescent="0.3">
      <c r="A32" s="40" t="s">
        <v>89</v>
      </c>
      <c r="B32" s="41"/>
      <c r="C32" s="41"/>
      <c r="D32" s="41"/>
      <c r="E32" s="41"/>
      <c r="F32" s="41"/>
      <c r="G32" s="42">
        <v>740759286</v>
      </c>
      <c r="H32" s="42"/>
      <c r="I32" s="42"/>
      <c r="J32" s="42">
        <v>8425548581</v>
      </c>
      <c r="K32" s="42"/>
      <c r="L32" s="42"/>
    </row>
    <row r="33" spans="1:12" x14ac:dyDescent="0.3">
      <c r="A33" s="43" t="s">
        <v>90</v>
      </c>
      <c r="B33" s="44"/>
      <c r="C33" s="44"/>
      <c r="D33" s="44"/>
      <c r="E33" s="44"/>
      <c r="F33" s="44"/>
      <c r="G33" s="45">
        <v>1.97</v>
      </c>
      <c r="H33" s="45"/>
      <c r="I33" s="45"/>
      <c r="J33" s="45">
        <v>4.5999999999999996</v>
      </c>
      <c r="K33" s="45"/>
      <c r="L33" s="45"/>
    </row>
    <row r="34" spans="1:12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 spans="1:12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 x14ac:dyDescent="0.3">
      <c r="A36" s="37" t="s">
        <v>69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1:12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x14ac:dyDescent="0.3">
      <c r="A38" s="56" t="s">
        <v>9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</row>
    <row r="39" spans="1:12" x14ac:dyDescent="0.3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</row>
    <row r="40" spans="1:12" x14ac:dyDescent="0.3">
      <c r="A40" s="68" t="s">
        <v>93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</row>
    <row r="41" spans="1:12" x14ac:dyDescent="0.3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</row>
    <row r="42" spans="1:12" x14ac:dyDescent="0.3">
      <c r="A42" s="44" t="s">
        <v>1</v>
      </c>
      <c r="B42" s="44"/>
      <c r="C42" s="44"/>
      <c r="D42" s="44"/>
      <c r="E42" s="44"/>
      <c r="F42" s="44"/>
      <c r="G42" s="77" t="s">
        <v>91</v>
      </c>
      <c r="H42" s="77"/>
      <c r="I42" s="77"/>
      <c r="J42" s="77" t="s">
        <v>7</v>
      </c>
      <c r="K42" s="77"/>
      <c r="L42" s="77"/>
    </row>
    <row r="43" spans="1:12" x14ac:dyDescent="0.3">
      <c r="A43" s="44"/>
      <c r="B43" s="44"/>
      <c r="C43" s="44"/>
      <c r="D43" s="44"/>
      <c r="E43" s="44"/>
      <c r="F43" s="44"/>
      <c r="G43" s="77"/>
      <c r="H43" s="77"/>
      <c r="I43" s="77"/>
      <c r="J43" s="77"/>
      <c r="K43" s="77"/>
      <c r="L43" s="77"/>
    </row>
    <row r="44" spans="1:12" x14ac:dyDescent="0.3">
      <c r="A44" s="57" t="s">
        <v>10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</row>
    <row r="45" spans="1:12" x14ac:dyDescent="0.3">
      <c r="A45" s="32" t="s">
        <v>11</v>
      </c>
      <c r="B45" s="63"/>
      <c r="C45" s="63"/>
      <c r="D45" s="63"/>
      <c r="E45" s="63"/>
      <c r="F45" s="63"/>
      <c r="G45" s="34"/>
      <c r="H45" s="34"/>
      <c r="I45" s="34"/>
      <c r="J45" s="34"/>
      <c r="K45" s="34"/>
      <c r="L45" s="34"/>
    </row>
    <row r="46" spans="1:12" x14ac:dyDescent="0.3">
      <c r="A46" s="13" t="s">
        <v>94</v>
      </c>
      <c r="B46" s="13"/>
      <c r="C46" s="13"/>
      <c r="D46" s="13"/>
      <c r="E46" s="13"/>
      <c r="F46" s="13"/>
      <c r="G46" s="9">
        <v>23835688707</v>
      </c>
      <c r="H46" s="9"/>
      <c r="I46" s="9"/>
      <c r="J46" s="9">
        <v>23142546283</v>
      </c>
      <c r="K46" s="9"/>
      <c r="L46" s="9"/>
    </row>
    <row r="47" spans="1:12" x14ac:dyDescent="0.3">
      <c r="A47" s="13" t="s">
        <v>95</v>
      </c>
      <c r="B47" s="13"/>
      <c r="C47" s="13"/>
      <c r="D47" s="13"/>
      <c r="E47" s="13"/>
      <c r="F47" s="13"/>
      <c r="G47" s="9">
        <v>131497069</v>
      </c>
      <c r="H47" s="9"/>
      <c r="I47" s="9"/>
      <c r="J47" s="9"/>
      <c r="K47" s="9"/>
      <c r="L47" s="9"/>
    </row>
    <row r="48" spans="1:12" x14ac:dyDescent="0.3">
      <c r="A48" s="13" t="s">
        <v>41</v>
      </c>
      <c r="B48" s="13"/>
      <c r="C48" s="13"/>
      <c r="D48" s="13"/>
      <c r="E48" s="13"/>
      <c r="F48" s="13"/>
      <c r="G48" s="9">
        <v>41623907</v>
      </c>
      <c r="H48" s="9"/>
      <c r="I48" s="9"/>
      <c r="J48" s="9">
        <v>48503285</v>
      </c>
      <c r="K48" s="9"/>
      <c r="L48" s="9"/>
    </row>
    <row r="49" spans="1:12" x14ac:dyDescent="0.3">
      <c r="A49" s="13" t="s">
        <v>96</v>
      </c>
      <c r="B49" s="13"/>
      <c r="C49" s="13"/>
      <c r="D49" s="13"/>
      <c r="E49" s="13"/>
      <c r="F49" s="13"/>
      <c r="G49" s="9">
        <v>24166519</v>
      </c>
      <c r="H49" s="9"/>
      <c r="I49" s="9"/>
      <c r="J49" s="9">
        <v>145804831</v>
      </c>
      <c r="K49" s="9"/>
      <c r="L49" s="9"/>
    </row>
    <row r="50" spans="1:12" x14ac:dyDescent="0.3">
      <c r="A50" s="13" t="s">
        <v>97</v>
      </c>
      <c r="B50" s="13"/>
      <c r="C50" s="13"/>
      <c r="D50" s="13"/>
      <c r="E50" s="13"/>
      <c r="F50" s="13"/>
      <c r="G50" s="9">
        <v>3608800543</v>
      </c>
      <c r="H50" s="9"/>
      <c r="I50" s="9"/>
      <c r="J50" s="9">
        <v>3457009041</v>
      </c>
      <c r="K50" s="9"/>
      <c r="L50" s="9"/>
    </row>
    <row r="51" spans="1:12" x14ac:dyDescent="0.3">
      <c r="A51" s="14" t="s">
        <v>98</v>
      </c>
      <c r="B51" s="13"/>
      <c r="C51" s="13"/>
      <c r="D51" s="13"/>
      <c r="E51" s="13"/>
      <c r="F51" s="13"/>
      <c r="G51" s="11">
        <v>27641776745</v>
      </c>
      <c r="H51" s="11"/>
      <c r="I51" s="11"/>
      <c r="J51" s="11">
        <v>26793863440</v>
      </c>
      <c r="K51" s="11"/>
      <c r="L51" s="11"/>
    </row>
    <row r="52" spans="1:12" x14ac:dyDescent="0.3">
      <c r="A52" s="13"/>
      <c r="B52" s="13"/>
      <c r="C52" s="13"/>
      <c r="D52" s="13"/>
      <c r="E52" s="13"/>
      <c r="F52" s="13"/>
      <c r="G52" s="5"/>
      <c r="H52" s="5"/>
      <c r="I52" s="5"/>
      <c r="J52" s="5"/>
      <c r="K52" s="5"/>
      <c r="L52" s="5"/>
    </row>
    <row r="53" spans="1:12" x14ac:dyDescent="0.3">
      <c r="A53" s="91" t="s">
        <v>99</v>
      </c>
      <c r="B53" s="63"/>
      <c r="C53" s="63"/>
      <c r="D53" s="63"/>
      <c r="E53" s="63"/>
      <c r="F53" s="63"/>
      <c r="G53" s="33"/>
      <c r="H53" s="33"/>
      <c r="I53" s="33"/>
      <c r="J53" s="33"/>
      <c r="K53" s="33"/>
      <c r="L53" s="33"/>
    </row>
    <row r="54" spans="1:12" x14ac:dyDescent="0.3">
      <c r="A54" s="13" t="s">
        <v>16</v>
      </c>
      <c r="B54" s="13"/>
      <c r="C54" s="13"/>
      <c r="D54" s="13"/>
      <c r="E54" s="13"/>
      <c r="F54" s="13"/>
      <c r="G54" s="9">
        <v>14841815068</v>
      </c>
      <c r="H54" s="9"/>
      <c r="I54" s="9"/>
      <c r="J54" s="9">
        <v>14990097612</v>
      </c>
      <c r="K54" s="9"/>
      <c r="L54" s="9"/>
    </row>
    <row r="55" spans="1:12" x14ac:dyDescent="0.3">
      <c r="A55" s="13" t="s">
        <v>100</v>
      </c>
      <c r="B55" s="13"/>
      <c r="C55" s="13"/>
      <c r="D55" s="13"/>
      <c r="E55" s="13"/>
      <c r="F55" s="13"/>
      <c r="G55" s="9">
        <v>7647181033</v>
      </c>
      <c r="H55" s="9"/>
      <c r="I55" s="9"/>
      <c r="J55" s="9">
        <v>10131693870</v>
      </c>
      <c r="K55" s="9"/>
      <c r="L55" s="9"/>
    </row>
    <row r="56" spans="1:12" x14ac:dyDescent="0.3">
      <c r="A56" s="13" t="s">
        <v>101</v>
      </c>
      <c r="B56" s="13"/>
      <c r="C56" s="13"/>
      <c r="D56" s="13"/>
      <c r="E56" s="13"/>
      <c r="F56" s="13"/>
      <c r="G56" s="9">
        <v>8831716675</v>
      </c>
      <c r="H56" s="9"/>
      <c r="I56" s="9"/>
      <c r="J56" s="9">
        <v>8505954818</v>
      </c>
      <c r="K56" s="9"/>
      <c r="L56" s="9"/>
    </row>
    <row r="57" spans="1:12" x14ac:dyDescent="0.3">
      <c r="A57" s="13" t="s">
        <v>102</v>
      </c>
      <c r="B57" s="13"/>
      <c r="C57" s="13"/>
      <c r="D57" s="13"/>
      <c r="E57" s="13"/>
      <c r="F57" s="13"/>
      <c r="G57" s="9">
        <v>3620663887</v>
      </c>
      <c r="H57" s="9"/>
      <c r="I57" s="9"/>
      <c r="J57" s="9">
        <v>3976716412</v>
      </c>
      <c r="K57" s="9"/>
      <c r="L57" s="9"/>
    </row>
    <row r="58" spans="1:12" x14ac:dyDescent="0.3">
      <c r="A58" s="13" t="s">
        <v>103</v>
      </c>
      <c r="B58" s="13"/>
      <c r="C58" s="13"/>
      <c r="D58" s="13"/>
      <c r="E58" s="13"/>
      <c r="F58" s="13"/>
      <c r="G58" s="9">
        <v>572533553</v>
      </c>
      <c r="H58" s="9"/>
      <c r="I58" s="9"/>
      <c r="J58" s="9">
        <v>495102221</v>
      </c>
      <c r="K58" s="9"/>
      <c r="L58" s="9"/>
    </row>
    <row r="59" spans="1:12" x14ac:dyDescent="0.3">
      <c r="A59" s="13" t="s">
        <v>104</v>
      </c>
      <c r="B59" s="13"/>
      <c r="C59" s="13"/>
      <c r="D59" s="13"/>
      <c r="E59" s="13"/>
      <c r="F59" s="13"/>
      <c r="G59" s="9">
        <v>1452364678</v>
      </c>
      <c r="H59" s="9"/>
      <c r="I59" s="9"/>
      <c r="J59" s="9">
        <v>914756422</v>
      </c>
      <c r="K59" s="9"/>
      <c r="L59" s="9"/>
    </row>
    <row r="60" spans="1:12" x14ac:dyDescent="0.3">
      <c r="A60" s="14" t="s">
        <v>105</v>
      </c>
      <c r="B60" s="13"/>
      <c r="C60" s="13"/>
      <c r="D60" s="13"/>
      <c r="E60" s="13"/>
      <c r="F60" s="13"/>
      <c r="G60" s="11">
        <v>36966274894</v>
      </c>
      <c r="H60" s="11"/>
      <c r="I60" s="11"/>
      <c r="J60" s="11">
        <v>39014321355</v>
      </c>
      <c r="K60" s="11"/>
      <c r="L60" s="11"/>
    </row>
    <row r="61" spans="1:12" x14ac:dyDescent="0.3">
      <c r="A61" s="14" t="s">
        <v>106</v>
      </c>
      <c r="B61" s="13"/>
      <c r="C61" s="13"/>
      <c r="D61" s="13"/>
      <c r="E61" s="13"/>
      <c r="F61" s="13"/>
      <c r="G61" s="11">
        <v>64608051639</v>
      </c>
      <c r="H61" s="11"/>
      <c r="I61" s="11"/>
      <c r="J61" s="11">
        <v>65808184795</v>
      </c>
      <c r="K61" s="11"/>
      <c r="L61" s="11"/>
    </row>
    <row r="62" spans="1:12" x14ac:dyDescent="0.3">
      <c r="A62" s="13"/>
      <c r="B62" s="13"/>
      <c r="C62" s="13"/>
      <c r="D62" s="13"/>
      <c r="E62" s="13"/>
      <c r="F62" s="13"/>
      <c r="G62" s="7"/>
      <c r="H62" s="7"/>
      <c r="I62" s="7"/>
      <c r="J62" s="8"/>
      <c r="K62" s="7"/>
      <c r="L62" s="7"/>
    </row>
    <row r="63" spans="1:12" x14ac:dyDescent="0.3">
      <c r="A63" s="32" t="s">
        <v>107</v>
      </c>
      <c r="B63" s="35"/>
      <c r="C63" s="35"/>
      <c r="D63" s="35"/>
      <c r="E63" s="35"/>
      <c r="F63" s="35"/>
      <c r="G63" s="33"/>
      <c r="H63" s="33"/>
      <c r="I63" s="33"/>
      <c r="J63" s="33"/>
      <c r="K63" s="33"/>
      <c r="L63" s="33"/>
    </row>
    <row r="64" spans="1:12" x14ac:dyDescent="0.3">
      <c r="A64" s="13" t="s">
        <v>25</v>
      </c>
      <c r="B64" s="13"/>
      <c r="C64" s="13"/>
      <c r="D64" s="13"/>
      <c r="E64" s="13"/>
      <c r="F64" s="13"/>
      <c r="G64" s="9">
        <v>3759525000</v>
      </c>
      <c r="H64" s="9"/>
      <c r="I64" s="9"/>
      <c r="J64" s="9">
        <v>3759525000</v>
      </c>
      <c r="K64" s="9"/>
      <c r="L64" s="9"/>
    </row>
    <row r="65" spans="1:12" x14ac:dyDescent="0.3">
      <c r="A65" s="13" t="s">
        <v>108</v>
      </c>
      <c r="B65" s="13"/>
      <c r="C65" s="13"/>
      <c r="D65" s="13"/>
      <c r="E65" s="13"/>
      <c r="F65" s="13"/>
      <c r="G65" s="9">
        <v>7927976272</v>
      </c>
      <c r="H65" s="9"/>
      <c r="I65" s="9"/>
      <c r="J65" s="9">
        <v>7940930965</v>
      </c>
      <c r="K65" s="9"/>
      <c r="L65" s="9"/>
    </row>
    <row r="66" spans="1:12" x14ac:dyDescent="0.3">
      <c r="A66" s="13" t="s">
        <v>109</v>
      </c>
      <c r="B66" s="13"/>
      <c r="C66" s="13"/>
      <c r="D66" s="13"/>
      <c r="E66" s="13"/>
      <c r="F66" s="13"/>
      <c r="G66" s="9">
        <v>9681036891</v>
      </c>
      <c r="H66" s="9"/>
      <c r="I66" s="9"/>
      <c r="J66" s="9">
        <v>9196763654</v>
      </c>
      <c r="K66" s="9"/>
      <c r="L66" s="9"/>
    </row>
    <row r="67" spans="1:12" x14ac:dyDescent="0.3">
      <c r="A67" s="14" t="s">
        <v>110</v>
      </c>
      <c r="B67" s="13"/>
      <c r="C67" s="13"/>
      <c r="D67" s="13"/>
      <c r="E67" s="13"/>
      <c r="F67" s="13"/>
      <c r="G67" s="11">
        <v>21368538163</v>
      </c>
      <c r="H67" s="11"/>
      <c r="I67" s="11"/>
      <c r="J67" s="11">
        <v>20897219619</v>
      </c>
      <c r="K67" s="11"/>
      <c r="L67" s="11"/>
    </row>
    <row r="68" spans="1:12" x14ac:dyDescent="0.3">
      <c r="A68" s="13"/>
      <c r="B68" s="13"/>
      <c r="C68" s="13"/>
      <c r="D68" s="13"/>
      <c r="E68" s="13"/>
      <c r="F68" s="13"/>
      <c r="G68" s="7"/>
      <c r="H68" s="7"/>
      <c r="I68" s="7"/>
      <c r="J68" s="7"/>
      <c r="K68" s="7"/>
      <c r="L68" s="7"/>
    </row>
    <row r="69" spans="1:12" x14ac:dyDescent="0.3">
      <c r="A69" s="32" t="s">
        <v>111</v>
      </c>
      <c r="B69" s="35"/>
      <c r="C69" s="35"/>
      <c r="D69" s="35"/>
      <c r="E69" s="35"/>
      <c r="F69" s="35"/>
      <c r="G69" s="33"/>
      <c r="H69" s="33"/>
      <c r="I69" s="33"/>
      <c r="J69" s="33"/>
      <c r="K69" s="33"/>
      <c r="L69" s="33"/>
    </row>
    <row r="70" spans="1:12" x14ac:dyDescent="0.3">
      <c r="A70" s="14" t="s">
        <v>30</v>
      </c>
      <c r="B70" s="14"/>
      <c r="C70" s="14"/>
      <c r="D70" s="14"/>
      <c r="E70" s="14"/>
      <c r="F70" s="14"/>
      <c r="G70" s="9"/>
      <c r="H70" s="9"/>
      <c r="I70" s="9"/>
      <c r="J70" s="9"/>
      <c r="K70" s="9"/>
      <c r="L70" s="9"/>
    </row>
    <row r="71" spans="1:12" x14ac:dyDescent="0.3">
      <c r="A71" s="13" t="s">
        <v>112</v>
      </c>
      <c r="B71" s="13"/>
      <c r="C71" s="13"/>
      <c r="D71" s="13"/>
      <c r="E71" s="13"/>
      <c r="F71" s="13"/>
      <c r="G71" s="9">
        <v>7590427251</v>
      </c>
      <c r="H71" s="9"/>
      <c r="I71" s="9"/>
      <c r="J71" s="9">
        <v>9067948647</v>
      </c>
      <c r="K71" s="9"/>
      <c r="L71" s="9"/>
    </row>
    <row r="72" spans="1:12" x14ac:dyDescent="0.3">
      <c r="A72" s="13" t="s">
        <v>113</v>
      </c>
      <c r="B72" s="13"/>
      <c r="C72" s="13"/>
      <c r="D72" s="13"/>
      <c r="E72" s="13"/>
      <c r="F72" s="13"/>
      <c r="G72" s="9">
        <v>199570002</v>
      </c>
      <c r="H72" s="9"/>
      <c r="I72" s="9"/>
      <c r="J72" s="9">
        <v>164439863</v>
      </c>
      <c r="K72" s="9"/>
      <c r="L72" s="9"/>
    </row>
    <row r="73" spans="1:12" x14ac:dyDescent="0.3">
      <c r="A73" s="13" t="s">
        <v>114</v>
      </c>
      <c r="B73" s="13"/>
      <c r="C73" s="13"/>
      <c r="D73" s="13"/>
      <c r="E73" s="13"/>
      <c r="F73" s="13"/>
      <c r="G73" s="9">
        <v>73582072</v>
      </c>
      <c r="H73" s="9"/>
      <c r="I73" s="9"/>
      <c r="J73" s="9"/>
      <c r="K73" s="9"/>
      <c r="L73" s="9"/>
    </row>
    <row r="74" spans="1:12" x14ac:dyDescent="0.3">
      <c r="A74" s="13" t="s">
        <v>115</v>
      </c>
      <c r="B74" s="13"/>
      <c r="C74" s="13"/>
      <c r="D74" s="13"/>
      <c r="E74" s="13"/>
      <c r="F74" s="13"/>
      <c r="G74" s="9">
        <v>2112334257</v>
      </c>
      <c r="H74" s="9"/>
      <c r="I74" s="9"/>
      <c r="J74" s="9">
        <v>1790395047</v>
      </c>
      <c r="K74" s="9"/>
      <c r="L74" s="9"/>
    </row>
    <row r="75" spans="1:12" x14ac:dyDescent="0.3">
      <c r="A75" s="14" t="s">
        <v>116</v>
      </c>
      <c r="B75" s="14"/>
      <c r="C75" s="14"/>
      <c r="D75" s="14"/>
      <c r="E75" s="14"/>
      <c r="F75" s="14"/>
      <c r="G75" s="11">
        <v>9975913582</v>
      </c>
      <c r="H75" s="11"/>
      <c r="I75" s="11"/>
      <c r="J75" s="11">
        <v>11022783557</v>
      </c>
      <c r="K75" s="11"/>
      <c r="L75" s="11"/>
    </row>
    <row r="76" spans="1:12" x14ac:dyDescent="0.3">
      <c r="A76" s="13"/>
      <c r="B76" s="13"/>
      <c r="C76" s="13"/>
      <c r="D76" s="13"/>
      <c r="E76" s="13"/>
      <c r="F76" s="13"/>
      <c r="G76" s="7"/>
      <c r="H76" s="7"/>
      <c r="I76" s="7"/>
      <c r="J76" s="7"/>
      <c r="K76" s="7"/>
      <c r="L76" s="7"/>
    </row>
    <row r="77" spans="1:12" x14ac:dyDescent="0.3">
      <c r="A77" s="32" t="s">
        <v>117</v>
      </c>
      <c r="B77" s="32"/>
      <c r="C77" s="32"/>
      <c r="D77" s="32"/>
      <c r="E77" s="32"/>
      <c r="F77" s="32"/>
      <c r="G77" s="33"/>
      <c r="H77" s="33"/>
      <c r="I77" s="33"/>
      <c r="J77" s="33"/>
      <c r="K77" s="33"/>
      <c r="L77" s="33"/>
    </row>
    <row r="78" spans="1:12" x14ac:dyDescent="0.3">
      <c r="A78" s="13" t="s">
        <v>118</v>
      </c>
      <c r="B78" s="13"/>
      <c r="C78" s="13"/>
      <c r="D78" s="13"/>
      <c r="E78" s="13"/>
      <c r="F78" s="13"/>
      <c r="G78" s="9">
        <v>138807541</v>
      </c>
      <c r="H78" s="9"/>
      <c r="I78" s="9"/>
      <c r="J78" s="9">
        <v>3361610352</v>
      </c>
      <c r="K78" s="9"/>
      <c r="L78" s="9"/>
    </row>
    <row r="79" spans="1:12" x14ac:dyDescent="0.3">
      <c r="A79" s="13" t="s">
        <v>119</v>
      </c>
      <c r="B79" s="13"/>
      <c r="C79" s="13"/>
      <c r="D79" s="13"/>
      <c r="E79" s="13"/>
      <c r="F79" s="13"/>
      <c r="G79" s="9">
        <v>26648564936</v>
      </c>
      <c r="H79" s="9"/>
      <c r="I79" s="9"/>
      <c r="J79" s="9">
        <v>20457420060</v>
      </c>
      <c r="K79" s="9"/>
      <c r="L79" s="9"/>
    </row>
    <row r="80" spans="1:12" x14ac:dyDescent="0.3">
      <c r="A80" s="13" t="s">
        <v>120</v>
      </c>
      <c r="B80" s="13"/>
      <c r="C80" s="13"/>
      <c r="D80" s="13"/>
      <c r="E80" s="13"/>
      <c r="F80" s="13"/>
      <c r="G80" s="9">
        <v>2249335011</v>
      </c>
      <c r="H80" s="9"/>
      <c r="I80" s="9"/>
      <c r="J80" s="9">
        <v>2294041868</v>
      </c>
      <c r="K80" s="9"/>
      <c r="L80" s="9"/>
    </row>
    <row r="81" spans="1:12" x14ac:dyDescent="0.3">
      <c r="A81" s="13" t="s">
        <v>121</v>
      </c>
      <c r="B81" s="13"/>
      <c r="C81" s="13"/>
      <c r="D81" s="13"/>
      <c r="E81" s="13"/>
      <c r="F81" s="13"/>
      <c r="G81" s="9">
        <v>63479681</v>
      </c>
      <c r="H81" s="9"/>
      <c r="I81" s="9"/>
      <c r="J81" s="9"/>
      <c r="K81" s="9"/>
      <c r="L81" s="9"/>
    </row>
    <row r="82" spans="1:12" x14ac:dyDescent="0.3">
      <c r="A82" s="13" t="s">
        <v>122</v>
      </c>
      <c r="B82" s="13"/>
      <c r="C82" s="13"/>
      <c r="D82" s="13"/>
      <c r="E82" s="13"/>
      <c r="F82" s="13"/>
      <c r="G82" s="9">
        <v>822902651</v>
      </c>
      <c r="H82" s="9"/>
      <c r="I82" s="9"/>
      <c r="J82" s="9">
        <v>4924790194</v>
      </c>
      <c r="K82" s="9"/>
      <c r="L82" s="9"/>
    </row>
    <row r="83" spans="1:12" x14ac:dyDescent="0.3">
      <c r="A83" s="13" t="s">
        <v>123</v>
      </c>
      <c r="B83" s="13"/>
      <c r="C83" s="13"/>
      <c r="D83" s="13"/>
      <c r="E83" s="13"/>
      <c r="F83" s="13"/>
      <c r="G83" s="9">
        <v>1063799629</v>
      </c>
      <c r="H83" s="9"/>
      <c r="I83" s="9"/>
      <c r="J83" s="9">
        <v>972781927</v>
      </c>
      <c r="K83" s="9"/>
      <c r="L83" s="9"/>
    </row>
    <row r="84" spans="1:12" x14ac:dyDescent="0.3">
      <c r="A84" s="13" t="s">
        <v>124</v>
      </c>
      <c r="B84" s="13"/>
      <c r="C84" s="13"/>
      <c r="D84" s="13"/>
      <c r="E84" s="13"/>
      <c r="F84" s="13"/>
      <c r="G84" s="9">
        <v>970071795</v>
      </c>
      <c r="H84" s="9"/>
      <c r="I84" s="9"/>
      <c r="J84" s="9">
        <v>732845493</v>
      </c>
      <c r="K84" s="9"/>
      <c r="L84" s="9"/>
    </row>
    <row r="85" spans="1:12" x14ac:dyDescent="0.3">
      <c r="A85" s="13" t="s">
        <v>125</v>
      </c>
      <c r="B85" s="13"/>
      <c r="C85" s="13"/>
      <c r="D85" s="13"/>
      <c r="E85" s="13"/>
      <c r="F85" s="13"/>
      <c r="G85" s="9">
        <v>88100719</v>
      </c>
      <c r="H85" s="9"/>
      <c r="I85" s="9"/>
      <c r="J85" s="9">
        <v>107383636</v>
      </c>
      <c r="K85" s="9"/>
      <c r="L85" s="9"/>
    </row>
    <row r="86" spans="1:12" x14ac:dyDescent="0.3">
      <c r="A86" s="13" t="s">
        <v>127</v>
      </c>
      <c r="B86" s="13"/>
      <c r="C86" s="13"/>
      <c r="D86" s="13"/>
      <c r="E86" s="13"/>
      <c r="F86" s="13"/>
      <c r="G86" s="9">
        <v>764590228</v>
      </c>
      <c r="H86" s="9"/>
      <c r="I86" s="9"/>
      <c r="J86" s="9">
        <v>331464982</v>
      </c>
      <c r="K86" s="9"/>
      <c r="L86" s="9"/>
    </row>
    <row r="87" spans="1:12" x14ac:dyDescent="0.3">
      <c r="A87" s="13" t="s">
        <v>126</v>
      </c>
      <c r="B87" s="13"/>
      <c r="C87" s="13"/>
      <c r="D87" s="13"/>
      <c r="E87" s="13"/>
      <c r="F87" s="13"/>
      <c r="G87" s="9">
        <v>453947703</v>
      </c>
      <c r="H87" s="9"/>
      <c r="I87" s="9"/>
      <c r="J87" s="9">
        <v>705843107</v>
      </c>
      <c r="K87" s="9"/>
      <c r="L87" s="9"/>
    </row>
    <row r="88" spans="1:12" x14ac:dyDescent="0.3">
      <c r="A88" s="14" t="s">
        <v>128</v>
      </c>
      <c r="B88" s="14"/>
      <c r="C88" s="14"/>
      <c r="D88" s="14"/>
      <c r="E88" s="14"/>
      <c r="F88" s="14"/>
      <c r="G88" s="11">
        <v>33263599894</v>
      </c>
      <c r="H88" s="11"/>
      <c r="I88" s="11"/>
      <c r="J88" s="11">
        <v>33888181619</v>
      </c>
      <c r="K88" s="11"/>
      <c r="L88" s="11"/>
    </row>
    <row r="89" spans="1:12" x14ac:dyDescent="0.3">
      <c r="A89" s="14" t="s">
        <v>129</v>
      </c>
      <c r="B89" s="14"/>
      <c r="C89" s="14"/>
      <c r="D89" s="14"/>
      <c r="E89" s="14"/>
      <c r="F89" s="14"/>
      <c r="G89" s="11">
        <v>43239513476</v>
      </c>
      <c r="H89" s="11"/>
      <c r="I89" s="11"/>
      <c r="J89" s="11">
        <v>44910965176</v>
      </c>
      <c r="K89" s="11"/>
      <c r="L89" s="11"/>
    </row>
    <row r="90" spans="1:12" x14ac:dyDescent="0.3">
      <c r="A90" s="14" t="s">
        <v>130</v>
      </c>
      <c r="B90" s="14"/>
      <c r="C90" s="14"/>
      <c r="D90" s="14"/>
      <c r="E90" s="14"/>
      <c r="F90" s="14"/>
      <c r="G90" s="11">
        <v>64608051639</v>
      </c>
      <c r="H90" s="11"/>
      <c r="I90" s="11"/>
      <c r="J90" s="11">
        <v>65808184795</v>
      </c>
      <c r="K90" s="11"/>
      <c r="L90" s="11"/>
    </row>
    <row r="91" spans="1:12" x14ac:dyDescent="0.3">
      <c r="A91" s="13"/>
      <c r="B91" s="13"/>
      <c r="C91" s="13"/>
      <c r="D91" s="13"/>
      <c r="E91" s="13"/>
      <c r="F91" s="13"/>
      <c r="G91" s="7"/>
      <c r="H91" s="7"/>
      <c r="I91" s="7"/>
      <c r="J91" s="7"/>
      <c r="K91" s="7"/>
      <c r="L91" s="7"/>
    </row>
    <row r="92" spans="1:12" x14ac:dyDescent="0.3">
      <c r="A92" s="32" t="s">
        <v>186</v>
      </c>
      <c r="B92" s="32"/>
      <c r="C92" s="32"/>
      <c r="D92" s="32"/>
      <c r="E92" s="32"/>
      <c r="F92" s="32"/>
      <c r="G92" s="31">
        <v>25452752812</v>
      </c>
      <c r="H92" s="31"/>
      <c r="I92" s="31"/>
      <c r="J92" s="31">
        <v>51575076961</v>
      </c>
      <c r="K92" s="31"/>
      <c r="L92" s="31"/>
    </row>
    <row r="93" spans="1:12" x14ac:dyDescent="0.3">
      <c r="A93" s="32" t="s">
        <v>66</v>
      </c>
      <c r="B93" s="32"/>
      <c r="C93" s="32"/>
      <c r="D93" s="32"/>
      <c r="E93" s="32"/>
      <c r="F93" s="32"/>
      <c r="G93" s="31">
        <v>375952500</v>
      </c>
      <c r="H93" s="31"/>
      <c r="I93" s="31"/>
      <c r="J93" s="31">
        <v>375952500</v>
      </c>
      <c r="K93" s="31"/>
      <c r="L93" s="31"/>
    </row>
    <row r="94" spans="1:12" x14ac:dyDescent="0.3">
      <c r="A94" s="32" t="s">
        <v>68</v>
      </c>
      <c r="B94" s="32"/>
      <c r="C94" s="32"/>
      <c r="D94" s="32"/>
      <c r="E94" s="32"/>
      <c r="F94" s="32"/>
      <c r="G94" s="31">
        <v>21368538163</v>
      </c>
      <c r="H94" s="31"/>
      <c r="I94" s="31"/>
      <c r="J94" s="31">
        <v>20897219619</v>
      </c>
      <c r="K94" s="31"/>
      <c r="L94" s="31"/>
    </row>
    <row r="95" spans="1:12" x14ac:dyDescent="0.3">
      <c r="A95" s="32" t="s">
        <v>63</v>
      </c>
      <c r="B95" s="32"/>
      <c r="C95" s="32"/>
      <c r="D95" s="32"/>
      <c r="E95" s="32"/>
      <c r="F95" s="32"/>
      <c r="G95" s="31">
        <f>G94/G93</f>
        <v>56.838398901456969</v>
      </c>
      <c r="H95" s="31"/>
      <c r="I95" s="31"/>
      <c r="J95" s="31">
        <f>J94/J93</f>
        <v>55.584733760248966</v>
      </c>
      <c r="K95" s="31"/>
      <c r="L95" s="31"/>
    </row>
    <row r="96" spans="1:12" x14ac:dyDescent="0.3">
      <c r="A96" s="32" t="s">
        <v>67</v>
      </c>
      <c r="B96" s="32"/>
      <c r="C96" s="32"/>
      <c r="D96" s="32"/>
      <c r="E96" s="32"/>
      <c r="F96" s="32"/>
      <c r="G96" s="31">
        <v>33.6</v>
      </c>
      <c r="H96" s="31"/>
      <c r="I96" s="31"/>
      <c r="J96" s="31">
        <v>58.3</v>
      </c>
      <c r="K96" s="31"/>
      <c r="L96" s="31"/>
    </row>
    <row r="97" spans="1:12" x14ac:dyDescent="0.3">
      <c r="A97" s="6"/>
      <c r="B97" s="6"/>
      <c r="C97" s="6"/>
      <c r="D97" s="6"/>
      <c r="E97" s="6"/>
      <c r="F97" s="6"/>
      <c r="G97" s="7"/>
      <c r="H97" s="7"/>
      <c r="I97" s="7"/>
      <c r="J97" s="7"/>
      <c r="K97" s="7"/>
      <c r="L97" s="7"/>
    </row>
    <row r="98" spans="1:12" x14ac:dyDescent="0.3">
      <c r="G98" s="4"/>
      <c r="H98" s="4"/>
      <c r="I98" s="4"/>
      <c r="J98" s="4"/>
      <c r="K98" s="4"/>
      <c r="L98" s="4"/>
    </row>
    <row r="99" spans="1:12" x14ac:dyDescent="0.3">
      <c r="G99" s="4"/>
      <c r="H99" s="4"/>
      <c r="I99" s="4"/>
      <c r="J99" s="4"/>
      <c r="K99" s="4"/>
      <c r="L99" s="4"/>
    </row>
    <row r="100" spans="1:12" x14ac:dyDescent="0.3">
      <c r="G100" s="4"/>
      <c r="H100" s="4"/>
      <c r="I100" s="4"/>
      <c r="J100" s="4"/>
      <c r="K100" s="4"/>
      <c r="L100" s="4"/>
    </row>
    <row r="101" spans="1:12" x14ac:dyDescent="0.3">
      <c r="G101" s="4"/>
      <c r="H101" s="4"/>
      <c r="I101" s="4"/>
      <c r="J101" s="4"/>
      <c r="K101" s="4"/>
      <c r="L101" s="4"/>
    </row>
    <row r="102" spans="1:12" x14ac:dyDescent="0.3">
      <c r="G102" s="4"/>
      <c r="H102" s="4"/>
      <c r="I102" s="4"/>
      <c r="J102" s="4"/>
      <c r="K102" s="4"/>
      <c r="L102" s="4"/>
    </row>
    <row r="103" spans="1:12" x14ac:dyDescent="0.3">
      <c r="G103" s="4"/>
      <c r="H103" s="4"/>
      <c r="I103" s="4"/>
      <c r="J103" s="4"/>
      <c r="K103" s="4"/>
      <c r="L103" s="4"/>
    </row>
    <row r="104" spans="1:12" x14ac:dyDescent="0.3">
      <c r="G104" s="4"/>
      <c r="H104" s="4"/>
      <c r="I104" s="4"/>
      <c r="J104" s="4"/>
      <c r="K104" s="4"/>
      <c r="L104" s="4"/>
    </row>
    <row r="105" spans="1:12" x14ac:dyDescent="0.3">
      <c r="G105" s="4"/>
      <c r="H105" s="4"/>
      <c r="I105" s="4"/>
      <c r="J105" s="4"/>
      <c r="K105" s="4"/>
      <c r="L105" s="4"/>
    </row>
    <row r="149" spans="1:12" x14ac:dyDescent="0.3">
      <c r="A149" s="59" t="s">
        <v>11</v>
      </c>
      <c r="B149" s="59"/>
      <c r="C149" s="59"/>
      <c r="D149" s="59"/>
      <c r="E149" s="59"/>
      <c r="F149" s="59"/>
      <c r="G149" s="58"/>
      <c r="H149" s="58"/>
      <c r="I149" s="58"/>
      <c r="J149" s="58"/>
      <c r="K149" s="58"/>
      <c r="L149" s="58"/>
    </row>
    <row r="150" spans="1:12" x14ac:dyDescent="0.3">
      <c r="A150" s="58" t="s">
        <v>12</v>
      </c>
      <c r="B150" s="58"/>
      <c r="C150" s="58"/>
      <c r="D150" s="58"/>
      <c r="E150" s="58"/>
      <c r="F150" s="58"/>
      <c r="G150" s="71">
        <v>10227887020</v>
      </c>
      <c r="H150" s="71"/>
      <c r="I150" s="71"/>
      <c r="J150" s="71">
        <v>11753639042</v>
      </c>
      <c r="K150" s="72"/>
      <c r="L150" s="72"/>
    </row>
    <row r="151" spans="1:12" x14ac:dyDescent="0.3">
      <c r="A151" s="58" t="s">
        <v>13</v>
      </c>
      <c r="B151" s="58"/>
      <c r="C151" s="58"/>
      <c r="D151" s="58"/>
      <c r="E151" s="58"/>
      <c r="F151" s="58"/>
      <c r="G151" s="71">
        <v>1492889354</v>
      </c>
      <c r="H151" s="71"/>
      <c r="I151" s="71"/>
      <c r="J151" s="71">
        <v>1914471284</v>
      </c>
      <c r="K151" s="72"/>
      <c r="L151" s="72"/>
    </row>
    <row r="152" spans="1:12" x14ac:dyDescent="0.3">
      <c r="A152" s="58" t="s">
        <v>14</v>
      </c>
      <c r="B152" s="58"/>
      <c r="C152" s="58"/>
      <c r="D152" s="58"/>
      <c r="E152" s="58"/>
      <c r="F152" s="58"/>
      <c r="G152" s="71">
        <v>143079096</v>
      </c>
      <c r="H152" s="71"/>
      <c r="I152" s="71"/>
      <c r="J152" s="71">
        <v>63080096</v>
      </c>
      <c r="K152" s="72"/>
      <c r="L152" s="72"/>
    </row>
    <row r="153" spans="1:12" x14ac:dyDescent="0.3">
      <c r="A153" s="72"/>
      <c r="B153" s="72"/>
      <c r="C153" s="72"/>
      <c r="D153" s="72"/>
      <c r="E153" s="72"/>
      <c r="F153" s="72"/>
      <c r="G153" s="81">
        <f>SUM(G150+G151+G152)</f>
        <v>11863855470</v>
      </c>
      <c r="H153" s="60"/>
      <c r="I153" s="60"/>
      <c r="J153" s="81">
        <f>SUM(J150+J151+J152)</f>
        <v>13731190422</v>
      </c>
      <c r="K153" s="60"/>
      <c r="L153" s="60"/>
    </row>
    <row r="154" spans="1:12" x14ac:dyDescent="0.3">
      <c r="A154" s="59" t="s">
        <v>15</v>
      </c>
      <c r="B154" s="59"/>
      <c r="C154" s="59"/>
      <c r="D154" s="59"/>
      <c r="E154" s="59"/>
      <c r="F154" s="59"/>
      <c r="G154" s="60"/>
      <c r="H154" s="60"/>
      <c r="I154" s="60"/>
      <c r="J154" s="60"/>
      <c r="K154" s="60"/>
      <c r="L154" s="60"/>
    </row>
    <row r="155" spans="1:12" x14ac:dyDescent="0.3">
      <c r="A155" s="58" t="s">
        <v>16</v>
      </c>
      <c r="B155" s="58"/>
      <c r="C155" s="58"/>
      <c r="D155" s="58"/>
      <c r="E155" s="58"/>
      <c r="F155" s="58"/>
      <c r="G155" s="71">
        <v>4172321022</v>
      </c>
      <c r="H155" s="71"/>
      <c r="I155" s="71"/>
      <c r="J155" s="71">
        <v>5126624240</v>
      </c>
      <c r="K155" s="72"/>
      <c r="L155" s="72"/>
    </row>
    <row r="156" spans="1:12" x14ac:dyDescent="0.3">
      <c r="A156" s="58" t="s">
        <v>17</v>
      </c>
      <c r="B156" s="58"/>
      <c r="C156" s="58"/>
      <c r="D156" s="58"/>
      <c r="E156" s="58"/>
      <c r="F156" s="58"/>
      <c r="G156" s="71">
        <v>2265753666</v>
      </c>
      <c r="H156" s="71"/>
      <c r="I156" s="71"/>
      <c r="J156" s="71">
        <v>2543784315</v>
      </c>
      <c r="K156" s="72"/>
      <c r="L156" s="72"/>
    </row>
    <row r="157" spans="1:12" x14ac:dyDescent="0.3">
      <c r="A157" s="58" t="s">
        <v>18</v>
      </c>
      <c r="B157" s="58"/>
      <c r="C157" s="58"/>
      <c r="D157" s="58"/>
      <c r="E157" s="58"/>
      <c r="F157" s="58"/>
      <c r="G157" s="71">
        <v>1086389221</v>
      </c>
      <c r="H157" s="71"/>
      <c r="I157" s="71"/>
      <c r="J157" s="71">
        <v>1015276977</v>
      </c>
      <c r="K157" s="72"/>
      <c r="L157" s="72"/>
    </row>
    <row r="158" spans="1:12" x14ac:dyDescent="0.3">
      <c r="A158" s="58" t="s">
        <v>19</v>
      </c>
      <c r="B158" s="58"/>
      <c r="C158" s="58"/>
      <c r="D158" s="58"/>
      <c r="E158" s="58"/>
      <c r="F158" s="58"/>
      <c r="G158" s="71">
        <v>433302071</v>
      </c>
      <c r="H158" s="71"/>
      <c r="I158" s="71"/>
      <c r="J158" s="71">
        <v>533580314</v>
      </c>
      <c r="K158" s="72"/>
      <c r="L158" s="72"/>
    </row>
    <row r="159" spans="1:12" x14ac:dyDescent="0.3">
      <c r="A159" s="58" t="s">
        <v>20</v>
      </c>
      <c r="B159" s="58"/>
      <c r="C159" s="58"/>
      <c r="D159" s="58"/>
      <c r="E159" s="58"/>
      <c r="F159" s="58"/>
      <c r="G159" s="71">
        <v>3581402024</v>
      </c>
      <c r="H159" s="71"/>
      <c r="I159" s="71"/>
      <c r="J159" s="71">
        <v>4721102257</v>
      </c>
      <c r="K159" s="72"/>
      <c r="L159" s="72"/>
    </row>
    <row r="160" spans="1:12" x14ac:dyDescent="0.3">
      <c r="A160" s="58" t="s">
        <v>21</v>
      </c>
      <c r="B160" s="58"/>
      <c r="C160" s="58"/>
      <c r="D160" s="58"/>
      <c r="E160" s="58"/>
      <c r="F160" s="58"/>
      <c r="G160" s="71">
        <v>798213039</v>
      </c>
      <c r="H160" s="71"/>
      <c r="I160" s="71"/>
      <c r="J160" s="71">
        <v>1372995830</v>
      </c>
      <c r="K160" s="72"/>
      <c r="L160" s="72"/>
    </row>
    <row r="161" spans="1:12" x14ac:dyDescent="0.3">
      <c r="A161" s="72"/>
      <c r="B161" s="72"/>
      <c r="C161" s="72"/>
      <c r="D161" s="72"/>
      <c r="E161" s="72"/>
      <c r="F161" s="72"/>
      <c r="G161" s="81">
        <f>SUM(G155+G156+G157+G158+G159+G160)</f>
        <v>12337381043</v>
      </c>
      <c r="H161" s="81"/>
      <c r="I161" s="81"/>
      <c r="J161" s="81">
        <f>SUM(J155+J156+J157+J158+J159+J160)</f>
        <v>15313363933</v>
      </c>
      <c r="K161" s="81"/>
      <c r="L161" s="81"/>
    </row>
    <row r="162" spans="1:12" x14ac:dyDescent="0.3">
      <c r="A162" s="84" t="s">
        <v>22</v>
      </c>
      <c r="B162" s="84"/>
      <c r="C162" s="84"/>
      <c r="D162" s="84"/>
      <c r="E162" s="84"/>
      <c r="F162" s="84"/>
      <c r="G162" s="86">
        <f>SUM(G153+G161)</f>
        <v>24201236513</v>
      </c>
      <c r="H162" s="87"/>
      <c r="I162" s="87"/>
      <c r="J162" s="86">
        <f>SUM(J153+J161)</f>
        <v>29044554355</v>
      </c>
      <c r="K162" s="87"/>
      <c r="L162" s="87"/>
    </row>
    <row r="163" spans="1:12" x14ac:dyDescent="0.3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</row>
    <row r="164" spans="1:12" x14ac:dyDescent="0.3">
      <c r="A164" s="85" t="s">
        <v>23</v>
      </c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</row>
    <row r="165" spans="1:12" x14ac:dyDescent="0.3">
      <c r="A165" s="80" t="s">
        <v>24</v>
      </c>
      <c r="B165" s="80"/>
      <c r="C165" s="80"/>
      <c r="D165" s="80"/>
      <c r="E165" s="80"/>
      <c r="F165" s="80"/>
      <c r="G165" s="78"/>
      <c r="H165" s="78"/>
      <c r="I165" s="78"/>
      <c r="J165" s="78"/>
      <c r="K165" s="78"/>
      <c r="L165" s="78"/>
    </row>
    <row r="166" spans="1:12" x14ac:dyDescent="0.3">
      <c r="A166" s="78" t="s">
        <v>25</v>
      </c>
      <c r="B166" s="78"/>
      <c r="C166" s="78"/>
      <c r="D166" s="78"/>
      <c r="E166" s="78"/>
      <c r="F166" s="78"/>
      <c r="G166" s="71">
        <v>805356750</v>
      </c>
      <c r="H166" s="72"/>
      <c r="I166" s="72"/>
      <c r="J166" s="71">
        <v>885892420</v>
      </c>
      <c r="K166" s="72"/>
      <c r="L166" s="72"/>
    </row>
    <row r="167" spans="1:12" x14ac:dyDescent="0.3">
      <c r="A167" s="78" t="s">
        <v>26</v>
      </c>
      <c r="B167" s="78"/>
      <c r="C167" s="78"/>
      <c r="D167" s="78"/>
      <c r="E167" s="78"/>
      <c r="F167" s="78"/>
      <c r="G167" s="73">
        <v>154331208</v>
      </c>
      <c r="H167" s="74"/>
      <c r="I167" s="74"/>
      <c r="J167" s="71">
        <v>153854296</v>
      </c>
      <c r="K167" s="72"/>
      <c r="L167" s="72"/>
    </row>
    <row r="168" spans="1:12" x14ac:dyDescent="0.3">
      <c r="A168" s="78" t="s">
        <v>27</v>
      </c>
      <c r="B168" s="78"/>
      <c r="C168" s="78"/>
      <c r="D168" s="78"/>
      <c r="E168" s="78"/>
      <c r="F168" s="78"/>
      <c r="G168" s="74">
        <v>0</v>
      </c>
      <c r="H168" s="74"/>
      <c r="I168" s="74"/>
      <c r="J168" s="71">
        <v>-43065180</v>
      </c>
      <c r="K168" s="72"/>
      <c r="L168" s="72"/>
    </row>
    <row r="169" spans="1:12" x14ac:dyDescent="0.3">
      <c r="A169" s="78" t="s">
        <v>28</v>
      </c>
      <c r="B169" s="78"/>
      <c r="C169" s="78"/>
      <c r="D169" s="78"/>
      <c r="E169" s="78"/>
      <c r="F169" s="78"/>
      <c r="G169" s="73">
        <v>24708298</v>
      </c>
      <c r="H169" s="74"/>
      <c r="I169" s="74"/>
      <c r="J169" s="71">
        <v>-1957787</v>
      </c>
      <c r="K169" s="72"/>
      <c r="L169" s="72"/>
    </row>
    <row r="170" spans="1:12" x14ac:dyDescent="0.3">
      <c r="A170" s="78" t="s">
        <v>29</v>
      </c>
      <c r="B170" s="78"/>
      <c r="C170" s="78"/>
      <c r="D170" s="78"/>
      <c r="E170" s="78"/>
      <c r="F170" s="78"/>
      <c r="G170" s="73">
        <v>17300366985</v>
      </c>
      <c r="H170" s="74"/>
      <c r="I170" s="74"/>
      <c r="J170" s="71">
        <v>20544705799</v>
      </c>
      <c r="K170" s="72"/>
      <c r="L170" s="72"/>
    </row>
    <row r="171" spans="1:12" x14ac:dyDescent="0.3">
      <c r="A171" s="72"/>
      <c r="B171" s="72"/>
      <c r="C171" s="72"/>
      <c r="D171" s="72"/>
      <c r="E171" s="72"/>
      <c r="F171" s="72"/>
      <c r="G171" s="81">
        <f>SUM(G166:I170)</f>
        <v>18284763241</v>
      </c>
      <c r="H171" s="81"/>
      <c r="I171" s="81"/>
      <c r="J171" s="81">
        <f>SUM(J166:L170)</f>
        <v>21539429548</v>
      </c>
      <c r="K171" s="81"/>
      <c r="L171" s="81"/>
    </row>
    <row r="172" spans="1:12" x14ac:dyDescent="0.3">
      <c r="A172" s="80" t="s">
        <v>30</v>
      </c>
      <c r="B172" s="80"/>
      <c r="C172" s="80"/>
      <c r="D172" s="80"/>
      <c r="E172" s="80"/>
      <c r="F172" s="80"/>
      <c r="G172" s="74"/>
      <c r="H172" s="74"/>
      <c r="I172" s="74"/>
      <c r="J172" s="72"/>
      <c r="K172" s="72"/>
      <c r="L172" s="72"/>
    </row>
    <row r="173" spans="1:12" x14ac:dyDescent="0.3">
      <c r="A173" s="78" t="s">
        <v>31</v>
      </c>
      <c r="B173" s="78"/>
      <c r="C173" s="78"/>
      <c r="D173" s="78"/>
      <c r="E173" s="78"/>
      <c r="F173" s="78"/>
      <c r="G173" s="73">
        <v>1303839631</v>
      </c>
      <c r="H173" s="74"/>
      <c r="I173" s="74"/>
      <c r="J173" s="71">
        <v>1442915240</v>
      </c>
      <c r="K173" s="72"/>
      <c r="L173" s="72"/>
    </row>
    <row r="174" spans="1:12" x14ac:dyDescent="0.3">
      <c r="A174" s="72"/>
      <c r="B174" s="72"/>
      <c r="C174" s="72"/>
      <c r="D174" s="72"/>
      <c r="E174" s="72"/>
      <c r="F174" s="72"/>
      <c r="G174" s="81">
        <v>1303839631</v>
      </c>
      <c r="H174" s="81"/>
      <c r="I174" s="81"/>
      <c r="J174" s="81">
        <v>1442915240</v>
      </c>
      <c r="K174" s="81"/>
      <c r="L174" s="81"/>
    </row>
    <row r="175" spans="1:12" x14ac:dyDescent="0.3">
      <c r="A175" s="80" t="s">
        <v>32</v>
      </c>
      <c r="B175" s="80"/>
      <c r="C175" s="80"/>
      <c r="D175" s="80"/>
      <c r="E175" s="80"/>
      <c r="F175" s="80"/>
      <c r="G175" s="74"/>
      <c r="H175" s="74"/>
      <c r="I175" s="74"/>
      <c r="J175" s="72"/>
      <c r="K175" s="72"/>
      <c r="L175" s="72"/>
    </row>
    <row r="176" spans="1:12" x14ac:dyDescent="0.3">
      <c r="A176" s="78" t="s">
        <v>33</v>
      </c>
      <c r="B176" s="78"/>
      <c r="C176" s="78"/>
      <c r="D176" s="78"/>
      <c r="E176" s="78"/>
      <c r="F176" s="78"/>
      <c r="G176" s="73">
        <v>2562606715</v>
      </c>
      <c r="H176" s="74"/>
      <c r="I176" s="74"/>
      <c r="J176" s="71">
        <v>2981137076</v>
      </c>
      <c r="K176" s="72"/>
      <c r="L176" s="72"/>
    </row>
    <row r="177" spans="1:12" x14ac:dyDescent="0.3">
      <c r="A177" s="78" t="s">
        <v>34</v>
      </c>
      <c r="B177" s="78"/>
      <c r="C177" s="78"/>
      <c r="D177" s="78"/>
      <c r="E177" s="78"/>
      <c r="F177" s="78"/>
      <c r="G177" s="73">
        <v>568382613</v>
      </c>
      <c r="H177" s="74"/>
      <c r="I177" s="74"/>
      <c r="J177" s="71">
        <v>508513913</v>
      </c>
      <c r="K177" s="72"/>
      <c r="L177" s="72"/>
    </row>
    <row r="178" spans="1:12" x14ac:dyDescent="0.3">
      <c r="A178" s="78" t="s">
        <v>35</v>
      </c>
      <c r="B178" s="78"/>
      <c r="C178" s="78"/>
      <c r="D178" s="78"/>
      <c r="E178" s="78"/>
      <c r="F178" s="78"/>
      <c r="G178" s="73">
        <v>681214066</v>
      </c>
      <c r="H178" s="74"/>
      <c r="I178" s="74"/>
      <c r="J178" s="71">
        <v>1212206130</v>
      </c>
      <c r="K178" s="72"/>
      <c r="L178" s="72"/>
    </row>
    <row r="179" spans="1:12" x14ac:dyDescent="0.3">
      <c r="A179" s="78" t="s">
        <v>36</v>
      </c>
      <c r="B179" s="78"/>
      <c r="C179" s="78"/>
      <c r="D179" s="78"/>
      <c r="E179" s="78"/>
      <c r="F179" s="78"/>
      <c r="G179" s="73">
        <v>800430247</v>
      </c>
      <c r="H179" s="74"/>
      <c r="I179" s="74"/>
      <c r="J179" s="71">
        <v>1360352448</v>
      </c>
      <c r="K179" s="72"/>
      <c r="L179" s="72"/>
    </row>
    <row r="180" spans="1:12" x14ac:dyDescent="0.3">
      <c r="A180" s="72"/>
      <c r="B180" s="72"/>
      <c r="C180" s="72"/>
      <c r="D180" s="72"/>
      <c r="E180" s="72"/>
      <c r="F180" s="72"/>
      <c r="G180" s="81">
        <f>SUM(G176:I179)</f>
        <v>4612633641</v>
      </c>
      <c r="H180" s="81"/>
      <c r="I180" s="81"/>
      <c r="J180" s="81">
        <f>SUM(J176:L179)</f>
        <v>6062209567</v>
      </c>
      <c r="K180" s="81"/>
      <c r="L180" s="81"/>
    </row>
    <row r="181" spans="1:12" x14ac:dyDescent="0.3">
      <c r="A181" s="79" t="s">
        <v>37</v>
      </c>
      <c r="B181" s="79"/>
      <c r="C181" s="79"/>
      <c r="D181" s="79"/>
      <c r="E181" s="79"/>
      <c r="F181" s="79"/>
      <c r="G181" s="82">
        <f>SUM(G171+G174+G180)</f>
        <v>24201236513</v>
      </c>
      <c r="H181" s="83"/>
      <c r="I181" s="83"/>
      <c r="J181" s="82">
        <f>SUM(J171+J174+J180)</f>
        <v>29044554355</v>
      </c>
      <c r="K181" s="83"/>
      <c r="L181" s="83"/>
    </row>
    <row r="182" spans="1:12" x14ac:dyDescent="0.3">
      <c r="A182" s="64" t="s">
        <v>38</v>
      </c>
      <c r="B182" s="64"/>
      <c r="C182" s="64"/>
      <c r="D182" s="64"/>
      <c r="E182" s="64"/>
      <c r="F182" s="64"/>
      <c r="G182" s="88">
        <v>206.4</v>
      </c>
      <c r="H182" s="88"/>
      <c r="I182" s="88"/>
      <c r="J182" s="89">
        <v>243.14</v>
      </c>
      <c r="K182" s="89"/>
      <c r="L182" s="89"/>
    </row>
    <row r="184" spans="1:12" x14ac:dyDescent="0.3">
      <c r="A184" s="53" t="s">
        <v>65</v>
      </c>
      <c r="B184" s="53"/>
      <c r="C184" s="53"/>
      <c r="D184" s="53"/>
      <c r="E184" s="53"/>
      <c r="F184" s="53"/>
      <c r="G184" s="54">
        <v>7943089494</v>
      </c>
      <c r="H184" s="55"/>
      <c r="I184" s="55"/>
      <c r="J184" s="54">
        <v>9525908890</v>
      </c>
      <c r="K184" s="55"/>
      <c r="L184" s="55"/>
    </row>
    <row r="185" spans="1:12" x14ac:dyDescent="0.3">
      <c r="A185" s="53" t="s">
        <v>66</v>
      </c>
      <c r="B185" s="53"/>
      <c r="C185" s="53"/>
      <c r="D185" s="53"/>
      <c r="E185" s="53"/>
      <c r="F185" s="53"/>
      <c r="G185" s="54">
        <v>88589242</v>
      </c>
      <c r="H185" s="55"/>
      <c r="I185" s="55"/>
      <c r="J185" s="54">
        <v>88589242</v>
      </c>
      <c r="K185" s="55"/>
      <c r="L185" s="55"/>
    </row>
    <row r="186" spans="1:12" x14ac:dyDescent="0.3">
      <c r="A186" s="53" t="s">
        <v>68</v>
      </c>
      <c r="B186" s="53"/>
      <c r="C186" s="53"/>
      <c r="D186" s="53"/>
      <c r="E186" s="53"/>
      <c r="F186" s="53"/>
      <c r="G186" s="54">
        <f>G171</f>
        <v>18284763241</v>
      </c>
      <c r="H186" s="55"/>
      <c r="I186" s="55"/>
      <c r="J186" s="54">
        <f>J171</f>
        <v>21539429548</v>
      </c>
      <c r="K186" s="55"/>
      <c r="L186" s="55"/>
    </row>
    <row r="187" spans="1:12" x14ac:dyDescent="0.3">
      <c r="A187" s="53" t="s">
        <v>67</v>
      </c>
      <c r="B187" s="53"/>
      <c r="C187" s="53"/>
      <c r="D187" s="53"/>
      <c r="E187" s="53"/>
      <c r="F187" s="53"/>
      <c r="G187" s="55">
        <v>990.4</v>
      </c>
      <c r="H187" s="55"/>
      <c r="I187" s="55"/>
      <c r="J187" s="55">
        <v>932.9</v>
      </c>
      <c r="K187" s="55"/>
      <c r="L187" s="55"/>
    </row>
    <row r="188" spans="1:12" x14ac:dyDescent="0.3">
      <c r="A188" s="53" t="s">
        <v>63</v>
      </c>
      <c r="B188" s="53"/>
      <c r="C188" s="53"/>
      <c r="D188" s="53"/>
      <c r="E188" s="53"/>
      <c r="F188" s="53"/>
      <c r="G188" s="90">
        <f>G186/G185</f>
        <v>206.39936439460675</v>
      </c>
      <c r="H188" s="90"/>
      <c r="I188" s="90"/>
      <c r="J188" s="90">
        <f>J186/J185</f>
        <v>243.13820800047031</v>
      </c>
      <c r="K188" s="90"/>
      <c r="L188" s="90"/>
    </row>
  </sheetData>
  <mergeCells count="407">
    <mergeCell ref="A96:F96"/>
    <mergeCell ref="G96:I96"/>
    <mergeCell ref="J96:L96"/>
    <mergeCell ref="G92:I92"/>
    <mergeCell ref="J92:L92"/>
    <mergeCell ref="A186:F186"/>
    <mergeCell ref="G186:I186"/>
    <mergeCell ref="J186:L186"/>
    <mergeCell ref="A187:F187"/>
    <mergeCell ref="G187:I187"/>
    <mergeCell ref="J187:L187"/>
    <mergeCell ref="J149:L149"/>
    <mergeCell ref="J150:L150"/>
    <mergeCell ref="J151:L151"/>
    <mergeCell ref="J175:L175"/>
    <mergeCell ref="J176:L176"/>
    <mergeCell ref="J159:L159"/>
    <mergeCell ref="J160:L160"/>
    <mergeCell ref="G171:I171"/>
    <mergeCell ref="J171:L171"/>
    <mergeCell ref="G174:I174"/>
    <mergeCell ref="J174:L174"/>
    <mergeCell ref="A163:L163"/>
    <mergeCell ref="G150:I150"/>
    <mergeCell ref="A188:F188"/>
    <mergeCell ref="G188:I188"/>
    <mergeCell ref="J188:L188"/>
    <mergeCell ref="P26:Y26"/>
    <mergeCell ref="J27:L27"/>
    <mergeCell ref="J28:L28"/>
    <mergeCell ref="J158:L158"/>
    <mergeCell ref="G42:I43"/>
    <mergeCell ref="J42:L43"/>
    <mergeCell ref="J152:L152"/>
    <mergeCell ref="A151:F151"/>
    <mergeCell ref="G151:I151"/>
    <mergeCell ref="A49:F49"/>
    <mergeCell ref="A50:F50"/>
    <mergeCell ref="A51:F51"/>
    <mergeCell ref="A52:F52"/>
    <mergeCell ref="A53:F53"/>
    <mergeCell ref="A54:F54"/>
    <mergeCell ref="A55:F55"/>
    <mergeCell ref="A56:F56"/>
    <mergeCell ref="A58:F58"/>
    <mergeCell ref="A57:F57"/>
    <mergeCell ref="G152:I152"/>
    <mergeCell ref="G149:I149"/>
    <mergeCell ref="G182:I182"/>
    <mergeCell ref="G175:I175"/>
    <mergeCell ref="G176:I176"/>
    <mergeCell ref="G177:I177"/>
    <mergeCell ref="G178:I178"/>
    <mergeCell ref="G179:I179"/>
    <mergeCell ref="J172:L172"/>
    <mergeCell ref="A174:F174"/>
    <mergeCell ref="J166:L166"/>
    <mergeCell ref="J167:L167"/>
    <mergeCell ref="J168:L168"/>
    <mergeCell ref="J169:L169"/>
    <mergeCell ref="J170:L170"/>
    <mergeCell ref="A166:F166"/>
    <mergeCell ref="A167:F167"/>
    <mergeCell ref="A168:F168"/>
    <mergeCell ref="A169:F169"/>
    <mergeCell ref="J182:L182"/>
    <mergeCell ref="J177:L177"/>
    <mergeCell ref="J178:L178"/>
    <mergeCell ref="J179:L179"/>
    <mergeCell ref="J181:L181"/>
    <mergeCell ref="J180:L180"/>
    <mergeCell ref="A178:F178"/>
    <mergeCell ref="G153:I153"/>
    <mergeCell ref="J153:L153"/>
    <mergeCell ref="A161:F161"/>
    <mergeCell ref="G161:I161"/>
    <mergeCell ref="J161:L161"/>
    <mergeCell ref="J165:L165"/>
    <mergeCell ref="A153:F153"/>
    <mergeCell ref="J155:L155"/>
    <mergeCell ref="G155:I155"/>
    <mergeCell ref="G156:I156"/>
    <mergeCell ref="A159:F159"/>
    <mergeCell ref="A160:F160"/>
    <mergeCell ref="A162:F162"/>
    <mergeCell ref="A165:F165"/>
    <mergeCell ref="A164:L164"/>
    <mergeCell ref="J162:L162"/>
    <mergeCell ref="G165:I165"/>
    <mergeCell ref="G157:I157"/>
    <mergeCell ref="G158:I158"/>
    <mergeCell ref="J157:L157"/>
    <mergeCell ref="G159:I159"/>
    <mergeCell ref="G160:I160"/>
    <mergeCell ref="G162:I162"/>
    <mergeCell ref="J156:L156"/>
    <mergeCell ref="A179:F179"/>
    <mergeCell ref="G167:I167"/>
    <mergeCell ref="G168:I168"/>
    <mergeCell ref="G169:I169"/>
    <mergeCell ref="G170:I170"/>
    <mergeCell ref="G172:I172"/>
    <mergeCell ref="A181:F181"/>
    <mergeCell ref="A170:F170"/>
    <mergeCell ref="A173:F173"/>
    <mergeCell ref="A175:F175"/>
    <mergeCell ref="A172:F172"/>
    <mergeCell ref="A180:F180"/>
    <mergeCell ref="G180:I180"/>
    <mergeCell ref="G181:I181"/>
    <mergeCell ref="A176:F176"/>
    <mergeCell ref="A177:F177"/>
    <mergeCell ref="P22:S22"/>
    <mergeCell ref="J173:L173"/>
    <mergeCell ref="G173:I173"/>
    <mergeCell ref="G166:I166"/>
    <mergeCell ref="A171:F171"/>
    <mergeCell ref="P1:Y2"/>
    <mergeCell ref="G14:I14"/>
    <mergeCell ref="G15:I15"/>
    <mergeCell ref="G16:I16"/>
    <mergeCell ref="J12:L12"/>
    <mergeCell ref="J13:L13"/>
    <mergeCell ref="J14:L14"/>
    <mergeCell ref="J15:L15"/>
    <mergeCell ref="J16:L16"/>
    <mergeCell ref="P9:S9"/>
    <mergeCell ref="P13:S13"/>
    <mergeCell ref="A5:L6"/>
    <mergeCell ref="A3:L4"/>
    <mergeCell ref="G7:I8"/>
    <mergeCell ref="J7:L8"/>
    <mergeCell ref="A7:F8"/>
    <mergeCell ref="J11:L11"/>
    <mergeCell ref="A9:F9"/>
    <mergeCell ref="A10:F10"/>
    <mergeCell ref="P12:S12"/>
    <mergeCell ref="T12:V12"/>
    <mergeCell ref="W12:Y12"/>
    <mergeCell ref="A12:F12"/>
    <mergeCell ref="A17:F17"/>
    <mergeCell ref="A18:F18"/>
    <mergeCell ref="A19:F19"/>
    <mergeCell ref="A20:F20"/>
    <mergeCell ref="A21:F21"/>
    <mergeCell ref="W13:Y13"/>
    <mergeCell ref="W14:Y14"/>
    <mergeCell ref="W15:Y15"/>
    <mergeCell ref="P20:S20"/>
    <mergeCell ref="T20:V20"/>
    <mergeCell ref="W20:Y20"/>
    <mergeCell ref="P21:S21"/>
    <mergeCell ref="T21:V21"/>
    <mergeCell ref="W21:Y21"/>
    <mergeCell ref="T13:V13"/>
    <mergeCell ref="P17:S17"/>
    <mergeCell ref="T17:V17"/>
    <mergeCell ref="G10:I10"/>
    <mergeCell ref="G11:I11"/>
    <mergeCell ref="A1:L2"/>
    <mergeCell ref="G9:I9"/>
    <mergeCell ref="J9:L9"/>
    <mergeCell ref="G18:I18"/>
    <mergeCell ref="G19:I19"/>
    <mergeCell ref="A11:F11"/>
    <mergeCell ref="G17:I17"/>
    <mergeCell ref="J19:L19"/>
    <mergeCell ref="A13:F13"/>
    <mergeCell ref="A14:F14"/>
    <mergeCell ref="A15:F15"/>
    <mergeCell ref="A16:F16"/>
    <mergeCell ref="G12:I12"/>
    <mergeCell ref="J17:L17"/>
    <mergeCell ref="J10:L10"/>
    <mergeCell ref="T22:V22"/>
    <mergeCell ref="G13:I13"/>
    <mergeCell ref="J23:L23"/>
    <mergeCell ref="J24:L24"/>
    <mergeCell ref="J18:L18"/>
    <mergeCell ref="P14:S14"/>
    <mergeCell ref="T14:V14"/>
    <mergeCell ref="P15:S15"/>
    <mergeCell ref="T15:V15"/>
    <mergeCell ref="P16:Y16"/>
    <mergeCell ref="W17:Y17"/>
    <mergeCell ref="P18:S18"/>
    <mergeCell ref="T18:V18"/>
    <mergeCell ref="W18:Y18"/>
    <mergeCell ref="P19:Y19"/>
    <mergeCell ref="J20:L20"/>
    <mergeCell ref="J21:L21"/>
    <mergeCell ref="J22:L22"/>
    <mergeCell ref="G20:I20"/>
    <mergeCell ref="W22:Y22"/>
    <mergeCell ref="P23:S23"/>
    <mergeCell ref="T23:V23"/>
    <mergeCell ref="W23:Y23"/>
    <mergeCell ref="G21:I21"/>
    <mergeCell ref="P3:Y4"/>
    <mergeCell ref="P5:S6"/>
    <mergeCell ref="T5:V6"/>
    <mergeCell ref="W5:Y6"/>
    <mergeCell ref="P7:Y7"/>
    <mergeCell ref="P8:S8"/>
    <mergeCell ref="T8:V8"/>
    <mergeCell ref="W8:Y8"/>
    <mergeCell ref="P11:S11"/>
    <mergeCell ref="T11:V11"/>
    <mergeCell ref="W11:Y11"/>
    <mergeCell ref="T9:V9"/>
    <mergeCell ref="W9:Y9"/>
    <mergeCell ref="P10:Y10"/>
    <mergeCell ref="A185:F185"/>
    <mergeCell ref="G185:I185"/>
    <mergeCell ref="J185:L185"/>
    <mergeCell ref="P24:S24"/>
    <mergeCell ref="T24:V24"/>
    <mergeCell ref="W24:Y24"/>
    <mergeCell ref="P25:S25"/>
    <mergeCell ref="T25:V25"/>
    <mergeCell ref="W25:Y25"/>
    <mergeCell ref="T28:V28"/>
    <mergeCell ref="W28:Y28"/>
    <mergeCell ref="P27:S27"/>
    <mergeCell ref="T27:V27"/>
    <mergeCell ref="W27:Y27"/>
    <mergeCell ref="P28:S28"/>
    <mergeCell ref="J31:L31"/>
    <mergeCell ref="A28:F28"/>
    <mergeCell ref="G27:I27"/>
    <mergeCell ref="A25:F25"/>
    <mergeCell ref="A27:F27"/>
    <mergeCell ref="A24:F24"/>
    <mergeCell ref="A40:L41"/>
    <mergeCell ref="G24:I24"/>
    <mergeCell ref="G25:I25"/>
    <mergeCell ref="A184:F184"/>
    <mergeCell ref="G184:I184"/>
    <mergeCell ref="J184:L184"/>
    <mergeCell ref="A23:F23"/>
    <mergeCell ref="A38:L39"/>
    <mergeCell ref="A44:L44"/>
    <mergeCell ref="A42:F43"/>
    <mergeCell ref="A152:F152"/>
    <mergeCell ref="A155:F155"/>
    <mergeCell ref="A156:F156"/>
    <mergeCell ref="A157:F157"/>
    <mergeCell ref="A158:F158"/>
    <mergeCell ref="A154:F154"/>
    <mergeCell ref="G154:I154"/>
    <mergeCell ref="J154:L154"/>
    <mergeCell ref="A149:F149"/>
    <mergeCell ref="A150:F150"/>
    <mergeCell ref="G23:I23"/>
    <mergeCell ref="J25:L25"/>
    <mergeCell ref="A45:F45"/>
    <mergeCell ref="A46:F46"/>
    <mergeCell ref="A47:F47"/>
    <mergeCell ref="A48:F48"/>
    <mergeCell ref="A182:F182"/>
    <mergeCell ref="A66:F66"/>
    <mergeCell ref="A35:L35"/>
    <mergeCell ref="G66:I66"/>
    <mergeCell ref="A36:L37"/>
    <mergeCell ref="A22:F22"/>
    <mergeCell ref="A32:F32"/>
    <mergeCell ref="G32:I32"/>
    <mergeCell ref="J32:L32"/>
    <mergeCell ref="A33:F33"/>
    <mergeCell ref="G33:I33"/>
    <mergeCell ref="J33:L33"/>
    <mergeCell ref="A29:F29"/>
    <mergeCell ref="G28:I28"/>
    <mergeCell ref="G29:I29"/>
    <mergeCell ref="J29:L29"/>
    <mergeCell ref="J30:L30"/>
    <mergeCell ref="G22:I22"/>
    <mergeCell ref="G30:I30"/>
    <mergeCell ref="G31:I31"/>
    <mergeCell ref="A31:F31"/>
    <mergeCell ref="A30:F30"/>
    <mergeCell ref="A34:L34"/>
    <mergeCell ref="G53:I53"/>
    <mergeCell ref="J53:L53"/>
    <mergeCell ref="A67:F67"/>
    <mergeCell ref="A68:F68"/>
    <mergeCell ref="A69:F69"/>
    <mergeCell ref="A70:F70"/>
    <mergeCell ref="A71:F71"/>
    <mergeCell ref="A72:F72"/>
    <mergeCell ref="A73:F73"/>
    <mergeCell ref="G61:I61"/>
    <mergeCell ref="J54:L54"/>
    <mergeCell ref="J55:L55"/>
    <mergeCell ref="J56:L56"/>
    <mergeCell ref="J57:L57"/>
    <mergeCell ref="J58:L58"/>
    <mergeCell ref="J59:L59"/>
    <mergeCell ref="J60:L60"/>
    <mergeCell ref="J61:L61"/>
    <mergeCell ref="G63:I63"/>
    <mergeCell ref="J63:L63"/>
    <mergeCell ref="G64:I64"/>
    <mergeCell ref="G65:I65"/>
    <mergeCell ref="A59:F59"/>
    <mergeCell ref="G54:I54"/>
    <mergeCell ref="G55:I55"/>
    <mergeCell ref="G56:I56"/>
    <mergeCell ref="A85:F85"/>
    <mergeCell ref="A86:F86"/>
    <mergeCell ref="A87:F87"/>
    <mergeCell ref="A88:F88"/>
    <mergeCell ref="A89:F89"/>
    <mergeCell ref="A90:F90"/>
    <mergeCell ref="A91:F91"/>
    <mergeCell ref="G86:I86"/>
    <mergeCell ref="G87:I87"/>
    <mergeCell ref="G88:I88"/>
    <mergeCell ref="G89:I89"/>
    <mergeCell ref="G90:I90"/>
    <mergeCell ref="G57:I57"/>
    <mergeCell ref="G58:I58"/>
    <mergeCell ref="G59:I59"/>
    <mergeCell ref="G60:I60"/>
    <mergeCell ref="A83:F83"/>
    <mergeCell ref="A84:F84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60:F60"/>
    <mergeCell ref="A61:F61"/>
    <mergeCell ref="A62:F62"/>
    <mergeCell ref="A63:F63"/>
    <mergeCell ref="A64:F64"/>
    <mergeCell ref="A65:F65"/>
    <mergeCell ref="G67:I67"/>
    <mergeCell ref="G74:I74"/>
    <mergeCell ref="G75:I75"/>
    <mergeCell ref="G45:I45"/>
    <mergeCell ref="J45:L45"/>
    <mergeCell ref="G46:I46"/>
    <mergeCell ref="G47:I47"/>
    <mergeCell ref="G48:I48"/>
    <mergeCell ref="G49:I49"/>
    <mergeCell ref="G50:I50"/>
    <mergeCell ref="G51:I51"/>
    <mergeCell ref="J46:L46"/>
    <mergeCell ref="J47:L47"/>
    <mergeCell ref="J48:L48"/>
    <mergeCell ref="J49:L49"/>
    <mergeCell ref="J50:L50"/>
    <mergeCell ref="J51:L51"/>
    <mergeCell ref="J64:L64"/>
    <mergeCell ref="J65:L65"/>
    <mergeCell ref="J66:L66"/>
    <mergeCell ref="J67:L67"/>
    <mergeCell ref="G69:I69"/>
    <mergeCell ref="G70:I70"/>
    <mergeCell ref="G71:I71"/>
    <mergeCell ref="G72:I72"/>
    <mergeCell ref="G73:I73"/>
    <mergeCell ref="J69:L69"/>
    <mergeCell ref="J70:L70"/>
    <mergeCell ref="J71:L71"/>
    <mergeCell ref="J72:L72"/>
    <mergeCell ref="J73:L73"/>
    <mergeCell ref="J74:L74"/>
    <mergeCell ref="J75:L75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G93:I93"/>
    <mergeCell ref="J93:L93"/>
    <mergeCell ref="A94:F94"/>
    <mergeCell ref="G94:I94"/>
    <mergeCell ref="J94:L94"/>
    <mergeCell ref="A95:F95"/>
    <mergeCell ref="G95:I95"/>
    <mergeCell ref="J95:L95"/>
    <mergeCell ref="J86:L86"/>
    <mergeCell ref="J87:L87"/>
    <mergeCell ref="J88:L88"/>
    <mergeCell ref="J89:L89"/>
    <mergeCell ref="J90:L90"/>
    <mergeCell ref="A92:F92"/>
    <mergeCell ref="A93:F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GPH ISPAT LIMITED</vt:lpstr>
      <vt:lpstr>BSRM STEELS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2021-09-12T13:44:28Z</dcterms:modified>
</cp:coreProperties>
</file>