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74590d410881d7/Desktop/"/>
    </mc:Choice>
  </mc:AlternateContent>
  <xr:revisionPtr revIDLastSave="2" documentId="13_ncr:1_{3EEE8120-2822-4F8A-A831-371CA834E589}" xr6:coauthVersionLast="47" xr6:coauthVersionMax="47" xr10:uidLastSave="{79B7E8BB-003D-42AB-ABD9-E471AC8016B8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4" i="3" l="1"/>
  <c r="I29" i="3"/>
  <c r="I30" i="3"/>
  <c r="I31" i="3"/>
  <c r="I32" i="3"/>
  <c r="I33" i="3"/>
  <c r="I34" i="3"/>
  <c r="I35" i="3"/>
  <c r="I36" i="3"/>
  <c r="I28" i="3"/>
  <c r="I16" i="3"/>
  <c r="I17" i="3"/>
  <c r="I18" i="3"/>
  <c r="I19" i="3"/>
  <c r="I20" i="3"/>
  <c r="I21" i="3"/>
  <c r="I22" i="3"/>
  <c r="I15" i="3"/>
  <c r="F24" i="2"/>
  <c r="F25" i="2"/>
  <c r="F26" i="2"/>
  <c r="F27" i="2"/>
  <c r="F28" i="2"/>
  <c r="F29" i="2"/>
  <c r="F30" i="2"/>
  <c r="F31" i="2"/>
  <c r="G35" i="3"/>
  <c r="G34" i="3"/>
  <c r="G33" i="3"/>
  <c r="G32" i="3"/>
  <c r="G31" i="3"/>
  <c r="G30" i="3"/>
  <c r="G29" i="3"/>
  <c r="G28" i="3"/>
  <c r="G19" i="3"/>
  <c r="G21" i="3"/>
  <c r="G20" i="3"/>
  <c r="G18" i="3"/>
  <c r="G17" i="3"/>
  <c r="G16" i="3"/>
  <c r="G15" i="3"/>
  <c r="G14" i="3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H25" i="2"/>
  <c r="H26" i="2"/>
  <c r="H27" i="2"/>
  <c r="H28" i="2"/>
  <c r="H29" i="2"/>
  <c r="H30" i="2"/>
  <c r="H31" i="2"/>
  <c r="H24" i="2"/>
</calcChain>
</file>

<file path=xl/sharedStrings.xml><?xml version="1.0" encoding="utf-8"?>
<sst xmlns="http://schemas.openxmlformats.org/spreadsheetml/2006/main" count="101" uniqueCount="24">
  <si>
    <t>TABLE 1</t>
  </si>
  <si>
    <t>Asset Class</t>
  </si>
  <si>
    <t>Small - firm stocks</t>
  </si>
  <si>
    <t>Large - firm stocks</t>
  </si>
  <si>
    <t>Long - term corporate bonds</t>
  </si>
  <si>
    <t>Long - term government bonds</t>
  </si>
  <si>
    <t>Medium - term government bonds</t>
  </si>
  <si>
    <t>30 - day treasuries</t>
  </si>
  <si>
    <t>Gold</t>
  </si>
  <si>
    <t>Real estate</t>
  </si>
  <si>
    <t>US inflation</t>
  </si>
  <si>
    <t>1926-2020</t>
  </si>
  <si>
    <t>Return ( % )</t>
  </si>
  <si>
    <t>Geometric average</t>
  </si>
  <si>
    <t>Arithmetic average</t>
  </si>
  <si>
    <t>Risk ( % )</t>
  </si>
  <si>
    <t>Standard deviation</t>
  </si>
  <si>
    <t>1970-2020</t>
  </si>
  <si>
    <t>Real Rate (Geometric)</t>
  </si>
  <si>
    <t>Real Rate( Arithmetic)</t>
  </si>
  <si>
    <t>Real Rate (Arithmetic)</t>
  </si>
  <si>
    <t xml:space="preserve">Sharpe Ratio </t>
  </si>
  <si>
    <t>Risk free rate</t>
  </si>
  <si>
    <t xml:space="preserve">Risk free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</si>
</sst>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2" fontId="3" fillId="0" borderId="1" xfId="0" applyNumberFormat="1" applyFont="1" applyBorder="1"/>
    <xf numFmtId="0" fontId="2" fillId="2" borderId="1" xfId="1" applyBorder="1"/>
    <xf numFmtId="0" fontId="2" fillId="3" borderId="1" xfId="2" applyBorder="1"/>
    <xf numFmtId="0" fontId="0" fillId="0" borderId="1" xfId="0" applyBorder="1"/>
    <xf numFmtId="2" fontId="0" fillId="0" borderId="1" xfId="0" applyNumberFormat="1" applyBorder="1"/>
    <xf numFmtId="0" fontId="2" fillId="3" borderId="1" xfId="2" applyBorder="1" applyAlignment="1">
      <alignment horizontal="center"/>
    </xf>
    <xf numFmtId="10" fontId="0" fillId="0" borderId="0" xfId="0" applyNumberFormat="1"/>
    <xf numFmtId="0" fontId="2" fillId="2" borderId="1" xfId="1" applyBorder="1" applyAlignment="1"/>
    <xf numFmtId="0" fontId="2" fillId="3" borderId="1" xfId="2" applyBorder="1" applyAlignment="1"/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/>
    </xf>
  </cellXfs>
  <cellStyles count="3">
    <cellStyle name="Accent1" xfId="1" builtinId="29"/>
    <cellStyle name="Accent4" xfId="2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71139695398734"/>
          <c:y val="5.1017217038010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Sheet3!$I$13</c:f>
              <c:strCache>
                <c:ptCount val="1"/>
                <c:pt idx="0">
                  <c:v>Sharpe Ratio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Sheet3!$I$14:$I$21</c:f>
              <c:numCache>
                <c:formatCode>0.00</c:formatCode>
                <c:ptCount val="8"/>
                <c:pt idx="0">
                  <c:v>0.25321936982548099</c:v>
                </c:pt>
                <c:pt idx="1">
                  <c:v>0.29995240814772478</c:v>
                </c:pt>
                <c:pt idx="2">
                  <c:v>0.26934144344367694</c:v>
                </c:pt>
                <c:pt idx="3">
                  <c:v>0.194440470107307</c:v>
                </c:pt>
                <c:pt idx="4">
                  <c:v>0.30703457673309392</c:v>
                </c:pt>
                <c:pt idx="5">
                  <c:v>8.1428124021432785E-4</c:v>
                </c:pt>
                <c:pt idx="6">
                  <c:v>6.4265856892347678E-2</c:v>
                </c:pt>
                <c:pt idx="7">
                  <c:v>1.4867410520212433E-2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CAF-9110-E0D27CC43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213632"/>
        <c:axId val="224170544"/>
        <c:axId val="0"/>
      </c:bar3DChart>
      <c:catAx>
        <c:axId val="432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70544"/>
        <c:crosses val="autoZero"/>
        <c:auto val="1"/>
        <c:lblAlgn val="ctr"/>
        <c:lblOffset val="100"/>
        <c:noMultiLvlLbl val="0"/>
      </c:catAx>
      <c:valAx>
        <c:axId val="224170544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4321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19042936570253"/>
          <c:y val="0.15701383214918763"/>
          <c:w val="0.80140128376756326"/>
          <c:h val="0.718790775268369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Sheet3!$I$27</c:f>
              <c:strCache>
                <c:ptCount val="1"/>
                <c:pt idx="0">
                  <c:v>Sharpe Ratio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Sheet3!$I$28:$I$35</c:f>
              <c:numCache>
                <c:formatCode>0.00</c:formatCode>
                <c:ptCount val="8"/>
                <c:pt idx="0">
                  <c:v>0.2824196875921009</c:v>
                </c:pt>
                <c:pt idx="1">
                  <c:v>0.23541813823069851</c:v>
                </c:pt>
                <c:pt idx="2">
                  <c:v>0.30983772819472655</c:v>
                </c:pt>
                <c:pt idx="3">
                  <c:v>0.25374136293676536</c:v>
                </c:pt>
                <c:pt idx="4">
                  <c:v>0.34822361546499581</c:v>
                </c:pt>
                <c:pt idx="5">
                  <c:v>-1.8539117537691709E-4</c:v>
                </c:pt>
                <c:pt idx="6">
                  <c:v>0.12212322250507844</c:v>
                </c:pt>
                <c:pt idx="7">
                  <c:v>-9.1315453384418127E-2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4314-A7BE-62E3C9225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182432"/>
        <c:axId val="1939245280"/>
        <c:axId val="0"/>
      </c:bar3DChart>
      <c:catAx>
        <c:axId val="431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45280"/>
        <c:crosses val="autoZero"/>
        <c:auto val="1"/>
        <c:lblAlgn val="ctr"/>
        <c:lblOffset val="100"/>
        <c:noMultiLvlLbl val="0"/>
      </c:catAx>
      <c:valAx>
        <c:axId val="1939245280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431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16933</xdr:colOff>
      <xdr:row>0</xdr:row>
      <xdr:rowOff>67733</xdr:rowOff>
    </xdr:from>
    <xdr:to>
      <xdr:col>18</xdr:col>
      <xdr:colOff>558799</xdr:colOff>
      <xdr:row>18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2B43D-B620-01E5-E48A-B12D44FD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16933</xdr:rowOff>
    </xdr:from>
    <xdr:to>
      <xdr:col>18</xdr:col>
      <xdr:colOff>584200</xdr:colOff>
      <xdr:row>41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BA765-CCC7-A35F-CABA-CC74789A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5"/>
  <sheetViews>
    <sheetView workbookViewId="0">
      <selection activeCell="E4" sqref="E4:F15"/>
    </sheetView>
  </sheetViews>
  <sheetFormatPr defaultRowHeight="14.4" x14ac:dyDescent="0.3"/>
  <cols>
    <col min="1" max="1" width="32.109375" bestFit="1" customWidth="1"/>
    <col min="2" max="2" width="18" bestFit="1" customWidth="1"/>
    <col min="3" max="3" width="18.109375" bestFit="1" customWidth="1"/>
    <col min="4" max="5" width="18" bestFit="1" customWidth="1"/>
    <col min="6" max="6" width="18.109375" bestFit="1" customWidth="1"/>
    <col min="7" max="7" width="18" bestFit="1" customWidth="1"/>
  </cols>
  <sheetData>
    <row r="2" spans="1:7" x14ac:dyDescent="0.3">
      <c r="A2" t="s">
        <v>0</v>
      </c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B4" t="s">
        <v>11</v>
      </c>
      <c r="E4" t="s">
        <v>17</v>
      </c>
    </row>
    <row r="5" spans="1:7" x14ac:dyDescent="0.3">
      <c r="B5" t="s">
        <v>12</v>
      </c>
      <c r="D5" t="s">
        <v>15</v>
      </c>
      <c r="E5" t="s">
        <v>12</v>
      </c>
      <c r="G5" t="s">
        <v>15</v>
      </c>
    </row>
    <row r="6" spans="1:7" x14ac:dyDescent="0.3">
      <c r="A6" t="s">
        <v>1</v>
      </c>
      <c r="B6" t="s">
        <v>13</v>
      </c>
      <c r="C6" t="s">
        <v>14</v>
      </c>
      <c r="D6" t="s">
        <v>16</v>
      </c>
      <c r="E6" t="s">
        <v>13</v>
      </c>
      <c r="F6" t="s">
        <v>14</v>
      </c>
      <c r="G6" t="s">
        <v>16</v>
      </c>
    </row>
    <row r="7" spans="1:7" x14ac:dyDescent="0.3">
      <c r="A7" t="s">
        <v>2</v>
      </c>
      <c r="B7">
        <v>12.1</v>
      </c>
      <c r="C7">
        <v>16.7</v>
      </c>
      <c r="D7">
        <v>32.6</v>
      </c>
      <c r="E7">
        <v>12.5</v>
      </c>
      <c r="F7">
        <v>15.1</v>
      </c>
      <c r="G7">
        <v>23.4</v>
      </c>
    </row>
    <row r="8" spans="1:7" x14ac:dyDescent="0.3">
      <c r="A8" t="s">
        <v>3</v>
      </c>
      <c r="B8">
        <v>9.9</v>
      </c>
      <c r="C8">
        <v>11.9</v>
      </c>
      <c r="D8">
        <v>20.399999999999999</v>
      </c>
      <c r="E8">
        <v>10</v>
      </c>
      <c r="F8">
        <v>11.6</v>
      </c>
      <c r="G8">
        <v>17.899999999999999</v>
      </c>
    </row>
    <row r="9" spans="1:7" x14ac:dyDescent="0.3">
      <c r="A9" t="s">
        <v>4</v>
      </c>
      <c r="B9">
        <v>5.9</v>
      </c>
      <c r="C9">
        <v>6.2</v>
      </c>
      <c r="D9">
        <v>8.3000000000000007</v>
      </c>
      <c r="E9">
        <v>8.9</v>
      </c>
      <c r="F9">
        <v>9.3000000000000007</v>
      </c>
      <c r="G9">
        <v>10.199999999999999</v>
      </c>
    </row>
    <row r="10" spans="1:7" x14ac:dyDescent="0.3">
      <c r="A10" t="s">
        <v>5</v>
      </c>
      <c r="B10">
        <v>5.5</v>
      </c>
      <c r="C10">
        <v>5.9</v>
      </c>
      <c r="D10">
        <v>9.5</v>
      </c>
      <c r="E10">
        <v>8.6999999999999993</v>
      </c>
      <c r="F10">
        <v>9.3000000000000007</v>
      </c>
      <c r="G10">
        <v>11.7</v>
      </c>
    </row>
    <row r="11" spans="1:7" x14ac:dyDescent="0.3">
      <c r="A11" t="s">
        <v>6</v>
      </c>
      <c r="B11">
        <v>5.4</v>
      </c>
      <c r="C11">
        <v>5.5</v>
      </c>
      <c r="D11">
        <v>5.7</v>
      </c>
      <c r="E11">
        <v>8</v>
      </c>
      <c r="F11">
        <v>8.1999999999999993</v>
      </c>
      <c r="G11">
        <v>6.6</v>
      </c>
    </row>
    <row r="12" spans="1:7" x14ac:dyDescent="0.3">
      <c r="A12" t="s">
        <v>7</v>
      </c>
      <c r="B12">
        <v>3.6</v>
      </c>
      <c r="C12">
        <v>3.7</v>
      </c>
      <c r="D12">
        <v>3.1</v>
      </c>
      <c r="E12">
        <v>5.6</v>
      </c>
      <c r="F12">
        <v>5.6</v>
      </c>
      <c r="G12">
        <v>3.1</v>
      </c>
    </row>
    <row r="13" spans="1:7" x14ac:dyDescent="0.3">
      <c r="A13" t="s">
        <v>8</v>
      </c>
      <c r="B13">
        <v>5.0999999999999996</v>
      </c>
      <c r="C13">
        <v>6.9</v>
      </c>
      <c r="D13">
        <v>22.7</v>
      </c>
      <c r="E13">
        <v>9.4</v>
      </c>
      <c r="F13">
        <v>12.6</v>
      </c>
      <c r="G13">
        <v>29.8</v>
      </c>
    </row>
    <row r="14" spans="1:7" x14ac:dyDescent="0.3">
      <c r="A14" t="s">
        <v>9</v>
      </c>
      <c r="B14">
        <v>3.7</v>
      </c>
      <c r="C14">
        <v>3.9</v>
      </c>
      <c r="D14">
        <v>6.7</v>
      </c>
      <c r="E14">
        <v>5</v>
      </c>
      <c r="F14">
        <v>5.2</v>
      </c>
      <c r="G14">
        <v>6.3</v>
      </c>
    </row>
    <row r="15" spans="1:7" x14ac:dyDescent="0.3">
      <c r="A15" t="s">
        <v>10</v>
      </c>
      <c r="B15">
        <v>3</v>
      </c>
      <c r="C15">
        <v>3.1</v>
      </c>
      <c r="D15">
        <v>4.2</v>
      </c>
      <c r="E15">
        <v>4.4000000000000004</v>
      </c>
      <c r="F15">
        <v>4.4000000000000004</v>
      </c>
      <c r="G15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E73-8FB1-43F4-BEE3-46423728C1B1}">
  <dimension ref="D7:H32"/>
  <sheetViews>
    <sheetView topLeftCell="A4" workbookViewId="0">
      <selection activeCell="F36" sqref="F36"/>
    </sheetView>
  </sheetViews>
  <sheetFormatPr defaultRowHeight="14.4" x14ac:dyDescent="0.3"/>
  <cols>
    <col min="4" max="4" width="32.109375" bestFit="1" customWidth="1"/>
    <col min="5" max="5" width="19.33203125" customWidth="1"/>
    <col min="6" max="6" width="22" bestFit="1" customWidth="1"/>
    <col min="7" max="7" width="18.88671875" bestFit="1" customWidth="1"/>
    <col min="8" max="8" width="22" bestFit="1" customWidth="1"/>
  </cols>
  <sheetData>
    <row r="7" spans="4:8" x14ac:dyDescent="0.3">
      <c r="D7" s="4"/>
      <c r="E7" s="12" t="s">
        <v>11</v>
      </c>
      <c r="F7" s="12"/>
      <c r="G7" s="12"/>
      <c r="H7" s="12"/>
    </row>
    <row r="8" spans="4:8" x14ac:dyDescent="0.3">
      <c r="D8" s="4"/>
      <c r="E8" s="12" t="s">
        <v>12</v>
      </c>
      <c r="F8" s="12"/>
      <c r="G8" s="12"/>
      <c r="H8" s="12"/>
    </row>
    <row r="9" spans="4:8" x14ac:dyDescent="0.3">
      <c r="D9" s="4" t="s">
        <v>1</v>
      </c>
      <c r="E9" s="4" t="s">
        <v>13</v>
      </c>
      <c r="F9" s="4" t="s">
        <v>18</v>
      </c>
      <c r="G9" s="4" t="s">
        <v>14</v>
      </c>
      <c r="H9" s="4" t="s">
        <v>20</v>
      </c>
    </row>
    <row r="10" spans="4:8" ht="15.6" x14ac:dyDescent="0.3">
      <c r="D10" s="4" t="s">
        <v>2</v>
      </c>
      <c r="E10" s="2">
        <v>12.1</v>
      </c>
      <c r="F10" s="3">
        <f>SUM(((1+E10%)/(1+3%))-1)*100</f>
        <v>8.8349514563106801</v>
      </c>
      <c r="G10" s="2">
        <v>16.7</v>
      </c>
      <c r="H10" s="3">
        <f>SUM(((1+G10%)/(1+3.1%))-1)*100</f>
        <v>13.191076624636278</v>
      </c>
    </row>
    <row r="11" spans="4:8" ht="15.6" x14ac:dyDescent="0.3">
      <c r="D11" s="4" t="s">
        <v>3</v>
      </c>
      <c r="E11" s="2">
        <v>9.9</v>
      </c>
      <c r="F11" s="3">
        <f t="shared" ref="F11:F17" si="0">SUM(((1+E11%)/(1+3%))-1)*100</f>
        <v>6.6990291262135848</v>
      </c>
      <c r="G11" s="2">
        <v>11.9</v>
      </c>
      <c r="H11" s="3">
        <f t="shared" ref="H11:H17" si="1">SUM(((1+G11%)/(1+3.1%))-1)*100</f>
        <v>8.5354025218234764</v>
      </c>
    </row>
    <row r="12" spans="4:8" ht="15.6" x14ac:dyDescent="0.3">
      <c r="D12" s="4" t="s">
        <v>4</v>
      </c>
      <c r="E12" s="2">
        <v>5.9</v>
      </c>
      <c r="F12" s="3">
        <f t="shared" si="0"/>
        <v>2.8155339805825186</v>
      </c>
      <c r="G12" s="2">
        <v>6.2</v>
      </c>
      <c r="H12" s="3">
        <f t="shared" si="1"/>
        <v>3.0067895247332777</v>
      </c>
    </row>
    <row r="13" spans="4:8" ht="15.6" x14ac:dyDescent="0.3">
      <c r="D13" s="4" t="s">
        <v>5</v>
      </c>
      <c r="E13" s="2">
        <v>5.5</v>
      </c>
      <c r="F13" s="3">
        <f t="shared" si="0"/>
        <v>2.4271844660194164</v>
      </c>
      <c r="G13" s="2">
        <v>5.9</v>
      </c>
      <c r="H13" s="3">
        <f t="shared" si="1"/>
        <v>2.7158098933074637</v>
      </c>
    </row>
    <row r="14" spans="4:8" ht="15.6" x14ac:dyDescent="0.3">
      <c r="D14" s="4" t="s">
        <v>6</v>
      </c>
      <c r="E14" s="2">
        <v>5.4</v>
      </c>
      <c r="F14" s="3">
        <f t="shared" si="0"/>
        <v>2.3300970873786353</v>
      </c>
      <c r="G14" s="2">
        <v>5.5</v>
      </c>
      <c r="H14" s="3">
        <f t="shared" si="1"/>
        <v>2.3278370514064006</v>
      </c>
    </row>
    <row r="15" spans="4:8" ht="15.6" x14ac:dyDescent="0.3">
      <c r="D15" s="4" t="s">
        <v>7</v>
      </c>
      <c r="E15" s="2">
        <v>3.6</v>
      </c>
      <c r="F15" s="3">
        <f t="shared" si="0"/>
        <v>0.58252427184466438</v>
      </c>
      <c r="G15" s="2">
        <v>3.7</v>
      </c>
      <c r="H15" s="3">
        <f t="shared" si="1"/>
        <v>0.58195926285160571</v>
      </c>
    </row>
    <row r="16" spans="4:8" ht="15.6" x14ac:dyDescent="0.3">
      <c r="D16" s="4" t="s">
        <v>8</v>
      </c>
      <c r="E16" s="2">
        <v>5.0999999999999996</v>
      </c>
      <c r="F16" s="3">
        <f t="shared" si="0"/>
        <v>2.038834951456292</v>
      </c>
      <c r="G16" s="2">
        <v>6.9</v>
      </c>
      <c r="H16" s="3">
        <f t="shared" si="1"/>
        <v>3.6857419980601325</v>
      </c>
    </row>
    <row r="17" spans="4:8" ht="15.6" x14ac:dyDescent="0.3">
      <c r="D17" s="4" t="s">
        <v>9</v>
      </c>
      <c r="E17" s="2">
        <v>3.7</v>
      </c>
      <c r="F17" s="3">
        <f t="shared" si="0"/>
        <v>0.67961165048542327</v>
      </c>
      <c r="G17" s="2">
        <v>3.9</v>
      </c>
      <c r="H17" s="3">
        <f t="shared" si="1"/>
        <v>0.77594568380212614</v>
      </c>
    </row>
    <row r="18" spans="4:8" ht="15.6" x14ac:dyDescent="0.3">
      <c r="D18" s="4" t="s">
        <v>10</v>
      </c>
      <c r="E18" s="2">
        <v>3</v>
      </c>
      <c r="F18" s="2"/>
      <c r="G18" s="2">
        <v>3.1</v>
      </c>
      <c r="H18" s="2"/>
    </row>
    <row r="21" spans="4:8" x14ac:dyDescent="0.3">
      <c r="D21" s="5"/>
      <c r="E21" s="13" t="s">
        <v>17</v>
      </c>
      <c r="F21" s="13"/>
      <c r="G21" s="13"/>
      <c r="H21" s="13"/>
    </row>
    <row r="22" spans="4:8" x14ac:dyDescent="0.3">
      <c r="D22" s="5"/>
      <c r="E22" s="13" t="s">
        <v>12</v>
      </c>
      <c r="F22" s="13"/>
      <c r="G22" s="13"/>
      <c r="H22" s="13"/>
    </row>
    <row r="23" spans="4:8" x14ac:dyDescent="0.3">
      <c r="D23" s="5" t="s">
        <v>1</v>
      </c>
      <c r="E23" s="5" t="s">
        <v>13</v>
      </c>
      <c r="F23" s="5" t="s">
        <v>18</v>
      </c>
      <c r="G23" s="5" t="s">
        <v>14</v>
      </c>
      <c r="H23" s="5" t="s">
        <v>19</v>
      </c>
    </row>
    <row r="24" spans="4:8" x14ac:dyDescent="0.3">
      <c r="D24" s="5" t="s">
        <v>2</v>
      </c>
      <c r="E24" s="6">
        <v>12.5</v>
      </c>
      <c r="F24" s="7">
        <f>SUM(((1+E24%)/(1+4.4%))-1)*100</f>
        <v>7.7586206896551602</v>
      </c>
      <c r="G24" s="6">
        <v>15.1</v>
      </c>
      <c r="H24" s="7">
        <f>SUM(((1+G24%)/(1+4.4%))-1)*100</f>
        <v>10.249042145593879</v>
      </c>
    </row>
    <row r="25" spans="4:8" x14ac:dyDescent="0.3">
      <c r="D25" s="5" t="s">
        <v>3</v>
      </c>
      <c r="E25" s="6">
        <v>10</v>
      </c>
      <c r="F25" s="7">
        <f t="shared" ref="F25:F31" si="2">SUM(((1+E25%)/(1+4.4%))-1)*100</f>
        <v>5.3639846743295028</v>
      </c>
      <c r="G25" s="6">
        <v>11.6</v>
      </c>
      <c r="H25" s="7">
        <f t="shared" ref="H25:H31" si="3">SUM(((1+G25%)/(1+4.4%))-1)*100</f>
        <v>6.8965517241379448</v>
      </c>
    </row>
    <row r="26" spans="4:8" x14ac:dyDescent="0.3">
      <c r="D26" s="5" t="s">
        <v>4</v>
      </c>
      <c r="E26" s="6">
        <v>8.9</v>
      </c>
      <c r="F26" s="7">
        <f t="shared" si="2"/>
        <v>4.31034482758621</v>
      </c>
      <c r="G26" s="6">
        <v>9.3000000000000007</v>
      </c>
      <c r="H26" s="7">
        <f t="shared" si="3"/>
        <v>4.6934865900382983</v>
      </c>
    </row>
    <row r="27" spans="4:8" x14ac:dyDescent="0.3">
      <c r="D27" s="5" t="s">
        <v>5</v>
      </c>
      <c r="E27" s="6">
        <v>8.6999999999999993</v>
      </c>
      <c r="F27" s="7">
        <f t="shared" si="2"/>
        <v>4.1187739463601547</v>
      </c>
      <c r="G27" s="6">
        <v>9.3000000000000007</v>
      </c>
      <c r="H27" s="7">
        <f t="shared" si="3"/>
        <v>4.6934865900382983</v>
      </c>
    </row>
    <row r="28" spans="4:8" x14ac:dyDescent="0.3">
      <c r="D28" s="5" t="s">
        <v>6</v>
      </c>
      <c r="E28" s="6">
        <v>8</v>
      </c>
      <c r="F28" s="7">
        <f t="shared" si="2"/>
        <v>3.4482758620689724</v>
      </c>
      <c r="G28" s="6">
        <v>8.1999999999999993</v>
      </c>
      <c r="H28" s="7">
        <f t="shared" si="3"/>
        <v>3.6398467432950277</v>
      </c>
    </row>
    <row r="29" spans="4:8" x14ac:dyDescent="0.3">
      <c r="D29" s="5" t="s">
        <v>7</v>
      </c>
      <c r="E29" s="6">
        <v>5.6</v>
      </c>
      <c r="F29" s="7">
        <f t="shared" si="2"/>
        <v>1.1494252873563315</v>
      </c>
      <c r="G29" s="6">
        <v>5.6</v>
      </c>
      <c r="H29" s="7">
        <f t="shared" si="3"/>
        <v>1.1494252873563315</v>
      </c>
    </row>
    <row r="30" spans="4:8" x14ac:dyDescent="0.3">
      <c r="D30" s="5" t="s">
        <v>8</v>
      </c>
      <c r="E30" s="6">
        <v>9.4</v>
      </c>
      <c r="F30" s="7">
        <f t="shared" si="2"/>
        <v>4.789272030651337</v>
      </c>
      <c r="G30" s="6">
        <v>12.6</v>
      </c>
      <c r="H30" s="7">
        <f t="shared" si="3"/>
        <v>7.8544061302681767</v>
      </c>
    </row>
    <row r="31" spans="4:8" x14ac:dyDescent="0.3">
      <c r="D31" s="5" t="s">
        <v>9</v>
      </c>
      <c r="E31" s="6">
        <v>5</v>
      </c>
      <c r="F31" s="7">
        <f t="shared" si="2"/>
        <v>0.57471264367816577</v>
      </c>
      <c r="G31" s="6">
        <v>5.2</v>
      </c>
      <c r="H31" s="7">
        <f t="shared" si="3"/>
        <v>0.76628352490422103</v>
      </c>
    </row>
    <row r="32" spans="4:8" x14ac:dyDescent="0.3">
      <c r="D32" s="5" t="s">
        <v>10</v>
      </c>
      <c r="E32" s="6">
        <v>4.4000000000000004</v>
      </c>
      <c r="F32" s="6"/>
      <c r="G32" s="6">
        <v>4.4000000000000004</v>
      </c>
      <c r="H32" s="6"/>
    </row>
  </sheetData>
  <mergeCells count="4">
    <mergeCell ref="E7:H7"/>
    <mergeCell ref="E8:H8"/>
    <mergeCell ref="E21:H21"/>
    <mergeCell ref="E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53DC-FCB9-4530-8BA8-2B6C84ECF64E}">
  <dimension ref="E11:L36"/>
  <sheetViews>
    <sheetView tabSelected="1" topLeftCell="D1" zoomScale="90" zoomScaleNormal="90" workbookViewId="0">
      <selection activeCell="H4" sqref="H4"/>
    </sheetView>
  </sheetViews>
  <sheetFormatPr defaultRowHeight="14.4" x14ac:dyDescent="0.3"/>
  <cols>
    <col min="5" max="5" width="32.109375" bestFit="1" customWidth="1"/>
    <col min="6" max="6" width="18" bestFit="1" customWidth="1"/>
    <col min="7" max="7" width="20.6640625" bestFit="1" customWidth="1"/>
    <col min="8" max="8" width="18" bestFit="1" customWidth="1"/>
    <col min="9" max="9" width="12.5546875" bestFit="1" customWidth="1"/>
    <col min="10" max="10" width="30.5546875" customWidth="1"/>
    <col min="12" max="12" width="12.6640625" bestFit="1" customWidth="1"/>
  </cols>
  <sheetData>
    <row r="11" spans="5:12" x14ac:dyDescent="0.3">
      <c r="E11" s="4"/>
      <c r="F11" s="12" t="s">
        <v>11</v>
      </c>
      <c r="G11" s="12"/>
      <c r="H11" s="10"/>
      <c r="I11" s="10"/>
    </row>
    <row r="12" spans="5:12" x14ac:dyDescent="0.3">
      <c r="E12" s="4"/>
      <c r="F12" s="12" t="s">
        <v>12</v>
      </c>
      <c r="G12" s="12"/>
      <c r="H12" s="4" t="s">
        <v>15</v>
      </c>
      <c r="I12" s="10"/>
      <c r="L12" t="s">
        <v>22</v>
      </c>
    </row>
    <row r="13" spans="5:12" x14ac:dyDescent="0.3">
      <c r="E13" s="4" t="s">
        <v>1</v>
      </c>
      <c r="F13" s="4" t="s">
        <v>13</v>
      </c>
      <c r="G13" s="4" t="s">
        <v>18</v>
      </c>
      <c r="H13" s="4" t="s">
        <v>16</v>
      </c>
      <c r="I13" s="4" t="s">
        <v>21</v>
      </c>
      <c r="J13" s="4" t="s">
        <v>1</v>
      </c>
      <c r="L13" s="9">
        <v>5.7999999999999996E-3</v>
      </c>
    </row>
    <row r="14" spans="5:12" ht="15.6" x14ac:dyDescent="0.3">
      <c r="E14" s="4" t="s">
        <v>2</v>
      </c>
      <c r="F14" s="2">
        <v>12.1</v>
      </c>
      <c r="G14" s="3">
        <f>SUM(((1+F14%)/(1+3%))-1)*100</f>
        <v>8.8349514563106801</v>
      </c>
      <c r="H14" s="6">
        <v>32.6</v>
      </c>
      <c r="I14" s="7">
        <f>SUM(G14%-0.58%)/H14%</f>
        <v>0.25321936982548099</v>
      </c>
      <c r="J14" s="4" t="s">
        <v>2</v>
      </c>
    </row>
    <row r="15" spans="5:12" ht="15.6" x14ac:dyDescent="0.3">
      <c r="E15" s="4" t="s">
        <v>3</v>
      </c>
      <c r="F15" s="2">
        <v>9.9</v>
      </c>
      <c r="G15" s="3">
        <f t="shared" ref="G15:G19" si="0">SUM(((1+F15%)/(1+3%))-1)*100</f>
        <v>6.6990291262135848</v>
      </c>
      <c r="H15" s="6">
        <v>20.399999999999999</v>
      </c>
      <c r="I15" s="7">
        <f>SUM(G15%-0.58%)/H15%</f>
        <v>0.29995240814772478</v>
      </c>
      <c r="J15" s="4" t="s">
        <v>3</v>
      </c>
    </row>
    <row r="16" spans="5:12" ht="15.6" x14ac:dyDescent="0.3">
      <c r="E16" s="4" t="s">
        <v>4</v>
      </c>
      <c r="F16" s="2">
        <v>5.9</v>
      </c>
      <c r="G16" s="3">
        <f t="shared" si="0"/>
        <v>2.8155339805825186</v>
      </c>
      <c r="H16" s="6">
        <v>8.3000000000000007</v>
      </c>
      <c r="I16" s="7">
        <f t="shared" ref="I16:I22" si="1">SUM(G16%-0.58%)/H16%</f>
        <v>0.26934144344367694</v>
      </c>
      <c r="J16" s="4" t="s">
        <v>4</v>
      </c>
    </row>
    <row r="17" spans="5:12" ht="15.6" x14ac:dyDescent="0.3">
      <c r="E17" s="4" t="s">
        <v>5</v>
      </c>
      <c r="F17" s="2">
        <v>5.5</v>
      </c>
      <c r="G17" s="3">
        <f t="shared" si="0"/>
        <v>2.4271844660194164</v>
      </c>
      <c r="H17" s="6">
        <v>9.5</v>
      </c>
      <c r="I17" s="7">
        <f t="shared" si="1"/>
        <v>0.194440470107307</v>
      </c>
      <c r="J17" s="4" t="s">
        <v>5</v>
      </c>
    </row>
    <row r="18" spans="5:12" ht="15.6" x14ac:dyDescent="0.3">
      <c r="E18" s="4" t="s">
        <v>6</v>
      </c>
      <c r="F18" s="2">
        <v>5.4</v>
      </c>
      <c r="G18" s="3">
        <f t="shared" si="0"/>
        <v>2.3300970873786353</v>
      </c>
      <c r="H18" s="6">
        <v>5.7</v>
      </c>
      <c r="I18" s="7">
        <f t="shared" si="1"/>
        <v>0.30703457673309392</v>
      </c>
      <c r="J18" s="4" t="s">
        <v>6</v>
      </c>
    </row>
    <row r="19" spans="5:12" ht="15.6" x14ac:dyDescent="0.3">
      <c r="E19" s="4" t="s">
        <v>7</v>
      </c>
      <c r="F19" s="2">
        <v>3.6</v>
      </c>
      <c r="G19" s="3">
        <f t="shared" si="0"/>
        <v>0.58252427184466438</v>
      </c>
      <c r="H19" s="6">
        <v>3.1</v>
      </c>
      <c r="I19" s="7">
        <f t="shared" si="1"/>
        <v>8.1428124021432785E-4</v>
      </c>
      <c r="J19" s="4" t="s">
        <v>7</v>
      </c>
    </row>
    <row r="20" spans="5:12" ht="15.6" x14ac:dyDescent="0.3">
      <c r="E20" s="4" t="s">
        <v>8</v>
      </c>
      <c r="F20" s="2">
        <v>5.0999999999999996</v>
      </c>
      <c r="G20" s="3">
        <f>SUM(((1+F20%)/(1+3%))-1)*100</f>
        <v>2.038834951456292</v>
      </c>
      <c r="H20" s="6">
        <v>22.7</v>
      </c>
      <c r="I20" s="7">
        <f t="shared" si="1"/>
        <v>6.4265856892347678E-2</v>
      </c>
      <c r="J20" s="4" t="s">
        <v>8</v>
      </c>
    </row>
    <row r="21" spans="5:12" ht="15.6" x14ac:dyDescent="0.3">
      <c r="E21" s="4" t="s">
        <v>9</v>
      </c>
      <c r="F21" s="2">
        <v>3.7</v>
      </c>
      <c r="G21" s="3">
        <f>SUM(((1+F21%)/(1+3%))-1)*100</f>
        <v>0.67961165048542327</v>
      </c>
      <c r="H21" s="6">
        <v>6.7</v>
      </c>
      <c r="I21" s="7">
        <f t="shared" si="1"/>
        <v>1.4867410520212433E-2</v>
      </c>
      <c r="J21" s="4" t="s">
        <v>9</v>
      </c>
    </row>
    <row r="22" spans="5:12" ht="15.6" x14ac:dyDescent="0.3">
      <c r="E22" s="4" t="s">
        <v>10</v>
      </c>
      <c r="F22" s="2">
        <v>3</v>
      </c>
      <c r="G22" s="2"/>
      <c r="H22" s="6">
        <v>4.2</v>
      </c>
      <c r="I22" s="7">
        <f t="shared" si="1"/>
        <v>-0.13809523809523808</v>
      </c>
      <c r="J22" s="4" t="s">
        <v>10</v>
      </c>
    </row>
    <row r="25" spans="5:12" x14ac:dyDescent="0.3">
      <c r="E25" s="5"/>
      <c r="F25" s="8" t="s">
        <v>17</v>
      </c>
      <c r="G25" s="8"/>
      <c r="H25" s="8"/>
      <c r="I25" s="8"/>
    </row>
    <row r="26" spans="5:12" x14ac:dyDescent="0.3">
      <c r="E26" s="5"/>
      <c r="F26" s="11" t="s">
        <v>12</v>
      </c>
      <c r="G26" s="11"/>
      <c r="H26" s="5" t="s">
        <v>15</v>
      </c>
      <c r="I26" s="11"/>
    </row>
    <row r="27" spans="5:12" x14ac:dyDescent="0.3">
      <c r="E27" s="5" t="s">
        <v>1</v>
      </c>
      <c r="F27" s="5" t="s">
        <v>13</v>
      </c>
      <c r="G27" s="5" t="s">
        <v>18</v>
      </c>
      <c r="H27" s="5" t="s">
        <v>16</v>
      </c>
      <c r="I27" s="5" t="s">
        <v>21</v>
      </c>
      <c r="L27" t="s">
        <v>23</v>
      </c>
    </row>
    <row r="28" spans="5:12" x14ac:dyDescent="0.3">
      <c r="E28" s="5" t="s">
        <v>2</v>
      </c>
      <c r="F28" s="6">
        <v>12.5</v>
      </c>
      <c r="G28" s="7">
        <f>SUM(((1+F28%)/(1+4.4%))-1)*100</f>
        <v>7.7586206896551602</v>
      </c>
      <c r="H28" s="6">
        <v>23.4</v>
      </c>
      <c r="I28" s="7">
        <f>SUM(G28%-1.15%)/H28%</f>
        <v>0.2824196875921009</v>
      </c>
      <c r="L28" s="9">
        <v>1.15E-2</v>
      </c>
    </row>
    <row r="29" spans="5:12" x14ac:dyDescent="0.3">
      <c r="E29" s="5" t="s">
        <v>3</v>
      </c>
      <c r="F29" s="6">
        <v>10</v>
      </c>
      <c r="G29" s="7">
        <f t="shared" ref="G29:G35" si="2">SUM(((1+F29%)/(1+4.4%))-1)*100</f>
        <v>5.3639846743295028</v>
      </c>
      <c r="H29" s="6">
        <v>17.899999999999999</v>
      </c>
      <c r="I29" s="7">
        <f t="shared" ref="I29:I36" si="3">SUM(G29%-1.15%)/H29%</f>
        <v>0.23541813823069851</v>
      </c>
    </row>
    <row r="30" spans="5:12" x14ac:dyDescent="0.3">
      <c r="E30" s="5" t="s">
        <v>4</v>
      </c>
      <c r="F30" s="6">
        <v>8.9</v>
      </c>
      <c r="G30" s="7">
        <f t="shared" si="2"/>
        <v>4.31034482758621</v>
      </c>
      <c r="H30" s="6">
        <v>10.199999999999999</v>
      </c>
      <c r="I30" s="7">
        <f t="shared" si="3"/>
        <v>0.30983772819472655</v>
      </c>
    </row>
    <row r="31" spans="5:12" x14ac:dyDescent="0.3">
      <c r="E31" s="5" t="s">
        <v>5</v>
      </c>
      <c r="F31" s="6">
        <v>8.6999999999999993</v>
      </c>
      <c r="G31" s="7">
        <f t="shared" si="2"/>
        <v>4.1187739463601547</v>
      </c>
      <c r="H31" s="6">
        <v>11.7</v>
      </c>
      <c r="I31" s="7">
        <f t="shared" si="3"/>
        <v>0.25374136293676536</v>
      </c>
    </row>
    <row r="32" spans="5:12" x14ac:dyDescent="0.3">
      <c r="E32" s="5" t="s">
        <v>6</v>
      </c>
      <c r="F32" s="6">
        <v>8</v>
      </c>
      <c r="G32" s="7">
        <f t="shared" si="2"/>
        <v>3.4482758620689724</v>
      </c>
      <c r="H32" s="6">
        <v>6.6</v>
      </c>
      <c r="I32" s="7">
        <f t="shared" si="3"/>
        <v>0.34822361546499581</v>
      </c>
    </row>
    <row r="33" spans="5:9" x14ac:dyDescent="0.3">
      <c r="E33" s="5" t="s">
        <v>7</v>
      </c>
      <c r="F33" s="6">
        <v>5.6</v>
      </c>
      <c r="G33" s="7">
        <f t="shared" si="2"/>
        <v>1.1494252873563315</v>
      </c>
      <c r="H33" s="6">
        <v>3.1</v>
      </c>
      <c r="I33" s="7">
        <f t="shared" si="3"/>
        <v>-1.8539117537691709E-4</v>
      </c>
    </row>
    <row r="34" spans="5:9" x14ac:dyDescent="0.3">
      <c r="E34" s="5" t="s">
        <v>8</v>
      </c>
      <c r="F34" s="6">
        <v>9.4</v>
      </c>
      <c r="G34" s="7">
        <f t="shared" si="2"/>
        <v>4.789272030651337</v>
      </c>
      <c r="H34" s="6">
        <v>29.8</v>
      </c>
      <c r="I34" s="7">
        <f t="shared" si="3"/>
        <v>0.12212322250507844</v>
      </c>
    </row>
    <row r="35" spans="5:9" x14ac:dyDescent="0.3">
      <c r="E35" s="5" t="s">
        <v>9</v>
      </c>
      <c r="F35" s="6">
        <v>5</v>
      </c>
      <c r="G35" s="7">
        <f t="shared" si="2"/>
        <v>0.57471264367816577</v>
      </c>
      <c r="H35" s="6">
        <v>6.3</v>
      </c>
      <c r="I35" s="7">
        <f t="shared" si="3"/>
        <v>-9.1315453384418127E-2</v>
      </c>
    </row>
    <row r="36" spans="5:9" x14ac:dyDescent="0.3">
      <c r="E36" s="5" t="s">
        <v>10</v>
      </c>
      <c r="F36" s="6">
        <v>4.4000000000000004</v>
      </c>
      <c r="G36" s="6"/>
      <c r="H36" s="6">
        <v>3.1</v>
      </c>
      <c r="I36" s="7">
        <f t="shared" si="3"/>
        <v>-0.37096774193548387</v>
      </c>
    </row>
  </sheetData>
  <mergeCells count="2">
    <mergeCell ref="F11:G11"/>
    <mergeCell ref="F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faiaz tawsif</cp:lastModifiedBy>
  <dcterms:created xsi:type="dcterms:W3CDTF">2023-11-19T05:42:03Z</dcterms:created>
  <dcterms:modified xsi:type="dcterms:W3CDTF">2023-11-19T15:46:30Z</dcterms:modified>
</cp:coreProperties>
</file>